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 Проверка ФФОМС 2026\"/>
    </mc:Choice>
  </mc:AlternateContent>
  <bookViews>
    <workbookView xWindow="0" yWindow="0" windowWidth="28800" windowHeight="11430"/>
  </bookViews>
  <sheets>
    <sheet name="2025г" sheetId="1" r:id="rId1"/>
  </sheets>
  <definedNames>
    <definedName name="_xlnm.Print_Titles" localSheetId="0">'2025г'!$3:$7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1" l="1"/>
  <c r="P78" i="1"/>
  <c r="O78" i="1"/>
  <c r="N78" i="1"/>
  <c r="M78" i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P74" i="1"/>
  <c r="O74" i="1"/>
  <c r="N74" i="1"/>
  <c r="M74" i="1"/>
  <c r="Q73" i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N70" i="1"/>
  <c r="M70" i="1"/>
  <c r="Q69" i="1"/>
  <c r="P69" i="1"/>
  <c r="O69" i="1"/>
  <c r="N69" i="1"/>
  <c r="M69" i="1"/>
  <c r="Q68" i="1"/>
  <c r="P68" i="1"/>
  <c r="O68" i="1"/>
  <c r="N68" i="1"/>
  <c r="M68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1" i="1"/>
  <c r="P61" i="1"/>
  <c r="O61" i="1"/>
  <c r="N61" i="1"/>
  <c r="M61" i="1"/>
  <c r="Q60" i="1"/>
  <c r="P60" i="1"/>
  <c r="O60" i="1"/>
  <c r="N60" i="1"/>
  <c r="M60" i="1"/>
  <c r="Q59" i="1"/>
  <c r="P59" i="1"/>
  <c r="O59" i="1"/>
  <c r="N59" i="1"/>
  <c r="M59" i="1"/>
  <c r="Q58" i="1"/>
  <c r="P58" i="1"/>
  <c r="O58" i="1"/>
  <c r="N58" i="1"/>
  <c r="M58" i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Q12" i="1"/>
  <c r="P12" i="1"/>
  <c r="O12" i="1"/>
  <c r="N12" i="1"/>
  <c r="M12" i="1"/>
  <c r="Q11" i="1"/>
  <c r="P11" i="1"/>
  <c r="O11" i="1"/>
  <c r="N11" i="1"/>
  <c r="M11" i="1"/>
  <c r="Q10" i="1"/>
  <c r="P10" i="1"/>
  <c r="Q9" i="1"/>
  <c r="P9" i="1"/>
  <c r="Q8" i="1"/>
  <c r="P8" i="1"/>
  <c r="L8" i="1"/>
  <c r="K8" i="1"/>
  <c r="G8" i="1"/>
  <c r="F8" i="1"/>
</calcChain>
</file>

<file path=xl/sharedStrings.xml><?xml version="1.0" encoding="utf-8"?>
<sst xmlns="http://schemas.openxmlformats.org/spreadsheetml/2006/main" count="258" uniqueCount="157">
  <si>
    <t>Сведения о реализации территориальной программы обязательного медицинского страхования по  Республике Башкортостан по состоянию за  января-декабрь 2025 года</t>
  </si>
  <si>
    <t>Условия предоставления медицинской помощи</t>
  </si>
  <si>
    <t>№ строки</t>
  </si>
  <si>
    <t>План на год по территориальной программе обязательного медицинского страхования, по решению Комиссии по разработке территориальной программы обязательного медицинского страхования</t>
  </si>
  <si>
    <t>Принято к оплате медицинской помощи, оказанной лицам, застрахованным по обязательному медицинскому страхованию, с учетом проведения медико-экономического контроля, медико-экономической экспертизы и экспертизы качества медицинской помощи за январь-декабрь 2025 год</t>
  </si>
  <si>
    <t>Нарастающим итогом с начала года</t>
  </si>
  <si>
    <t>% исполнения</t>
  </si>
  <si>
    <t xml:space="preserve">Объем медицинской помощи </t>
  </si>
  <si>
    <t>Объем медицинской помощи (вызов, посещения, обращения, случаи)</t>
  </si>
  <si>
    <t>Средняя стоимость единицы объема, руб.</t>
  </si>
  <si>
    <t>Финансовое обеспечение, тыс.рублей</t>
  </si>
  <si>
    <t>Всего</t>
  </si>
  <si>
    <t xml:space="preserve">в том числе </t>
  </si>
  <si>
    <t>Средняя стоимость единицы объема, руб.,
9=10/3*1000</t>
  </si>
  <si>
    <t>Всего: 
3=7+8</t>
  </si>
  <si>
    <t>на территории страхования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</si>
  <si>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</si>
  <si>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</si>
  <si>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</si>
  <si>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</si>
  <si>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</si>
  <si>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</si>
  <si>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</si>
  <si>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</si>
  <si>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</si>
  <si>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</si>
  <si>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</si>
  <si>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</si>
  <si>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</si>
  <si>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</si>
  <si>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</si>
  <si>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</si>
  <si>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</si>
  <si>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Подушевой норматив финансирования, в расчете на 1 застрахованное лицо</t>
  </si>
  <si>
    <t>А</t>
  </si>
  <si>
    <t>x</t>
  </si>
  <si>
    <t>Всего, в том числе</t>
  </si>
  <si>
    <t>1=3+4+17+23</t>
  </si>
  <si>
    <t>пациентам с новой коронавирусной инфекцией COVID-19</t>
  </si>
  <si>
    <t>2=3.1+13.1+ 13.2+30.1</t>
  </si>
  <si>
    <t>Скорая медицинская помощь, всего</t>
  </si>
  <si>
    <t>из них пациентам с новой коронавирусной инфекцией COVID-19</t>
  </si>
  <si>
    <t>3.1</t>
  </si>
  <si>
    <t>Амбулаторно-поликлиническая помощь, всего, в том числе</t>
  </si>
  <si>
    <t>4=5+10+11+
12+13+14+15+16</t>
  </si>
  <si>
    <t>из них телемедицина</t>
  </si>
  <si>
    <t>4.1</t>
  </si>
  <si>
    <t>Посещения с профилактическими целями</t>
  </si>
  <si>
    <t>5=6+7+8+9</t>
  </si>
  <si>
    <t>для проведения профилактических медицинских осмотров</t>
  </si>
  <si>
    <t>для проведения диспансеризации, всего</t>
  </si>
  <si>
    <t>из них угубленная диспансеризация</t>
  </si>
  <si>
    <t>7.1</t>
  </si>
  <si>
    <t>для проведения диспансеризации для оценки репродуктивного здоровья женщин и мужчин</t>
  </si>
  <si>
    <t>8=8.1+8.2</t>
  </si>
  <si>
    <t>женщины</t>
  </si>
  <si>
    <t>8.1</t>
  </si>
  <si>
    <t>мужчины</t>
  </si>
  <si>
    <t>8.2</t>
  </si>
  <si>
    <t>посещения с профилактическими целями центров здоровья</t>
  </si>
  <si>
    <t>Посещений с иными целями, всего</t>
  </si>
  <si>
    <t>10.1</t>
  </si>
  <si>
    <t>Посещения по неотложной помощи</t>
  </si>
  <si>
    <t>из них посещения на дому</t>
  </si>
  <si>
    <t>11.1</t>
  </si>
  <si>
    <t>Обращения по заболеваниям - медицинская реабилитация, из них:</t>
  </si>
  <si>
    <t>посещения на дому</t>
  </si>
  <si>
    <t>12.1</t>
  </si>
  <si>
    <t>телемедицина</t>
  </si>
  <si>
    <t>12.2</t>
  </si>
  <si>
    <t>Обращения по заболеваниям, всего</t>
  </si>
  <si>
    <t>из них, пациентам с новой коронавирусной инфекцией COVID-19</t>
  </si>
  <si>
    <t>13.1</t>
  </si>
  <si>
    <t>тестирование на выявление новой коронавирусной инфекции COVID-19</t>
  </si>
  <si>
    <t>13.2</t>
  </si>
  <si>
    <t>тестирование на наличие респираторных инфекций, включая вирус гриппа (любым из методов), всего</t>
  </si>
  <si>
    <t>13.3</t>
  </si>
  <si>
    <t>из них: по заболеванию грипп</t>
  </si>
  <si>
    <t>13.3.1</t>
  </si>
  <si>
    <t>по заболеванию ОРВи</t>
  </si>
  <si>
    <t>13.3.2</t>
  </si>
  <si>
    <t>13.3.3</t>
  </si>
  <si>
    <t>13.4</t>
  </si>
  <si>
    <t>Проведение отдельных диагностических (лабораторных) исследований, всего</t>
  </si>
  <si>
    <t>14=14.1+14.2+14.3 +14.4+14.5+14.6+ 14.7+14.8+14.9</t>
  </si>
  <si>
    <t>компьютерная томография</t>
  </si>
  <si>
    <t>14.1</t>
  </si>
  <si>
    <t>магнитно-резонансная томография</t>
  </si>
  <si>
    <t>14.2</t>
  </si>
  <si>
    <t>ультразвуковое исследование сердечно-сосудистой системы</t>
  </si>
  <si>
    <t>14.3</t>
  </si>
  <si>
    <t>эндоскопические диагностические исследования</t>
  </si>
  <si>
    <t>14.4</t>
  </si>
  <si>
    <t>с биопсией</t>
  </si>
  <si>
    <t>14.4.1</t>
  </si>
  <si>
    <t>без биопсии</t>
  </si>
  <si>
    <t>14.4.2</t>
  </si>
  <si>
    <t>молекулярно-биологическое исследования с целью выявления онкологических заболеваний</t>
  </si>
  <si>
    <t>14.5</t>
  </si>
  <si>
    <t>патолого-анатомическое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</si>
  <si>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14.6</t>
  </si>
  <si>
    <t>ПЭТ-КТ при онкологических заболеваниях</t>
  </si>
  <si>
    <t>14.7</t>
  </si>
  <si>
    <t>ОФЭКТ/КТ</t>
  </si>
  <si>
    <t>14.8</t>
  </si>
  <si>
    <t>прочие</t>
  </si>
  <si>
    <t>14.9</t>
  </si>
  <si>
    <t>школа для больных с хроническими заболеваниями</t>
  </si>
  <si>
    <t>в том числе школа сахарного диабета</t>
  </si>
  <si>
    <t>15.1</t>
  </si>
  <si>
    <t>диспансерное наблюдение всего, из них</t>
  </si>
  <si>
    <t>16=16.1+16.2+16.3 +16.4</t>
  </si>
  <si>
    <t>с онкологическими заболеваниями</t>
  </si>
  <si>
    <t>16.1</t>
  </si>
  <si>
    <t>с сердечно-сосудистыми заболеваниями</t>
  </si>
  <si>
    <t>16.2</t>
  </si>
  <si>
    <t>с сахарным диабетом</t>
  </si>
  <si>
    <t>16.3</t>
  </si>
  <si>
    <t>16.4</t>
  </si>
  <si>
    <t>с неинфекционными заболеваниями застрахованных лиц, прошедших диспансерное наблюдение на рабочем месте и (или) в образовательной организации (из строки 16)</t>
  </si>
  <si>
    <t>16.5</t>
  </si>
  <si>
    <t>Дневные стационары, всего, в том числе</t>
  </si>
  <si>
    <t>17=18+19+20+ 21+22</t>
  </si>
  <si>
    <t>17.1</t>
  </si>
  <si>
    <t>медицинская помощь на дому</t>
  </si>
  <si>
    <t>17.2</t>
  </si>
  <si>
    <t>по профилю «онкология»</t>
  </si>
  <si>
    <t>18</t>
  </si>
  <si>
    <t>экстракорпоральное оплодотворение</t>
  </si>
  <si>
    <t>19</t>
  </si>
  <si>
    <t>по заболеванию вирусным гепатитом С</t>
  </si>
  <si>
    <t>20</t>
  </si>
  <si>
    <t>медицинская реабилитация</t>
  </si>
  <si>
    <t>21</t>
  </si>
  <si>
    <t>иные профили</t>
  </si>
  <si>
    <t>22</t>
  </si>
  <si>
    <t>Стационарная медицинская помощь, всего, в том числе</t>
  </si>
  <si>
    <t>23=24+25+26+ 27+28+29+30</t>
  </si>
  <si>
    <t>23.1</t>
  </si>
  <si>
    <t>23.2</t>
  </si>
  <si>
    <t>госпитализация маломобильных граждан для диспансеризации</t>
  </si>
  <si>
    <t>23.3</t>
  </si>
  <si>
    <t>24</t>
  </si>
  <si>
    <t>стентирование для больных с инфарктом миокарда</t>
  </si>
  <si>
    <t>25</t>
  </si>
  <si>
    <t>имплантация частотно-адаптированного кардиостимулятора взрослым</t>
  </si>
  <si>
    <t>26</t>
  </si>
  <si>
    <t>эндоваскулярная деструкция дополнительных путей и аритмогенных зон сердца</t>
  </si>
  <si>
    <t>27</t>
  </si>
  <si>
    <t>стентирование или эндартерэктомия</t>
  </si>
  <si>
    <t>28</t>
  </si>
  <si>
    <t>29</t>
  </si>
  <si>
    <t>иные профили, всего, из них:</t>
  </si>
  <si>
    <t>30</t>
  </si>
  <si>
    <t>30.1</t>
  </si>
  <si>
    <t>по заболеванию гепатитом С</t>
  </si>
  <si>
    <t>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</si>
</sst>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0.0"/>
    <numFmt numFmtId="165" formatCode="0.0%"/>
    <numFmt numFmtId="166" formatCode="###\ ###\ ###\ ##0"/>
    <numFmt numFmtId="167" formatCode="###\ ###\ ###\ ##0.00"/>
  </numFmts>
  <fonts count="7" x14ac:knownFonts="1">
    <font>
      <sz val="11"/>
      <name val="Calibri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4"/>
      <name val="Times New Roman"/>
      <family val="1"/>
      <charset val="204"/>
    </font>
    <font>
      <sz val="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6" fontId="4" fillId="2" borderId="5" xfId="0" applyNumberFormat="1" applyFont="1" applyFill="1" applyBorder="1" applyAlignment="1">
      <alignment horizontal="right" vertical="center" wrapText="1"/>
    </xf>
    <xf numFmtId="167" fontId="4" fillId="2" borderId="5" xfId="0" applyNumberFormat="1" applyFont="1" applyFill="1" applyBorder="1" applyAlignment="1">
      <alignment horizontal="right" vertical="center" wrapText="1"/>
    </xf>
    <xf numFmtId="166" fontId="2" fillId="2" borderId="5" xfId="0" applyNumberFormat="1" applyFont="1" applyFill="1" applyBorder="1" applyAlignment="1">
      <alignment horizontal="right" vertical="center" wrapText="1"/>
    </xf>
    <xf numFmtId="167" fontId="2" fillId="2" borderId="5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right" vertical="center" wrapText="1"/>
    </xf>
    <xf numFmtId="167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165" fontId="2" fillId="2" borderId="9" xfId="0" applyNumberFormat="1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workbookViewId="0">
      <selection activeCell="F21" sqref="F21"/>
    </sheetView>
  </sheetViews>
  <sheetFormatPr defaultColWidth="9.140625" defaultRowHeight="15" x14ac:dyDescent="0.25"/>
  <cols>
    <col min="1" max="1" width="43.140625" customWidth="1"/>
    <col min="2" max="2" width="5.85546875" customWidth="1"/>
    <col min="3" max="3" width="12.140625" customWidth="1"/>
    <col min="4" max="4" width="11.85546875" customWidth="1"/>
    <col min="5" max="6" width="12.140625" customWidth="1"/>
    <col min="7" max="7" width="12.28515625" customWidth="1"/>
    <col min="9" max="9" width="10" customWidth="1"/>
    <col min="10" max="10" width="10.28515625" customWidth="1"/>
    <col min="11" max="11" width="10.42578125" bestFit="1" customWidth="1"/>
    <col min="12" max="12" width="11.42578125" customWidth="1"/>
    <col min="14" max="14" width="10.140625" customWidth="1"/>
    <col min="16" max="16" width="6.28515625" bestFit="1" customWidth="1"/>
  </cols>
  <sheetData>
    <row r="1" spans="1:17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0.5" customHeight="1" thickBot="1" x14ac:dyDescent="0.3"/>
    <row r="3" spans="1:17" ht="56.25" customHeight="1" x14ac:dyDescent="0.25">
      <c r="A3" s="2" t="s">
        <v>1</v>
      </c>
      <c r="B3" s="3" t="s">
        <v>2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3</v>
      </c>
      <c r="H3" s="3" t="s">
        <v>4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6</v>
      </c>
      <c r="N3" s="3" t="s">
        <v>5</v>
      </c>
      <c r="O3" s="3" t="s">
        <v>5</v>
      </c>
      <c r="P3" s="3" t="s">
        <v>5</v>
      </c>
      <c r="Q3" s="4" t="s">
        <v>5</v>
      </c>
    </row>
    <row r="4" spans="1:17" ht="36.75" customHeight="1" x14ac:dyDescent="0.25">
      <c r="A4" s="5"/>
      <c r="B4" s="6"/>
      <c r="C4" s="6" t="s">
        <v>7</v>
      </c>
      <c r="D4" s="6" t="s">
        <v>8</v>
      </c>
      <c r="E4" s="6" t="s">
        <v>9</v>
      </c>
      <c r="F4" s="6" t="s">
        <v>10</v>
      </c>
      <c r="G4" s="6" t="s">
        <v>10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10</v>
      </c>
      <c r="M4" s="6" t="s">
        <v>7</v>
      </c>
      <c r="N4" s="6" t="s">
        <v>8</v>
      </c>
      <c r="O4" s="6" t="s">
        <v>9</v>
      </c>
      <c r="P4" s="6" t="s">
        <v>10</v>
      </c>
      <c r="Q4" s="7" t="s">
        <v>10</v>
      </c>
    </row>
    <row r="5" spans="1:17" ht="15" customHeight="1" x14ac:dyDescent="0.25">
      <c r="A5" s="5"/>
      <c r="B5" s="6"/>
      <c r="C5" s="6" t="s">
        <v>11</v>
      </c>
      <c r="D5" s="8" t="s">
        <v>12</v>
      </c>
      <c r="E5" s="6" t="s">
        <v>13</v>
      </c>
      <c r="F5" s="6" t="s">
        <v>11</v>
      </c>
      <c r="G5" s="8" t="s">
        <v>12</v>
      </c>
      <c r="H5" s="6" t="s">
        <v>11</v>
      </c>
      <c r="I5" s="8" t="s">
        <v>12</v>
      </c>
      <c r="J5" s="6" t="s">
        <v>13</v>
      </c>
      <c r="K5" s="6" t="s">
        <v>11</v>
      </c>
      <c r="L5" s="8" t="s">
        <v>12</v>
      </c>
      <c r="M5" s="6" t="s">
        <v>11</v>
      </c>
      <c r="N5" s="8" t="s">
        <v>12</v>
      </c>
      <c r="O5" s="6" t="s">
        <v>13</v>
      </c>
      <c r="P5" s="6" t="s">
        <v>11</v>
      </c>
      <c r="Q5" s="9" t="s">
        <v>12</v>
      </c>
    </row>
    <row r="6" spans="1:17" ht="24" customHeight="1" x14ac:dyDescent="0.25">
      <c r="A6" s="5"/>
      <c r="B6" s="6"/>
      <c r="C6" s="6" t="s">
        <v>14</v>
      </c>
      <c r="D6" s="10" t="s">
        <v>15</v>
      </c>
      <c r="E6" s="6" t="s">
        <v>13</v>
      </c>
      <c r="F6" s="6" t="s">
        <v>14</v>
      </c>
      <c r="G6" s="10" t="s">
        <v>15</v>
      </c>
      <c r="H6" s="6" t="s">
        <v>14</v>
      </c>
      <c r="I6" s="10" t="s">
        <v>15</v>
      </c>
      <c r="J6" s="6" t="s">
        <v>13</v>
      </c>
      <c r="K6" s="6" t="s">
        <v>14</v>
      </c>
      <c r="L6" s="10" t="s">
        <v>15</v>
      </c>
      <c r="M6" s="6" t="s">
        <v>14</v>
      </c>
      <c r="N6" s="10" t="s">
        <v>15</v>
      </c>
      <c r="O6" s="6" t="s">
        <v>13</v>
      </c>
      <c r="P6" s="6" t="s">
        <v>14</v>
      </c>
      <c r="Q6" s="11" t="s">
        <v>15</v>
      </c>
    </row>
    <row r="7" spans="1:17" x14ac:dyDescent="0.25">
      <c r="A7" s="12" t="s">
        <v>16</v>
      </c>
      <c r="B7" s="8" t="s">
        <v>17</v>
      </c>
      <c r="C7" s="13" t="s">
        <v>18</v>
      </c>
      <c r="D7" s="8" t="s">
        <v>19</v>
      </c>
      <c r="E7" s="8" t="s">
        <v>20</v>
      </c>
      <c r="F7" s="13" t="s">
        <v>21</v>
      </c>
      <c r="G7" s="8" t="s">
        <v>22</v>
      </c>
      <c r="H7" s="8" t="s">
        <v>23</v>
      </c>
      <c r="I7" s="13" t="s">
        <v>24</v>
      </c>
      <c r="J7" s="8" t="s">
        <v>25</v>
      </c>
      <c r="K7" s="8" t="s">
        <v>26</v>
      </c>
      <c r="L7" s="13" t="s">
        <v>27</v>
      </c>
      <c r="M7" s="8" t="s">
        <v>28</v>
      </c>
      <c r="N7" s="8" t="s">
        <v>29</v>
      </c>
      <c r="O7" s="13" t="s">
        <v>30</v>
      </c>
      <c r="P7" s="8" t="s">
        <v>31</v>
      </c>
      <c r="Q7" s="9" t="s">
        <v>32</v>
      </c>
    </row>
    <row r="8" spans="1:17" ht="26.25" customHeight="1" x14ac:dyDescent="0.25">
      <c r="A8" s="14" t="s">
        <v>33</v>
      </c>
      <c r="B8" s="8" t="s">
        <v>34</v>
      </c>
      <c r="C8" s="15" t="s">
        <v>35</v>
      </c>
      <c r="D8" s="15" t="s">
        <v>35</v>
      </c>
      <c r="E8" s="15" t="s">
        <v>35</v>
      </c>
      <c r="F8" s="16">
        <f>F9*1000/3864271</f>
        <v>24552.019307134517</v>
      </c>
      <c r="G8" s="16">
        <f>G9*1000/3864271</f>
        <v>23965.044791113254</v>
      </c>
      <c r="H8" s="15" t="s">
        <v>35</v>
      </c>
      <c r="I8" s="15" t="s">
        <v>35</v>
      </c>
      <c r="J8" s="15" t="s">
        <v>35</v>
      </c>
      <c r="K8" s="16">
        <f>K9*1000/3864271</f>
        <v>24656.611764547568</v>
      </c>
      <c r="L8" s="16">
        <f>L9*1000/3864271</f>
        <v>24041.5291267098</v>
      </c>
      <c r="M8" s="15" t="s">
        <v>35</v>
      </c>
      <c r="N8" s="15" t="s">
        <v>35</v>
      </c>
      <c r="O8" s="15" t="s">
        <v>35</v>
      </c>
      <c r="P8" s="17">
        <f>K8/F8</f>
        <v>1.004260034830726</v>
      </c>
      <c r="Q8" s="18">
        <f>L8/G8</f>
        <v>1.0031914956246988</v>
      </c>
    </row>
    <row r="9" spans="1:17" ht="13.5" customHeight="1" x14ac:dyDescent="0.25">
      <c r="A9" s="14" t="s">
        <v>36</v>
      </c>
      <c r="B9" s="19" t="s">
        <v>37</v>
      </c>
      <c r="C9" s="15" t="s">
        <v>35</v>
      </c>
      <c r="D9" s="15" t="s">
        <v>35</v>
      </c>
      <c r="E9" s="15" t="s">
        <v>35</v>
      </c>
      <c r="F9" s="16">
        <v>94875656.200000003</v>
      </c>
      <c r="G9" s="16">
        <v>92607427.599999994</v>
      </c>
      <c r="H9" s="15" t="s">
        <v>35</v>
      </c>
      <c r="I9" s="15" t="s">
        <v>35</v>
      </c>
      <c r="J9" s="15" t="s">
        <v>35</v>
      </c>
      <c r="K9" s="16">
        <v>95279829.799999997</v>
      </c>
      <c r="L9" s="16">
        <v>92902983.799999997</v>
      </c>
      <c r="M9" s="15" t="s">
        <v>35</v>
      </c>
      <c r="N9" s="15" t="s">
        <v>35</v>
      </c>
      <c r="O9" s="15" t="s">
        <v>35</v>
      </c>
      <c r="P9" s="17">
        <f>K9/F9</f>
        <v>1.004260034830726</v>
      </c>
      <c r="Q9" s="18">
        <f>L9/G9</f>
        <v>1.0031914956246988</v>
      </c>
    </row>
    <row r="10" spans="1:17" x14ac:dyDescent="0.25">
      <c r="A10" s="20" t="s">
        <v>38</v>
      </c>
      <c r="B10" s="21" t="s">
        <v>39</v>
      </c>
      <c r="C10" s="22" t="s">
        <v>35</v>
      </c>
      <c r="D10" s="22" t="s">
        <v>35</v>
      </c>
      <c r="E10" s="22" t="s">
        <v>35</v>
      </c>
      <c r="F10" s="23">
        <v>329214.2</v>
      </c>
      <c r="G10" s="23">
        <v>329071.40000000002</v>
      </c>
      <c r="H10" s="22" t="s">
        <v>35</v>
      </c>
      <c r="I10" s="22" t="s">
        <v>35</v>
      </c>
      <c r="J10" s="22" t="s">
        <v>35</v>
      </c>
      <c r="K10" s="23">
        <v>335241.09999999998</v>
      </c>
      <c r="L10" s="23">
        <v>328770.59999999998</v>
      </c>
      <c r="M10" s="22" t="s">
        <v>35</v>
      </c>
      <c r="N10" s="22" t="s">
        <v>35</v>
      </c>
      <c r="O10" s="22" t="s">
        <v>35</v>
      </c>
      <c r="P10" s="24">
        <f>K10/F10</f>
        <v>1.0183069260074442</v>
      </c>
      <c r="Q10" s="25">
        <f>L10/G10</f>
        <v>0.99908591266211511</v>
      </c>
    </row>
    <row r="11" spans="1:17" ht="12.75" customHeight="1" x14ac:dyDescent="0.25">
      <c r="A11" s="14" t="s">
        <v>40</v>
      </c>
      <c r="B11" s="19" t="s">
        <v>18</v>
      </c>
      <c r="C11" s="26">
        <v>1120639</v>
      </c>
      <c r="D11" s="26">
        <v>1106714</v>
      </c>
      <c r="E11" s="27">
        <v>4760.82</v>
      </c>
      <c r="F11" s="16">
        <v>5335165.4000000004</v>
      </c>
      <c r="G11" s="16">
        <v>5223047.9000000004</v>
      </c>
      <c r="H11" s="26">
        <v>1131347</v>
      </c>
      <c r="I11" s="26">
        <v>1106654</v>
      </c>
      <c r="J11" s="27">
        <v>4728.53</v>
      </c>
      <c r="K11" s="16">
        <v>5349611.4000000004</v>
      </c>
      <c r="L11" s="16">
        <v>5223932.8</v>
      </c>
      <c r="M11" s="17">
        <f>H11/C11</f>
        <v>1.0095552626671034</v>
      </c>
      <c r="N11" s="17">
        <f>I11/D11</f>
        <v>0.99994578545134516</v>
      </c>
      <c r="O11" s="17">
        <f>J11/E11</f>
        <v>0.99321755495901964</v>
      </c>
      <c r="P11" s="17">
        <f>K11/F11</f>
        <v>1.002707694872965</v>
      </c>
      <c r="Q11" s="18">
        <f>L11/G11</f>
        <v>1.0001694221490864</v>
      </c>
    </row>
    <row r="12" spans="1:17" ht="20.25" customHeight="1" x14ac:dyDescent="0.25">
      <c r="A12" s="20" t="s">
        <v>41</v>
      </c>
      <c r="B12" s="21" t="s">
        <v>42</v>
      </c>
      <c r="C12" s="28">
        <v>400</v>
      </c>
      <c r="D12" s="28">
        <v>385</v>
      </c>
      <c r="E12" s="29">
        <v>4760.75</v>
      </c>
      <c r="F12" s="23">
        <v>1904.3</v>
      </c>
      <c r="G12" s="23">
        <v>1832.9</v>
      </c>
      <c r="H12" s="28">
        <v>335</v>
      </c>
      <c r="I12" s="28">
        <v>325</v>
      </c>
      <c r="J12" s="29">
        <v>4715.5200000000004</v>
      </c>
      <c r="K12" s="23">
        <v>1579.7</v>
      </c>
      <c r="L12" s="23">
        <v>1532.1</v>
      </c>
      <c r="M12" s="24">
        <f>H12/C12</f>
        <v>0.83750000000000002</v>
      </c>
      <c r="N12" s="24">
        <f>I12/D12</f>
        <v>0.8441558441558441</v>
      </c>
      <c r="O12" s="24">
        <f>J12/E12</f>
        <v>0.9904993961035552</v>
      </c>
      <c r="P12" s="24">
        <f>K12/F12</f>
        <v>0.82954366433860216</v>
      </c>
      <c r="Q12" s="25">
        <f>L12/G12</f>
        <v>0.83588848273228211</v>
      </c>
    </row>
    <row r="13" spans="1:17" ht="20.25" customHeight="1" x14ac:dyDescent="0.25">
      <c r="A13" s="14" t="s">
        <v>43</v>
      </c>
      <c r="B13" s="19" t="s">
        <v>44</v>
      </c>
      <c r="C13" s="15" t="s">
        <v>35</v>
      </c>
      <c r="D13" s="15" t="s">
        <v>35</v>
      </c>
      <c r="E13" s="15" t="s">
        <v>35</v>
      </c>
      <c r="F13" s="16">
        <v>36111014.100000001</v>
      </c>
      <c r="G13" s="16">
        <v>35869538.299999997</v>
      </c>
      <c r="H13" s="15" t="s">
        <v>35</v>
      </c>
      <c r="I13" s="15" t="s">
        <v>35</v>
      </c>
      <c r="J13" s="15" t="s">
        <v>35</v>
      </c>
      <c r="K13" s="16">
        <v>36122453.5</v>
      </c>
      <c r="L13" s="16">
        <v>35836647.5</v>
      </c>
      <c r="M13" s="15" t="s">
        <v>35</v>
      </c>
      <c r="N13" s="15" t="s">
        <v>35</v>
      </c>
      <c r="O13" s="15" t="s">
        <v>35</v>
      </c>
      <c r="P13" s="17">
        <f>K13/F13</f>
        <v>1.000316784235644</v>
      </c>
      <c r="Q13" s="18">
        <f>L13/G13</f>
        <v>0.99908304367553025</v>
      </c>
    </row>
    <row r="14" spans="1:17" ht="12.75" customHeight="1" x14ac:dyDescent="0.25">
      <c r="A14" s="20" t="s">
        <v>45</v>
      </c>
      <c r="B14" s="21" t="s">
        <v>46</v>
      </c>
      <c r="C14" s="28">
        <v>93596</v>
      </c>
      <c r="D14" s="28">
        <v>93596</v>
      </c>
      <c r="E14" s="29">
        <v>923.25</v>
      </c>
      <c r="F14" s="23">
        <v>86412.5</v>
      </c>
      <c r="G14" s="23">
        <v>86412.5</v>
      </c>
      <c r="H14" s="28">
        <v>93831</v>
      </c>
      <c r="I14" s="28">
        <v>93831</v>
      </c>
      <c r="J14" s="29">
        <v>906.15</v>
      </c>
      <c r="K14" s="23">
        <v>85025.4</v>
      </c>
      <c r="L14" s="23">
        <v>85025.4</v>
      </c>
      <c r="M14" s="24">
        <f>IFERROR(H14/C14,0)</f>
        <v>1.0025107910594471</v>
      </c>
      <c r="N14" s="24">
        <f>IFERROR(I14/D14,0)</f>
        <v>1.0025107910594471</v>
      </c>
      <c r="O14" s="24">
        <f>IFERROR(J14/E14,0)</f>
        <v>0.98147847278635258</v>
      </c>
      <c r="P14" s="24">
        <f>IFERROR(K14/F14,0)</f>
        <v>0.98394792420078103</v>
      </c>
      <c r="Q14" s="25">
        <f>IFERROR(L14/G14,0)</f>
        <v>0.98394792420078103</v>
      </c>
    </row>
    <row r="15" spans="1:17" ht="13.5" customHeight="1" x14ac:dyDescent="0.25">
      <c r="A15" s="20" t="s">
        <v>47</v>
      </c>
      <c r="B15" s="21" t="s">
        <v>48</v>
      </c>
      <c r="C15" s="28">
        <v>3351002</v>
      </c>
      <c r="D15" s="28">
        <v>3351002</v>
      </c>
      <c r="E15" s="29">
        <v>3077.74</v>
      </c>
      <c r="F15" s="23">
        <v>10313510.199999999</v>
      </c>
      <c r="G15" s="23">
        <v>10313510.199999999</v>
      </c>
      <c r="H15" s="28">
        <v>3340746</v>
      </c>
      <c r="I15" s="28">
        <v>3327721</v>
      </c>
      <c r="J15" s="29">
        <v>3053.78</v>
      </c>
      <c r="K15" s="23">
        <v>10201906.1</v>
      </c>
      <c r="L15" s="23">
        <v>10181048</v>
      </c>
      <c r="M15" s="24">
        <f>IFERROR(H15/C15,0)</f>
        <v>0.9969394228950027</v>
      </c>
      <c r="N15" s="24">
        <f>IFERROR(I15/D15,0)</f>
        <v>0.99305252578184078</v>
      </c>
      <c r="O15" s="24">
        <f>IFERROR(J15/E15,0)</f>
        <v>0.99221506689973826</v>
      </c>
      <c r="P15" s="24">
        <f>IFERROR(K15/F15,0)</f>
        <v>0.98917884426972302</v>
      </c>
      <c r="Q15" s="25">
        <f>IFERROR(L15/G15,0)</f>
        <v>0.98715643874575321</v>
      </c>
    </row>
    <row r="16" spans="1:17" ht="21" customHeight="1" x14ac:dyDescent="0.25">
      <c r="A16" s="20" t="s">
        <v>49</v>
      </c>
      <c r="B16" s="21" t="s">
        <v>21</v>
      </c>
      <c r="C16" s="28">
        <v>1030953</v>
      </c>
      <c r="D16" s="28">
        <v>1030953</v>
      </c>
      <c r="E16" s="29">
        <v>2906.13</v>
      </c>
      <c r="F16" s="23">
        <v>2996087.3</v>
      </c>
      <c r="G16" s="23">
        <v>2996087.3</v>
      </c>
      <c r="H16" s="28">
        <v>1060800</v>
      </c>
      <c r="I16" s="28">
        <v>1053870</v>
      </c>
      <c r="J16" s="29">
        <v>2805.61</v>
      </c>
      <c r="K16" s="23">
        <v>2976187.2</v>
      </c>
      <c r="L16" s="23">
        <v>2967967.3</v>
      </c>
      <c r="M16" s="24">
        <f>IFERROR(H16/C16,0)</f>
        <v>1.0289508833089385</v>
      </c>
      <c r="N16" s="24">
        <f>IFERROR(I16/D16,0)</f>
        <v>1.0222289473913941</v>
      </c>
      <c r="O16" s="24">
        <f>IFERROR(J16/E16,0)</f>
        <v>0.96541104492916696</v>
      </c>
      <c r="P16" s="24">
        <f>IFERROR(K16/F16,0)</f>
        <v>0.99335797057715924</v>
      </c>
      <c r="Q16" s="25">
        <f>IFERROR(L16/G16,0)</f>
        <v>0.99061442568779623</v>
      </c>
    </row>
    <row r="17" spans="1:17" ht="13.5" customHeight="1" x14ac:dyDescent="0.25">
      <c r="A17" s="20" t="s">
        <v>50</v>
      </c>
      <c r="B17" s="21" t="s">
        <v>22</v>
      </c>
      <c r="C17" s="28">
        <v>1670884</v>
      </c>
      <c r="D17" s="28">
        <v>1670884</v>
      </c>
      <c r="E17" s="29">
        <v>3551.79</v>
      </c>
      <c r="F17" s="23">
        <v>5934635.2999999998</v>
      </c>
      <c r="G17" s="23">
        <v>5934635.2999999998</v>
      </c>
      <c r="H17" s="28">
        <v>1639460</v>
      </c>
      <c r="I17" s="28">
        <v>1633525</v>
      </c>
      <c r="J17" s="29">
        <v>3576.21</v>
      </c>
      <c r="K17" s="23">
        <v>5863048.7999999998</v>
      </c>
      <c r="L17" s="23">
        <v>5850747.0999999996</v>
      </c>
      <c r="M17" s="24">
        <f>IFERROR(H17/C17,0)</f>
        <v>0.98119318875517392</v>
      </c>
      <c r="N17" s="24">
        <f>IFERROR(I17/D17,0)</f>
        <v>0.97764117676631057</v>
      </c>
      <c r="O17" s="24">
        <f>IFERROR(J17/E17,0)</f>
        <v>1.0068754064851808</v>
      </c>
      <c r="P17" s="24">
        <f>IFERROR(K17/F17,0)</f>
        <v>0.98793750645469314</v>
      </c>
      <c r="Q17" s="25">
        <f>IFERROR(L17/G17,0)</f>
        <v>0.98586464108417915</v>
      </c>
    </row>
    <row r="18" spans="1:17" x14ac:dyDescent="0.25">
      <c r="A18" s="20" t="s">
        <v>51</v>
      </c>
      <c r="B18" s="21" t="s">
        <v>52</v>
      </c>
      <c r="C18" s="28">
        <v>196143</v>
      </c>
      <c r="D18" s="28">
        <v>196143</v>
      </c>
      <c r="E18" s="29">
        <v>1535.74</v>
      </c>
      <c r="F18" s="23">
        <v>301224.8</v>
      </c>
      <c r="G18" s="23">
        <v>301224.8</v>
      </c>
      <c r="H18" s="28">
        <v>195999</v>
      </c>
      <c r="I18" s="28">
        <v>195999</v>
      </c>
      <c r="J18" s="29">
        <v>1599.12</v>
      </c>
      <c r="K18" s="23">
        <v>313426.2</v>
      </c>
      <c r="L18" s="23">
        <v>313426.2</v>
      </c>
      <c r="M18" s="24">
        <f>IFERROR(H18/C18,0)</f>
        <v>0.99926584175830901</v>
      </c>
      <c r="N18" s="24">
        <f>IFERROR(I18/D18,0)</f>
        <v>0.99926584175830901</v>
      </c>
      <c r="O18" s="24">
        <f>IFERROR(J18/E18,0)</f>
        <v>1.0412700066417491</v>
      </c>
      <c r="P18" s="24">
        <f>IFERROR(K18/F18,0)</f>
        <v>1.0405059609965714</v>
      </c>
      <c r="Q18" s="25">
        <f>IFERROR(L18/G18,0)</f>
        <v>1.0405059609965714</v>
      </c>
    </row>
    <row r="19" spans="1:17" ht="23.25" customHeight="1" x14ac:dyDescent="0.25">
      <c r="A19" s="20" t="s">
        <v>53</v>
      </c>
      <c r="B19" s="21" t="s">
        <v>54</v>
      </c>
      <c r="C19" s="28">
        <v>520444</v>
      </c>
      <c r="D19" s="28">
        <v>520444</v>
      </c>
      <c r="E19" s="29">
        <v>2043.58</v>
      </c>
      <c r="F19" s="23">
        <v>1063567</v>
      </c>
      <c r="G19" s="23">
        <v>1063567</v>
      </c>
      <c r="H19" s="28">
        <v>511605</v>
      </c>
      <c r="I19" s="28">
        <v>511605</v>
      </c>
      <c r="J19" s="29">
        <v>2034.16</v>
      </c>
      <c r="K19" s="23">
        <v>1040688.5</v>
      </c>
      <c r="L19" s="23">
        <v>1040688.5</v>
      </c>
      <c r="M19" s="24">
        <f>IFERROR(H19/C19,0)</f>
        <v>0.98301642443759563</v>
      </c>
      <c r="N19" s="24">
        <f>IFERROR(I19/D19,0)</f>
        <v>0.98301642443759563</v>
      </c>
      <c r="O19" s="24">
        <f>IFERROR(J19/E19,0)</f>
        <v>0.99539044226308737</v>
      </c>
      <c r="P19" s="24">
        <f>IFERROR(K19/F19,0)</f>
        <v>0.97848889632717073</v>
      </c>
      <c r="Q19" s="25">
        <f>IFERROR(L19/G19,0)</f>
        <v>0.97848889632717073</v>
      </c>
    </row>
    <row r="20" spans="1:17" ht="15.75" customHeight="1" x14ac:dyDescent="0.25">
      <c r="A20" s="20" t="s">
        <v>55</v>
      </c>
      <c r="B20" s="21" t="s">
        <v>56</v>
      </c>
      <c r="C20" s="28">
        <v>266612</v>
      </c>
      <c r="D20" s="28">
        <v>266612</v>
      </c>
      <c r="E20" s="29">
        <v>3238.38</v>
      </c>
      <c r="F20" s="23">
        <v>863392.3</v>
      </c>
      <c r="G20" s="23">
        <v>863392.3</v>
      </c>
      <c r="H20" s="28">
        <v>262263</v>
      </c>
      <c r="I20" s="28">
        <v>262263</v>
      </c>
      <c r="J20" s="29">
        <v>3217</v>
      </c>
      <c r="K20" s="23">
        <v>843699.4</v>
      </c>
      <c r="L20" s="23">
        <v>843699.4</v>
      </c>
      <c r="M20" s="24">
        <f>IFERROR(H20/C20,0)</f>
        <v>0.9836879060207343</v>
      </c>
      <c r="N20" s="24">
        <f>IFERROR(I20/D20,0)</f>
        <v>0.9836879060207343</v>
      </c>
      <c r="O20" s="24">
        <f>IFERROR(J20/E20,0)</f>
        <v>0.99339793353466854</v>
      </c>
      <c r="P20" s="24">
        <f>IFERROR(K20/F20,0)</f>
        <v>0.97719124898380494</v>
      </c>
      <c r="Q20" s="25">
        <f>IFERROR(L20/G20,0)</f>
        <v>0.97719124898380494</v>
      </c>
    </row>
    <row r="21" spans="1:17" x14ac:dyDescent="0.25">
      <c r="A21" s="20" t="s">
        <v>57</v>
      </c>
      <c r="B21" s="21" t="s">
        <v>58</v>
      </c>
      <c r="C21" s="28">
        <v>253832</v>
      </c>
      <c r="D21" s="28">
        <v>253832</v>
      </c>
      <c r="E21" s="29">
        <v>788.61</v>
      </c>
      <c r="F21" s="23">
        <v>200174.7</v>
      </c>
      <c r="G21" s="23">
        <v>200174.7</v>
      </c>
      <c r="H21" s="28">
        <v>249342</v>
      </c>
      <c r="I21" s="28">
        <v>249342</v>
      </c>
      <c r="J21" s="29">
        <v>790.04</v>
      </c>
      <c r="K21" s="23">
        <v>196989.1</v>
      </c>
      <c r="L21" s="23">
        <v>196989.1</v>
      </c>
      <c r="M21" s="24">
        <f>IFERROR(H21/C21,0)</f>
        <v>0.98231113492388666</v>
      </c>
      <c r="N21" s="24">
        <f>IFERROR(I21/D21,0)</f>
        <v>0.98231113492388666</v>
      </c>
      <c r="O21" s="24">
        <f>IFERROR(J21/E21,0)</f>
        <v>1.0018133171022432</v>
      </c>
      <c r="P21" s="24">
        <f>IFERROR(K21/F21,0)</f>
        <v>0.98408590096550663</v>
      </c>
      <c r="Q21" s="25">
        <f>IFERROR(L21/G21,0)</f>
        <v>0.98408590096550663</v>
      </c>
    </row>
    <row r="22" spans="1:17" ht="25.5" customHeight="1" x14ac:dyDescent="0.25">
      <c r="A22" s="20" t="s">
        <v>59</v>
      </c>
      <c r="B22" s="21" t="s">
        <v>24</v>
      </c>
      <c r="C22" s="28">
        <v>128721</v>
      </c>
      <c r="D22" s="28">
        <v>128721</v>
      </c>
      <c r="E22" s="29">
        <v>2479.94</v>
      </c>
      <c r="F22" s="23">
        <v>319220.59999999998</v>
      </c>
      <c r="G22" s="23">
        <v>319220.59999999998</v>
      </c>
      <c r="H22" s="28">
        <v>128881</v>
      </c>
      <c r="I22" s="28">
        <v>128721</v>
      </c>
      <c r="J22" s="29">
        <v>2498.29</v>
      </c>
      <c r="K22" s="23">
        <v>321981.59999999998</v>
      </c>
      <c r="L22" s="23">
        <v>321645.09999999998</v>
      </c>
      <c r="M22" s="24">
        <f>IFERROR(H22/C22,0)</f>
        <v>1.0012429984229458</v>
      </c>
      <c r="N22" s="24">
        <f>IFERROR(I22/D22,0)</f>
        <v>1</v>
      </c>
      <c r="O22" s="24">
        <f>IFERROR(J22/E22,0)</f>
        <v>1.0073993725654653</v>
      </c>
      <c r="P22" s="24">
        <f>IFERROR(K22/F22,0)</f>
        <v>1.0086491911862832</v>
      </c>
      <c r="Q22" s="25">
        <f>IFERROR(L22/G22,0)</f>
        <v>1.0075950612209863</v>
      </c>
    </row>
    <row r="23" spans="1:17" ht="14.25" customHeight="1" x14ac:dyDescent="0.25">
      <c r="A23" s="20" t="s">
        <v>60</v>
      </c>
      <c r="B23" s="21" t="s">
        <v>25</v>
      </c>
      <c r="C23" s="28">
        <v>10487152</v>
      </c>
      <c r="D23" s="28">
        <v>10467024</v>
      </c>
      <c r="E23" s="29">
        <v>453.36</v>
      </c>
      <c r="F23" s="23">
        <v>4754459.2</v>
      </c>
      <c r="G23" s="23">
        <v>4642886.5999999996</v>
      </c>
      <c r="H23" s="28">
        <v>10554541</v>
      </c>
      <c r="I23" s="28">
        <v>10475492</v>
      </c>
      <c r="J23" s="29">
        <v>450.66</v>
      </c>
      <c r="K23" s="23">
        <v>4756538.9000000004</v>
      </c>
      <c r="L23" s="23">
        <v>4647527.7</v>
      </c>
      <c r="M23" s="24">
        <f>IFERROR(H23/C23,0)</f>
        <v>1.0064258628081295</v>
      </c>
      <c r="N23" s="24">
        <f>IFERROR(I23/D23,0)</f>
        <v>1.0008090169660451</v>
      </c>
      <c r="O23" s="24">
        <f>IFERROR(J23/E23,0)</f>
        <v>0.99404446797247226</v>
      </c>
      <c r="P23" s="24">
        <f>IFERROR(K23/F23,0)</f>
        <v>1.0004374209373803</v>
      </c>
      <c r="Q23" s="25">
        <f>IFERROR(L23/G23,0)</f>
        <v>1.0009996151962877</v>
      </c>
    </row>
    <row r="24" spans="1:17" x14ac:dyDescent="0.25">
      <c r="A24" s="20" t="s">
        <v>45</v>
      </c>
      <c r="B24" s="21" t="s">
        <v>61</v>
      </c>
      <c r="C24" s="28">
        <v>93596</v>
      </c>
      <c r="D24" s="28">
        <v>93596</v>
      </c>
      <c r="E24" s="29">
        <v>923.25</v>
      </c>
      <c r="F24" s="23">
        <v>86412.5</v>
      </c>
      <c r="G24" s="23">
        <v>86412.5</v>
      </c>
      <c r="H24" s="28">
        <v>93831</v>
      </c>
      <c r="I24" s="28">
        <v>93831</v>
      </c>
      <c r="J24" s="29">
        <v>906.15</v>
      </c>
      <c r="K24" s="23">
        <v>85025.4</v>
      </c>
      <c r="L24" s="23">
        <v>85025.4</v>
      </c>
      <c r="M24" s="24">
        <f>IFERROR(H24/C24,0)</f>
        <v>1.0025107910594471</v>
      </c>
      <c r="N24" s="24">
        <f>IFERROR(I24/D24,0)</f>
        <v>1.0025107910594471</v>
      </c>
      <c r="O24" s="24">
        <f>IFERROR(J24/E24,0)</f>
        <v>0.98147847278635258</v>
      </c>
      <c r="P24" s="24">
        <f>IFERROR(K24/F24,0)</f>
        <v>0.98394792420078103</v>
      </c>
      <c r="Q24" s="25">
        <f>IFERROR(L24/G24,0)</f>
        <v>0.98394792420078103</v>
      </c>
    </row>
    <row r="25" spans="1:17" ht="14.25" customHeight="1" x14ac:dyDescent="0.25">
      <c r="A25" s="20" t="s">
        <v>62</v>
      </c>
      <c r="B25" s="21" t="s">
        <v>26</v>
      </c>
      <c r="C25" s="28">
        <v>2119338</v>
      </c>
      <c r="D25" s="28">
        <v>2109338</v>
      </c>
      <c r="E25" s="29">
        <v>1074.02</v>
      </c>
      <c r="F25" s="23">
        <v>2276205.2000000002</v>
      </c>
      <c r="G25" s="23">
        <v>2226411.2000000002</v>
      </c>
      <c r="H25" s="28">
        <v>2349409</v>
      </c>
      <c r="I25" s="28">
        <v>2301667</v>
      </c>
      <c r="J25" s="29">
        <v>1043.33</v>
      </c>
      <c r="K25" s="23">
        <v>2451219.5</v>
      </c>
      <c r="L25" s="23">
        <v>2388140.1</v>
      </c>
      <c r="M25" s="24">
        <f>IFERROR(H25/C25,0)</f>
        <v>1.1085579553615328</v>
      </c>
      <c r="N25" s="24">
        <f>IFERROR(I25/D25,0)</f>
        <v>1.0911797919536841</v>
      </c>
      <c r="O25" s="24">
        <f>IFERROR(J25/E25,0)</f>
        <v>0.97142511312638491</v>
      </c>
      <c r="P25" s="24">
        <f>IFERROR(K25/F25,0)</f>
        <v>1.0768886302517893</v>
      </c>
      <c r="Q25" s="25">
        <f>IFERROR(L25/G25,0)</f>
        <v>1.0726410736704881</v>
      </c>
    </row>
    <row r="26" spans="1:17" x14ac:dyDescent="0.25">
      <c r="A26" s="20" t="s">
        <v>63</v>
      </c>
      <c r="B26" s="21" t="s">
        <v>64</v>
      </c>
      <c r="C26" s="28">
        <v>0</v>
      </c>
      <c r="D26" s="28">
        <v>0</v>
      </c>
      <c r="E26" s="29">
        <v>0</v>
      </c>
      <c r="F26" s="23">
        <v>0</v>
      </c>
      <c r="G26" s="23">
        <v>0</v>
      </c>
      <c r="H26" s="28">
        <v>0</v>
      </c>
      <c r="I26" s="28">
        <v>0</v>
      </c>
      <c r="J26" s="29">
        <v>0</v>
      </c>
      <c r="K26" s="23">
        <v>0</v>
      </c>
      <c r="L26" s="23">
        <v>0</v>
      </c>
      <c r="M26" s="24">
        <f>IFERROR(H26/C26,0)</f>
        <v>0</v>
      </c>
      <c r="N26" s="24">
        <f>IFERROR(I26/D26,0)</f>
        <v>0</v>
      </c>
      <c r="O26" s="24">
        <f>IFERROR(J26/E26,0)</f>
        <v>0</v>
      </c>
      <c r="P26" s="24">
        <f>IFERROR(K26/F26,0)</f>
        <v>0</v>
      </c>
      <c r="Q26" s="25">
        <f>IFERROR(L26/G26,0)</f>
        <v>0</v>
      </c>
    </row>
    <row r="27" spans="1:17" ht="22.5" customHeight="1" x14ac:dyDescent="0.25">
      <c r="A27" s="20" t="s">
        <v>65</v>
      </c>
      <c r="B27" s="21" t="s">
        <v>27</v>
      </c>
      <c r="C27" s="28">
        <v>12524</v>
      </c>
      <c r="D27" s="28">
        <v>12524</v>
      </c>
      <c r="E27" s="29">
        <v>28199.55</v>
      </c>
      <c r="F27" s="23">
        <v>353171.20000000001</v>
      </c>
      <c r="G27" s="23">
        <v>353171.20000000001</v>
      </c>
      <c r="H27" s="28">
        <v>13159</v>
      </c>
      <c r="I27" s="28">
        <v>13042</v>
      </c>
      <c r="J27" s="29">
        <v>27949</v>
      </c>
      <c r="K27" s="23">
        <v>367780.9</v>
      </c>
      <c r="L27" s="23">
        <v>365612.3</v>
      </c>
      <c r="M27" s="24">
        <f>IFERROR(H27/C27,0)</f>
        <v>1.0507026509102524</v>
      </c>
      <c r="N27" s="24">
        <f>IFERROR(I27/D27,0)</f>
        <v>1.0413605876716705</v>
      </c>
      <c r="O27" s="24">
        <f>IFERROR(J27/E27,0)</f>
        <v>0.99111510644673406</v>
      </c>
      <c r="P27" s="24">
        <f>IFERROR(K27/F27,0)</f>
        <v>1.0413671896236161</v>
      </c>
      <c r="Q27" s="25">
        <f>IFERROR(L27/G27,0)</f>
        <v>1.0352268248373593</v>
      </c>
    </row>
    <row r="28" spans="1:17" ht="14.25" customHeight="1" x14ac:dyDescent="0.25">
      <c r="A28" s="20" t="s">
        <v>66</v>
      </c>
      <c r="B28" s="21" t="s">
        <v>67</v>
      </c>
      <c r="C28" s="28">
        <v>0</v>
      </c>
      <c r="D28" s="28">
        <v>0</v>
      </c>
      <c r="E28" s="29">
        <v>0</v>
      </c>
      <c r="F28" s="23">
        <v>0</v>
      </c>
      <c r="G28" s="23">
        <v>0</v>
      </c>
      <c r="H28" s="28">
        <v>0</v>
      </c>
      <c r="I28" s="28">
        <v>0</v>
      </c>
      <c r="J28" s="29">
        <v>0</v>
      </c>
      <c r="K28" s="23">
        <v>0</v>
      </c>
      <c r="L28" s="23">
        <v>0</v>
      </c>
      <c r="M28" s="24">
        <f>IFERROR(H28/C28,0)</f>
        <v>0</v>
      </c>
      <c r="N28" s="24">
        <f>IFERROR(I28/D28,0)</f>
        <v>0</v>
      </c>
      <c r="O28" s="24">
        <f>IFERROR(J28/E28,0)</f>
        <v>0</v>
      </c>
      <c r="P28" s="24">
        <f>IFERROR(K28/F28,0)</f>
        <v>0</v>
      </c>
      <c r="Q28" s="25">
        <f>IFERROR(L28/G28,0)</f>
        <v>0</v>
      </c>
    </row>
    <row r="29" spans="1:17" ht="14.25" customHeight="1" x14ac:dyDescent="0.25">
      <c r="A29" s="20" t="s">
        <v>68</v>
      </c>
      <c r="B29" s="21" t="s">
        <v>69</v>
      </c>
      <c r="C29" s="28">
        <v>0</v>
      </c>
      <c r="D29" s="28">
        <v>0</v>
      </c>
      <c r="E29" s="29">
        <v>0</v>
      </c>
      <c r="F29" s="23">
        <v>0</v>
      </c>
      <c r="G29" s="23">
        <v>0</v>
      </c>
      <c r="H29" s="28">
        <v>0</v>
      </c>
      <c r="I29" s="28">
        <v>0</v>
      </c>
      <c r="J29" s="29">
        <v>0</v>
      </c>
      <c r="K29" s="23">
        <v>0</v>
      </c>
      <c r="L29" s="23">
        <v>0</v>
      </c>
      <c r="M29" s="24">
        <f>IFERROR(H29/C29,0)</f>
        <v>0</v>
      </c>
      <c r="N29" s="24">
        <f>IFERROR(I29/D29,0)</f>
        <v>0</v>
      </c>
      <c r="O29" s="24">
        <f>IFERROR(J29/E29,0)</f>
        <v>0</v>
      </c>
      <c r="P29" s="24">
        <f>IFERROR(K29/F29,0)</f>
        <v>0</v>
      </c>
      <c r="Q29" s="25">
        <f>IFERROR(L29/G29,0)</f>
        <v>0</v>
      </c>
    </row>
    <row r="30" spans="1:17" ht="14.25" customHeight="1" x14ac:dyDescent="0.25">
      <c r="A30" s="20" t="s">
        <v>70</v>
      </c>
      <c r="B30" s="21" t="s">
        <v>28</v>
      </c>
      <c r="C30" s="28">
        <v>5031856</v>
      </c>
      <c r="D30" s="28">
        <v>5024856</v>
      </c>
      <c r="E30" s="29">
        <v>2296.38</v>
      </c>
      <c r="F30" s="23">
        <v>11555075.199999999</v>
      </c>
      <c r="G30" s="23">
        <v>11487222.800000001</v>
      </c>
      <c r="H30" s="28">
        <v>5058925</v>
      </c>
      <c r="I30" s="28">
        <v>5027076</v>
      </c>
      <c r="J30" s="29">
        <v>2278.2199999999998</v>
      </c>
      <c r="K30" s="23">
        <v>11525347.6</v>
      </c>
      <c r="L30" s="23">
        <v>11452205.4</v>
      </c>
      <c r="M30" s="24">
        <f>IFERROR(H30/C30,0)</f>
        <v>1.0053795259641771</v>
      </c>
      <c r="N30" s="24">
        <f>IFERROR(I30/D30,0)</f>
        <v>1.0004418037054197</v>
      </c>
      <c r="O30" s="24">
        <f>IFERROR(J30/E30,0)</f>
        <v>0.99209190116618318</v>
      </c>
      <c r="P30" s="24">
        <f>IFERROR(K30/F30,0)</f>
        <v>0.99742731228612003</v>
      </c>
      <c r="Q30" s="25">
        <f>IFERROR(L30/G30,0)</f>
        <v>0.99695162176187613</v>
      </c>
    </row>
    <row r="31" spans="1:17" ht="22.5" customHeight="1" x14ac:dyDescent="0.25">
      <c r="A31" s="20" t="s">
        <v>71</v>
      </c>
      <c r="B31" s="21" t="s">
        <v>72</v>
      </c>
      <c r="C31" s="28">
        <v>2823</v>
      </c>
      <c r="D31" s="28">
        <v>2745</v>
      </c>
      <c r="E31" s="29">
        <v>1421.32</v>
      </c>
      <c r="F31" s="23">
        <v>4012.4</v>
      </c>
      <c r="G31" s="23">
        <v>3941</v>
      </c>
      <c r="H31" s="28">
        <v>2823</v>
      </c>
      <c r="I31" s="28">
        <v>2745</v>
      </c>
      <c r="J31" s="29">
        <v>1421.32</v>
      </c>
      <c r="K31" s="23">
        <v>4012.4</v>
      </c>
      <c r="L31" s="23">
        <v>3941</v>
      </c>
      <c r="M31" s="24">
        <f>IFERROR(H31/C31,0)</f>
        <v>1</v>
      </c>
      <c r="N31" s="24">
        <f>IFERROR(I31/D31,0)</f>
        <v>1</v>
      </c>
      <c r="O31" s="24">
        <f>IFERROR(J31/E31,0)</f>
        <v>1</v>
      </c>
      <c r="P31" s="24">
        <f>IFERROR(K31/F31,0)</f>
        <v>1</v>
      </c>
      <c r="Q31" s="25">
        <f>IFERROR(L31/G31,0)</f>
        <v>1</v>
      </c>
    </row>
    <row r="32" spans="1:17" ht="22.5" customHeight="1" x14ac:dyDescent="0.25">
      <c r="A32" s="20" t="s">
        <v>73</v>
      </c>
      <c r="B32" s="21" t="s">
        <v>74</v>
      </c>
      <c r="C32" s="28">
        <v>0</v>
      </c>
      <c r="D32" s="28">
        <v>0</v>
      </c>
      <c r="E32" s="29">
        <v>0</v>
      </c>
      <c r="F32" s="23">
        <v>0</v>
      </c>
      <c r="G32" s="23">
        <v>0</v>
      </c>
      <c r="H32" s="28">
        <v>267</v>
      </c>
      <c r="I32" s="28">
        <v>0</v>
      </c>
      <c r="J32" s="29">
        <v>1155.43</v>
      </c>
      <c r="K32" s="23">
        <v>308.5</v>
      </c>
      <c r="L32" s="23">
        <v>0</v>
      </c>
      <c r="M32" s="24">
        <f>IFERROR(H32/C32,0)</f>
        <v>0</v>
      </c>
      <c r="N32" s="24">
        <f>IFERROR(I32/D32,0)</f>
        <v>0</v>
      </c>
      <c r="O32" s="24">
        <f>IFERROR(J32/E32,0)</f>
        <v>0</v>
      </c>
      <c r="P32" s="24">
        <f>IFERROR(K32/F32,0)</f>
        <v>0</v>
      </c>
      <c r="Q32" s="25">
        <f>IFERROR(L32/G32,0)</f>
        <v>0</v>
      </c>
    </row>
    <row r="33" spans="1:17" ht="33.75" customHeight="1" x14ac:dyDescent="0.25">
      <c r="A33" s="20" t="s">
        <v>75</v>
      </c>
      <c r="B33" s="21" t="s">
        <v>76</v>
      </c>
      <c r="C33" s="28">
        <v>0</v>
      </c>
      <c r="D33" s="28">
        <v>0</v>
      </c>
      <c r="E33" s="29">
        <v>0</v>
      </c>
      <c r="F33" s="23">
        <v>0</v>
      </c>
      <c r="G33" s="23">
        <v>0</v>
      </c>
      <c r="H33" s="28">
        <v>715</v>
      </c>
      <c r="I33" s="28">
        <v>0</v>
      </c>
      <c r="J33" s="29">
        <v>878.6</v>
      </c>
      <c r="K33" s="23">
        <v>628.20000000000005</v>
      </c>
      <c r="L33" s="23">
        <v>0</v>
      </c>
      <c r="M33" s="24">
        <f>IFERROR(H33/C33,0)</f>
        <v>0</v>
      </c>
      <c r="N33" s="24">
        <f>IFERROR(I33/D33,0)</f>
        <v>0</v>
      </c>
      <c r="O33" s="24">
        <f>IFERROR(J33/E33,0)</f>
        <v>0</v>
      </c>
      <c r="P33" s="24">
        <f>IFERROR(K33/F33,0)</f>
        <v>0</v>
      </c>
      <c r="Q33" s="25">
        <f>IFERROR(L33/G33,0)</f>
        <v>0</v>
      </c>
    </row>
    <row r="34" spans="1:17" ht="14.25" customHeight="1" x14ac:dyDescent="0.25">
      <c r="A34" s="20" t="s">
        <v>77</v>
      </c>
      <c r="B34" s="21" t="s">
        <v>78</v>
      </c>
      <c r="C34" s="28">
        <v>0</v>
      </c>
      <c r="D34" s="28">
        <v>0</v>
      </c>
      <c r="E34" s="29">
        <v>0</v>
      </c>
      <c r="F34" s="23">
        <v>0</v>
      </c>
      <c r="G34" s="23">
        <v>0</v>
      </c>
      <c r="H34" s="28">
        <v>715</v>
      </c>
      <c r="I34" s="28">
        <v>0</v>
      </c>
      <c r="J34" s="29">
        <v>878.6</v>
      </c>
      <c r="K34" s="23">
        <v>628.20000000000005</v>
      </c>
      <c r="L34" s="23">
        <v>0</v>
      </c>
      <c r="M34" s="24">
        <f>IFERROR(H34/C34,0)</f>
        <v>0</v>
      </c>
      <c r="N34" s="24">
        <f>IFERROR(I34/D34,0)</f>
        <v>0</v>
      </c>
      <c r="O34" s="24">
        <f>IFERROR(J34/E34,0)</f>
        <v>0</v>
      </c>
      <c r="P34" s="24">
        <f>IFERROR(K34/F34,0)</f>
        <v>0</v>
      </c>
      <c r="Q34" s="25">
        <f>IFERROR(L34/G34,0)</f>
        <v>0</v>
      </c>
    </row>
    <row r="35" spans="1:17" x14ac:dyDescent="0.25">
      <c r="A35" s="20" t="s">
        <v>79</v>
      </c>
      <c r="B35" s="21" t="s">
        <v>80</v>
      </c>
      <c r="C35" s="28">
        <v>0</v>
      </c>
      <c r="D35" s="28">
        <v>0</v>
      </c>
      <c r="E35" s="29">
        <v>0</v>
      </c>
      <c r="F35" s="23">
        <v>0</v>
      </c>
      <c r="G35" s="23">
        <v>0</v>
      </c>
      <c r="H35" s="28">
        <v>0</v>
      </c>
      <c r="I35" s="28">
        <v>0</v>
      </c>
      <c r="J35" s="29">
        <v>0</v>
      </c>
      <c r="K35" s="23">
        <v>0</v>
      </c>
      <c r="L35" s="23">
        <v>0</v>
      </c>
      <c r="M35" s="24">
        <f>IFERROR(H35/C35,0)</f>
        <v>0</v>
      </c>
      <c r="N35" s="24">
        <f>IFERROR(I35/D35,0)</f>
        <v>0</v>
      </c>
      <c r="O35" s="24">
        <f>IFERROR(J35/E35,0)</f>
        <v>0</v>
      </c>
      <c r="P35" s="24">
        <f>IFERROR(K35/F35,0)</f>
        <v>0</v>
      </c>
      <c r="Q35" s="25">
        <f>IFERROR(L35/G35,0)</f>
        <v>0</v>
      </c>
    </row>
    <row r="36" spans="1:17" x14ac:dyDescent="0.25">
      <c r="A36" s="20" t="s">
        <v>66</v>
      </c>
      <c r="B36" s="21" t="s">
        <v>81</v>
      </c>
      <c r="C36" s="28">
        <v>0</v>
      </c>
      <c r="D36" s="28">
        <v>0</v>
      </c>
      <c r="E36" s="29">
        <v>0</v>
      </c>
      <c r="F36" s="23">
        <v>0</v>
      </c>
      <c r="G36" s="23">
        <v>0</v>
      </c>
      <c r="H36" s="28">
        <v>0</v>
      </c>
      <c r="I36" s="28">
        <v>0</v>
      </c>
      <c r="J36" s="29">
        <v>0</v>
      </c>
      <c r="K36" s="23">
        <v>0</v>
      </c>
      <c r="L36" s="23">
        <v>0</v>
      </c>
      <c r="M36" s="24">
        <f>IFERROR(H36/C36,0)</f>
        <v>0</v>
      </c>
      <c r="N36" s="24">
        <f>IFERROR(I36/D36,0)</f>
        <v>0</v>
      </c>
      <c r="O36" s="24">
        <f>IFERROR(J36/E36,0)</f>
        <v>0</v>
      </c>
      <c r="P36" s="24">
        <f>IFERROR(K36/F36,0)</f>
        <v>0</v>
      </c>
      <c r="Q36" s="25">
        <f>IFERROR(L36/G36,0)</f>
        <v>0</v>
      </c>
    </row>
    <row r="37" spans="1:17" x14ac:dyDescent="0.25">
      <c r="A37" s="20" t="s">
        <v>68</v>
      </c>
      <c r="B37" s="21" t="s">
        <v>82</v>
      </c>
      <c r="C37" s="28">
        <v>0</v>
      </c>
      <c r="D37" s="28">
        <v>0</v>
      </c>
      <c r="E37" s="29">
        <v>0</v>
      </c>
      <c r="F37" s="23">
        <v>0</v>
      </c>
      <c r="G37" s="23">
        <v>0</v>
      </c>
      <c r="H37" s="28">
        <v>0</v>
      </c>
      <c r="I37" s="28">
        <v>0</v>
      </c>
      <c r="J37" s="29">
        <v>0</v>
      </c>
      <c r="K37" s="23">
        <v>0</v>
      </c>
      <c r="L37" s="23">
        <v>0</v>
      </c>
      <c r="M37" s="24">
        <f>IFERROR(H37/C37,0)</f>
        <v>0</v>
      </c>
      <c r="N37" s="24">
        <f>IFERROR(I37/D37,0)</f>
        <v>0</v>
      </c>
      <c r="O37" s="24">
        <f>IFERROR(J37/E37,0)</f>
        <v>0</v>
      </c>
      <c r="P37" s="24">
        <f>IFERROR(K37/F37,0)</f>
        <v>0</v>
      </c>
      <c r="Q37" s="25">
        <f>IFERROR(L37/G37,0)</f>
        <v>0</v>
      </c>
    </row>
    <row r="38" spans="1:17" ht="24.75" customHeight="1" x14ac:dyDescent="0.25">
      <c r="A38" s="20" t="s">
        <v>83</v>
      </c>
      <c r="B38" s="21" t="s">
        <v>84</v>
      </c>
      <c r="C38" s="28">
        <v>1044051</v>
      </c>
      <c r="D38" s="28">
        <v>1041030</v>
      </c>
      <c r="E38" s="29">
        <v>2475.69</v>
      </c>
      <c r="F38" s="23">
        <v>2584748.4</v>
      </c>
      <c r="G38" s="23">
        <v>2574386.9</v>
      </c>
      <c r="H38" s="28">
        <v>1045753</v>
      </c>
      <c r="I38" s="28">
        <v>1041601</v>
      </c>
      <c r="J38" s="29">
        <v>2522.3200000000002</v>
      </c>
      <c r="K38" s="23">
        <v>2637721.2000000002</v>
      </c>
      <c r="L38" s="23">
        <v>2622773.4</v>
      </c>
      <c r="M38" s="24">
        <f>IFERROR(H38/C38,0)</f>
        <v>1.0016301885635854</v>
      </c>
      <c r="N38" s="24">
        <f>IFERROR(I38/D38,0)</f>
        <v>1.0005484952402908</v>
      </c>
      <c r="O38" s="24">
        <f>IFERROR(J38/E38,0)</f>
        <v>1.0188351530280448</v>
      </c>
      <c r="P38" s="24">
        <f>IFERROR(K38/F38,0)</f>
        <v>1.0204943738431176</v>
      </c>
      <c r="Q38" s="25">
        <f>IFERROR(L38/G38,0)</f>
        <v>1.0187953489042381</v>
      </c>
    </row>
    <row r="39" spans="1:17" x14ac:dyDescent="0.25">
      <c r="A39" s="20" t="s">
        <v>85</v>
      </c>
      <c r="B39" s="21" t="s">
        <v>86</v>
      </c>
      <c r="C39" s="28">
        <v>223092</v>
      </c>
      <c r="D39" s="28">
        <v>221424</v>
      </c>
      <c r="E39" s="29">
        <v>3813.74</v>
      </c>
      <c r="F39" s="23">
        <v>850815.3</v>
      </c>
      <c r="G39" s="23">
        <v>846076.1</v>
      </c>
      <c r="H39" s="28">
        <v>224847</v>
      </c>
      <c r="I39" s="28">
        <v>223179</v>
      </c>
      <c r="J39" s="29">
        <v>3813.2</v>
      </c>
      <c r="K39" s="23">
        <v>857385.5</v>
      </c>
      <c r="L39" s="23">
        <v>851287.8</v>
      </c>
      <c r="M39" s="24">
        <f>IFERROR(H39/C39,0)</f>
        <v>1.007866709698241</v>
      </c>
      <c r="N39" s="24">
        <f>IFERROR(I39/D39,0)</f>
        <v>1.0079259700845438</v>
      </c>
      <c r="O39" s="24">
        <f>IFERROR(J39/E39,0)</f>
        <v>0.99985840670837556</v>
      </c>
      <c r="P39" s="24">
        <f>IFERROR(K39/F39,0)</f>
        <v>1.0077222400678501</v>
      </c>
      <c r="Q39" s="25">
        <f>IFERROR(L39/G39,0)</f>
        <v>1.006159847796197</v>
      </c>
    </row>
    <row r="40" spans="1:17" x14ac:dyDescent="0.25">
      <c r="A40" s="20" t="s">
        <v>87</v>
      </c>
      <c r="B40" s="21" t="s">
        <v>88</v>
      </c>
      <c r="C40" s="28">
        <v>85141</v>
      </c>
      <c r="D40" s="28">
        <v>84481</v>
      </c>
      <c r="E40" s="29">
        <v>5207.34</v>
      </c>
      <c r="F40" s="23">
        <v>443358</v>
      </c>
      <c r="G40" s="23">
        <v>441277</v>
      </c>
      <c r="H40" s="28">
        <v>84945</v>
      </c>
      <c r="I40" s="28">
        <v>84481</v>
      </c>
      <c r="J40" s="29">
        <v>5335.59</v>
      </c>
      <c r="K40" s="23">
        <v>453232</v>
      </c>
      <c r="L40" s="23">
        <v>451151</v>
      </c>
      <c r="M40" s="24">
        <f>IFERROR(H40/C40,0)</f>
        <v>0.99769793636438375</v>
      </c>
      <c r="N40" s="24">
        <f>IFERROR(I40/D40,0)</f>
        <v>1</v>
      </c>
      <c r="O40" s="24">
        <f>IFERROR(J40/E40,0)</f>
        <v>1.0246286971851271</v>
      </c>
      <c r="P40" s="24">
        <f>IFERROR(K40/F40,0)</f>
        <v>1.0222709413160471</v>
      </c>
      <c r="Q40" s="25">
        <f>IFERROR(L40/G40,0)</f>
        <v>1.0223759679294411</v>
      </c>
    </row>
    <row r="41" spans="1:17" ht="22.5" customHeight="1" x14ac:dyDescent="0.25">
      <c r="A41" s="20" t="s">
        <v>89</v>
      </c>
      <c r="B41" s="21" t="s">
        <v>90</v>
      </c>
      <c r="C41" s="28">
        <v>473018</v>
      </c>
      <c r="D41" s="28">
        <v>473018</v>
      </c>
      <c r="E41" s="29">
        <v>770.09</v>
      </c>
      <c r="F41" s="23">
        <v>364266</v>
      </c>
      <c r="G41" s="23">
        <v>364266</v>
      </c>
      <c r="H41" s="28">
        <v>473826</v>
      </c>
      <c r="I41" s="28">
        <v>473018</v>
      </c>
      <c r="J41" s="29">
        <v>774.44</v>
      </c>
      <c r="K41" s="23">
        <v>366949.2</v>
      </c>
      <c r="L41" s="23">
        <v>365853.2</v>
      </c>
      <c r="M41" s="24">
        <f>IFERROR(H41/C41,0)</f>
        <v>1.0017081802383843</v>
      </c>
      <c r="N41" s="24">
        <f>IFERROR(I41/D41,0)</f>
        <v>1</v>
      </c>
      <c r="O41" s="24">
        <f>IFERROR(J41/E41,0)</f>
        <v>1.005648690412809</v>
      </c>
      <c r="P41" s="24">
        <f>IFERROR(K41/F41,0)</f>
        <v>1.0073660456918845</v>
      </c>
      <c r="Q41" s="25">
        <f>IFERROR(L41/G41,0)</f>
        <v>1.0043572554122537</v>
      </c>
    </row>
    <row r="42" spans="1:17" ht="22.5" customHeight="1" x14ac:dyDescent="0.25">
      <c r="A42" s="20" t="s">
        <v>91</v>
      </c>
      <c r="B42" s="21" t="s">
        <v>92</v>
      </c>
      <c r="C42" s="28">
        <v>136679</v>
      </c>
      <c r="D42" s="28">
        <v>136030</v>
      </c>
      <c r="E42" s="29">
        <v>1412.09</v>
      </c>
      <c r="F42" s="23">
        <v>193003.4</v>
      </c>
      <c r="G42" s="23">
        <v>192362.1</v>
      </c>
      <c r="H42" s="28">
        <v>134295</v>
      </c>
      <c r="I42" s="28">
        <v>133646</v>
      </c>
      <c r="J42" s="29">
        <v>1400.62</v>
      </c>
      <c r="K42" s="23">
        <v>188096.5</v>
      </c>
      <c r="L42" s="23">
        <v>186712.1</v>
      </c>
      <c r="M42" s="24">
        <f>IFERROR(H42/C42,0)</f>
        <v>0.98255767162475582</v>
      </c>
      <c r="N42" s="24">
        <f>IFERROR(I42/D42,0)</f>
        <v>0.9824744541645225</v>
      </c>
      <c r="O42" s="24">
        <f>IFERROR(J42/E42,0)</f>
        <v>0.99187728827482669</v>
      </c>
      <c r="P42" s="24">
        <f>IFERROR(K42/F42,0)</f>
        <v>0.97457609555064839</v>
      </c>
      <c r="Q42" s="25">
        <f>IFERROR(L42/G42,0)</f>
        <v>0.97062830983858051</v>
      </c>
    </row>
    <row r="43" spans="1:17" x14ac:dyDescent="0.25">
      <c r="A43" s="20" t="s">
        <v>93</v>
      </c>
      <c r="B43" s="21" t="s">
        <v>94</v>
      </c>
      <c r="C43" s="28">
        <v>0</v>
      </c>
      <c r="D43" s="28">
        <v>0</v>
      </c>
      <c r="E43" s="29">
        <v>0</v>
      </c>
      <c r="F43" s="23">
        <v>0</v>
      </c>
      <c r="G43" s="23">
        <v>0</v>
      </c>
      <c r="H43" s="28">
        <v>0</v>
      </c>
      <c r="I43" s="28">
        <v>0</v>
      </c>
      <c r="J43" s="29">
        <v>0</v>
      </c>
      <c r="K43" s="23">
        <v>0</v>
      </c>
      <c r="L43" s="23">
        <v>0</v>
      </c>
      <c r="M43" s="24">
        <f>IFERROR(H43/C43,0)</f>
        <v>0</v>
      </c>
      <c r="N43" s="24">
        <f>IFERROR(I43/D43,0)</f>
        <v>0</v>
      </c>
      <c r="O43" s="24">
        <f>IFERROR(J43/E43,0)</f>
        <v>0</v>
      </c>
      <c r="P43" s="24">
        <f>IFERROR(K43/F43,0)</f>
        <v>0</v>
      </c>
      <c r="Q43" s="25">
        <f>IFERROR(L43/G43,0)</f>
        <v>0</v>
      </c>
    </row>
    <row r="44" spans="1:17" x14ac:dyDescent="0.25">
      <c r="A44" s="20" t="s">
        <v>95</v>
      </c>
      <c r="B44" s="21" t="s">
        <v>96</v>
      </c>
      <c r="C44" s="28">
        <v>0</v>
      </c>
      <c r="D44" s="28">
        <v>0</v>
      </c>
      <c r="E44" s="29">
        <v>0</v>
      </c>
      <c r="F44" s="23">
        <v>0</v>
      </c>
      <c r="G44" s="23">
        <v>0</v>
      </c>
      <c r="H44" s="28">
        <v>0</v>
      </c>
      <c r="I44" s="28">
        <v>0</v>
      </c>
      <c r="J44" s="29">
        <v>0</v>
      </c>
      <c r="K44" s="23">
        <v>0</v>
      </c>
      <c r="L44" s="23">
        <v>0</v>
      </c>
      <c r="M44" s="24">
        <f>IFERROR(H44/C44,0)</f>
        <v>0</v>
      </c>
      <c r="N44" s="24">
        <f>IFERROR(I44/D44,0)</f>
        <v>0</v>
      </c>
      <c r="O44" s="24">
        <f>IFERROR(J44/E44,0)</f>
        <v>0</v>
      </c>
      <c r="P44" s="24">
        <f>IFERROR(K44/F44,0)</f>
        <v>0</v>
      </c>
      <c r="Q44" s="25">
        <f>IFERROR(L44/G44,0)</f>
        <v>0</v>
      </c>
    </row>
    <row r="45" spans="1:17" ht="22.5" customHeight="1" x14ac:dyDescent="0.25">
      <c r="A45" s="20" t="s">
        <v>97</v>
      </c>
      <c r="B45" s="21" t="s">
        <v>98</v>
      </c>
      <c r="C45" s="28">
        <v>6313</v>
      </c>
      <c r="D45" s="28">
        <v>6269</v>
      </c>
      <c r="E45" s="29">
        <v>11912.26</v>
      </c>
      <c r="F45" s="23">
        <v>75202.100000000006</v>
      </c>
      <c r="G45" s="23">
        <v>72302.100000000006</v>
      </c>
      <c r="H45" s="28">
        <v>6357</v>
      </c>
      <c r="I45" s="28">
        <v>6313</v>
      </c>
      <c r="J45" s="29">
        <v>11427.23</v>
      </c>
      <c r="K45" s="23">
        <v>72642.899999999994</v>
      </c>
      <c r="L45" s="23">
        <v>72302.100000000006</v>
      </c>
      <c r="M45" s="24">
        <f>IFERROR(H45/C45,0)</f>
        <v>1.0069697449706954</v>
      </c>
      <c r="N45" s="24">
        <f>IFERROR(I45/D45,0)</f>
        <v>1.0070186632636784</v>
      </c>
      <c r="O45" s="24">
        <f>IFERROR(J45/E45,0)</f>
        <v>0.95928312511647662</v>
      </c>
      <c r="P45" s="24">
        <f>IFERROR(K45/F45,0)</f>
        <v>0.96596903543916979</v>
      </c>
      <c r="Q45" s="25">
        <f>IFERROR(L45/G45,0)</f>
        <v>1</v>
      </c>
    </row>
    <row r="46" spans="1:17" ht="51" customHeight="1" x14ac:dyDescent="0.25">
      <c r="A46" s="20" t="s">
        <v>99</v>
      </c>
      <c r="B46" s="21" t="s">
        <v>100</v>
      </c>
      <c r="C46" s="28">
        <v>97751</v>
      </c>
      <c r="D46" s="28">
        <v>97751</v>
      </c>
      <c r="E46" s="29">
        <v>2972.15</v>
      </c>
      <c r="F46" s="23">
        <v>290530.7</v>
      </c>
      <c r="G46" s="23">
        <v>290530.7</v>
      </c>
      <c r="H46" s="28">
        <v>98239</v>
      </c>
      <c r="I46" s="28">
        <v>97751</v>
      </c>
      <c r="J46" s="29">
        <v>3291.53</v>
      </c>
      <c r="K46" s="23">
        <v>323356.2</v>
      </c>
      <c r="L46" s="23">
        <v>320522.7</v>
      </c>
      <c r="M46" s="24">
        <f>IFERROR(H46/C46,0)</f>
        <v>1.0049922762938486</v>
      </c>
      <c r="N46" s="24">
        <f>IFERROR(I46/D46,0)</f>
        <v>1</v>
      </c>
      <c r="O46" s="24">
        <f>IFERROR(J46/E46,0)</f>
        <v>1.1074575643894151</v>
      </c>
      <c r="P46" s="24">
        <f>IFERROR(K46/F46,0)</f>
        <v>1.1129846174603923</v>
      </c>
      <c r="Q46" s="25">
        <f>IFERROR(L46/G46,0)</f>
        <v>1.1032317755059964</v>
      </c>
    </row>
    <row r="47" spans="1:17" x14ac:dyDescent="0.25">
      <c r="A47" s="20" t="s">
        <v>101</v>
      </c>
      <c r="B47" s="21" t="s">
        <v>102</v>
      </c>
      <c r="C47" s="28">
        <v>8061</v>
      </c>
      <c r="D47" s="28">
        <v>8061</v>
      </c>
      <c r="E47" s="29">
        <v>36241.43</v>
      </c>
      <c r="F47" s="23">
        <v>292142.2</v>
      </c>
      <c r="G47" s="23">
        <v>292142.2</v>
      </c>
      <c r="H47" s="28">
        <v>8129</v>
      </c>
      <c r="I47" s="28">
        <v>8098</v>
      </c>
      <c r="J47" s="29">
        <v>36240.31</v>
      </c>
      <c r="K47" s="23">
        <v>294597.5</v>
      </c>
      <c r="L47" s="23">
        <v>293483.09999999998</v>
      </c>
      <c r="M47" s="24">
        <f>IFERROR(H47/C47,0)</f>
        <v>1.0084356779555885</v>
      </c>
      <c r="N47" s="24">
        <f>IFERROR(I47/D47,0)</f>
        <v>1.0045900012405409</v>
      </c>
      <c r="O47" s="24">
        <f>IFERROR(J47/E47,0)</f>
        <v>0.99996909614217755</v>
      </c>
      <c r="P47" s="24">
        <f>IFERROR(K47/F47,0)</f>
        <v>1.0084044687826681</v>
      </c>
      <c r="Q47" s="25">
        <f>IFERROR(L47/G47,0)</f>
        <v>1.0045898880750537</v>
      </c>
    </row>
    <row r="48" spans="1:17" x14ac:dyDescent="0.25">
      <c r="A48" s="20" t="s">
        <v>103</v>
      </c>
      <c r="B48" s="21" t="s">
        <v>104</v>
      </c>
      <c r="C48" s="28">
        <v>13996</v>
      </c>
      <c r="D48" s="28">
        <v>13996</v>
      </c>
      <c r="E48" s="29">
        <v>5389.45</v>
      </c>
      <c r="F48" s="23">
        <v>75430.7</v>
      </c>
      <c r="G48" s="23">
        <v>75430.7</v>
      </c>
      <c r="H48" s="28">
        <v>15115</v>
      </c>
      <c r="I48" s="28">
        <v>15115</v>
      </c>
      <c r="J48" s="29">
        <v>5389.44</v>
      </c>
      <c r="K48" s="23">
        <v>81461.399999999994</v>
      </c>
      <c r="L48" s="23">
        <v>81461.399999999994</v>
      </c>
      <c r="M48" s="24">
        <f>IFERROR(H48/C48,0)</f>
        <v>1.0799514146899114</v>
      </c>
      <c r="N48" s="24">
        <f>IFERROR(I48/D48,0)</f>
        <v>1.0799514146899114</v>
      </c>
      <c r="O48" s="24">
        <f>IFERROR(J48/E48,0)</f>
        <v>0.99999814452309599</v>
      </c>
      <c r="P48" s="24">
        <f>IFERROR(K48/F48,0)</f>
        <v>1.0799502059506274</v>
      </c>
      <c r="Q48" s="25">
        <f>IFERROR(L48/G48,0)</f>
        <v>1.0799502059506274</v>
      </c>
    </row>
    <row r="49" spans="1:17" x14ac:dyDescent="0.25">
      <c r="A49" s="20" t="s">
        <v>105</v>
      </c>
      <c r="B49" s="21" t="s">
        <v>106</v>
      </c>
      <c r="C49" s="28">
        <v>0</v>
      </c>
      <c r="D49" s="28">
        <v>0</v>
      </c>
      <c r="E49" s="29">
        <v>0</v>
      </c>
      <c r="F49" s="23">
        <v>0</v>
      </c>
      <c r="G49" s="23">
        <v>0</v>
      </c>
      <c r="H49" s="28">
        <v>0</v>
      </c>
      <c r="I49" s="28">
        <v>0</v>
      </c>
      <c r="J49" s="29">
        <v>0</v>
      </c>
      <c r="K49" s="23">
        <v>0</v>
      </c>
      <c r="L49" s="23">
        <v>0</v>
      </c>
      <c r="M49" s="24">
        <f>IFERROR(H49/C49,0)</f>
        <v>0</v>
      </c>
      <c r="N49" s="24">
        <f>IFERROR(I49/D49,0)</f>
        <v>0</v>
      </c>
      <c r="O49" s="24">
        <f>IFERROR(J49/E49,0)</f>
        <v>0</v>
      </c>
      <c r="P49" s="24">
        <f>IFERROR(K49/F49,0)</f>
        <v>0</v>
      </c>
      <c r="Q49" s="25">
        <f>IFERROR(L49/G49,0)</f>
        <v>0</v>
      </c>
    </row>
    <row r="50" spans="1:17" x14ac:dyDescent="0.25">
      <c r="A50" s="20" t="s">
        <v>107</v>
      </c>
      <c r="B50" s="21" t="s">
        <v>30</v>
      </c>
      <c r="C50" s="28">
        <v>812567</v>
      </c>
      <c r="D50" s="28">
        <v>812319</v>
      </c>
      <c r="E50" s="29">
        <v>1586.31</v>
      </c>
      <c r="F50" s="23">
        <v>1288986</v>
      </c>
      <c r="G50" s="23">
        <v>1287090.7</v>
      </c>
      <c r="H50" s="28">
        <v>751268</v>
      </c>
      <c r="I50" s="28">
        <v>751020</v>
      </c>
      <c r="J50" s="29">
        <v>1583.31</v>
      </c>
      <c r="K50" s="23">
        <v>1189488.6000000001</v>
      </c>
      <c r="L50" s="23">
        <v>1188825.3</v>
      </c>
      <c r="M50" s="24">
        <f>IFERROR(H50/C50,0)</f>
        <v>0.92456129771452689</v>
      </c>
      <c r="N50" s="24">
        <f>IFERROR(I50/D50,0)</f>
        <v>0.92453826637072378</v>
      </c>
      <c r="O50" s="24">
        <f>IFERROR(J50/E50,0)</f>
        <v>0.99810881857896627</v>
      </c>
      <c r="P50" s="24">
        <f>IFERROR(K50/F50,0)</f>
        <v>0.92280955727990843</v>
      </c>
      <c r="Q50" s="25">
        <f>IFERROR(L50/G50,0)</f>
        <v>0.92365308831770765</v>
      </c>
    </row>
    <row r="51" spans="1:17" x14ac:dyDescent="0.25">
      <c r="A51" s="20" t="s">
        <v>108</v>
      </c>
      <c r="B51" s="21" t="s">
        <v>109</v>
      </c>
      <c r="C51" s="28">
        <v>29710</v>
      </c>
      <c r="D51" s="28">
        <v>29710</v>
      </c>
      <c r="E51" s="29">
        <v>1436.11</v>
      </c>
      <c r="F51" s="23">
        <v>42666.7</v>
      </c>
      <c r="G51" s="23">
        <v>42666.7</v>
      </c>
      <c r="H51" s="28">
        <v>29722</v>
      </c>
      <c r="I51" s="28">
        <v>29710</v>
      </c>
      <c r="J51" s="29">
        <v>1436.42</v>
      </c>
      <c r="K51" s="23">
        <v>42693.2</v>
      </c>
      <c r="L51" s="23">
        <v>42666.6</v>
      </c>
      <c r="M51" s="24">
        <f>IFERROR(H51/C51,0)</f>
        <v>1.0004039044092898</v>
      </c>
      <c r="N51" s="24">
        <f>IFERROR(I51/D51,0)</f>
        <v>1</v>
      </c>
      <c r="O51" s="24">
        <f>IFERROR(J51/E51,0)</f>
        <v>1.0002158609020202</v>
      </c>
      <c r="P51" s="24">
        <f>IFERROR(K51/F51,0)</f>
        <v>1.0006210932647708</v>
      </c>
      <c r="Q51" s="25">
        <f>IFERROR(L51/G51,0)</f>
        <v>0.99999765625183112</v>
      </c>
    </row>
    <row r="52" spans="1:17" ht="22.5" customHeight="1" x14ac:dyDescent="0.25">
      <c r="A52" s="20" t="s">
        <v>110</v>
      </c>
      <c r="B52" s="21" t="s">
        <v>111</v>
      </c>
      <c r="C52" s="28">
        <v>1011419</v>
      </c>
      <c r="D52" s="28">
        <v>1011419</v>
      </c>
      <c r="E52" s="29">
        <v>2951.16</v>
      </c>
      <c r="F52" s="23">
        <v>2984858.7</v>
      </c>
      <c r="G52" s="23">
        <v>2984858.7</v>
      </c>
      <c r="H52" s="28">
        <v>1010930</v>
      </c>
      <c r="I52" s="28">
        <v>1009883</v>
      </c>
      <c r="J52" s="29">
        <v>2960.1</v>
      </c>
      <c r="K52" s="23">
        <v>2992450.7</v>
      </c>
      <c r="L52" s="23">
        <v>2990515.3</v>
      </c>
      <c r="M52" s="24">
        <f>IFERROR(H52/C52,0)</f>
        <v>0.99951652084843179</v>
      </c>
      <c r="N52" s="24">
        <f>IFERROR(I52/D52,0)</f>
        <v>0.99848134156071811</v>
      </c>
      <c r="O52" s="24">
        <f>IFERROR(J52/E52,0)</f>
        <v>1.0030293172854063</v>
      </c>
      <c r="P52" s="24">
        <f>IFERROR(K52/F52,0)</f>
        <v>1.0025435039856325</v>
      </c>
      <c r="Q52" s="25">
        <f>IFERROR(L52/G52,0)</f>
        <v>1.0018950980828671</v>
      </c>
    </row>
    <row r="53" spans="1:17" x14ac:dyDescent="0.25">
      <c r="A53" s="20" t="s">
        <v>112</v>
      </c>
      <c r="B53" s="21" t="s">
        <v>113</v>
      </c>
      <c r="C53" s="28">
        <v>115077</v>
      </c>
      <c r="D53" s="28">
        <v>115077</v>
      </c>
      <c r="E53" s="29">
        <v>4106.4799999999996</v>
      </c>
      <c r="F53" s="23">
        <v>472561</v>
      </c>
      <c r="G53" s="23">
        <v>472561</v>
      </c>
      <c r="H53" s="28">
        <v>115181</v>
      </c>
      <c r="I53" s="28">
        <v>115077</v>
      </c>
      <c r="J53" s="29">
        <v>4105.58</v>
      </c>
      <c r="K53" s="23">
        <v>472885</v>
      </c>
      <c r="L53" s="23">
        <v>472561</v>
      </c>
      <c r="M53" s="24">
        <f>IFERROR(H53/C53,0)</f>
        <v>1.000903742711402</v>
      </c>
      <c r="N53" s="24">
        <f>IFERROR(I53/D53,0)</f>
        <v>1</v>
      </c>
      <c r="O53" s="24">
        <f>IFERROR(J53/E53,0)</f>
        <v>0.99978083419376218</v>
      </c>
      <c r="P53" s="24">
        <f>IFERROR(K53/F53,0)</f>
        <v>1.0006856257710646</v>
      </c>
      <c r="Q53" s="25">
        <f>IFERROR(L53/G53,0)</f>
        <v>1</v>
      </c>
    </row>
    <row r="54" spans="1:17" x14ac:dyDescent="0.25">
      <c r="A54" s="20" t="s">
        <v>114</v>
      </c>
      <c r="B54" s="21" t="s">
        <v>115</v>
      </c>
      <c r="C54" s="28">
        <v>607987</v>
      </c>
      <c r="D54" s="28">
        <v>607987</v>
      </c>
      <c r="E54" s="29">
        <v>3371.3</v>
      </c>
      <c r="F54" s="23">
        <v>2049706.3</v>
      </c>
      <c r="G54" s="23">
        <v>2049706.3</v>
      </c>
      <c r="H54" s="28">
        <v>608418</v>
      </c>
      <c r="I54" s="28">
        <v>607987</v>
      </c>
      <c r="J54" s="29">
        <v>3370.57</v>
      </c>
      <c r="K54" s="23">
        <v>2050718.4</v>
      </c>
      <c r="L54" s="23">
        <v>2049706.2</v>
      </c>
      <c r="M54" s="24">
        <f>IFERROR(H54/C54,0)</f>
        <v>1.0007088967362789</v>
      </c>
      <c r="N54" s="24">
        <f>IFERROR(I54/D54,0)</f>
        <v>1</v>
      </c>
      <c r="O54" s="24">
        <f>IFERROR(J54/E54,0)</f>
        <v>0.9997834663186308</v>
      </c>
      <c r="P54" s="24">
        <f>IFERROR(K54/F54,0)</f>
        <v>1.0004937780598127</v>
      </c>
      <c r="Q54" s="25">
        <f>IFERROR(L54/G54,0)</f>
        <v>0.9999999512125225</v>
      </c>
    </row>
    <row r="55" spans="1:17" x14ac:dyDescent="0.25">
      <c r="A55" s="20" t="s">
        <v>116</v>
      </c>
      <c r="B55" s="21" t="s">
        <v>117</v>
      </c>
      <c r="C55" s="28">
        <v>140177</v>
      </c>
      <c r="D55" s="28">
        <v>140177</v>
      </c>
      <c r="E55" s="29">
        <v>1562.48</v>
      </c>
      <c r="F55" s="23">
        <v>219023.9</v>
      </c>
      <c r="G55" s="23">
        <v>219023.9</v>
      </c>
      <c r="H55" s="28">
        <v>140278</v>
      </c>
      <c r="I55" s="28">
        <v>140177</v>
      </c>
      <c r="J55" s="29">
        <v>1562.31</v>
      </c>
      <c r="K55" s="23">
        <v>219157.1</v>
      </c>
      <c r="L55" s="23">
        <v>219024</v>
      </c>
      <c r="M55" s="24">
        <f>IFERROR(H55/C55,0)</f>
        <v>1.0007205176312806</v>
      </c>
      <c r="N55" s="24">
        <f>IFERROR(I55/D55,0)</f>
        <v>1</v>
      </c>
      <c r="O55" s="24">
        <f>IFERROR(J55/E55,0)</f>
        <v>0.9998911986073421</v>
      </c>
      <c r="P55" s="24">
        <f>IFERROR(K55/F55,0)</f>
        <v>1.0006081528088944</v>
      </c>
      <c r="Q55" s="25">
        <f>IFERROR(L55/G55,0)</f>
        <v>1.000000456571178</v>
      </c>
    </row>
    <row r="56" spans="1:17" x14ac:dyDescent="0.25">
      <c r="A56" s="20" t="s">
        <v>105</v>
      </c>
      <c r="B56" s="21" t="s">
        <v>118</v>
      </c>
      <c r="C56" s="28">
        <v>148178</v>
      </c>
      <c r="D56" s="28">
        <v>148178</v>
      </c>
      <c r="E56" s="29">
        <v>1643.75</v>
      </c>
      <c r="F56" s="23">
        <v>243567.5</v>
      </c>
      <c r="G56" s="23">
        <v>243567.5</v>
      </c>
      <c r="H56" s="28">
        <v>147053</v>
      </c>
      <c r="I56" s="28">
        <v>146642</v>
      </c>
      <c r="J56" s="29">
        <v>1697.96</v>
      </c>
      <c r="K56" s="23">
        <v>249690.2</v>
      </c>
      <c r="L56" s="23">
        <v>249224.1</v>
      </c>
      <c r="M56" s="24">
        <f>IFERROR(H56/C56,0)</f>
        <v>0.99240777983236372</v>
      </c>
      <c r="N56" s="24">
        <f>IFERROR(I56/D56,0)</f>
        <v>0.98963408873112069</v>
      </c>
      <c r="O56" s="24">
        <f>IFERROR(J56/E56,0)</f>
        <v>1.0329794676806083</v>
      </c>
      <c r="P56" s="24">
        <f>IFERROR(K56/F56,0)</f>
        <v>1.0251375901957362</v>
      </c>
      <c r="Q56" s="25">
        <f>IFERROR(L56/G56,0)</f>
        <v>1.0232239522924857</v>
      </c>
    </row>
    <row r="57" spans="1:17" ht="40.5" customHeight="1" x14ac:dyDescent="0.25">
      <c r="A57" s="20" t="s">
        <v>119</v>
      </c>
      <c r="B57" s="21" t="s">
        <v>120</v>
      </c>
      <c r="C57" s="28">
        <v>13139</v>
      </c>
      <c r="D57" s="28">
        <v>13139</v>
      </c>
      <c r="E57" s="29">
        <v>2888.94</v>
      </c>
      <c r="F57" s="23">
        <v>37957.800000000003</v>
      </c>
      <c r="G57" s="23">
        <v>37957.800000000003</v>
      </c>
      <c r="H57" s="28">
        <v>18404</v>
      </c>
      <c r="I57" s="28">
        <v>18399</v>
      </c>
      <c r="J57" s="29">
        <v>2944.2</v>
      </c>
      <c r="K57" s="23">
        <v>54185</v>
      </c>
      <c r="L57" s="23">
        <v>54168</v>
      </c>
      <c r="M57" s="24">
        <f>IFERROR(H57/C57,0)</f>
        <v>1.4007154273536799</v>
      </c>
      <c r="N57" s="24">
        <f>IFERROR(I57/D57,0)</f>
        <v>1.4003348808889566</v>
      </c>
      <c r="O57" s="24">
        <f>IFERROR(J57/E57,0)</f>
        <v>1.0191281231178217</v>
      </c>
      <c r="P57" s="24">
        <f>IFERROR(K57/F57,0)</f>
        <v>1.4275063359836448</v>
      </c>
      <c r="Q57" s="25">
        <f>IFERROR(L57/G57,0)</f>
        <v>1.4270584701958489</v>
      </c>
    </row>
    <row r="58" spans="1:17" ht="17.25" customHeight="1" x14ac:dyDescent="0.25">
      <c r="A58" s="14" t="s">
        <v>121</v>
      </c>
      <c r="B58" s="19" t="s">
        <v>122</v>
      </c>
      <c r="C58" s="26">
        <v>278137</v>
      </c>
      <c r="D58" s="26">
        <v>273521</v>
      </c>
      <c r="E58" s="27">
        <v>33361.71</v>
      </c>
      <c r="F58" s="16">
        <v>9279124.5999999996</v>
      </c>
      <c r="G58" s="16">
        <v>9052612.0999999996</v>
      </c>
      <c r="H58" s="26">
        <v>284535</v>
      </c>
      <c r="I58" s="26">
        <v>279919</v>
      </c>
      <c r="J58" s="27">
        <v>33415.46</v>
      </c>
      <c r="K58" s="16">
        <v>9507868.5999999996</v>
      </c>
      <c r="L58" s="16">
        <v>9283914.5999999996</v>
      </c>
      <c r="M58" s="24">
        <f>IFERROR(H58/C58,0)</f>
        <v>1.0230030524525684</v>
      </c>
      <c r="N58" s="24">
        <f>IFERROR(I58/D58,0)</f>
        <v>1.0233912569784405</v>
      </c>
      <c r="O58" s="24">
        <f>IFERROR(J58/E58,0)</f>
        <v>1.0016111284463536</v>
      </c>
      <c r="P58" s="24">
        <f>IFERROR(K58/F58,0)</f>
        <v>1.0246514633503252</v>
      </c>
      <c r="Q58" s="25">
        <f>IFERROR(L58/G58,0)</f>
        <v>1.0255509125371671</v>
      </c>
    </row>
    <row r="59" spans="1:17" x14ac:dyDescent="0.25">
      <c r="A59" s="20" t="s">
        <v>45</v>
      </c>
      <c r="B59" s="21" t="s">
        <v>123</v>
      </c>
      <c r="C59" s="28">
        <v>0</v>
      </c>
      <c r="D59" s="28">
        <v>0</v>
      </c>
      <c r="E59" s="29">
        <v>0</v>
      </c>
      <c r="F59" s="23">
        <v>0</v>
      </c>
      <c r="G59" s="23">
        <v>0</v>
      </c>
      <c r="H59" s="28">
        <v>0</v>
      </c>
      <c r="I59" s="28">
        <v>0</v>
      </c>
      <c r="J59" s="29">
        <v>0</v>
      </c>
      <c r="K59" s="23">
        <v>0</v>
      </c>
      <c r="L59" s="23">
        <v>0</v>
      </c>
      <c r="M59" s="24">
        <f>IFERROR(H59/C59,0)</f>
        <v>0</v>
      </c>
      <c r="N59" s="24">
        <f>IFERROR(I59/D59,0)</f>
        <v>0</v>
      </c>
      <c r="O59" s="24">
        <f>IFERROR(J59/E59,0)</f>
        <v>0</v>
      </c>
      <c r="P59" s="24">
        <f>IFERROR(K59/F59,0)</f>
        <v>0</v>
      </c>
      <c r="Q59" s="25">
        <f>IFERROR(L59/G59,0)</f>
        <v>0</v>
      </c>
    </row>
    <row r="60" spans="1:17" x14ac:dyDescent="0.25">
      <c r="A60" s="20" t="s">
        <v>124</v>
      </c>
      <c r="B60" s="21" t="s">
        <v>125</v>
      </c>
      <c r="C60" s="28">
        <v>13320</v>
      </c>
      <c r="D60" s="28">
        <v>13320</v>
      </c>
      <c r="E60" s="29">
        <v>16103.64</v>
      </c>
      <c r="F60" s="23">
        <v>214500.5</v>
      </c>
      <c r="G60" s="23">
        <v>214500.5</v>
      </c>
      <c r="H60" s="28">
        <v>13320</v>
      </c>
      <c r="I60" s="28">
        <v>13320</v>
      </c>
      <c r="J60" s="29">
        <v>16103.64</v>
      </c>
      <c r="K60" s="23">
        <v>214500.5</v>
      </c>
      <c r="L60" s="23">
        <v>214500.5</v>
      </c>
      <c r="M60" s="24">
        <f>IFERROR(H60/C60,0)</f>
        <v>1</v>
      </c>
      <c r="N60" s="24">
        <f>IFERROR(I60/D60,0)</f>
        <v>1</v>
      </c>
      <c r="O60" s="24">
        <f>IFERROR(J60/E60,0)</f>
        <v>1</v>
      </c>
      <c r="P60" s="24">
        <f>IFERROR(K60/F60,0)</f>
        <v>1</v>
      </c>
      <c r="Q60" s="25">
        <f>IFERROR(L60/G60,0)</f>
        <v>1</v>
      </c>
    </row>
    <row r="61" spans="1:17" x14ac:dyDescent="0.25">
      <c r="A61" s="20" t="s">
        <v>126</v>
      </c>
      <c r="B61" s="21" t="s">
        <v>127</v>
      </c>
      <c r="C61" s="28">
        <v>50908</v>
      </c>
      <c r="D61" s="28">
        <v>50590</v>
      </c>
      <c r="E61" s="29">
        <v>85332.72</v>
      </c>
      <c r="F61" s="23">
        <v>4344118</v>
      </c>
      <c r="G61" s="23">
        <v>4314474.5</v>
      </c>
      <c r="H61" s="28">
        <v>51620</v>
      </c>
      <c r="I61" s="28">
        <v>51302</v>
      </c>
      <c r="J61" s="29">
        <v>82525.649999999994</v>
      </c>
      <c r="K61" s="23">
        <v>4259974.2</v>
      </c>
      <c r="L61" s="23">
        <v>4201703.0999999996</v>
      </c>
      <c r="M61" s="24">
        <f>IFERROR(H61/C61,0)</f>
        <v>1.013986013986014</v>
      </c>
      <c r="N61" s="24">
        <f>IFERROR(I61/D61,0)</f>
        <v>1.0140739276536865</v>
      </c>
      <c r="O61" s="24">
        <f>IFERROR(J61/E61,0)</f>
        <v>0.96710441200046116</v>
      </c>
      <c r="P61" s="24">
        <f>IFERROR(K61/F61,0)</f>
        <v>0.98063040644844368</v>
      </c>
      <c r="Q61" s="25">
        <f>IFERROR(L61/G61,0)</f>
        <v>0.97386207752531617</v>
      </c>
    </row>
    <row r="62" spans="1:17" x14ac:dyDescent="0.25">
      <c r="A62" s="20" t="s">
        <v>128</v>
      </c>
      <c r="B62" s="21" t="s">
        <v>129</v>
      </c>
      <c r="C62" s="28">
        <v>2489</v>
      </c>
      <c r="D62" s="28">
        <v>2483</v>
      </c>
      <c r="E62" s="29">
        <v>146636.79999999999</v>
      </c>
      <c r="F62" s="23">
        <v>364979</v>
      </c>
      <c r="G62" s="23">
        <v>364568.9</v>
      </c>
      <c r="H62" s="28">
        <v>2529</v>
      </c>
      <c r="I62" s="28">
        <v>2490</v>
      </c>
      <c r="J62" s="29">
        <v>146277.34</v>
      </c>
      <c r="K62" s="23">
        <v>369935.4</v>
      </c>
      <c r="L62" s="23">
        <v>365210.1</v>
      </c>
      <c r="M62" s="24">
        <f>IFERROR(H62/C62,0)</f>
        <v>1.0160707111289675</v>
      </c>
      <c r="N62" s="24">
        <f>IFERROR(I62/D62,0)</f>
        <v>1.0028191703584375</v>
      </c>
      <c r="O62" s="24">
        <f>IFERROR(J62/E62,0)</f>
        <v>0.99754863717702524</v>
      </c>
      <c r="P62" s="24">
        <f>IFERROR(K62/F62,0)</f>
        <v>1.0135799593949242</v>
      </c>
      <c r="Q62" s="25">
        <f>IFERROR(L62/G62,0)</f>
        <v>1.0017587896279687</v>
      </c>
    </row>
    <row r="63" spans="1:17" x14ac:dyDescent="0.25">
      <c r="A63" s="20" t="s">
        <v>130</v>
      </c>
      <c r="B63" s="21" t="s">
        <v>131</v>
      </c>
      <c r="C63" s="28">
        <v>2386</v>
      </c>
      <c r="D63" s="28">
        <v>2384</v>
      </c>
      <c r="E63" s="29">
        <v>122483.32</v>
      </c>
      <c r="F63" s="23">
        <v>292245.2</v>
      </c>
      <c r="G63" s="23">
        <v>291981.3</v>
      </c>
      <c r="H63" s="28">
        <v>2364</v>
      </c>
      <c r="I63" s="28">
        <v>2362</v>
      </c>
      <c r="J63" s="29">
        <v>123623.18</v>
      </c>
      <c r="K63" s="23">
        <v>292245.2</v>
      </c>
      <c r="L63" s="23">
        <v>291981.3</v>
      </c>
      <c r="M63" s="24">
        <f>IFERROR(H63/C63,0)</f>
        <v>0.99077954735959761</v>
      </c>
      <c r="N63" s="24">
        <f>IFERROR(I63/D63,0)</f>
        <v>0.99077181208053688</v>
      </c>
      <c r="O63" s="24">
        <f>IFERROR(J63/E63,0)</f>
        <v>1.0093062467607834</v>
      </c>
      <c r="P63" s="24">
        <f>IFERROR(K63/F63,0)</f>
        <v>1</v>
      </c>
      <c r="Q63" s="25">
        <f>IFERROR(L63/G63,0)</f>
        <v>1</v>
      </c>
    </row>
    <row r="64" spans="1:17" x14ac:dyDescent="0.25">
      <c r="A64" s="20" t="s">
        <v>132</v>
      </c>
      <c r="B64" s="21" t="s">
        <v>133</v>
      </c>
      <c r="C64" s="28">
        <v>10453</v>
      </c>
      <c r="D64" s="28">
        <v>10453</v>
      </c>
      <c r="E64" s="29">
        <v>31095.03</v>
      </c>
      <c r="F64" s="23">
        <v>325036.40000000002</v>
      </c>
      <c r="G64" s="23">
        <v>325036.40000000002</v>
      </c>
      <c r="H64" s="28">
        <v>10803</v>
      </c>
      <c r="I64" s="28">
        <v>10787</v>
      </c>
      <c r="J64" s="29">
        <v>31475.89</v>
      </c>
      <c r="K64" s="23">
        <v>340034</v>
      </c>
      <c r="L64" s="23">
        <v>339565.3</v>
      </c>
      <c r="M64" s="24">
        <f>IFERROR(H64/C64,0)</f>
        <v>1.0334832105615612</v>
      </c>
      <c r="N64" s="24">
        <f>IFERROR(I64/D64,0)</f>
        <v>1.0319525495073185</v>
      </c>
      <c r="O64" s="24">
        <f>IFERROR(J64/E64,0)</f>
        <v>1.0122482596093332</v>
      </c>
      <c r="P64" s="24">
        <f>IFERROR(K64/F64,0)</f>
        <v>1.0461412937135655</v>
      </c>
      <c r="Q64" s="25">
        <f>IFERROR(L64/G64,0)</f>
        <v>1.0446993013705541</v>
      </c>
    </row>
    <row r="65" spans="1:17" x14ac:dyDescent="0.25">
      <c r="A65" s="20" t="s">
        <v>134</v>
      </c>
      <c r="B65" s="21" t="s">
        <v>135</v>
      </c>
      <c r="C65" s="28">
        <v>211901</v>
      </c>
      <c r="D65" s="28">
        <v>207611</v>
      </c>
      <c r="E65" s="29">
        <v>18653.740000000002</v>
      </c>
      <c r="F65" s="23">
        <v>3952746</v>
      </c>
      <c r="G65" s="23">
        <v>3756551</v>
      </c>
      <c r="H65" s="28">
        <v>217219</v>
      </c>
      <c r="I65" s="28">
        <v>212978</v>
      </c>
      <c r="J65" s="29">
        <v>19545.62</v>
      </c>
      <c r="K65" s="23">
        <v>4245679.8</v>
      </c>
      <c r="L65" s="23">
        <v>4085454.8</v>
      </c>
      <c r="M65" s="24">
        <f>IFERROR(H65/C65,0)</f>
        <v>1.0250966253108762</v>
      </c>
      <c r="N65" s="24">
        <f>IFERROR(I65/D65,0)</f>
        <v>1.0258512313894737</v>
      </c>
      <c r="O65" s="24">
        <f>IFERROR(J65/E65,0)</f>
        <v>1.047812395798376</v>
      </c>
      <c r="P65" s="24">
        <f>IFERROR(K65/F65,0)</f>
        <v>1.0741089359144249</v>
      </c>
      <c r="Q65" s="25">
        <f>IFERROR(L65/G65,0)</f>
        <v>1.0875547277276416</v>
      </c>
    </row>
    <row r="66" spans="1:17" ht="22.5" customHeight="1" x14ac:dyDescent="0.25">
      <c r="A66" s="14" t="s">
        <v>136</v>
      </c>
      <c r="B66" s="19" t="s">
        <v>137</v>
      </c>
      <c r="C66" s="26">
        <v>1042931</v>
      </c>
      <c r="D66" s="26">
        <v>1025972</v>
      </c>
      <c r="E66" s="27">
        <v>42332.959999999999</v>
      </c>
      <c r="F66" s="16">
        <v>44150352.100000001</v>
      </c>
      <c r="G66" s="16">
        <v>42462229.299999997</v>
      </c>
      <c r="H66" s="26">
        <v>1064601</v>
      </c>
      <c r="I66" s="26">
        <v>1042631</v>
      </c>
      <c r="J66" s="27">
        <v>41611.74</v>
      </c>
      <c r="K66" s="16">
        <v>44299896.299999997</v>
      </c>
      <c r="L66" s="16">
        <v>42558488.899999999</v>
      </c>
      <c r="M66" s="24">
        <f>IFERROR(H66/C66,0)</f>
        <v>1.0207779805183661</v>
      </c>
      <c r="N66" s="24">
        <f>IFERROR(I66/D66,0)</f>
        <v>1.016237285228057</v>
      </c>
      <c r="O66" s="24">
        <f>IFERROR(J66/E66,0)</f>
        <v>0.98296315684043822</v>
      </c>
      <c r="P66" s="24">
        <f>IFERROR(K66/F66,0)</f>
        <v>1.0033871575850919</v>
      </c>
      <c r="Q66" s="25">
        <f>IFERROR(L66/G66,0)</f>
        <v>1.0022669464506895</v>
      </c>
    </row>
    <row r="67" spans="1:17" x14ac:dyDescent="0.25">
      <c r="A67" s="20" t="s">
        <v>45</v>
      </c>
      <c r="B67" s="21" t="s">
        <v>138</v>
      </c>
      <c r="C67" s="28">
        <v>0</v>
      </c>
      <c r="D67" s="28">
        <v>0</v>
      </c>
      <c r="E67" s="29">
        <v>0</v>
      </c>
      <c r="F67" s="23">
        <v>0</v>
      </c>
      <c r="G67" s="23">
        <v>0</v>
      </c>
      <c r="H67" s="28">
        <v>0</v>
      </c>
      <c r="I67" s="28">
        <v>0</v>
      </c>
      <c r="J67" s="29">
        <v>0</v>
      </c>
      <c r="K67" s="23">
        <v>0</v>
      </c>
      <c r="L67" s="23">
        <v>0</v>
      </c>
      <c r="M67" s="24">
        <f>IFERROR(H67/C67,0)</f>
        <v>0</v>
      </c>
      <c r="N67" s="24">
        <f>IFERROR(I67/D67,0)</f>
        <v>0</v>
      </c>
      <c r="O67" s="24">
        <f>IFERROR(J67/E67,0)</f>
        <v>0</v>
      </c>
      <c r="P67" s="24">
        <f>IFERROR(K67/F67,0)</f>
        <v>0</v>
      </c>
      <c r="Q67" s="25">
        <f>IFERROR(L67/G67,0)</f>
        <v>0</v>
      </c>
    </row>
    <row r="68" spans="1:17" x14ac:dyDescent="0.25">
      <c r="A68" s="20" t="s">
        <v>124</v>
      </c>
      <c r="B68" s="21" t="s">
        <v>139</v>
      </c>
      <c r="C68" s="28">
        <v>0</v>
      </c>
      <c r="D68" s="28">
        <v>0</v>
      </c>
      <c r="E68" s="29">
        <v>0</v>
      </c>
      <c r="F68" s="23">
        <v>0</v>
      </c>
      <c r="G68" s="23">
        <v>0</v>
      </c>
      <c r="H68" s="28">
        <v>0</v>
      </c>
      <c r="I68" s="28">
        <v>0</v>
      </c>
      <c r="J68" s="29">
        <v>0</v>
      </c>
      <c r="K68" s="23">
        <v>0</v>
      </c>
      <c r="L68" s="23">
        <v>0</v>
      </c>
      <c r="M68" s="24">
        <f>IFERROR(H68/C68,0)</f>
        <v>0</v>
      </c>
      <c r="N68" s="24">
        <f>IFERROR(I68/D68,0)</f>
        <v>0</v>
      </c>
      <c r="O68" s="24">
        <f>IFERROR(J68/E68,0)</f>
        <v>0</v>
      </c>
      <c r="P68" s="24">
        <f>IFERROR(K68/F68,0)</f>
        <v>0</v>
      </c>
      <c r="Q68" s="25">
        <f>IFERROR(L68/G68,0)</f>
        <v>0</v>
      </c>
    </row>
    <row r="69" spans="1:17" ht="22.5" x14ac:dyDescent="0.25">
      <c r="A69" s="20" t="s">
        <v>140</v>
      </c>
      <c r="B69" s="21" t="s">
        <v>141</v>
      </c>
      <c r="C69" s="28">
        <v>0</v>
      </c>
      <c r="D69" s="28">
        <v>0</v>
      </c>
      <c r="E69" s="29">
        <v>0</v>
      </c>
      <c r="F69" s="23">
        <v>0</v>
      </c>
      <c r="G69" s="23">
        <v>0</v>
      </c>
      <c r="H69" s="28">
        <v>0</v>
      </c>
      <c r="I69" s="28">
        <v>0</v>
      </c>
      <c r="J69" s="29">
        <v>0</v>
      </c>
      <c r="K69" s="23">
        <v>0</v>
      </c>
      <c r="L69" s="23">
        <v>0</v>
      </c>
      <c r="M69" s="24">
        <f>IFERROR(H69/C69,0)</f>
        <v>0</v>
      </c>
      <c r="N69" s="24">
        <f>IFERROR(I69/D69,0)</f>
        <v>0</v>
      </c>
      <c r="O69" s="24">
        <f>IFERROR(J69/E69,0)</f>
        <v>0</v>
      </c>
      <c r="P69" s="24">
        <f>IFERROR(K69/F69,0)</f>
        <v>0</v>
      </c>
      <c r="Q69" s="25">
        <f>IFERROR(L69/G69,0)</f>
        <v>0</v>
      </c>
    </row>
    <row r="70" spans="1:17" x14ac:dyDescent="0.25">
      <c r="A70" s="20" t="s">
        <v>126</v>
      </c>
      <c r="B70" s="21" t="s">
        <v>142</v>
      </c>
      <c r="C70" s="28">
        <v>40268</v>
      </c>
      <c r="D70" s="28">
        <v>39791</v>
      </c>
      <c r="E70" s="29">
        <v>117857.14</v>
      </c>
      <c r="F70" s="23">
        <v>4745871.3</v>
      </c>
      <c r="G70" s="23">
        <v>4686490.8</v>
      </c>
      <c r="H70" s="28">
        <v>40719</v>
      </c>
      <c r="I70" s="28">
        <v>40242</v>
      </c>
      <c r="J70" s="29">
        <v>116550.88</v>
      </c>
      <c r="K70" s="23">
        <v>4745835.4000000004</v>
      </c>
      <c r="L70" s="23">
        <v>4686454.9000000004</v>
      </c>
      <c r="M70" s="24">
        <f>IFERROR(H70/C70,0)</f>
        <v>1.0111999602662163</v>
      </c>
      <c r="N70" s="24">
        <f>IFERROR(I70/D70,0)</f>
        <v>1.0113342213063254</v>
      </c>
      <c r="O70" s="24">
        <f>IFERROR(J70/E70,0)</f>
        <v>0.98891658154949291</v>
      </c>
      <c r="P70" s="24">
        <f>IFERROR(K70/F70,0)</f>
        <v>0.9999924355302261</v>
      </c>
      <c r="Q70" s="25">
        <f>IFERROR(L70/G70,0)</f>
        <v>0.99999233968409806</v>
      </c>
    </row>
    <row r="71" spans="1:17" ht="22.5" customHeight="1" x14ac:dyDescent="0.25">
      <c r="A71" s="20" t="s">
        <v>143</v>
      </c>
      <c r="B71" s="21" t="s">
        <v>144</v>
      </c>
      <c r="C71" s="28">
        <v>9047</v>
      </c>
      <c r="D71" s="28">
        <v>9047</v>
      </c>
      <c r="E71" s="29">
        <v>196972.62</v>
      </c>
      <c r="F71" s="23">
        <v>1782011.3</v>
      </c>
      <c r="G71" s="23">
        <v>1782011.3</v>
      </c>
      <c r="H71" s="28">
        <v>9434</v>
      </c>
      <c r="I71" s="28">
        <v>9230</v>
      </c>
      <c r="J71" s="29">
        <v>196014.89</v>
      </c>
      <c r="K71" s="23">
        <v>1849204.5</v>
      </c>
      <c r="L71" s="23">
        <v>1800975.9</v>
      </c>
      <c r="M71" s="24">
        <f>IFERROR(H71/C71,0)</f>
        <v>1.0427766110312811</v>
      </c>
      <c r="N71" s="24">
        <f>IFERROR(I71/D71,0)</f>
        <v>1.0202276997899857</v>
      </c>
      <c r="O71" s="24">
        <f>IFERROR(J71/E71,0)</f>
        <v>0.99513775061731935</v>
      </c>
      <c r="P71" s="24">
        <f>IFERROR(K71/F71,0)</f>
        <v>1.037706382669964</v>
      </c>
      <c r="Q71" s="25">
        <f>IFERROR(L71/G71,0)</f>
        <v>1.0106422445244876</v>
      </c>
    </row>
    <row r="72" spans="1:17" ht="22.5" customHeight="1" x14ac:dyDescent="0.25">
      <c r="A72" s="20" t="s">
        <v>145</v>
      </c>
      <c r="B72" s="21" t="s">
        <v>146</v>
      </c>
      <c r="C72" s="28">
        <v>1662</v>
      </c>
      <c r="D72" s="28">
        <v>1662</v>
      </c>
      <c r="E72" s="29">
        <v>282450</v>
      </c>
      <c r="F72" s="23">
        <v>469431.9</v>
      </c>
      <c r="G72" s="23">
        <v>469431.9</v>
      </c>
      <c r="H72" s="28">
        <v>1671</v>
      </c>
      <c r="I72" s="28">
        <v>1661</v>
      </c>
      <c r="J72" s="29">
        <v>266493.71999999997</v>
      </c>
      <c r="K72" s="23">
        <v>445311</v>
      </c>
      <c r="L72" s="23">
        <v>441946.3</v>
      </c>
      <c r="M72" s="24">
        <f>IFERROR(H72/C72,0)</f>
        <v>1.0054151624548737</v>
      </c>
      <c r="N72" s="24">
        <f>IFERROR(I72/D72,0)</f>
        <v>0.99939831528279177</v>
      </c>
      <c r="O72" s="24">
        <f>IFERROR(J72/E72,0)</f>
        <v>0.94350759426447151</v>
      </c>
      <c r="P72" s="24">
        <f>IFERROR(K72/F72,0)</f>
        <v>0.94861682812778592</v>
      </c>
      <c r="Q72" s="25">
        <f>IFERROR(L72/G72,0)</f>
        <v>0.94144922831192335</v>
      </c>
    </row>
    <row r="73" spans="1:17" ht="22.5" customHeight="1" x14ac:dyDescent="0.25">
      <c r="A73" s="20" t="s">
        <v>147</v>
      </c>
      <c r="B73" s="21" t="s">
        <v>148</v>
      </c>
      <c r="C73" s="28">
        <v>730</v>
      </c>
      <c r="D73" s="28">
        <v>730</v>
      </c>
      <c r="E73" s="29">
        <v>340080.41</v>
      </c>
      <c r="F73" s="23">
        <v>248258.7</v>
      </c>
      <c r="G73" s="23">
        <v>248258.7</v>
      </c>
      <c r="H73" s="28">
        <v>774</v>
      </c>
      <c r="I73" s="28">
        <v>731</v>
      </c>
      <c r="J73" s="29">
        <v>437208.14</v>
      </c>
      <c r="K73" s="23">
        <v>338399.1</v>
      </c>
      <c r="L73" s="23">
        <v>317186.90000000002</v>
      </c>
      <c r="M73" s="24">
        <f>IFERROR(H73/C73,0)</f>
        <v>1.0602739726027397</v>
      </c>
      <c r="N73" s="24">
        <f>IFERROR(I73/D73,0)</f>
        <v>1.0013698630136987</v>
      </c>
      <c r="O73" s="24">
        <f>IFERROR(J73/E73,0)</f>
        <v>1.2856022491857149</v>
      </c>
      <c r="P73" s="24">
        <f>IFERROR(K73/F73,0)</f>
        <v>1.3630905986376307</v>
      </c>
      <c r="Q73" s="25">
        <f>IFERROR(L73/G73,0)</f>
        <v>1.2776466645479092</v>
      </c>
    </row>
    <row r="74" spans="1:17" x14ac:dyDescent="0.25">
      <c r="A74" s="20" t="s">
        <v>149</v>
      </c>
      <c r="B74" s="21" t="s">
        <v>150</v>
      </c>
      <c r="C74" s="28">
        <v>1859</v>
      </c>
      <c r="D74" s="28">
        <v>1859</v>
      </c>
      <c r="E74" s="29">
        <v>217077.3</v>
      </c>
      <c r="F74" s="23">
        <v>403546.7</v>
      </c>
      <c r="G74" s="23">
        <v>403546.7</v>
      </c>
      <c r="H74" s="28">
        <v>1951</v>
      </c>
      <c r="I74" s="28">
        <v>1937</v>
      </c>
      <c r="J74" s="29">
        <v>217368.12</v>
      </c>
      <c r="K74" s="23">
        <v>424085.2</v>
      </c>
      <c r="L74" s="23">
        <v>420984.8</v>
      </c>
      <c r="M74" s="24">
        <f>IFERROR(H74/C74,0)</f>
        <v>1.0494889725658956</v>
      </c>
      <c r="N74" s="24">
        <f>IFERROR(I74/D74,0)</f>
        <v>1.0419580419580419</v>
      </c>
      <c r="O74" s="24">
        <f>IFERROR(J74/E74,0)</f>
        <v>1.001339707099729</v>
      </c>
      <c r="P74" s="24">
        <f>IFERROR(K74/F74,0)</f>
        <v>1.0508949769630131</v>
      </c>
      <c r="Q74" s="25">
        <f>IFERROR(L74/G74,0)</f>
        <v>1.0432120991201266</v>
      </c>
    </row>
    <row r="75" spans="1:17" x14ac:dyDescent="0.25">
      <c r="A75" s="20" t="s">
        <v>132</v>
      </c>
      <c r="B75" s="21" t="s">
        <v>151</v>
      </c>
      <c r="C75" s="28">
        <v>25752</v>
      </c>
      <c r="D75" s="28">
        <v>25752</v>
      </c>
      <c r="E75" s="29">
        <v>62160.97</v>
      </c>
      <c r="F75" s="23">
        <v>1600769.2</v>
      </c>
      <c r="G75" s="23">
        <v>1600769.2</v>
      </c>
      <c r="H75" s="28">
        <v>26568</v>
      </c>
      <c r="I75" s="28">
        <v>26147</v>
      </c>
      <c r="J75" s="29">
        <v>61298.45</v>
      </c>
      <c r="K75" s="23">
        <v>1628577.1</v>
      </c>
      <c r="L75" s="23">
        <v>1602588.5</v>
      </c>
      <c r="M75" s="24">
        <f>IFERROR(H75/C75,0)</f>
        <v>1.0316868592730661</v>
      </c>
      <c r="N75" s="24">
        <f>IFERROR(I75/D75,0)</f>
        <v>1.0153386144765455</v>
      </c>
      <c r="O75" s="24">
        <f>IFERROR(J75/E75,0)</f>
        <v>0.98612441215122604</v>
      </c>
      <c r="P75" s="24">
        <f>IFERROR(K75/F75,0)</f>
        <v>1.0173715861099777</v>
      </c>
      <c r="Q75" s="25">
        <f>IFERROR(L75/G75,0)</f>
        <v>1.0011365161198753</v>
      </c>
    </row>
    <row r="76" spans="1:17" ht="15.75" customHeight="1" x14ac:dyDescent="0.25">
      <c r="A76" s="20" t="s">
        <v>152</v>
      </c>
      <c r="B76" s="21" t="s">
        <v>153</v>
      </c>
      <c r="C76" s="28">
        <v>963613</v>
      </c>
      <c r="D76" s="28">
        <v>947131</v>
      </c>
      <c r="E76" s="29">
        <v>36218.339999999997</v>
      </c>
      <c r="F76" s="23">
        <v>34900463</v>
      </c>
      <c r="G76" s="23">
        <v>33271720.699999999</v>
      </c>
      <c r="H76" s="28">
        <v>983484</v>
      </c>
      <c r="I76" s="28">
        <v>962683</v>
      </c>
      <c r="J76" s="29">
        <v>35454.04</v>
      </c>
      <c r="K76" s="23">
        <v>34868484</v>
      </c>
      <c r="L76" s="23">
        <v>33288351.600000001</v>
      </c>
      <c r="M76" s="24">
        <f>IFERROR(H76/C76,0)</f>
        <v>1.0206213490270473</v>
      </c>
      <c r="N76" s="24">
        <f>IFERROR(I76/D76,0)</f>
        <v>1.0164201150632806</v>
      </c>
      <c r="O76" s="24">
        <f>IFERROR(J76/E76,0)</f>
        <v>0.97889743152226205</v>
      </c>
      <c r="P76" s="24">
        <f>IFERROR(K76/F76,0)</f>
        <v>0.99908370843103145</v>
      </c>
      <c r="Q76" s="25">
        <f>IFERROR(L76/G76,0)</f>
        <v>1.0004998509139325</v>
      </c>
    </row>
    <row r="77" spans="1:17" ht="22.5" customHeight="1" x14ac:dyDescent="0.25">
      <c r="A77" s="20" t="s">
        <v>38</v>
      </c>
      <c r="B77" s="21" t="s">
        <v>154</v>
      </c>
      <c r="C77" s="28">
        <v>3068</v>
      </c>
      <c r="D77" s="28">
        <v>3068</v>
      </c>
      <c r="E77" s="29">
        <v>105377.28</v>
      </c>
      <c r="F77" s="23">
        <v>323297.5</v>
      </c>
      <c r="G77" s="23">
        <v>323297.5</v>
      </c>
      <c r="H77" s="28">
        <v>3126</v>
      </c>
      <c r="I77" s="28">
        <v>3068</v>
      </c>
      <c r="J77" s="29">
        <v>105355.25</v>
      </c>
      <c r="K77" s="23">
        <v>329340.5</v>
      </c>
      <c r="L77" s="23">
        <v>323297.5</v>
      </c>
      <c r="M77" s="24">
        <f>IFERROR(H77/C77,0)</f>
        <v>1.0189048239895697</v>
      </c>
      <c r="N77" s="24">
        <f>IFERROR(I77/D77,0)</f>
        <v>1</v>
      </c>
      <c r="O77" s="24">
        <f>IFERROR(J77/E77,0)</f>
        <v>0.99979094165269777</v>
      </c>
      <c r="P77" s="24">
        <f>IFERROR(K77/F77,0)</f>
        <v>1.0186917622313814</v>
      </c>
      <c r="Q77" s="25">
        <f>IFERROR(L77/G77,0)</f>
        <v>1</v>
      </c>
    </row>
    <row r="78" spans="1:17" ht="15.75" customHeight="1" thickBot="1" x14ac:dyDescent="0.3">
      <c r="A78" s="30" t="s">
        <v>155</v>
      </c>
      <c r="B78" s="31" t="s">
        <v>156</v>
      </c>
      <c r="C78" s="32">
        <v>249</v>
      </c>
      <c r="D78" s="32">
        <v>249</v>
      </c>
      <c r="E78" s="33">
        <v>41419.68</v>
      </c>
      <c r="F78" s="34">
        <v>10313.5</v>
      </c>
      <c r="G78" s="34">
        <v>10313.5</v>
      </c>
      <c r="H78" s="32">
        <v>249</v>
      </c>
      <c r="I78" s="32">
        <v>241</v>
      </c>
      <c r="J78" s="33">
        <v>41419.68</v>
      </c>
      <c r="K78" s="34">
        <v>10313.5</v>
      </c>
      <c r="L78" s="34">
        <v>9773.7000000000007</v>
      </c>
      <c r="M78" s="35">
        <f>IFERROR(H78/C78,0)</f>
        <v>1</v>
      </c>
      <c r="N78" s="35">
        <f>IFERROR(I78/D78,0)</f>
        <v>0.96787148594377514</v>
      </c>
      <c r="O78" s="35">
        <f>IFERROR(J78/E78,0)</f>
        <v>1</v>
      </c>
      <c r="P78" s="35">
        <f>IFERROR(K78/F78,0)</f>
        <v>1</v>
      </c>
      <c r="Q78" s="36">
        <f>IFERROR(L78/G78,0)</f>
        <v>0.9476608328889321</v>
      </c>
    </row>
    <row r="79" spans="1:17" ht="0.75" customHeight="1" x14ac:dyDescent="0.25">
      <c r="A79" s="37"/>
      <c r="B79" s="38"/>
      <c r="C79" s="38"/>
      <c r="D79" s="38"/>
      <c r="E79" s="38"/>
      <c r="F79" s="38"/>
      <c r="G79" s="38"/>
    </row>
  </sheetData>
  <mergeCells count="21">
    <mergeCell ref="P5:P6"/>
    <mergeCell ref="J4:J6"/>
    <mergeCell ref="K4:L4"/>
    <mergeCell ref="M4:N4"/>
    <mergeCell ref="O4:O6"/>
    <mergeCell ref="P4:Q4"/>
    <mergeCell ref="C5:C6"/>
    <mergeCell ref="F5:F6"/>
    <mergeCell ref="H5:H6"/>
    <mergeCell ref="K5:K6"/>
    <mergeCell ref="M5:M6"/>
    <mergeCell ref="A1:Q1"/>
    <mergeCell ref="A3:A6"/>
    <mergeCell ref="B3:B6"/>
    <mergeCell ref="C3:G3"/>
    <mergeCell ref="H3:L3"/>
    <mergeCell ref="M3:Q3"/>
    <mergeCell ref="C4:D4"/>
    <mergeCell ref="E4:E6"/>
    <mergeCell ref="F4:G4"/>
    <mergeCell ref="H4:I4"/>
  </mergeCells>
  <pageMargins left="0" right="0" top="0" bottom="0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2025г</vt:lpstr>
      <vt:lpstr>'2025г'!Заголовки_для_печати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 Б. Газизова</dc:creator>
  <cp:lastModifiedBy>Альфия Б. Газизова</cp:lastModifiedBy>
  <dcterms:created xsi:type="dcterms:W3CDTF">2026-06-11T06:37:51Z</dcterms:created>
  <dcterms:modified xsi:type="dcterms:W3CDTF">2026-06-11T06:38:32Z</dcterms:modified>
</cp:coreProperties>
</file>