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SIT\Т А Р И Ф Н Ы Е\2023\16-23 от 26.09.2023\приложения\"/>
    </mc:Choice>
  </mc:AlternateContent>
  <bookViews>
    <workbookView xWindow="0" yWindow="0" windowWidth="19200" windowHeight="11490" firstSheet="2" activeTab="3"/>
  </bookViews>
  <sheets>
    <sheet name="Приложение №30 (Пр. 20-22)" sheetId="1" r:id="rId1"/>
    <sheet name="Приложение №30 (Пр. 7-23)" sheetId="2" r:id="rId2"/>
    <sheet name="Приложение №30 (Пр. 11-23) " sheetId="3" r:id="rId3"/>
    <sheet name="Приложение №30 (Пр. 16-23)  " sheetId="4" r:id="rId4"/>
  </sheets>
  <definedNames>
    <definedName name="_xlnm.Print_Titles" localSheetId="2">'Приложение №30 (Пр. 11-23) '!$8:$8</definedName>
    <definedName name="_xlnm.Print_Titles" localSheetId="3">'Приложение №30 (Пр. 16-23)  '!$8:$8</definedName>
    <definedName name="_xlnm.Print_Titles" localSheetId="0">'Приложение №30 (Пр. 20-22)'!$6:$6</definedName>
    <definedName name="_xlnm.Print_Titles" localSheetId="1">'Приложение №30 (Пр. 7-23)'!$6:$6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4" l="1"/>
  <c r="D59" i="4"/>
  <c r="D55" i="4"/>
  <c r="D49" i="4"/>
  <c r="D46" i="4"/>
  <c r="D42" i="4"/>
  <c r="O41" i="4"/>
  <c r="L41" i="4"/>
  <c r="F41" i="4"/>
  <c r="O40" i="4"/>
  <c r="L40" i="4"/>
  <c r="I40" i="4"/>
  <c r="F40" i="4"/>
  <c r="F39" i="4" s="1"/>
  <c r="E39" i="4"/>
  <c r="D39" i="4"/>
  <c r="D36" i="4"/>
  <c r="D33" i="4"/>
  <c r="D29" i="4"/>
  <c r="F28" i="4"/>
  <c r="O27" i="4"/>
  <c r="L27" i="4"/>
  <c r="I27" i="4"/>
  <c r="F27" i="4"/>
  <c r="F26" i="4"/>
  <c r="E26" i="4"/>
  <c r="D26" i="4"/>
  <c r="D14" i="4"/>
  <c r="D10" i="4"/>
  <c r="O67" i="3" l="1"/>
  <c r="O41" i="3"/>
  <c r="O40" i="3"/>
  <c r="O27" i="3"/>
  <c r="D59" i="3" l="1"/>
  <c r="D55" i="3"/>
  <c r="D49" i="3"/>
  <c r="D46" i="3"/>
  <c r="D42" i="3"/>
  <c r="L41" i="3"/>
  <c r="F41" i="3"/>
  <c r="L40" i="3"/>
  <c r="I40" i="3"/>
  <c r="F40" i="3"/>
  <c r="E39" i="3"/>
  <c r="D39" i="3"/>
  <c r="D36" i="3"/>
  <c r="D33" i="3"/>
  <c r="D29" i="3"/>
  <c r="F28" i="3"/>
  <c r="L27" i="3"/>
  <c r="I27" i="3"/>
  <c r="F27" i="3"/>
  <c r="F26" i="3"/>
  <c r="E26" i="3"/>
  <c r="D26" i="3"/>
  <c r="D14" i="3"/>
  <c r="D10" i="3"/>
  <c r="F39" i="3" l="1"/>
  <c r="E37" i="2"/>
  <c r="F38" i="2"/>
  <c r="F37" i="2" s="1"/>
  <c r="F39" i="2"/>
  <c r="I38" i="2"/>
  <c r="I25" i="2"/>
  <c r="E24" i="2"/>
  <c r="F26" i="2"/>
  <c r="F25" i="2"/>
  <c r="F24" i="2" l="1"/>
  <c r="L39" i="2" l="1"/>
  <c r="L38" i="2"/>
  <c r="L25" i="2"/>
  <c r="D57" i="2"/>
  <c r="D53" i="2"/>
  <c r="D47" i="2"/>
  <c r="D44" i="2"/>
  <c r="D40" i="2"/>
  <c r="D37" i="2"/>
  <c r="D34" i="2"/>
  <c r="D31" i="2"/>
  <c r="D27" i="2"/>
  <c r="D24" i="2"/>
  <c r="D12" i="2"/>
  <c r="D8" i="2"/>
  <c r="D56" i="1" l="1"/>
  <c r="D52" i="1" l="1"/>
  <c r="D46" i="1"/>
  <c r="D43" i="1"/>
  <c r="D39" i="1"/>
  <c r="G37" i="1"/>
  <c r="D36" i="1"/>
  <c r="D33" i="1"/>
  <c r="D30" i="1"/>
  <c r="D26" i="1"/>
  <c r="G24" i="1"/>
  <c r="D23" i="1"/>
  <c r="D11" i="1"/>
  <c r="D7" i="1"/>
</calcChain>
</file>

<file path=xl/sharedStrings.xml><?xml version="1.0" encoding="utf-8"?>
<sst xmlns="http://schemas.openxmlformats.org/spreadsheetml/2006/main" count="610" uniqueCount="84">
  <si>
    <t xml:space="preserve">Тарифы медицинской помощи в рамках дополнительного финансового обеспечения организации медицинского страхования на территории Республики Башкортостан  на 01.01.2023 года.                                                                                          </t>
  </si>
  <si>
    <t>№ п/п</t>
  </si>
  <si>
    <t>Вид медицинской помощи</t>
  </si>
  <si>
    <t>Единица измерения</t>
  </si>
  <si>
    <t xml:space="preserve">Объем оказания МП </t>
  </si>
  <si>
    <t>Стоимость 1 единицы объема медицинской помощи, руб.</t>
  </si>
  <si>
    <t>Коэф-фициент уровня</t>
  </si>
  <si>
    <t>1.</t>
  </si>
  <si>
    <t>Лечебные мероприятия с использованием аппаратного комплекса "Кибер-нож", всего:</t>
  </si>
  <si>
    <t>случай лечения</t>
  </si>
  <si>
    <t>х</t>
  </si>
  <si>
    <t>в том числе:</t>
  </si>
  <si>
    <t>-операции без имплантации референсных маркеров</t>
  </si>
  <si>
    <t>-операции с имплантацией референсных маркеров</t>
  </si>
  <si>
    <t>2.</t>
  </si>
  <si>
    <t>Долечивание работающих граждан непосредственно после стационарного лечения в санаторно-курортных организациях РБ*</t>
  </si>
  <si>
    <t>законченный случай</t>
  </si>
  <si>
    <t>ООО Санаторий Зеленая роща РБ</t>
  </si>
  <si>
    <t>ООО санаторий Юматово</t>
  </si>
  <si>
    <t>3.</t>
  </si>
  <si>
    <t>Паллиативная медицинская помощь в амбулаторно -поликлинических условиях, в т.ч.:</t>
  </si>
  <si>
    <t>Осуществление посещений на дому выездными патронажными бригадами паллиативной медицинской помощи</t>
  </si>
  <si>
    <t>посещения</t>
  </si>
  <si>
    <t>Осуществление оказания паллиативной медицинской помощи в амбулаторных условиях, в том числе на дому (за исключением посещений на дому выездными патронажными бригадами паллиативной медицинской помощи)</t>
  </si>
  <si>
    <t>Паллиативная медицинская помощь в условиях круглосуточного стационара</t>
  </si>
  <si>
    <t>койко-дни</t>
  </si>
  <si>
    <t>4.</t>
  </si>
  <si>
    <t>Осуществление оказания медицинской помощи по профилю «венерология» в условиях дневного стационара</t>
  </si>
  <si>
    <t>пациенто-дни</t>
  </si>
  <si>
    <t>Осуществление оказания медицинской помощи по профилю «венерология» в условиях круглосуточного стационара</t>
  </si>
  <si>
    <t>Осуществление оказания медицинской помощи по профилю «венерология» в амбулаторно - поликлинических условиях, в т.ч.</t>
  </si>
  <si>
    <t>посещения по профилю «венерология» в амбулаторно - поликлинических условиях</t>
  </si>
  <si>
    <t>обращения по профилю «венерология» в амбулаторно - поликлинических условиях</t>
  </si>
  <si>
    <t>обращения</t>
  </si>
  <si>
    <t>5.</t>
  </si>
  <si>
    <t>Осуществление оказания медицинской помощи по профилю «психотерапия» в условиях круглосуточных стационаров</t>
  </si>
  <si>
    <t>ГБУЗ РКПЦ Минздрава РБ</t>
  </si>
  <si>
    <t>МО МЗ РБ</t>
  </si>
  <si>
    <t>Осуществление оказания медицинской помощи по профилю «психотерапия» в условиях дневных стационаров</t>
  </si>
  <si>
    <t>Осуществление оказания медицинской помощи по профилю «психотерапия» в амбулаторно - поликлинических условиях, в т.ч</t>
  </si>
  <si>
    <t>посещения по профилю «психотерапия» в амбулаторно - поликлинических условиях</t>
  </si>
  <si>
    <t>ГБУЗ РКПЦ Минздрава РБ (консультативные посещения)</t>
  </si>
  <si>
    <t>обращения по профилю «психотерапия» в амбулаторно - поликлинических условиях</t>
  </si>
  <si>
    <t>6.</t>
  </si>
  <si>
    <t>Осуществление оказания медицинской помощи по профилю «наркология» в условиях круглосуточных стационаров</t>
  </si>
  <si>
    <t>ГБУЗ РКНД МЗ РБ</t>
  </si>
  <si>
    <t>Осуществление оказания медицинской помощи по профилю «наркология» в условиях дневных стационаров</t>
  </si>
  <si>
    <t>Осуществление оказания медицинской помощи по профилю «наркология» в амбулаторно - поликлинических условиях, в т.ч</t>
  </si>
  <si>
    <t>посещения по профилю «наркология» в амбулаторно - поликлинических условиях</t>
  </si>
  <si>
    <t>ГБУЗ РКНД МЗ РБ (консультативные посещения)</t>
  </si>
  <si>
    <t>обращения по профилю «наркология» в амбулаторно - поликлинических условиях</t>
  </si>
  <si>
    <t>ГБУЗ РКНД МЗ РБ (комплексные обращения)</t>
  </si>
  <si>
    <t>7.</t>
  </si>
  <si>
    <t>Осуществление оказания медицинской помощи по профилю «фтизиатрия» в условиях круглосуточных стационаров</t>
  </si>
  <si>
    <t>Осуществление оказания медицинской помощи по профилю «фтизиатрия» в условиях дневных стационаров</t>
  </si>
  <si>
    <t>Осуществление оказания медицинской помощи по профилю «фтизиатрия» в амбулаторно - поликлинических условиях, в т.ч</t>
  </si>
  <si>
    <t>посещения по профилю «фтизиатрия» в амбулаторно - поликлинических условиях</t>
  </si>
  <si>
    <t>ГБУЗ РКПТД (консультативные посещения)</t>
  </si>
  <si>
    <t xml:space="preserve">ГБУЗ РКПТД </t>
  </si>
  <si>
    <t>обращения по профилю «фтизиатрия» в амбулаторно - поликлинических условиях</t>
  </si>
  <si>
    <t>*при стоимости койко-дня - 2 126,34 руб.</t>
  </si>
  <si>
    <t>(в редакции протокола № 20-22 от 27.12.2022)</t>
  </si>
  <si>
    <t>ГБУЗ РКПЦ Минздрава РБ (комплексные обращения)</t>
  </si>
  <si>
    <t>Приложение № 30 к Соглашению</t>
  </si>
  <si>
    <t>год</t>
  </si>
  <si>
    <t xml:space="preserve">Тарифы медицинской помощи в рамках дополнительного финансового обеспечения организации медицинского страхования на территории Республики Башкортостан  на 01.04.2023 года.                                                                                          </t>
  </si>
  <si>
    <t>(в редакции протокола № 7-23 от 20.04.2023)</t>
  </si>
  <si>
    <t>январь-март</t>
  </si>
  <si>
    <t>апрель-декабрь</t>
  </si>
  <si>
    <t>1. Дополнительные виды и условия оказания медицинской помощи, не установленные базовой программой ОМС</t>
  </si>
  <si>
    <t>Финансовое обеспечение МП, руб.</t>
  </si>
  <si>
    <t>ООО "Центр ПЭТ-Технолоджи"</t>
  </si>
  <si>
    <t>Обеспечение населения услугами по проведению исследований методом позитронно-эмиссионной томографии, совмещенной с компьютерной томографией, включая исследования сердца и противоопухолевой терапии (24 1 05 71790)</t>
  </si>
  <si>
    <t>1.1.</t>
  </si>
  <si>
    <t>1.2.</t>
  </si>
  <si>
    <t>Обеспечение увеличения плановых объемов оказания медицинской помощи по профилю «онкология», установленных базовой программой обязательного медицинского страхования (24 1 02 71790)</t>
  </si>
  <si>
    <t>исследование</t>
  </si>
  <si>
    <t>(в редакции протокола № 11-23 от 21.06.2023)</t>
  </si>
  <si>
    <t xml:space="preserve">Тарифы медицинской помощи в рамках дополнительного финансового обеспечения организации медицинского страхования на территории Республики Башкортостан                                                                                                 на 01.06.2023 года.                                                                                          </t>
  </si>
  <si>
    <t>апрель-май</t>
  </si>
  <si>
    <t>июнь-декабрь</t>
  </si>
  <si>
    <t>2. Финансовое обеспечение дополнительных объемов страхового обеспечения по страховым случаям, установленным базовой программой ОМС, в соответствии                                                                                                     с распоряжением Правительства Республики Башкортостан от 08.06.2023 №643-р</t>
  </si>
  <si>
    <t>(в редакции протокола № 16-23 от 26.09.2023)</t>
  </si>
  <si>
    <t xml:space="preserve">Тарифы медицинской помощи в рамках дополнительного финансового обеспечения организации медицинского страхования на территории Республики Башкортостан на 01.09.2023 года.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</si>
</sst>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261">
    <xf numFmtId="0" fontId="0" fillId="0" borderId="0" xfId="0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3" fontId="1" fillId="0" borderId="37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39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3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3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3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3" fontId="7" fillId="2" borderId="42" xfId="1" applyNumberFormat="1" applyFont="1" applyFill="1" applyBorder="1" applyAlignment="1">
      <alignment horizontal="left" vertical="center" wrapText="1"/>
    </xf>
    <xf numFmtId="3" fontId="7" fillId="2" borderId="35" xfId="1" applyNumberFormat="1" applyFont="1" applyFill="1" applyBorder="1" applyAlignment="1">
      <alignment horizontal="left" vertical="center" wrapText="1"/>
    </xf>
    <xf numFmtId="0" fontId="21" fillId="0" borderId="35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="90" zoomScaleNormal="90" workbookViewId="0">
      <pane xSplit="4" ySplit="6" topLeftCell="E42" activePane="bottomRight" state="frozen"/>
      <selection pane="topRight" activeCell="E1" sqref="E1"/>
      <selection pane="bottomLeft" activeCell="A7" sqref="A7"/>
      <selection pane="bottomRight" activeCell="B55" sqref="B55"/>
    </sheetView>
  </sheetViews>
  <sheetFormatPr defaultRowHeight="12.75" x14ac:dyDescent="0.25"/>
  <cols>
    <col min="1" max="1" width="4.28515625" style="2" customWidth="1"/>
    <col min="2" max="2" width="58.42578125" style="3" customWidth="1"/>
    <col min="3" max="3" width="13.7109375" style="2" customWidth="1"/>
    <col min="4" max="4" width="11.140625" style="4" customWidth="1"/>
    <col min="5" max="5" width="15.140625" style="1" customWidth="1"/>
    <col min="6" max="6" width="9.42578125" style="5" customWidth="1"/>
    <col min="7" max="7" width="15" style="1" customWidth="1"/>
    <col min="8" max="8" width="9.140625" style="1"/>
    <col min="9" max="251" width="9.140625" style="2"/>
    <col min="252" max="252" width="4.7109375" style="2" customWidth="1"/>
    <col min="253" max="253" width="41" style="2" customWidth="1"/>
    <col min="254" max="254" width="15.85546875" style="2" customWidth="1"/>
    <col min="255" max="256" width="13.140625" style="2" customWidth="1"/>
    <col min="257" max="257" width="18.5703125" style="2" customWidth="1"/>
    <col min="258" max="507" width="9.140625" style="2"/>
    <col min="508" max="508" width="4.7109375" style="2" customWidth="1"/>
    <col min="509" max="509" width="41" style="2" customWidth="1"/>
    <col min="510" max="510" width="15.85546875" style="2" customWidth="1"/>
    <col min="511" max="512" width="13.140625" style="2" customWidth="1"/>
    <col min="513" max="513" width="18.5703125" style="2" customWidth="1"/>
    <col min="514" max="763" width="9.140625" style="2"/>
    <col min="764" max="764" width="4.7109375" style="2" customWidth="1"/>
    <col min="765" max="765" width="41" style="2" customWidth="1"/>
    <col min="766" max="766" width="15.85546875" style="2" customWidth="1"/>
    <col min="767" max="768" width="13.140625" style="2" customWidth="1"/>
    <col min="769" max="769" width="18.5703125" style="2" customWidth="1"/>
    <col min="770" max="1019" width="9.140625" style="2"/>
    <col min="1020" max="1020" width="4.7109375" style="2" customWidth="1"/>
    <col min="1021" max="1021" width="41" style="2" customWidth="1"/>
    <col min="1022" max="1022" width="15.85546875" style="2" customWidth="1"/>
    <col min="1023" max="1024" width="13.140625" style="2" customWidth="1"/>
    <col min="1025" max="1025" width="18.5703125" style="2" customWidth="1"/>
    <col min="1026" max="1275" width="9.140625" style="2"/>
    <col min="1276" max="1276" width="4.7109375" style="2" customWidth="1"/>
    <col min="1277" max="1277" width="41" style="2" customWidth="1"/>
    <col min="1278" max="1278" width="15.85546875" style="2" customWidth="1"/>
    <col min="1279" max="1280" width="13.140625" style="2" customWidth="1"/>
    <col min="1281" max="1281" width="18.5703125" style="2" customWidth="1"/>
    <col min="1282" max="1531" width="9.140625" style="2"/>
    <col min="1532" max="1532" width="4.7109375" style="2" customWidth="1"/>
    <col min="1533" max="1533" width="41" style="2" customWidth="1"/>
    <col min="1534" max="1534" width="15.85546875" style="2" customWidth="1"/>
    <col min="1535" max="1536" width="13.140625" style="2" customWidth="1"/>
    <col min="1537" max="1537" width="18.5703125" style="2" customWidth="1"/>
    <col min="1538" max="1787" width="9.140625" style="2"/>
    <col min="1788" max="1788" width="4.7109375" style="2" customWidth="1"/>
    <col min="1789" max="1789" width="41" style="2" customWidth="1"/>
    <col min="1790" max="1790" width="15.85546875" style="2" customWidth="1"/>
    <col min="1791" max="1792" width="13.140625" style="2" customWidth="1"/>
    <col min="1793" max="1793" width="18.5703125" style="2" customWidth="1"/>
    <col min="1794" max="2043" width="9.140625" style="2"/>
    <col min="2044" max="2044" width="4.7109375" style="2" customWidth="1"/>
    <col min="2045" max="2045" width="41" style="2" customWidth="1"/>
    <col min="2046" max="2046" width="15.85546875" style="2" customWidth="1"/>
    <col min="2047" max="2048" width="13.140625" style="2" customWidth="1"/>
    <col min="2049" max="2049" width="18.5703125" style="2" customWidth="1"/>
    <col min="2050" max="2299" width="9.140625" style="2"/>
    <col min="2300" max="2300" width="4.7109375" style="2" customWidth="1"/>
    <col min="2301" max="2301" width="41" style="2" customWidth="1"/>
    <col min="2302" max="2302" width="15.85546875" style="2" customWidth="1"/>
    <col min="2303" max="2304" width="13.140625" style="2" customWidth="1"/>
    <col min="2305" max="2305" width="18.5703125" style="2" customWidth="1"/>
    <col min="2306" max="2555" width="9.140625" style="2"/>
    <col min="2556" max="2556" width="4.7109375" style="2" customWidth="1"/>
    <col min="2557" max="2557" width="41" style="2" customWidth="1"/>
    <col min="2558" max="2558" width="15.85546875" style="2" customWidth="1"/>
    <col min="2559" max="2560" width="13.140625" style="2" customWidth="1"/>
    <col min="2561" max="2561" width="18.5703125" style="2" customWidth="1"/>
    <col min="2562" max="2811" width="9.140625" style="2"/>
    <col min="2812" max="2812" width="4.7109375" style="2" customWidth="1"/>
    <col min="2813" max="2813" width="41" style="2" customWidth="1"/>
    <col min="2814" max="2814" width="15.85546875" style="2" customWidth="1"/>
    <col min="2815" max="2816" width="13.140625" style="2" customWidth="1"/>
    <col min="2817" max="2817" width="18.5703125" style="2" customWidth="1"/>
    <col min="2818" max="3067" width="9.140625" style="2"/>
    <col min="3068" max="3068" width="4.7109375" style="2" customWidth="1"/>
    <col min="3069" max="3069" width="41" style="2" customWidth="1"/>
    <col min="3070" max="3070" width="15.85546875" style="2" customWidth="1"/>
    <col min="3071" max="3072" width="13.140625" style="2" customWidth="1"/>
    <col min="3073" max="3073" width="18.5703125" style="2" customWidth="1"/>
    <col min="3074" max="3323" width="9.140625" style="2"/>
    <col min="3324" max="3324" width="4.7109375" style="2" customWidth="1"/>
    <col min="3325" max="3325" width="41" style="2" customWidth="1"/>
    <col min="3326" max="3326" width="15.85546875" style="2" customWidth="1"/>
    <col min="3327" max="3328" width="13.140625" style="2" customWidth="1"/>
    <col min="3329" max="3329" width="18.5703125" style="2" customWidth="1"/>
    <col min="3330" max="3579" width="9.140625" style="2"/>
    <col min="3580" max="3580" width="4.7109375" style="2" customWidth="1"/>
    <col min="3581" max="3581" width="41" style="2" customWidth="1"/>
    <col min="3582" max="3582" width="15.85546875" style="2" customWidth="1"/>
    <col min="3583" max="3584" width="13.140625" style="2" customWidth="1"/>
    <col min="3585" max="3585" width="18.5703125" style="2" customWidth="1"/>
    <col min="3586" max="3835" width="9.140625" style="2"/>
    <col min="3836" max="3836" width="4.7109375" style="2" customWidth="1"/>
    <col min="3837" max="3837" width="41" style="2" customWidth="1"/>
    <col min="3838" max="3838" width="15.85546875" style="2" customWidth="1"/>
    <col min="3839" max="3840" width="13.140625" style="2" customWidth="1"/>
    <col min="3841" max="3841" width="18.5703125" style="2" customWidth="1"/>
    <col min="3842" max="4091" width="9.140625" style="2"/>
    <col min="4092" max="4092" width="4.7109375" style="2" customWidth="1"/>
    <col min="4093" max="4093" width="41" style="2" customWidth="1"/>
    <col min="4094" max="4094" width="15.85546875" style="2" customWidth="1"/>
    <col min="4095" max="4096" width="13.140625" style="2" customWidth="1"/>
    <col min="4097" max="4097" width="18.5703125" style="2" customWidth="1"/>
    <col min="4098" max="4347" width="9.140625" style="2"/>
    <col min="4348" max="4348" width="4.7109375" style="2" customWidth="1"/>
    <col min="4349" max="4349" width="41" style="2" customWidth="1"/>
    <col min="4350" max="4350" width="15.85546875" style="2" customWidth="1"/>
    <col min="4351" max="4352" width="13.140625" style="2" customWidth="1"/>
    <col min="4353" max="4353" width="18.5703125" style="2" customWidth="1"/>
    <col min="4354" max="4603" width="9.140625" style="2"/>
    <col min="4604" max="4604" width="4.7109375" style="2" customWidth="1"/>
    <col min="4605" max="4605" width="41" style="2" customWidth="1"/>
    <col min="4606" max="4606" width="15.85546875" style="2" customWidth="1"/>
    <col min="4607" max="4608" width="13.140625" style="2" customWidth="1"/>
    <col min="4609" max="4609" width="18.5703125" style="2" customWidth="1"/>
    <col min="4610" max="4859" width="9.140625" style="2"/>
    <col min="4860" max="4860" width="4.7109375" style="2" customWidth="1"/>
    <col min="4861" max="4861" width="41" style="2" customWidth="1"/>
    <col min="4862" max="4862" width="15.85546875" style="2" customWidth="1"/>
    <col min="4863" max="4864" width="13.140625" style="2" customWidth="1"/>
    <col min="4865" max="4865" width="18.5703125" style="2" customWidth="1"/>
    <col min="4866" max="5115" width="9.140625" style="2"/>
    <col min="5116" max="5116" width="4.7109375" style="2" customWidth="1"/>
    <col min="5117" max="5117" width="41" style="2" customWidth="1"/>
    <col min="5118" max="5118" width="15.85546875" style="2" customWidth="1"/>
    <col min="5119" max="5120" width="13.140625" style="2" customWidth="1"/>
    <col min="5121" max="5121" width="18.5703125" style="2" customWidth="1"/>
    <col min="5122" max="5371" width="9.140625" style="2"/>
    <col min="5372" max="5372" width="4.7109375" style="2" customWidth="1"/>
    <col min="5373" max="5373" width="41" style="2" customWidth="1"/>
    <col min="5374" max="5374" width="15.85546875" style="2" customWidth="1"/>
    <col min="5375" max="5376" width="13.140625" style="2" customWidth="1"/>
    <col min="5377" max="5377" width="18.5703125" style="2" customWidth="1"/>
    <col min="5378" max="5627" width="9.140625" style="2"/>
    <col min="5628" max="5628" width="4.7109375" style="2" customWidth="1"/>
    <col min="5629" max="5629" width="41" style="2" customWidth="1"/>
    <col min="5630" max="5630" width="15.85546875" style="2" customWidth="1"/>
    <col min="5631" max="5632" width="13.140625" style="2" customWidth="1"/>
    <col min="5633" max="5633" width="18.5703125" style="2" customWidth="1"/>
    <col min="5634" max="5883" width="9.140625" style="2"/>
    <col min="5884" max="5884" width="4.7109375" style="2" customWidth="1"/>
    <col min="5885" max="5885" width="41" style="2" customWidth="1"/>
    <col min="5886" max="5886" width="15.85546875" style="2" customWidth="1"/>
    <col min="5887" max="5888" width="13.140625" style="2" customWidth="1"/>
    <col min="5889" max="5889" width="18.5703125" style="2" customWidth="1"/>
    <col min="5890" max="6139" width="9.140625" style="2"/>
    <col min="6140" max="6140" width="4.7109375" style="2" customWidth="1"/>
    <col min="6141" max="6141" width="41" style="2" customWidth="1"/>
    <col min="6142" max="6142" width="15.85546875" style="2" customWidth="1"/>
    <col min="6143" max="6144" width="13.140625" style="2" customWidth="1"/>
    <col min="6145" max="6145" width="18.5703125" style="2" customWidth="1"/>
    <col min="6146" max="6395" width="9.140625" style="2"/>
    <col min="6396" max="6396" width="4.7109375" style="2" customWidth="1"/>
    <col min="6397" max="6397" width="41" style="2" customWidth="1"/>
    <col min="6398" max="6398" width="15.85546875" style="2" customWidth="1"/>
    <col min="6399" max="6400" width="13.140625" style="2" customWidth="1"/>
    <col min="6401" max="6401" width="18.5703125" style="2" customWidth="1"/>
    <col min="6402" max="6651" width="9.140625" style="2"/>
    <col min="6652" max="6652" width="4.7109375" style="2" customWidth="1"/>
    <col min="6653" max="6653" width="41" style="2" customWidth="1"/>
    <col min="6654" max="6654" width="15.85546875" style="2" customWidth="1"/>
    <col min="6655" max="6656" width="13.140625" style="2" customWidth="1"/>
    <col min="6657" max="6657" width="18.5703125" style="2" customWidth="1"/>
    <col min="6658" max="6907" width="9.140625" style="2"/>
    <col min="6908" max="6908" width="4.7109375" style="2" customWidth="1"/>
    <col min="6909" max="6909" width="41" style="2" customWidth="1"/>
    <col min="6910" max="6910" width="15.85546875" style="2" customWidth="1"/>
    <col min="6911" max="6912" width="13.140625" style="2" customWidth="1"/>
    <col min="6913" max="6913" width="18.5703125" style="2" customWidth="1"/>
    <col min="6914" max="7163" width="9.140625" style="2"/>
    <col min="7164" max="7164" width="4.7109375" style="2" customWidth="1"/>
    <col min="7165" max="7165" width="41" style="2" customWidth="1"/>
    <col min="7166" max="7166" width="15.85546875" style="2" customWidth="1"/>
    <col min="7167" max="7168" width="13.140625" style="2" customWidth="1"/>
    <col min="7169" max="7169" width="18.5703125" style="2" customWidth="1"/>
    <col min="7170" max="7419" width="9.140625" style="2"/>
    <col min="7420" max="7420" width="4.7109375" style="2" customWidth="1"/>
    <col min="7421" max="7421" width="41" style="2" customWidth="1"/>
    <col min="7422" max="7422" width="15.85546875" style="2" customWidth="1"/>
    <col min="7423" max="7424" width="13.140625" style="2" customWidth="1"/>
    <col min="7425" max="7425" width="18.5703125" style="2" customWidth="1"/>
    <col min="7426" max="7675" width="9.140625" style="2"/>
    <col min="7676" max="7676" width="4.7109375" style="2" customWidth="1"/>
    <col min="7677" max="7677" width="41" style="2" customWidth="1"/>
    <col min="7678" max="7678" width="15.85546875" style="2" customWidth="1"/>
    <col min="7679" max="7680" width="13.140625" style="2" customWidth="1"/>
    <col min="7681" max="7681" width="18.5703125" style="2" customWidth="1"/>
    <col min="7682" max="7931" width="9.140625" style="2"/>
    <col min="7932" max="7932" width="4.7109375" style="2" customWidth="1"/>
    <col min="7933" max="7933" width="41" style="2" customWidth="1"/>
    <col min="7934" max="7934" width="15.85546875" style="2" customWidth="1"/>
    <col min="7935" max="7936" width="13.140625" style="2" customWidth="1"/>
    <col min="7937" max="7937" width="18.5703125" style="2" customWidth="1"/>
    <col min="7938" max="8187" width="9.140625" style="2"/>
    <col min="8188" max="8188" width="4.7109375" style="2" customWidth="1"/>
    <col min="8189" max="8189" width="41" style="2" customWidth="1"/>
    <col min="8190" max="8190" width="15.85546875" style="2" customWidth="1"/>
    <col min="8191" max="8192" width="13.140625" style="2" customWidth="1"/>
    <col min="8193" max="8193" width="18.5703125" style="2" customWidth="1"/>
    <col min="8194" max="8443" width="9.140625" style="2"/>
    <col min="8444" max="8444" width="4.7109375" style="2" customWidth="1"/>
    <col min="8445" max="8445" width="41" style="2" customWidth="1"/>
    <col min="8446" max="8446" width="15.85546875" style="2" customWidth="1"/>
    <col min="8447" max="8448" width="13.140625" style="2" customWidth="1"/>
    <col min="8449" max="8449" width="18.5703125" style="2" customWidth="1"/>
    <col min="8450" max="8699" width="9.140625" style="2"/>
    <col min="8700" max="8700" width="4.7109375" style="2" customWidth="1"/>
    <col min="8701" max="8701" width="41" style="2" customWidth="1"/>
    <col min="8702" max="8702" width="15.85546875" style="2" customWidth="1"/>
    <col min="8703" max="8704" width="13.140625" style="2" customWidth="1"/>
    <col min="8705" max="8705" width="18.5703125" style="2" customWidth="1"/>
    <col min="8706" max="8955" width="9.140625" style="2"/>
    <col min="8956" max="8956" width="4.7109375" style="2" customWidth="1"/>
    <col min="8957" max="8957" width="41" style="2" customWidth="1"/>
    <col min="8958" max="8958" width="15.85546875" style="2" customWidth="1"/>
    <col min="8959" max="8960" width="13.140625" style="2" customWidth="1"/>
    <col min="8961" max="8961" width="18.5703125" style="2" customWidth="1"/>
    <col min="8962" max="9211" width="9.140625" style="2"/>
    <col min="9212" max="9212" width="4.7109375" style="2" customWidth="1"/>
    <col min="9213" max="9213" width="41" style="2" customWidth="1"/>
    <col min="9214" max="9214" width="15.85546875" style="2" customWidth="1"/>
    <col min="9215" max="9216" width="13.140625" style="2" customWidth="1"/>
    <col min="9217" max="9217" width="18.5703125" style="2" customWidth="1"/>
    <col min="9218" max="9467" width="9.140625" style="2"/>
    <col min="9468" max="9468" width="4.7109375" style="2" customWidth="1"/>
    <col min="9469" max="9469" width="41" style="2" customWidth="1"/>
    <col min="9470" max="9470" width="15.85546875" style="2" customWidth="1"/>
    <col min="9471" max="9472" width="13.140625" style="2" customWidth="1"/>
    <col min="9473" max="9473" width="18.5703125" style="2" customWidth="1"/>
    <col min="9474" max="9723" width="9.140625" style="2"/>
    <col min="9724" max="9724" width="4.7109375" style="2" customWidth="1"/>
    <col min="9725" max="9725" width="41" style="2" customWidth="1"/>
    <col min="9726" max="9726" width="15.85546875" style="2" customWidth="1"/>
    <col min="9727" max="9728" width="13.140625" style="2" customWidth="1"/>
    <col min="9729" max="9729" width="18.5703125" style="2" customWidth="1"/>
    <col min="9730" max="9979" width="9.140625" style="2"/>
    <col min="9980" max="9980" width="4.7109375" style="2" customWidth="1"/>
    <col min="9981" max="9981" width="41" style="2" customWidth="1"/>
    <col min="9982" max="9982" width="15.85546875" style="2" customWidth="1"/>
    <col min="9983" max="9984" width="13.140625" style="2" customWidth="1"/>
    <col min="9985" max="9985" width="18.5703125" style="2" customWidth="1"/>
    <col min="9986" max="10235" width="9.140625" style="2"/>
    <col min="10236" max="10236" width="4.7109375" style="2" customWidth="1"/>
    <col min="10237" max="10237" width="41" style="2" customWidth="1"/>
    <col min="10238" max="10238" width="15.85546875" style="2" customWidth="1"/>
    <col min="10239" max="10240" width="13.140625" style="2" customWidth="1"/>
    <col min="10241" max="10241" width="18.5703125" style="2" customWidth="1"/>
    <col min="10242" max="10491" width="9.140625" style="2"/>
    <col min="10492" max="10492" width="4.7109375" style="2" customWidth="1"/>
    <col min="10493" max="10493" width="41" style="2" customWidth="1"/>
    <col min="10494" max="10494" width="15.85546875" style="2" customWidth="1"/>
    <col min="10495" max="10496" width="13.140625" style="2" customWidth="1"/>
    <col min="10497" max="10497" width="18.5703125" style="2" customWidth="1"/>
    <col min="10498" max="10747" width="9.140625" style="2"/>
    <col min="10748" max="10748" width="4.7109375" style="2" customWidth="1"/>
    <col min="10749" max="10749" width="41" style="2" customWidth="1"/>
    <col min="10750" max="10750" width="15.85546875" style="2" customWidth="1"/>
    <col min="10751" max="10752" width="13.140625" style="2" customWidth="1"/>
    <col min="10753" max="10753" width="18.5703125" style="2" customWidth="1"/>
    <col min="10754" max="11003" width="9.140625" style="2"/>
    <col min="11004" max="11004" width="4.7109375" style="2" customWidth="1"/>
    <col min="11005" max="11005" width="41" style="2" customWidth="1"/>
    <col min="11006" max="11006" width="15.85546875" style="2" customWidth="1"/>
    <col min="11007" max="11008" width="13.140625" style="2" customWidth="1"/>
    <col min="11009" max="11009" width="18.5703125" style="2" customWidth="1"/>
    <col min="11010" max="11259" width="9.140625" style="2"/>
    <col min="11260" max="11260" width="4.7109375" style="2" customWidth="1"/>
    <col min="11261" max="11261" width="41" style="2" customWidth="1"/>
    <col min="11262" max="11262" width="15.85546875" style="2" customWidth="1"/>
    <col min="11263" max="11264" width="13.140625" style="2" customWidth="1"/>
    <col min="11265" max="11265" width="18.5703125" style="2" customWidth="1"/>
    <col min="11266" max="11515" width="9.140625" style="2"/>
    <col min="11516" max="11516" width="4.7109375" style="2" customWidth="1"/>
    <col min="11517" max="11517" width="41" style="2" customWidth="1"/>
    <col min="11518" max="11518" width="15.85546875" style="2" customWidth="1"/>
    <col min="11519" max="11520" width="13.140625" style="2" customWidth="1"/>
    <col min="11521" max="11521" width="18.5703125" style="2" customWidth="1"/>
    <col min="11522" max="11771" width="9.140625" style="2"/>
    <col min="11772" max="11772" width="4.7109375" style="2" customWidth="1"/>
    <col min="11773" max="11773" width="41" style="2" customWidth="1"/>
    <col min="11774" max="11774" width="15.85546875" style="2" customWidth="1"/>
    <col min="11775" max="11776" width="13.140625" style="2" customWidth="1"/>
    <col min="11777" max="11777" width="18.5703125" style="2" customWidth="1"/>
    <col min="11778" max="12027" width="9.140625" style="2"/>
    <col min="12028" max="12028" width="4.7109375" style="2" customWidth="1"/>
    <col min="12029" max="12029" width="41" style="2" customWidth="1"/>
    <col min="12030" max="12030" width="15.85546875" style="2" customWidth="1"/>
    <col min="12031" max="12032" width="13.140625" style="2" customWidth="1"/>
    <col min="12033" max="12033" width="18.5703125" style="2" customWidth="1"/>
    <col min="12034" max="12283" width="9.140625" style="2"/>
    <col min="12284" max="12284" width="4.7109375" style="2" customWidth="1"/>
    <col min="12285" max="12285" width="41" style="2" customWidth="1"/>
    <col min="12286" max="12286" width="15.85546875" style="2" customWidth="1"/>
    <col min="12287" max="12288" width="13.140625" style="2" customWidth="1"/>
    <col min="12289" max="12289" width="18.5703125" style="2" customWidth="1"/>
    <col min="12290" max="12539" width="9.140625" style="2"/>
    <col min="12540" max="12540" width="4.7109375" style="2" customWidth="1"/>
    <col min="12541" max="12541" width="41" style="2" customWidth="1"/>
    <col min="12542" max="12542" width="15.85546875" style="2" customWidth="1"/>
    <col min="12543" max="12544" width="13.140625" style="2" customWidth="1"/>
    <col min="12545" max="12545" width="18.5703125" style="2" customWidth="1"/>
    <col min="12546" max="12795" width="9.140625" style="2"/>
    <col min="12796" max="12796" width="4.7109375" style="2" customWidth="1"/>
    <col min="12797" max="12797" width="41" style="2" customWidth="1"/>
    <col min="12798" max="12798" width="15.85546875" style="2" customWidth="1"/>
    <col min="12799" max="12800" width="13.140625" style="2" customWidth="1"/>
    <col min="12801" max="12801" width="18.5703125" style="2" customWidth="1"/>
    <col min="12802" max="13051" width="9.140625" style="2"/>
    <col min="13052" max="13052" width="4.7109375" style="2" customWidth="1"/>
    <col min="13053" max="13053" width="41" style="2" customWidth="1"/>
    <col min="13054" max="13054" width="15.85546875" style="2" customWidth="1"/>
    <col min="13055" max="13056" width="13.140625" style="2" customWidth="1"/>
    <col min="13057" max="13057" width="18.5703125" style="2" customWidth="1"/>
    <col min="13058" max="13307" width="9.140625" style="2"/>
    <col min="13308" max="13308" width="4.7109375" style="2" customWidth="1"/>
    <col min="13309" max="13309" width="41" style="2" customWidth="1"/>
    <col min="13310" max="13310" width="15.85546875" style="2" customWidth="1"/>
    <col min="13311" max="13312" width="13.140625" style="2" customWidth="1"/>
    <col min="13313" max="13313" width="18.5703125" style="2" customWidth="1"/>
    <col min="13314" max="13563" width="9.140625" style="2"/>
    <col min="13564" max="13564" width="4.7109375" style="2" customWidth="1"/>
    <col min="13565" max="13565" width="41" style="2" customWidth="1"/>
    <col min="13566" max="13566" width="15.85546875" style="2" customWidth="1"/>
    <col min="13567" max="13568" width="13.140625" style="2" customWidth="1"/>
    <col min="13569" max="13569" width="18.5703125" style="2" customWidth="1"/>
    <col min="13570" max="13819" width="9.140625" style="2"/>
    <col min="13820" max="13820" width="4.7109375" style="2" customWidth="1"/>
    <col min="13821" max="13821" width="41" style="2" customWidth="1"/>
    <col min="13822" max="13822" width="15.85546875" style="2" customWidth="1"/>
    <col min="13823" max="13824" width="13.140625" style="2" customWidth="1"/>
    <col min="13825" max="13825" width="18.5703125" style="2" customWidth="1"/>
    <col min="13826" max="14075" width="9.140625" style="2"/>
    <col min="14076" max="14076" width="4.7109375" style="2" customWidth="1"/>
    <col min="14077" max="14077" width="41" style="2" customWidth="1"/>
    <col min="14078" max="14078" width="15.85546875" style="2" customWidth="1"/>
    <col min="14079" max="14080" width="13.140625" style="2" customWidth="1"/>
    <col min="14081" max="14081" width="18.5703125" style="2" customWidth="1"/>
    <col min="14082" max="14331" width="9.140625" style="2"/>
    <col min="14332" max="14332" width="4.7109375" style="2" customWidth="1"/>
    <col min="14333" max="14333" width="41" style="2" customWidth="1"/>
    <col min="14334" max="14334" width="15.85546875" style="2" customWidth="1"/>
    <col min="14335" max="14336" width="13.140625" style="2" customWidth="1"/>
    <col min="14337" max="14337" width="18.5703125" style="2" customWidth="1"/>
    <col min="14338" max="14587" width="9.140625" style="2"/>
    <col min="14588" max="14588" width="4.7109375" style="2" customWidth="1"/>
    <col min="14589" max="14589" width="41" style="2" customWidth="1"/>
    <col min="14590" max="14590" width="15.85546875" style="2" customWidth="1"/>
    <col min="14591" max="14592" width="13.140625" style="2" customWidth="1"/>
    <col min="14593" max="14593" width="18.5703125" style="2" customWidth="1"/>
    <col min="14594" max="14843" width="9.140625" style="2"/>
    <col min="14844" max="14844" width="4.7109375" style="2" customWidth="1"/>
    <col min="14845" max="14845" width="41" style="2" customWidth="1"/>
    <col min="14846" max="14846" width="15.85546875" style="2" customWidth="1"/>
    <col min="14847" max="14848" width="13.140625" style="2" customWidth="1"/>
    <col min="14849" max="14849" width="18.5703125" style="2" customWidth="1"/>
    <col min="14850" max="15099" width="9.140625" style="2"/>
    <col min="15100" max="15100" width="4.7109375" style="2" customWidth="1"/>
    <col min="15101" max="15101" width="41" style="2" customWidth="1"/>
    <col min="15102" max="15102" width="15.85546875" style="2" customWidth="1"/>
    <col min="15103" max="15104" width="13.140625" style="2" customWidth="1"/>
    <col min="15105" max="15105" width="18.5703125" style="2" customWidth="1"/>
    <col min="15106" max="15355" width="9.140625" style="2"/>
    <col min="15356" max="15356" width="4.7109375" style="2" customWidth="1"/>
    <col min="15357" max="15357" width="41" style="2" customWidth="1"/>
    <col min="15358" max="15358" width="15.85546875" style="2" customWidth="1"/>
    <col min="15359" max="15360" width="13.140625" style="2" customWidth="1"/>
    <col min="15361" max="15361" width="18.5703125" style="2" customWidth="1"/>
    <col min="15362" max="15611" width="9.140625" style="2"/>
    <col min="15612" max="15612" width="4.7109375" style="2" customWidth="1"/>
    <col min="15613" max="15613" width="41" style="2" customWidth="1"/>
    <col min="15614" max="15614" width="15.85546875" style="2" customWidth="1"/>
    <col min="15615" max="15616" width="13.140625" style="2" customWidth="1"/>
    <col min="15617" max="15617" width="18.5703125" style="2" customWidth="1"/>
    <col min="15618" max="15867" width="9.140625" style="2"/>
    <col min="15868" max="15868" width="4.7109375" style="2" customWidth="1"/>
    <col min="15869" max="15869" width="41" style="2" customWidth="1"/>
    <col min="15870" max="15870" width="15.85546875" style="2" customWidth="1"/>
    <col min="15871" max="15872" width="13.140625" style="2" customWidth="1"/>
    <col min="15873" max="15873" width="18.5703125" style="2" customWidth="1"/>
    <col min="15874" max="16123" width="9.140625" style="2"/>
    <col min="16124" max="16124" width="4.7109375" style="2" customWidth="1"/>
    <col min="16125" max="16125" width="41" style="2" customWidth="1"/>
    <col min="16126" max="16126" width="15.85546875" style="2" customWidth="1"/>
    <col min="16127" max="16128" width="13.140625" style="2" customWidth="1"/>
    <col min="16129" max="16129" width="18.5703125" style="2" customWidth="1"/>
    <col min="16130" max="16384" width="9.140625" style="2"/>
  </cols>
  <sheetData>
    <row r="1" spans="1:8" ht="18.75" x14ac:dyDescent="0.25">
      <c r="A1" s="70"/>
      <c r="B1" s="71"/>
      <c r="C1" s="71"/>
      <c r="D1" s="197" t="s">
        <v>63</v>
      </c>
      <c r="E1" s="197"/>
      <c r="F1" s="198"/>
      <c r="G1" s="199"/>
    </row>
    <row r="2" spans="1:8" ht="15.75" x14ac:dyDescent="0.25">
      <c r="A2" s="72"/>
      <c r="B2" s="73"/>
      <c r="C2" s="73"/>
      <c r="D2" s="197" t="s">
        <v>61</v>
      </c>
      <c r="E2" s="197"/>
      <c r="F2" s="197"/>
      <c r="G2" s="199"/>
    </row>
    <row r="3" spans="1:8" ht="15" x14ac:dyDescent="0.25">
      <c r="A3" s="72"/>
      <c r="B3" s="73"/>
      <c r="C3" s="73"/>
      <c r="D3" s="73"/>
      <c r="E3" s="73"/>
      <c r="F3" s="73"/>
    </row>
    <row r="4" spans="1:8" ht="42" customHeight="1" x14ac:dyDescent="0.25">
      <c r="A4" s="200" t="s">
        <v>0</v>
      </c>
      <c r="B4" s="201"/>
      <c r="C4" s="201"/>
      <c r="D4" s="201"/>
      <c r="E4" s="201"/>
      <c r="F4" s="201"/>
      <c r="G4" s="201"/>
    </row>
    <row r="5" spans="1:8" ht="16.5" customHeight="1" thickBot="1" x14ac:dyDescent="0.3"/>
    <row r="6" spans="1:8" ht="51" customHeight="1" thickBot="1" x14ac:dyDescent="0.3">
      <c r="A6" s="6" t="s">
        <v>1</v>
      </c>
      <c r="B6" s="7" t="s">
        <v>2</v>
      </c>
      <c r="C6" s="7" t="s">
        <v>3</v>
      </c>
      <c r="D6" s="8" t="s">
        <v>4</v>
      </c>
      <c r="E6" s="9" t="s">
        <v>5</v>
      </c>
      <c r="F6" s="10" t="s">
        <v>6</v>
      </c>
      <c r="G6" s="11" t="s">
        <v>5</v>
      </c>
    </row>
    <row r="7" spans="1:8" s="19" customFormat="1" ht="28.5" customHeight="1" x14ac:dyDescent="0.25">
      <c r="A7" s="202" t="s">
        <v>7</v>
      </c>
      <c r="B7" s="12" t="s">
        <v>8</v>
      </c>
      <c r="C7" s="13" t="s">
        <v>9</v>
      </c>
      <c r="D7" s="14">
        <f>D9+D10</f>
        <v>363</v>
      </c>
      <c r="E7" s="15" t="s">
        <v>10</v>
      </c>
      <c r="F7" s="16"/>
      <c r="G7" s="17" t="s">
        <v>10</v>
      </c>
      <c r="H7" s="18"/>
    </row>
    <row r="8" spans="1:8" ht="19.5" customHeight="1" x14ac:dyDescent="0.25">
      <c r="A8" s="202"/>
      <c r="B8" s="20" t="s">
        <v>11</v>
      </c>
      <c r="C8" s="21"/>
      <c r="D8" s="22"/>
      <c r="E8" s="23"/>
      <c r="F8" s="24"/>
      <c r="G8" s="25"/>
    </row>
    <row r="9" spans="1:8" ht="19.5" customHeight="1" x14ac:dyDescent="0.25">
      <c r="A9" s="202"/>
      <c r="B9" s="26" t="s">
        <v>12</v>
      </c>
      <c r="C9" s="21"/>
      <c r="D9" s="22">
        <v>306</v>
      </c>
      <c r="E9" s="23">
        <v>192000</v>
      </c>
      <c r="F9" s="24"/>
      <c r="G9" s="25">
        <v>192000</v>
      </c>
    </row>
    <row r="10" spans="1:8" ht="19.5" customHeight="1" thickBot="1" x14ac:dyDescent="0.3">
      <c r="A10" s="203"/>
      <c r="B10" s="27" t="s">
        <v>13</v>
      </c>
      <c r="C10" s="28"/>
      <c r="D10" s="29">
        <v>57</v>
      </c>
      <c r="E10" s="30">
        <v>292000</v>
      </c>
      <c r="F10" s="31"/>
      <c r="G10" s="32">
        <v>292000</v>
      </c>
    </row>
    <row r="11" spans="1:8" s="19" customFormat="1" ht="31.5" customHeight="1" x14ac:dyDescent="0.25">
      <c r="A11" s="204" t="s">
        <v>14</v>
      </c>
      <c r="B11" s="33" t="s">
        <v>15</v>
      </c>
      <c r="C11" s="34" t="s">
        <v>16</v>
      </c>
      <c r="D11" s="35">
        <f>SUM(D12:D13)</f>
        <v>3881</v>
      </c>
      <c r="E11" s="36">
        <v>29768.76</v>
      </c>
      <c r="F11" s="37"/>
      <c r="G11" s="38">
        <v>29768.76</v>
      </c>
      <c r="H11" s="18"/>
    </row>
    <row r="12" spans="1:8" ht="19.5" customHeight="1" x14ac:dyDescent="0.25">
      <c r="A12" s="205"/>
      <c r="B12" s="78" t="s">
        <v>17</v>
      </c>
      <c r="C12" s="21"/>
      <c r="D12" s="39">
        <v>2440</v>
      </c>
      <c r="E12" s="23">
        <v>29768.76</v>
      </c>
      <c r="F12" s="24"/>
      <c r="G12" s="25">
        <v>29768.76</v>
      </c>
    </row>
    <row r="13" spans="1:8" ht="19.5" customHeight="1" thickBot="1" x14ac:dyDescent="0.3">
      <c r="A13" s="206"/>
      <c r="B13" s="79" t="s">
        <v>18</v>
      </c>
      <c r="C13" s="28"/>
      <c r="D13" s="40">
        <v>1441</v>
      </c>
      <c r="E13" s="30">
        <v>29768.76</v>
      </c>
      <c r="F13" s="31"/>
      <c r="G13" s="32">
        <v>29768.76</v>
      </c>
    </row>
    <row r="14" spans="1:8" ht="29.25" customHeight="1" x14ac:dyDescent="0.25">
      <c r="A14" s="202" t="s">
        <v>19</v>
      </c>
      <c r="B14" s="41" t="s">
        <v>20</v>
      </c>
      <c r="C14" s="42" t="s">
        <v>10</v>
      </c>
      <c r="D14" s="43" t="s">
        <v>10</v>
      </c>
      <c r="E14" s="44" t="s">
        <v>10</v>
      </c>
      <c r="F14" s="45"/>
      <c r="G14" s="46" t="s">
        <v>10</v>
      </c>
    </row>
    <row r="15" spans="1:8" ht="29.25" customHeight="1" x14ac:dyDescent="0.25">
      <c r="A15" s="202"/>
      <c r="B15" s="20" t="s">
        <v>21</v>
      </c>
      <c r="C15" s="21" t="s">
        <v>22</v>
      </c>
      <c r="D15" s="39">
        <v>22723</v>
      </c>
      <c r="E15" s="23">
        <v>2446.85</v>
      </c>
      <c r="F15" s="24"/>
      <c r="G15" s="25">
        <v>2446.85</v>
      </c>
    </row>
    <row r="16" spans="1:8" ht="54" customHeight="1" x14ac:dyDescent="0.25">
      <c r="A16" s="202"/>
      <c r="B16" s="20" t="s">
        <v>23</v>
      </c>
      <c r="C16" s="21" t="s">
        <v>22</v>
      </c>
      <c r="D16" s="39">
        <v>147342</v>
      </c>
      <c r="E16" s="23">
        <v>489.35</v>
      </c>
      <c r="F16" s="24"/>
      <c r="G16" s="25">
        <v>489.35</v>
      </c>
    </row>
    <row r="17" spans="1:8" ht="33" customHeight="1" thickBot="1" x14ac:dyDescent="0.3">
      <c r="A17" s="203"/>
      <c r="B17" s="47" t="s">
        <v>24</v>
      </c>
      <c r="C17" s="28" t="s">
        <v>25</v>
      </c>
      <c r="D17" s="40">
        <v>302940</v>
      </c>
      <c r="E17" s="57">
        <v>2764.7</v>
      </c>
      <c r="F17" s="48"/>
      <c r="G17" s="59">
        <v>2764.7</v>
      </c>
    </row>
    <row r="18" spans="1:8" ht="28.5" customHeight="1" x14ac:dyDescent="0.25">
      <c r="A18" s="207" t="s">
        <v>26</v>
      </c>
      <c r="B18" s="49" t="s">
        <v>27</v>
      </c>
      <c r="C18" s="50" t="s">
        <v>28</v>
      </c>
      <c r="D18" s="51">
        <v>7440</v>
      </c>
      <c r="E18" s="52">
        <v>1029.67</v>
      </c>
      <c r="F18" s="53"/>
      <c r="G18" s="54">
        <v>1029.67</v>
      </c>
    </row>
    <row r="19" spans="1:8" ht="28.5" customHeight="1" x14ac:dyDescent="0.25">
      <c r="A19" s="202"/>
      <c r="B19" s="20" t="s">
        <v>29</v>
      </c>
      <c r="C19" s="21" t="s">
        <v>25</v>
      </c>
      <c r="D19" s="39">
        <v>27880</v>
      </c>
      <c r="E19" s="23">
        <v>1956.31</v>
      </c>
      <c r="F19" s="24"/>
      <c r="G19" s="25">
        <v>1956.31</v>
      </c>
    </row>
    <row r="20" spans="1:8" ht="28.5" customHeight="1" x14ac:dyDescent="0.25">
      <c r="A20" s="202"/>
      <c r="B20" s="20" t="s">
        <v>30</v>
      </c>
      <c r="C20" s="21" t="s">
        <v>10</v>
      </c>
      <c r="D20" s="22" t="s">
        <v>10</v>
      </c>
      <c r="E20" s="22" t="s">
        <v>10</v>
      </c>
      <c r="F20" s="55"/>
      <c r="G20" s="56" t="s">
        <v>10</v>
      </c>
    </row>
    <row r="21" spans="1:8" ht="28.5" customHeight="1" x14ac:dyDescent="0.25">
      <c r="A21" s="202"/>
      <c r="B21" s="20" t="s">
        <v>31</v>
      </c>
      <c r="C21" s="21" t="s">
        <v>22</v>
      </c>
      <c r="D21" s="39">
        <v>301334</v>
      </c>
      <c r="E21" s="23">
        <v>462.79</v>
      </c>
      <c r="F21" s="24"/>
      <c r="G21" s="25">
        <v>462.79</v>
      </c>
    </row>
    <row r="22" spans="1:8" ht="28.5" customHeight="1" thickBot="1" x14ac:dyDescent="0.3">
      <c r="A22" s="203"/>
      <c r="B22" s="47" t="s">
        <v>32</v>
      </c>
      <c r="C22" s="28" t="s">
        <v>33</v>
      </c>
      <c r="D22" s="40">
        <v>9338</v>
      </c>
      <c r="E22" s="57">
        <v>1341.21</v>
      </c>
      <c r="F22" s="58"/>
      <c r="G22" s="59">
        <v>1341.21</v>
      </c>
    </row>
    <row r="23" spans="1:8" s="19" customFormat="1" ht="36" customHeight="1" x14ac:dyDescent="0.25">
      <c r="A23" s="193" t="s">
        <v>34</v>
      </c>
      <c r="B23" s="33" t="s">
        <v>35</v>
      </c>
      <c r="C23" s="34" t="s">
        <v>25</v>
      </c>
      <c r="D23" s="35">
        <f>SUM(D24:D25)</f>
        <v>151470</v>
      </c>
      <c r="E23" s="15"/>
      <c r="F23" s="16"/>
      <c r="G23" s="17"/>
      <c r="H23" s="18"/>
    </row>
    <row r="24" spans="1:8" ht="16.5" customHeight="1" x14ac:dyDescent="0.25">
      <c r="A24" s="194"/>
      <c r="B24" s="80" t="s">
        <v>36</v>
      </c>
      <c r="C24" s="21"/>
      <c r="D24" s="39">
        <v>82170</v>
      </c>
      <c r="E24" s="23">
        <v>1260.75</v>
      </c>
      <c r="F24" s="24">
        <v>1.9970000000000001</v>
      </c>
      <c r="G24" s="25">
        <f>E24*F24</f>
        <v>2517.7177500000003</v>
      </c>
    </row>
    <row r="25" spans="1:8" ht="16.5" customHeight="1" x14ac:dyDescent="0.25">
      <c r="A25" s="194"/>
      <c r="B25" s="80" t="s">
        <v>37</v>
      </c>
      <c r="C25" s="21"/>
      <c r="D25" s="39">
        <v>69300</v>
      </c>
      <c r="E25" s="23">
        <v>1260.75</v>
      </c>
      <c r="F25" s="24">
        <v>1</v>
      </c>
      <c r="G25" s="25">
        <v>1260.75</v>
      </c>
    </row>
    <row r="26" spans="1:8" s="19" customFormat="1" ht="30" customHeight="1" x14ac:dyDescent="0.25">
      <c r="A26" s="194"/>
      <c r="B26" s="60" t="s">
        <v>38</v>
      </c>
      <c r="C26" s="61" t="s">
        <v>28</v>
      </c>
      <c r="D26" s="62">
        <f>SUM(D27:D28)</f>
        <v>85560</v>
      </c>
      <c r="E26" s="63"/>
      <c r="F26" s="64"/>
      <c r="G26" s="65"/>
      <c r="H26" s="18"/>
    </row>
    <row r="27" spans="1:8" ht="16.5" customHeight="1" x14ac:dyDescent="0.25">
      <c r="A27" s="194"/>
      <c r="B27" s="80" t="s">
        <v>36</v>
      </c>
      <c r="C27" s="21"/>
      <c r="D27" s="39">
        <v>62310</v>
      </c>
      <c r="E27" s="23">
        <v>565.15</v>
      </c>
      <c r="F27" s="24"/>
      <c r="G27" s="25">
        <v>565.15</v>
      </c>
    </row>
    <row r="28" spans="1:8" ht="16.5" customHeight="1" x14ac:dyDescent="0.25">
      <c r="A28" s="194"/>
      <c r="B28" s="80" t="s">
        <v>37</v>
      </c>
      <c r="C28" s="21"/>
      <c r="D28" s="39">
        <v>23250</v>
      </c>
      <c r="E28" s="23">
        <v>565.15</v>
      </c>
      <c r="F28" s="24"/>
      <c r="G28" s="25">
        <v>565.15</v>
      </c>
    </row>
    <row r="29" spans="1:8" s="19" customFormat="1" ht="36.75" customHeight="1" x14ac:dyDescent="0.25">
      <c r="A29" s="194"/>
      <c r="B29" s="60" t="s">
        <v>39</v>
      </c>
      <c r="C29" s="61" t="s">
        <v>10</v>
      </c>
      <c r="D29" s="66" t="s">
        <v>10</v>
      </c>
      <c r="E29" s="66" t="s">
        <v>10</v>
      </c>
      <c r="F29" s="67"/>
      <c r="G29" s="68" t="s">
        <v>10</v>
      </c>
      <c r="H29" s="18"/>
    </row>
    <row r="30" spans="1:8" s="19" customFormat="1" ht="25.5" x14ac:dyDescent="0.25">
      <c r="A30" s="194"/>
      <c r="B30" s="60" t="s">
        <v>40</v>
      </c>
      <c r="C30" s="61" t="s">
        <v>22</v>
      </c>
      <c r="D30" s="62">
        <f>SUM(D31:D32)</f>
        <v>50318</v>
      </c>
      <c r="E30" s="63"/>
      <c r="F30" s="64"/>
      <c r="G30" s="65"/>
      <c r="H30" s="18"/>
    </row>
    <row r="31" spans="1:8" ht="16.5" customHeight="1" x14ac:dyDescent="0.25">
      <c r="A31" s="194"/>
      <c r="B31" s="80" t="s">
        <v>41</v>
      </c>
      <c r="C31" s="21"/>
      <c r="D31" s="39">
        <v>26100</v>
      </c>
      <c r="E31" s="23">
        <v>1076.46</v>
      </c>
      <c r="F31" s="24"/>
      <c r="G31" s="25">
        <v>1076.46</v>
      </c>
    </row>
    <row r="32" spans="1:8" ht="16.5" customHeight="1" x14ac:dyDescent="0.25">
      <c r="A32" s="194"/>
      <c r="B32" s="80" t="s">
        <v>37</v>
      </c>
      <c r="C32" s="21"/>
      <c r="D32" s="39">
        <v>24218</v>
      </c>
      <c r="E32" s="23">
        <v>367.44</v>
      </c>
      <c r="F32" s="24"/>
      <c r="G32" s="25">
        <v>367.44</v>
      </c>
    </row>
    <row r="33" spans="1:8" s="19" customFormat="1" ht="25.5" x14ac:dyDescent="0.25">
      <c r="A33" s="194"/>
      <c r="B33" s="60" t="s">
        <v>42</v>
      </c>
      <c r="C33" s="61" t="s">
        <v>33</v>
      </c>
      <c r="D33" s="62">
        <f>SUM(D34:D35)</f>
        <v>6273</v>
      </c>
      <c r="E33" s="63"/>
      <c r="F33" s="64"/>
      <c r="G33" s="65"/>
      <c r="H33" s="18"/>
    </row>
    <row r="34" spans="1:8" ht="17.25" customHeight="1" x14ac:dyDescent="0.25">
      <c r="A34" s="194"/>
      <c r="B34" s="80" t="s">
        <v>62</v>
      </c>
      <c r="C34" s="21"/>
      <c r="D34" s="39">
        <v>4350</v>
      </c>
      <c r="E34" s="30">
        <v>2319.2399999999998</v>
      </c>
      <c r="F34" s="24"/>
      <c r="G34" s="25">
        <v>2319.2399999999998</v>
      </c>
    </row>
    <row r="35" spans="1:8" ht="17.25" customHeight="1" thickBot="1" x14ac:dyDescent="0.3">
      <c r="A35" s="208"/>
      <c r="B35" s="81" t="s">
        <v>37</v>
      </c>
      <c r="C35" s="28"/>
      <c r="D35" s="40">
        <v>1923</v>
      </c>
      <c r="E35" s="30">
        <v>1661.62</v>
      </c>
      <c r="F35" s="31"/>
      <c r="G35" s="32">
        <v>1661.62</v>
      </c>
    </row>
    <row r="36" spans="1:8" s="19" customFormat="1" ht="30" customHeight="1" x14ac:dyDescent="0.25">
      <c r="A36" s="193" t="s">
        <v>43</v>
      </c>
      <c r="B36" s="33" t="s">
        <v>44</v>
      </c>
      <c r="C36" s="34" t="s">
        <v>25</v>
      </c>
      <c r="D36" s="35">
        <f>SUM(D37:D38)</f>
        <v>319278</v>
      </c>
      <c r="E36" s="36"/>
      <c r="F36" s="37"/>
      <c r="G36" s="38"/>
      <c r="H36" s="18"/>
    </row>
    <row r="37" spans="1:8" ht="15.75" customHeight="1" x14ac:dyDescent="0.25">
      <c r="A37" s="194"/>
      <c r="B37" s="20" t="s">
        <v>45</v>
      </c>
      <c r="C37" s="21"/>
      <c r="D37" s="39">
        <v>137095</v>
      </c>
      <c r="E37" s="23">
        <v>1334.69</v>
      </c>
      <c r="F37" s="5">
        <v>1.724</v>
      </c>
      <c r="G37" s="25">
        <f>E37*F37</f>
        <v>2301.0055600000001</v>
      </c>
    </row>
    <row r="38" spans="1:8" ht="15.75" customHeight="1" x14ac:dyDescent="0.25">
      <c r="A38" s="194"/>
      <c r="B38" s="20" t="s">
        <v>37</v>
      </c>
      <c r="C38" s="21"/>
      <c r="D38" s="39">
        <v>182183</v>
      </c>
      <c r="E38" s="23">
        <v>1334.69</v>
      </c>
      <c r="F38" s="24">
        <v>1</v>
      </c>
      <c r="G38" s="25">
        <v>1334.69</v>
      </c>
    </row>
    <row r="39" spans="1:8" s="19" customFormat="1" ht="28.5" customHeight="1" x14ac:dyDescent="0.25">
      <c r="A39" s="194"/>
      <c r="B39" s="60" t="s">
        <v>46</v>
      </c>
      <c r="C39" s="61" t="s">
        <v>28</v>
      </c>
      <c r="D39" s="62">
        <f>SUM(D40:D41)</f>
        <v>18290</v>
      </c>
      <c r="E39" s="63"/>
      <c r="F39" s="64"/>
      <c r="G39" s="65"/>
      <c r="H39" s="18"/>
    </row>
    <row r="40" spans="1:8" x14ac:dyDescent="0.25">
      <c r="A40" s="194"/>
      <c r="B40" s="20" t="s">
        <v>45</v>
      </c>
      <c r="C40" s="21"/>
      <c r="D40" s="39">
        <v>6820</v>
      </c>
      <c r="E40" s="23">
        <v>506.89</v>
      </c>
      <c r="F40" s="24"/>
      <c r="G40" s="25">
        <v>506.89</v>
      </c>
    </row>
    <row r="41" spans="1:8" x14ac:dyDescent="0.25">
      <c r="A41" s="194"/>
      <c r="B41" s="20" t="s">
        <v>37</v>
      </c>
      <c r="C41" s="21"/>
      <c r="D41" s="39">
        <v>11470</v>
      </c>
      <c r="E41" s="23">
        <v>506.89</v>
      </c>
      <c r="F41" s="24"/>
      <c r="G41" s="25">
        <v>506.89</v>
      </c>
    </row>
    <row r="42" spans="1:8" s="19" customFormat="1" ht="28.5" customHeight="1" x14ac:dyDescent="0.25">
      <c r="A42" s="194"/>
      <c r="B42" s="60" t="s">
        <v>47</v>
      </c>
      <c r="C42" s="61" t="s">
        <v>10</v>
      </c>
      <c r="D42" s="66" t="s">
        <v>10</v>
      </c>
      <c r="E42" s="63"/>
      <c r="F42" s="64"/>
      <c r="G42" s="65"/>
      <c r="H42" s="18"/>
    </row>
    <row r="43" spans="1:8" s="19" customFormat="1" ht="25.5" x14ac:dyDescent="0.25">
      <c r="A43" s="194"/>
      <c r="B43" s="60" t="s">
        <v>48</v>
      </c>
      <c r="C43" s="61" t="s">
        <v>22</v>
      </c>
      <c r="D43" s="62">
        <f>SUM(D44:D45)</f>
        <v>428173</v>
      </c>
      <c r="E43" s="63"/>
      <c r="F43" s="64"/>
      <c r="G43" s="65"/>
      <c r="H43" s="18"/>
    </row>
    <row r="44" spans="1:8" ht="18" customHeight="1" x14ac:dyDescent="0.25">
      <c r="A44" s="194"/>
      <c r="B44" s="20" t="s">
        <v>49</v>
      </c>
      <c r="C44" s="21"/>
      <c r="D44" s="39">
        <v>145959</v>
      </c>
      <c r="E44" s="23">
        <v>531.01</v>
      </c>
      <c r="F44" s="24"/>
      <c r="G44" s="25">
        <v>531.01</v>
      </c>
    </row>
    <row r="45" spans="1:8" ht="16.5" customHeight="1" x14ac:dyDescent="0.25">
      <c r="A45" s="194"/>
      <c r="B45" s="20" t="s">
        <v>37</v>
      </c>
      <c r="C45" s="21"/>
      <c r="D45" s="39">
        <v>282214</v>
      </c>
      <c r="E45" s="23">
        <v>337.03</v>
      </c>
      <c r="F45" s="24"/>
      <c r="G45" s="25">
        <v>337.03</v>
      </c>
    </row>
    <row r="46" spans="1:8" s="19" customFormat="1" ht="25.5" x14ac:dyDescent="0.25">
      <c r="A46" s="194"/>
      <c r="B46" s="60" t="s">
        <v>50</v>
      </c>
      <c r="C46" s="61" t="s">
        <v>33</v>
      </c>
      <c r="D46" s="62">
        <f>SUM(D47:D48)</f>
        <v>94934</v>
      </c>
      <c r="E46" s="63"/>
      <c r="F46" s="64"/>
      <c r="G46" s="65"/>
      <c r="H46" s="18"/>
    </row>
    <row r="47" spans="1:8" ht="14.25" customHeight="1" x14ac:dyDescent="0.25">
      <c r="A47" s="194"/>
      <c r="B47" s="20" t="s">
        <v>51</v>
      </c>
      <c r="C47" s="21"/>
      <c r="D47" s="39">
        <v>31107</v>
      </c>
      <c r="E47" s="23">
        <v>1516.18</v>
      </c>
      <c r="F47" s="24"/>
      <c r="G47" s="25">
        <v>1516.18</v>
      </c>
    </row>
    <row r="48" spans="1:8" ht="14.25" customHeight="1" thickBot="1" x14ac:dyDescent="0.3">
      <c r="A48" s="194"/>
      <c r="B48" s="74" t="s">
        <v>37</v>
      </c>
      <c r="C48" s="75"/>
      <c r="D48" s="76">
        <v>63827</v>
      </c>
      <c r="E48" s="77">
        <v>906.81</v>
      </c>
      <c r="F48" s="31"/>
      <c r="G48" s="32">
        <v>906.81</v>
      </c>
    </row>
    <row r="49" spans="1:8" ht="25.5" customHeight="1" x14ac:dyDescent="0.25">
      <c r="A49" s="193" t="s">
        <v>52</v>
      </c>
      <c r="B49" s="49" t="s">
        <v>53</v>
      </c>
      <c r="C49" s="50" t="s">
        <v>25</v>
      </c>
      <c r="D49" s="51">
        <v>526204</v>
      </c>
      <c r="E49" s="44">
        <v>2518.8000000000002</v>
      </c>
      <c r="F49" s="45"/>
      <c r="G49" s="46">
        <v>2518.8000000000002</v>
      </c>
    </row>
    <row r="50" spans="1:8" ht="25.5" x14ac:dyDescent="0.25">
      <c r="A50" s="194"/>
      <c r="B50" s="20" t="s">
        <v>54</v>
      </c>
      <c r="C50" s="21" t="s">
        <v>28</v>
      </c>
      <c r="D50" s="39">
        <v>41540</v>
      </c>
      <c r="E50" s="23">
        <v>650.49</v>
      </c>
      <c r="F50" s="24"/>
      <c r="G50" s="25">
        <v>650.49</v>
      </c>
    </row>
    <row r="51" spans="1:8" ht="30.75" customHeight="1" x14ac:dyDescent="0.25">
      <c r="A51" s="194"/>
      <c r="B51" s="20" t="s">
        <v>55</v>
      </c>
      <c r="C51" s="21" t="s">
        <v>10</v>
      </c>
      <c r="D51" s="22" t="s">
        <v>10</v>
      </c>
      <c r="E51" s="22" t="s">
        <v>10</v>
      </c>
      <c r="F51" s="55"/>
      <c r="G51" s="56" t="s">
        <v>10</v>
      </c>
    </row>
    <row r="52" spans="1:8" s="19" customFormat="1" ht="25.5" x14ac:dyDescent="0.25">
      <c r="A52" s="194"/>
      <c r="B52" s="60" t="s">
        <v>56</v>
      </c>
      <c r="C52" s="61" t="s">
        <v>22</v>
      </c>
      <c r="D52" s="62">
        <f>SUM(D53:D55)</f>
        <v>739364</v>
      </c>
      <c r="E52" s="63"/>
      <c r="F52" s="64"/>
      <c r="G52" s="65"/>
      <c r="H52" s="18"/>
    </row>
    <row r="53" spans="1:8" ht="18" customHeight="1" x14ac:dyDescent="0.25">
      <c r="A53" s="194"/>
      <c r="B53" s="20" t="s">
        <v>57</v>
      </c>
      <c r="C53" s="21"/>
      <c r="D53" s="39">
        <v>99924</v>
      </c>
      <c r="E53" s="23">
        <v>1281.8399999999999</v>
      </c>
      <c r="F53" s="24"/>
      <c r="G53" s="25">
        <v>1281.8399999999999</v>
      </c>
    </row>
    <row r="54" spans="1:8" ht="18" customHeight="1" x14ac:dyDescent="0.25">
      <c r="A54" s="194"/>
      <c r="B54" s="20" t="s">
        <v>58</v>
      </c>
      <c r="C54" s="21"/>
      <c r="D54" s="39">
        <v>419945</v>
      </c>
      <c r="E54" s="23">
        <v>285</v>
      </c>
      <c r="F54" s="24"/>
      <c r="G54" s="25">
        <v>285</v>
      </c>
    </row>
    <row r="55" spans="1:8" ht="18" customHeight="1" x14ac:dyDescent="0.25">
      <c r="A55" s="194"/>
      <c r="B55" s="20" t="s">
        <v>37</v>
      </c>
      <c r="C55" s="21"/>
      <c r="D55" s="39">
        <v>219495</v>
      </c>
      <c r="E55" s="23">
        <v>285</v>
      </c>
      <c r="F55" s="24"/>
      <c r="G55" s="25">
        <v>285</v>
      </c>
    </row>
    <row r="56" spans="1:8" ht="25.5" x14ac:dyDescent="0.25">
      <c r="A56" s="194"/>
      <c r="B56" s="60" t="s">
        <v>59</v>
      </c>
      <c r="C56" s="61" t="s">
        <v>33</v>
      </c>
      <c r="D56" s="62">
        <f>SUM(D57:D58)</f>
        <v>188557</v>
      </c>
      <c r="E56" s="23"/>
      <c r="F56" s="24"/>
      <c r="G56" s="25"/>
    </row>
    <row r="57" spans="1:8" ht="15.75" customHeight="1" x14ac:dyDescent="0.25">
      <c r="A57" s="195"/>
      <c r="B57" s="20" t="s">
        <v>58</v>
      </c>
      <c r="C57" s="21"/>
      <c r="D57" s="39">
        <v>151965</v>
      </c>
      <c r="E57" s="23">
        <v>1215.6099999999999</v>
      </c>
      <c r="F57" s="24"/>
      <c r="G57" s="25">
        <v>1215.6099999999999</v>
      </c>
    </row>
    <row r="58" spans="1:8" ht="15.75" customHeight="1" thickBot="1" x14ac:dyDescent="0.3">
      <c r="A58" s="196"/>
      <c r="B58" s="47" t="s">
        <v>37</v>
      </c>
      <c r="C58" s="28"/>
      <c r="D58" s="40">
        <v>36592</v>
      </c>
      <c r="E58" s="57">
        <v>1215.6099999999999</v>
      </c>
      <c r="F58" s="58"/>
      <c r="G58" s="59">
        <v>1215.6099999999999</v>
      </c>
    </row>
    <row r="59" spans="1:8" x14ac:dyDescent="0.25">
      <c r="B59" s="69" t="s">
        <v>60</v>
      </c>
    </row>
    <row r="60" spans="1:8" x14ac:dyDescent="0.25">
      <c r="B60" s="69"/>
    </row>
    <row r="61" spans="1:8" x14ac:dyDescent="0.25">
      <c r="B61" s="69"/>
    </row>
  </sheetData>
  <mergeCells count="10">
    <mergeCell ref="A49:A58"/>
    <mergeCell ref="A36:A48"/>
    <mergeCell ref="D1:G1"/>
    <mergeCell ref="D2:G2"/>
    <mergeCell ref="A4:G4"/>
    <mergeCell ref="A7:A10"/>
    <mergeCell ref="A11:A13"/>
    <mergeCell ref="A14:A17"/>
    <mergeCell ref="A18:A22"/>
    <mergeCell ref="A23:A35"/>
  </mergeCells>
  <pageMargins left="0.51181102362204722" right="0.11811023622047245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9" sqref="F9"/>
    </sheetView>
  </sheetViews>
  <sheetFormatPr defaultRowHeight="12.75" x14ac:dyDescent="0.25"/>
  <cols>
    <col min="1" max="1" width="4.28515625" style="2" customWidth="1"/>
    <col min="2" max="2" width="58.42578125" style="3" customWidth="1"/>
    <col min="3" max="3" width="13.7109375" style="2" customWidth="1"/>
    <col min="4" max="6" width="11.140625" style="4" customWidth="1"/>
    <col min="7" max="7" width="12.28515625" style="4" customWidth="1"/>
    <col min="8" max="8" width="9.85546875" style="4" customWidth="1"/>
    <col min="9" max="9" width="12.42578125" style="4" customWidth="1"/>
    <col min="10" max="10" width="13.28515625" style="1" customWidth="1"/>
    <col min="11" max="11" width="9.42578125" style="5" customWidth="1"/>
    <col min="12" max="12" width="13.28515625" style="1" customWidth="1"/>
    <col min="13" max="252" width="9.140625" style="2"/>
    <col min="253" max="253" width="4.7109375" style="2" customWidth="1"/>
    <col min="254" max="254" width="41" style="2" customWidth="1"/>
    <col min="255" max="255" width="15.85546875" style="2" customWidth="1"/>
    <col min="256" max="257" width="13.140625" style="2" customWidth="1"/>
    <col min="258" max="258" width="18.5703125" style="2" customWidth="1"/>
    <col min="259" max="508" width="9.140625" style="2"/>
    <col min="509" max="509" width="4.7109375" style="2" customWidth="1"/>
    <col min="510" max="510" width="41" style="2" customWidth="1"/>
    <col min="511" max="511" width="15.85546875" style="2" customWidth="1"/>
    <col min="512" max="513" width="13.140625" style="2" customWidth="1"/>
    <col min="514" max="514" width="18.5703125" style="2" customWidth="1"/>
    <col min="515" max="764" width="9.140625" style="2"/>
    <col min="765" max="765" width="4.7109375" style="2" customWidth="1"/>
    <col min="766" max="766" width="41" style="2" customWidth="1"/>
    <col min="767" max="767" width="15.85546875" style="2" customWidth="1"/>
    <col min="768" max="769" width="13.140625" style="2" customWidth="1"/>
    <col min="770" max="770" width="18.5703125" style="2" customWidth="1"/>
    <col min="771" max="1020" width="9.140625" style="2"/>
    <col min="1021" max="1021" width="4.7109375" style="2" customWidth="1"/>
    <col min="1022" max="1022" width="41" style="2" customWidth="1"/>
    <col min="1023" max="1023" width="15.85546875" style="2" customWidth="1"/>
    <col min="1024" max="1025" width="13.140625" style="2" customWidth="1"/>
    <col min="1026" max="1026" width="18.5703125" style="2" customWidth="1"/>
    <col min="1027" max="1276" width="9.140625" style="2"/>
    <col min="1277" max="1277" width="4.7109375" style="2" customWidth="1"/>
    <col min="1278" max="1278" width="41" style="2" customWidth="1"/>
    <col min="1279" max="1279" width="15.85546875" style="2" customWidth="1"/>
    <col min="1280" max="1281" width="13.140625" style="2" customWidth="1"/>
    <col min="1282" max="1282" width="18.5703125" style="2" customWidth="1"/>
    <col min="1283" max="1532" width="9.140625" style="2"/>
    <col min="1533" max="1533" width="4.7109375" style="2" customWidth="1"/>
    <col min="1534" max="1534" width="41" style="2" customWidth="1"/>
    <col min="1535" max="1535" width="15.85546875" style="2" customWidth="1"/>
    <col min="1536" max="1537" width="13.140625" style="2" customWidth="1"/>
    <col min="1538" max="1538" width="18.5703125" style="2" customWidth="1"/>
    <col min="1539" max="1788" width="9.140625" style="2"/>
    <col min="1789" max="1789" width="4.7109375" style="2" customWidth="1"/>
    <col min="1790" max="1790" width="41" style="2" customWidth="1"/>
    <col min="1791" max="1791" width="15.85546875" style="2" customWidth="1"/>
    <col min="1792" max="1793" width="13.140625" style="2" customWidth="1"/>
    <col min="1794" max="1794" width="18.5703125" style="2" customWidth="1"/>
    <col min="1795" max="2044" width="9.140625" style="2"/>
    <col min="2045" max="2045" width="4.7109375" style="2" customWidth="1"/>
    <col min="2046" max="2046" width="41" style="2" customWidth="1"/>
    <col min="2047" max="2047" width="15.85546875" style="2" customWidth="1"/>
    <col min="2048" max="2049" width="13.140625" style="2" customWidth="1"/>
    <col min="2050" max="2050" width="18.5703125" style="2" customWidth="1"/>
    <col min="2051" max="2300" width="9.140625" style="2"/>
    <col min="2301" max="2301" width="4.7109375" style="2" customWidth="1"/>
    <col min="2302" max="2302" width="41" style="2" customWidth="1"/>
    <col min="2303" max="2303" width="15.85546875" style="2" customWidth="1"/>
    <col min="2304" max="2305" width="13.140625" style="2" customWidth="1"/>
    <col min="2306" max="2306" width="18.5703125" style="2" customWidth="1"/>
    <col min="2307" max="2556" width="9.140625" style="2"/>
    <col min="2557" max="2557" width="4.7109375" style="2" customWidth="1"/>
    <col min="2558" max="2558" width="41" style="2" customWidth="1"/>
    <col min="2559" max="2559" width="15.85546875" style="2" customWidth="1"/>
    <col min="2560" max="2561" width="13.140625" style="2" customWidth="1"/>
    <col min="2562" max="2562" width="18.5703125" style="2" customWidth="1"/>
    <col min="2563" max="2812" width="9.140625" style="2"/>
    <col min="2813" max="2813" width="4.7109375" style="2" customWidth="1"/>
    <col min="2814" max="2814" width="41" style="2" customWidth="1"/>
    <col min="2815" max="2815" width="15.85546875" style="2" customWidth="1"/>
    <col min="2816" max="2817" width="13.140625" style="2" customWidth="1"/>
    <col min="2818" max="2818" width="18.5703125" style="2" customWidth="1"/>
    <col min="2819" max="3068" width="9.140625" style="2"/>
    <col min="3069" max="3069" width="4.7109375" style="2" customWidth="1"/>
    <col min="3070" max="3070" width="41" style="2" customWidth="1"/>
    <col min="3071" max="3071" width="15.85546875" style="2" customWidth="1"/>
    <col min="3072" max="3073" width="13.140625" style="2" customWidth="1"/>
    <col min="3074" max="3074" width="18.5703125" style="2" customWidth="1"/>
    <col min="3075" max="3324" width="9.140625" style="2"/>
    <col min="3325" max="3325" width="4.7109375" style="2" customWidth="1"/>
    <col min="3326" max="3326" width="41" style="2" customWidth="1"/>
    <col min="3327" max="3327" width="15.85546875" style="2" customWidth="1"/>
    <col min="3328" max="3329" width="13.140625" style="2" customWidth="1"/>
    <col min="3330" max="3330" width="18.5703125" style="2" customWidth="1"/>
    <col min="3331" max="3580" width="9.140625" style="2"/>
    <col min="3581" max="3581" width="4.7109375" style="2" customWidth="1"/>
    <col min="3582" max="3582" width="41" style="2" customWidth="1"/>
    <col min="3583" max="3583" width="15.85546875" style="2" customWidth="1"/>
    <col min="3584" max="3585" width="13.140625" style="2" customWidth="1"/>
    <col min="3586" max="3586" width="18.5703125" style="2" customWidth="1"/>
    <col min="3587" max="3836" width="9.140625" style="2"/>
    <col min="3837" max="3837" width="4.7109375" style="2" customWidth="1"/>
    <col min="3838" max="3838" width="41" style="2" customWidth="1"/>
    <col min="3839" max="3839" width="15.85546875" style="2" customWidth="1"/>
    <col min="3840" max="3841" width="13.140625" style="2" customWidth="1"/>
    <col min="3842" max="3842" width="18.5703125" style="2" customWidth="1"/>
    <col min="3843" max="4092" width="9.140625" style="2"/>
    <col min="4093" max="4093" width="4.7109375" style="2" customWidth="1"/>
    <col min="4094" max="4094" width="41" style="2" customWidth="1"/>
    <col min="4095" max="4095" width="15.85546875" style="2" customWidth="1"/>
    <col min="4096" max="4097" width="13.140625" style="2" customWidth="1"/>
    <col min="4098" max="4098" width="18.5703125" style="2" customWidth="1"/>
    <col min="4099" max="4348" width="9.140625" style="2"/>
    <col min="4349" max="4349" width="4.7109375" style="2" customWidth="1"/>
    <col min="4350" max="4350" width="41" style="2" customWidth="1"/>
    <col min="4351" max="4351" width="15.85546875" style="2" customWidth="1"/>
    <col min="4352" max="4353" width="13.140625" style="2" customWidth="1"/>
    <col min="4354" max="4354" width="18.5703125" style="2" customWidth="1"/>
    <col min="4355" max="4604" width="9.140625" style="2"/>
    <col min="4605" max="4605" width="4.7109375" style="2" customWidth="1"/>
    <col min="4606" max="4606" width="41" style="2" customWidth="1"/>
    <col min="4607" max="4607" width="15.85546875" style="2" customWidth="1"/>
    <col min="4608" max="4609" width="13.140625" style="2" customWidth="1"/>
    <col min="4610" max="4610" width="18.5703125" style="2" customWidth="1"/>
    <col min="4611" max="4860" width="9.140625" style="2"/>
    <col min="4861" max="4861" width="4.7109375" style="2" customWidth="1"/>
    <col min="4862" max="4862" width="41" style="2" customWidth="1"/>
    <col min="4863" max="4863" width="15.85546875" style="2" customWidth="1"/>
    <col min="4864" max="4865" width="13.140625" style="2" customWidth="1"/>
    <col min="4866" max="4866" width="18.5703125" style="2" customWidth="1"/>
    <col min="4867" max="5116" width="9.140625" style="2"/>
    <col min="5117" max="5117" width="4.7109375" style="2" customWidth="1"/>
    <col min="5118" max="5118" width="41" style="2" customWidth="1"/>
    <col min="5119" max="5119" width="15.85546875" style="2" customWidth="1"/>
    <col min="5120" max="5121" width="13.140625" style="2" customWidth="1"/>
    <col min="5122" max="5122" width="18.5703125" style="2" customWidth="1"/>
    <col min="5123" max="5372" width="9.140625" style="2"/>
    <col min="5373" max="5373" width="4.7109375" style="2" customWidth="1"/>
    <col min="5374" max="5374" width="41" style="2" customWidth="1"/>
    <col min="5375" max="5375" width="15.85546875" style="2" customWidth="1"/>
    <col min="5376" max="5377" width="13.140625" style="2" customWidth="1"/>
    <col min="5378" max="5378" width="18.5703125" style="2" customWidth="1"/>
    <col min="5379" max="5628" width="9.140625" style="2"/>
    <col min="5629" max="5629" width="4.7109375" style="2" customWidth="1"/>
    <col min="5630" max="5630" width="41" style="2" customWidth="1"/>
    <col min="5631" max="5631" width="15.85546875" style="2" customWidth="1"/>
    <col min="5632" max="5633" width="13.140625" style="2" customWidth="1"/>
    <col min="5634" max="5634" width="18.5703125" style="2" customWidth="1"/>
    <col min="5635" max="5884" width="9.140625" style="2"/>
    <col min="5885" max="5885" width="4.7109375" style="2" customWidth="1"/>
    <col min="5886" max="5886" width="41" style="2" customWidth="1"/>
    <col min="5887" max="5887" width="15.85546875" style="2" customWidth="1"/>
    <col min="5888" max="5889" width="13.140625" style="2" customWidth="1"/>
    <col min="5890" max="5890" width="18.5703125" style="2" customWidth="1"/>
    <col min="5891" max="6140" width="9.140625" style="2"/>
    <col min="6141" max="6141" width="4.7109375" style="2" customWidth="1"/>
    <col min="6142" max="6142" width="41" style="2" customWidth="1"/>
    <col min="6143" max="6143" width="15.85546875" style="2" customWidth="1"/>
    <col min="6144" max="6145" width="13.140625" style="2" customWidth="1"/>
    <col min="6146" max="6146" width="18.5703125" style="2" customWidth="1"/>
    <col min="6147" max="6396" width="9.140625" style="2"/>
    <col min="6397" max="6397" width="4.7109375" style="2" customWidth="1"/>
    <col min="6398" max="6398" width="41" style="2" customWidth="1"/>
    <col min="6399" max="6399" width="15.85546875" style="2" customWidth="1"/>
    <col min="6400" max="6401" width="13.140625" style="2" customWidth="1"/>
    <col min="6402" max="6402" width="18.5703125" style="2" customWidth="1"/>
    <col min="6403" max="6652" width="9.140625" style="2"/>
    <col min="6653" max="6653" width="4.7109375" style="2" customWidth="1"/>
    <col min="6654" max="6654" width="41" style="2" customWidth="1"/>
    <col min="6655" max="6655" width="15.85546875" style="2" customWidth="1"/>
    <col min="6656" max="6657" width="13.140625" style="2" customWidth="1"/>
    <col min="6658" max="6658" width="18.5703125" style="2" customWidth="1"/>
    <col min="6659" max="6908" width="9.140625" style="2"/>
    <col min="6909" max="6909" width="4.7109375" style="2" customWidth="1"/>
    <col min="6910" max="6910" width="41" style="2" customWidth="1"/>
    <col min="6911" max="6911" width="15.85546875" style="2" customWidth="1"/>
    <col min="6912" max="6913" width="13.140625" style="2" customWidth="1"/>
    <col min="6914" max="6914" width="18.5703125" style="2" customWidth="1"/>
    <col min="6915" max="7164" width="9.140625" style="2"/>
    <col min="7165" max="7165" width="4.7109375" style="2" customWidth="1"/>
    <col min="7166" max="7166" width="41" style="2" customWidth="1"/>
    <col min="7167" max="7167" width="15.85546875" style="2" customWidth="1"/>
    <col min="7168" max="7169" width="13.140625" style="2" customWidth="1"/>
    <col min="7170" max="7170" width="18.5703125" style="2" customWidth="1"/>
    <col min="7171" max="7420" width="9.140625" style="2"/>
    <col min="7421" max="7421" width="4.7109375" style="2" customWidth="1"/>
    <col min="7422" max="7422" width="41" style="2" customWidth="1"/>
    <col min="7423" max="7423" width="15.85546875" style="2" customWidth="1"/>
    <col min="7424" max="7425" width="13.140625" style="2" customWidth="1"/>
    <col min="7426" max="7426" width="18.5703125" style="2" customWidth="1"/>
    <col min="7427" max="7676" width="9.140625" style="2"/>
    <col min="7677" max="7677" width="4.7109375" style="2" customWidth="1"/>
    <col min="7678" max="7678" width="41" style="2" customWidth="1"/>
    <col min="7679" max="7679" width="15.85546875" style="2" customWidth="1"/>
    <col min="7680" max="7681" width="13.140625" style="2" customWidth="1"/>
    <col min="7682" max="7682" width="18.5703125" style="2" customWidth="1"/>
    <col min="7683" max="7932" width="9.140625" style="2"/>
    <col min="7933" max="7933" width="4.7109375" style="2" customWidth="1"/>
    <col min="7934" max="7934" width="41" style="2" customWidth="1"/>
    <col min="7935" max="7935" width="15.85546875" style="2" customWidth="1"/>
    <col min="7936" max="7937" width="13.140625" style="2" customWidth="1"/>
    <col min="7938" max="7938" width="18.5703125" style="2" customWidth="1"/>
    <col min="7939" max="8188" width="9.140625" style="2"/>
    <col min="8189" max="8189" width="4.7109375" style="2" customWidth="1"/>
    <col min="8190" max="8190" width="41" style="2" customWidth="1"/>
    <col min="8191" max="8191" width="15.85546875" style="2" customWidth="1"/>
    <col min="8192" max="8193" width="13.140625" style="2" customWidth="1"/>
    <col min="8194" max="8194" width="18.5703125" style="2" customWidth="1"/>
    <col min="8195" max="8444" width="9.140625" style="2"/>
    <col min="8445" max="8445" width="4.7109375" style="2" customWidth="1"/>
    <col min="8446" max="8446" width="41" style="2" customWidth="1"/>
    <col min="8447" max="8447" width="15.85546875" style="2" customWidth="1"/>
    <col min="8448" max="8449" width="13.140625" style="2" customWidth="1"/>
    <col min="8450" max="8450" width="18.5703125" style="2" customWidth="1"/>
    <col min="8451" max="8700" width="9.140625" style="2"/>
    <col min="8701" max="8701" width="4.7109375" style="2" customWidth="1"/>
    <col min="8702" max="8702" width="41" style="2" customWidth="1"/>
    <col min="8703" max="8703" width="15.85546875" style="2" customWidth="1"/>
    <col min="8704" max="8705" width="13.140625" style="2" customWidth="1"/>
    <col min="8706" max="8706" width="18.5703125" style="2" customWidth="1"/>
    <col min="8707" max="8956" width="9.140625" style="2"/>
    <col min="8957" max="8957" width="4.7109375" style="2" customWidth="1"/>
    <col min="8958" max="8958" width="41" style="2" customWidth="1"/>
    <col min="8959" max="8959" width="15.85546875" style="2" customWidth="1"/>
    <col min="8960" max="8961" width="13.140625" style="2" customWidth="1"/>
    <col min="8962" max="8962" width="18.5703125" style="2" customWidth="1"/>
    <col min="8963" max="9212" width="9.140625" style="2"/>
    <col min="9213" max="9213" width="4.7109375" style="2" customWidth="1"/>
    <col min="9214" max="9214" width="41" style="2" customWidth="1"/>
    <col min="9215" max="9215" width="15.85546875" style="2" customWidth="1"/>
    <col min="9216" max="9217" width="13.140625" style="2" customWidth="1"/>
    <col min="9218" max="9218" width="18.5703125" style="2" customWidth="1"/>
    <col min="9219" max="9468" width="9.140625" style="2"/>
    <col min="9469" max="9469" width="4.7109375" style="2" customWidth="1"/>
    <col min="9470" max="9470" width="41" style="2" customWidth="1"/>
    <col min="9471" max="9471" width="15.85546875" style="2" customWidth="1"/>
    <col min="9472" max="9473" width="13.140625" style="2" customWidth="1"/>
    <col min="9474" max="9474" width="18.5703125" style="2" customWidth="1"/>
    <col min="9475" max="9724" width="9.140625" style="2"/>
    <col min="9725" max="9725" width="4.7109375" style="2" customWidth="1"/>
    <col min="9726" max="9726" width="41" style="2" customWidth="1"/>
    <col min="9727" max="9727" width="15.85546875" style="2" customWidth="1"/>
    <col min="9728" max="9729" width="13.140625" style="2" customWidth="1"/>
    <col min="9730" max="9730" width="18.5703125" style="2" customWidth="1"/>
    <col min="9731" max="9980" width="9.140625" style="2"/>
    <col min="9981" max="9981" width="4.7109375" style="2" customWidth="1"/>
    <col min="9982" max="9982" width="41" style="2" customWidth="1"/>
    <col min="9983" max="9983" width="15.85546875" style="2" customWidth="1"/>
    <col min="9984" max="9985" width="13.140625" style="2" customWidth="1"/>
    <col min="9986" max="9986" width="18.5703125" style="2" customWidth="1"/>
    <col min="9987" max="10236" width="9.140625" style="2"/>
    <col min="10237" max="10237" width="4.7109375" style="2" customWidth="1"/>
    <col min="10238" max="10238" width="41" style="2" customWidth="1"/>
    <col min="10239" max="10239" width="15.85546875" style="2" customWidth="1"/>
    <col min="10240" max="10241" width="13.140625" style="2" customWidth="1"/>
    <col min="10242" max="10242" width="18.5703125" style="2" customWidth="1"/>
    <col min="10243" max="10492" width="9.140625" style="2"/>
    <col min="10493" max="10493" width="4.7109375" style="2" customWidth="1"/>
    <col min="10494" max="10494" width="41" style="2" customWidth="1"/>
    <col min="10495" max="10495" width="15.85546875" style="2" customWidth="1"/>
    <col min="10496" max="10497" width="13.140625" style="2" customWidth="1"/>
    <col min="10498" max="10498" width="18.5703125" style="2" customWidth="1"/>
    <col min="10499" max="10748" width="9.140625" style="2"/>
    <col min="10749" max="10749" width="4.7109375" style="2" customWidth="1"/>
    <col min="10750" max="10750" width="41" style="2" customWidth="1"/>
    <col min="10751" max="10751" width="15.85546875" style="2" customWidth="1"/>
    <col min="10752" max="10753" width="13.140625" style="2" customWidth="1"/>
    <col min="10754" max="10754" width="18.5703125" style="2" customWidth="1"/>
    <col min="10755" max="11004" width="9.140625" style="2"/>
    <col min="11005" max="11005" width="4.7109375" style="2" customWidth="1"/>
    <col min="11006" max="11006" width="41" style="2" customWidth="1"/>
    <col min="11007" max="11007" width="15.85546875" style="2" customWidth="1"/>
    <col min="11008" max="11009" width="13.140625" style="2" customWidth="1"/>
    <col min="11010" max="11010" width="18.5703125" style="2" customWidth="1"/>
    <col min="11011" max="11260" width="9.140625" style="2"/>
    <col min="11261" max="11261" width="4.7109375" style="2" customWidth="1"/>
    <col min="11262" max="11262" width="41" style="2" customWidth="1"/>
    <col min="11263" max="11263" width="15.85546875" style="2" customWidth="1"/>
    <col min="11264" max="11265" width="13.140625" style="2" customWidth="1"/>
    <col min="11266" max="11266" width="18.5703125" style="2" customWidth="1"/>
    <col min="11267" max="11516" width="9.140625" style="2"/>
    <col min="11517" max="11517" width="4.7109375" style="2" customWidth="1"/>
    <col min="11518" max="11518" width="41" style="2" customWidth="1"/>
    <col min="11519" max="11519" width="15.85546875" style="2" customWidth="1"/>
    <col min="11520" max="11521" width="13.140625" style="2" customWidth="1"/>
    <col min="11522" max="11522" width="18.5703125" style="2" customWidth="1"/>
    <col min="11523" max="11772" width="9.140625" style="2"/>
    <col min="11773" max="11773" width="4.7109375" style="2" customWidth="1"/>
    <col min="11774" max="11774" width="41" style="2" customWidth="1"/>
    <col min="11775" max="11775" width="15.85546875" style="2" customWidth="1"/>
    <col min="11776" max="11777" width="13.140625" style="2" customWidth="1"/>
    <col min="11778" max="11778" width="18.5703125" style="2" customWidth="1"/>
    <col min="11779" max="12028" width="9.140625" style="2"/>
    <col min="12029" max="12029" width="4.7109375" style="2" customWidth="1"/>
    <col min="12030" max="12030" width="41" style="2" customWidth="1"/>
    <col min="12031" max="12031" width="15.85546875" style="2" customWidth="1"/>
    <col min="12032" max="12033" width="13.140625" style="2" customWidth="1"/>
    <col min="12034" max="12034" width="18.5703125" style="2" customWidth="1"/>
    <col min="12035" max="12284" width="9.140625" style="2"/>
    <col min="12285" max="12285" width="4.7109375" style="2" customWidth="1"/>
    <col min="12286" max="12286" width="41" style="2" customWidth="1"/>
    <col min="12287" max="12287" width="15.85546875" style="2" customWidth="1"/>
    <col min="12288" max="12289" width="13.140625" style="2" customWidth="1"/>
    <col min="12290" max="12290" width="18.5703125" style="2" customWidth="1"/>
    <col min="12291" max="12540" width="9.140625" style="2"/>
    <col min="12541" max="12541" width="4.7109375" style="2" customWidth="1"/>
    <col min="12542" max="12542" width="41" style="2" customWidth="1"/>
    <col min="12543" max="12543" width="15.85546875" style="2" customWidth="1"/>
    <col min="12544" max="12545" width="13.140625" style="2" customWidth="1"/>
    <col min="12546" max="12546" width="18.5703125" style="2" customWidth="1"/>
    <col min="12547" max="12796" width="9.140625" style="2"/>
    <col min="12797" max="12797" width="4.7109375" style="2" customWidth="1"/>
    <col min="12798" max="12798" width="41" style="2" customWidth="1"/>
    <col min="12799" max="12799" width="15.85546875" style="2" customWidth="1"/>
    <col min="12800" max="12801" width="13.140625" style="2" customWidth="1"/>
    <col min="12802" max="12802" width="18.5703125" style="2" customWidth="1"/>
    <col min="12803" max="13052" width="9.140625" style="2"/>
    <col min="13053" max="13053" width="4.7109375" style="2" customWidth="1"/>
    <col min="13054" max="13054" width="41" style="2" customWidth="1"/>
    <col min="13055" max="13055" width="15.85546875" style="2" customWidth="1"/>
    <col min="13056" max="13057" width="13.140625" style="2" customWidth="1"/>
    <col min="13058" max="13058" width="18.5703125" style="2" customWidth="1"/>
    <col min="13059" max="13308" width="9.140625" style="2"/>
    <col min="13309" max="13309" width="4.7109375" style="2" customWidth="1"/>
    <col min="13310" max="13310" width="41" style="2" customWidth="1"/>
    <col min="13311" max="13311" width="15.85546875" style="2" customWidth="1"/>
    <col min="13312" max="13313" width="13.140625" style="2" customWidth="1"/>
    <col min="13314" max="13314" width="18.5703125" style="2" customWidth="1"/>
    <col min="13315" max="13564" width="9.140625" style="2"/>
    <col min="13565" max="13565" width="4.7109375" style="2" customWidth="1"/>
    <col min="13566" max="13566" width="41" style="2" customWidth="1"/>
    <col min="13567" max="13567" width="15.85546875" style="2" customWidth="1"/>
    <col min="13568" max="13569" width="13.140625" style="2" customWidth="1"/>
    <col min="13570" max="13570" width="18.5703125" style="2" customWidth="1"/>
    <col min="13571" max="13820" width="9.140625" style="2"/>
    <col min="13821" max="13821" width="4.7109375" style="2" customWidth="1"/>
    <col min="13822" max="13822" width="41" style="2" customWidth="1"/>
    <col min="13823" max="13823" width="15.85546875" style="2" customWidth="1"/>
    <col min="13824" max="13825" width="13.140625" style="2" customWidth="1"/>
    <col min="13826" max="13826" width="18.5703125" style="2" customWidth="1"/>
    <col min="13827" max="14076" width="9.140625" style="2"/>
    <col min="14077" max="14077" width="4.7109375" style="2" customWidth="1"/>
    <col min="14078" max="14078" width="41" style="2" customWidth="1"/>
    <col min="14079" max="14079" width="15.85546875" style="2" customWidth="1"/>
    <col min="14080" max="14081" width="13.140625" style="2" customWidth="1"/>
    <col min="14082" max="14082" width="18.5703125" style="2" customWidth="1"/>
    <col min="14083" max="14332" width="9.140625" style="2"/>
    <col min="14333" max="14333" width="4.7109375" style="2" customWidth="1"/>
    <col min="14334" max="14334" width="41" style="2" customWidth="1"/>
    <col min="14335" max="14335" width="15.85546875" style="2" customWidth="1"/>
    <col min="14336" max="14337" width="13.140625" style="2" customWidth="1"/>
    <col min="14338" max="14338" width="18.5703125" style="2" customWidth="1"/>
    <col min="14339" max="14588" width="9.140625" style="2"/>
    <col min="14589" max="14589" width="4.7109375" style="2" customWidth="1"/>
    <col min="14590" max="14590" width="41" style="2" customWidth="1"/>
    <col min="14591" max="14591" width="15.85546875" style="2" customWidth="1"/>
    <col min="14592" max="14593" width="13.140625" style="2" customWidth="1"/>
    <col min="14594" max="14594" width="18.5703125" style="2" customWidth="1"/>
    <col min="14595" max="14844" width="9.140625" style="2"/>
    <col min="14845" max="14845" width="4.7109375" style="2" customWidth="1"/>
    <col min="14846" max="14846" width="41" style="2" customWidth="1"/>
    <col min="14847" max="14847" width="15.85546875" style="2" customWidth="1"/>
    <col min="14848" max="14849" width="13.140625" style="2" customWidth="1"/>
    <col min="14850" max="14850" width="18.5703125" style="2" customWidth="1"/>
    <col min="14851" max="15100" width="9.140625" style="2"/>
    <col min="15101" max="15101" width="4.7109375" style="2" customWidth="1"/>
    <col min="15102" max="15102" width="41" style="2" customWidth="1"/>
    <col min="15103" max="15103" width="15.85546875" style="2" customWidth="1"/>
    <col min="15104" max="15105" width="13.140625" style="2" customWidth="1"/>
    <col min="15106" max="15106" width="18.5703125" style="2" customWidth="1"/>
    <col min="15107" max="15356" width="9.140625" style="2"/>
    <col min="15357" max="15357" width="4.7109375" style="2" customWidth="1"/>
    <col min="15358" max="15358" width="41" style="2" customWidth="1"/>
    <col min="15359" max="15359" width="15.85546875" style="2" customWidth="1"/>
    <col min="15360" max="15361" width="13.140625" style="2" customWidth="1"/>
    <col min="15362" max="15362" width="18.5703125" style="2" customWidth="1"/>
    <col min="15363" max="15612" width="9.140625" style="2"/>
    <col min="15613" max="15613" width="4.7109375" style="2" customWidth="1"/>
    <col min="15614" max="15614" width="41" style="2" customWidth="1"/>
    <col min="15615" max="15615" width="15.85546875" style="2" customWidth="1"/>
    <col min="15616" max="15617" width="13.140625" style="2" customWidth="1"/>
    <col min="15618" max="15618" width="18.5703125" style="2" customWidth="1"/>
    <col min="15619" max="15868" width="9.140625" style="2"/>
    <col min="15869" max="15869" width="4.7109375" style="2" customWidth="1"/>
    <col min="15870" max="15870" width="41" style="2" customWidth="1"/>
    <col min="15871" max="15871" width="15.85546875" style="2" customWidth="1"/>
    <col min="15872" max="15873" width="13.140625" style="2" customWidth="1"/>
    <col min="15874" max="15874" width="18.5703125" style="2" customWidth="1"/>
    <col min="15875" max="16124" width="9.140625" style="2"/>
    <col min="16125" max="16125" width="4.7109375" style="2" customWidth="1"/>
    <col min="16126" max="16126" width="41" style="2" customWidth="1"/>
    <col min="16127" max="16127" width="15.85546875" style="2" customWidth="1"/>
    <col min="16128" max="16129" width="13.140625" style="2" customWidth="1"/>
    <col min="16130" max="16130" width="18.5703125" style="2" customWidth="1"/>
    <col min="16131" max="16384" width="9.140625" style="2"/>
  </cols>
  <sheetData>
    <row r="1" spans="1:12" ht="18.75" x14ac:dyDescent="0.25">
      <c r="A1" s="156"/>
      <c r="B1" s="157"/>
      <c r="C1" s="157"/>
      <c r="D1" s="197" t="s">
        <v>63</v>
      </c>
      <c r="E1" s="197"/>
      <c r="F1" s="197"/>
      <c r="G1" s="197"/>
      <c r="H1" s="197"/>
      <c r="I1" s="197"/>
      <c r="J1" s="197"/>
      <c r="K1" s="198"/>
      <c r="L1" s="199"/>
    </row>
    <row r="2" spans="1:12" ht="15.75" x14ac:dyDescent="0.25">
      <c r="A2" s="158"/>
      <c r="B2" s="159"/>
      <c r="C2" s="159"/>
      <c r="D2" s="197" t="s">
        <v>66</v>
      </c>
      <c r="E2" s="197"/>
      <c r="F2" s="197"/>
      <c r="G2" s="197"/>
      <c r="H2" s="197"/>
      <c r="I2" s="197"/>
      <c r="J2" s="197"/>
      <c r="K2" s="197"/>
      <c r="L2" s="199"/>
    </row>
    <row r="3" spans="1:12" ht="15" x14ac:dyDescent="0.25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2" ht="42" customHeight="1" x14ac:dyDescent="0.25">
      <c r="A4" s="200" t="s">
        <v>65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ht="16.5" customHeight="1" thickBot="1" x14ac:dyDescent="0.3"/>
    <row r="6" spans="1:12" s="152" customFormat="1" ht="51" customHeight="1" x14ac:dyDescent="0.25">
      <c r="A6" s="226" t="s">
        <v>1</v>
      </c>
      <c r="B6" s="221" t="s">
        <v>2</v>
      </c>
      <c r="C6" s="228" t="s">
        <v>3</v>
      </c>
      <c r="D6" s="223" t="s">
        <v>4</v>
      </c>
      <c r="E6" s="224"/>
      <c r="F6" s="225"/>
      <c r="G6" s="148" t="s">
        <v>5</v>
      </c>
      <c r="H6" s="149" t="s">
        <v>6</v>
      </c>
      <c r="I6" s="150" t="s">
        <v>5</v>
      </c>
      <c r="J6" s="151" t="s">
        <v>5</v>
      </c>
      <c r="K6" s="149" t="s">
        <v>6</v>
      </c>
      <c r="L6" s="150" t="s">
        <v>5</v>
      </c>
    </row>
    <row r="7" spans="1:12" s="152" customFormat="1" ht="16.5" customHeight="1" thickBot="1" x14ac:dyDescent="0.3">
      <c r="A7" s="227"/>
      <c r="B7" s="222"/>
      <c r="C7" s="229"/>
      <c r="D7" s="155" t="s">
        <v>64</v>
      </c>
      <c r="E7" s="153" t="s">
        <v>67</v>
      </c>
      <c r="F7" s="154" t="s">
        <v>68</v>
      </c>
      <c r="G7" s="230" t="s">
        <v>67</v>
      </c>
      <c r="H7" s="231"/>
      <c r="I7" s="222"/>
      <c r="J7" s="232" t="s">
        <v>68</v>
      </c>
      <c r="K7" s="231"/>
      <c r="L7" s="222"/>
    </row>
    <row r="8" spans="1:12" s="19" customFormat="1" ht="28.5" customHeight="1" x14ac:dyDescent="0.25">
      <c r="A8" s="219" t="s">
        <v>7</v>
      </c>
      <c r="B8" s="108" t="s">
        <v>8</v>
      </c>
      <c r="C8" s="109" t="s">
        <v>9</v>
      </c>
      <c r="D8" s="110">
        <f>D10+D11</f>
        <v>363</v>
      </c>
      <c r="E8" s="14"/>
      <c r="F8" s="111"/>
      <c r="G8" s="112" t="s">
        <v>10</v>
      </c>
      <c r="H8" s="15" t="s">
        <v>10</v>
      </c>
      <c r="I8" s="17" t="s">
        <v>10</v>
      </c>
      <c r="J8" s="113" t="s">
        <v>10</v>
      </c>
      <c r="K8" s="15" t="s">
        <v>10</v>
      </c>
      <c r="L8" s="17" t="s">
        <v>10</v>
      </c>
    </row>
    <row r="9" spans="1:12" ht="19.5" customHeight="1" x14ac:dyDescent="0.25">
      <c r="A9" s="210"/>
      <c r="B9" s="96" t="s">
        <v>11</v>
      </c>
      <c r="C9" s="100"/>
      <c r="D9" s="92"/>
      <c r="E9" s="22"/>
      <c r="F9" s="56"/>
      <c r="G9" s="91"/>
      <c r="H9" s="24"/>
      <c r="I9" s="25"/>
      <c r="J9" s="86"/>
      <c r="K9" s="24"/>
      <c r="L9" s="25"/>
    </row>
    <row r="10" spans="1:12" ht="19.5" customHeight="1" x14ac:dyDescent="0.25">
      <c r="A10" s="210"/>
      <c r="B10" s="96" t="s">
        <v>12</v>
      </c>
      <c r="C10" s="100"/>
      <c r="D10" s="92">
        <v>306</v>
      </c>
      <c r="E10" s="22"/>
      <c r="F10" s="56"/>
      <c r="G10" s="91">
        <v>192000</v>
      </c>
      <c r="H10" s="24"/>
      <c r="I10" s="25">
        <v>192000</v>
      </c>
      <c r="J10" s="86">
        <v>192000</v>
      </c>
      <c r="K10" s="24"/>
      <c r="L10" s="25">
        <v>192000</v>
      </c>
    </row>
    <row r="11" spans="1:12" ht="19.5" customHeight="1" thickBot="1" x14ac:dyDescent="0.3">
      <c r="A11" s="220"/>
      <c r="B11" s="115" t="s">
        <v>13</v>
      </c>
      <c r="C11" s="116"/>
      <c r="D11" s="117">
        <v>57</v>
      </c>
      <c r="E11" s="82"/>
      <c r="F11" s="118"/>
      <c r="G11" s="119">
        <v>292000</v>
      </c>
      <c r="H11" s="31"/>
      <c r="I11" s="32">
        <v>292000</v>
      </c>
      <c r="J11" s="120">
        <v>292000</v>
      </c>
      <c r="K11" s="31"/>
      <c r="L11" s="32">
        <v>292000</v>
      </c>
    </row>
    <row r="12" spans="1:12" s="19" customFormat="1" ht="31.5" customHeight="1" x14ac:dyDescent="0.25">
      <c r="A12" s="215" t="s">
        <v>14</v>
      </c>
      <c r="B12" s="126" t="s">
        <v>15</v>
      </c>
      <c r="C12" s="127" t="s">
        <v>16</v>
      </c>
      <c r="D12" s="128">
        <f>SUM(D13:D14)</f>
        <v>3881</v>
      </c>
      <c r="E12" s="35"/>
      <c r="F12" s="129"/>
      <c r="G12" s="130">
        <v>29768.76</v>
      </c>
      <c r="H12" s="37"/>
      <c r="I12" s="38">
        <v>29768.76</v>
      </c>
      <c r="J12" s="131">
        <v>29768.76</v>
      </c>
      <c r="K12" s="37"/>
      <c r="L12" s="38">
        <v>29768.76</v>
      </c>
    </row>
    <row r="13" spans="1:12" ht="19.5" customHeight="1" x14ac:dyDescent="0.25">
      <c r="A13" s="213"/>
      <c r="B13" s="96" t="s">
        <v>17</v>
      </c>
      <c r="C13" s="100"/>
      <c r="D13" s="104">
        <v>2440</v>
      </c>
      <c r="E13" s="39"/>
      <c r="F13" s="56"/>
      <c r="G13" s="91">
        <v>29768.76</v>
      </c>
      <c r="H13" s="24"/>
      <c r="I13" s="25">
        <v>29768.76</v>
      </c>
      <c r="J13" s="86">
        <v>29768.76</v>
      </c>
      <c r="K13" s="24"/>
      <c r="L13" s="25">
        <v>29768.76</v>
      </c>
    </row>
    <row r="14" spans="1:12" ht="19.5" customHeight="1" thickBot="1" x14ac:dyDescent="0.3">
      <c r="A14" s="216"/>
      <c r="B14" s="98" t="s">
        <v>18</v>
      </c>
      <c r="C14" s="101"/>
      <c r="D14" s="106">
        <v>1441</v>
      </c>
      <c r="E14" s="40"/>
      <c r="F14" s="114"/>
      <c r="G14" s="94">
        <v>29768.76</v>
      </c>
      <c r="H14" s="58"/>
      <c r="I14" s="59">
        <v>29768.76</v>
      </c>
      <c r="J14" s="89">
        <v>29768.76</v>
      </c>
      <c r="K14" s="58"/>
      <c r="L14" s="59">
        <v>29768.76</v>
      </c>
    </row>
    <row r="15" spans="1:12" ht="29.25" customHeight="1" x14ac:dyDescent="0.25">
      <c r="A15" s="219" t="s">
        <v>19</v>
      </c>
      <c r="B15" s="121" t="s">
        <v>20</v>
      </c>
      <c r="C15" s="122" t="s">
        <v>10</v>
      </c>
      <c r="D15" s="123" t="s">
        <v>10</v>
      </c>
      <c r="E15" s="43" t="s">
        <v>10</v>
      </c>
      <c r="F15" s="124" t="s">
        <v>10</v>
      </c>
      <c r="G15" s="123" t="s">
        <v>10</v>
      </c>
      <c r="H15" s="43" t="s">
        <v>10</v>
      </c>
      <c r="I15" s="124" t="s">
        <v>10</v>
      </c>
      <c r="J15" s="125" t="s">
        <v>10</v>
      </c>
      <c r="K15" s="43" t="s">
        <v>10</v>
      </c>
      <c r="L15" s="54" t="s">
        <v>10</v>
      </c>
    </row>
    <row r="16" spans="1:12" ht="29.25" customHeight="1" x14ac:dyDescent="0.25">
      <c r="A16" s="210"/>
      <c r="B16" s="96" t="s">
        <v>21</v>
      </c>
      <c r="C16" s="100" t="s">
        <v>22</v>
      </c>
      <c r="D16" s="104">
        <v>22723</v>
      </c>
      <c r="E16" s="39"/>
      <c r="F16" s="56"/>
      <c r="G16" s="91">
        <v>2446.85</v>
      </c>
      <c r="H16" s="24"/>
      <c r="I16" s="25">
        <v>2446.85</v>
      </c>
      <c r="J16" s="86">
        <v>2446.85</v>
      </c>
      <c r="K16" s="24"/>
      <c r="L16" s="25">
        <v>2446.85</v>
      </c>
    </row>
    <row r="17" spans="1:12" ht="54" customHeight="1" x14ac:dyDescent="0.25">
      <c r="A17" s="210"/>
      <c r="B17" s="96" t="s">
        <v>23</v>
      </c>
      <c r="C17" s="100" t="s">
        <v>22</v>
      </c>
      <c r="D17" s="104">
        <v>147342</v>
      </c>
      <c r="E17" s="39"/>
      <c r="F17" s="56"/>
      <c r="G17" s="91">
        <v>489.35</v>
      </c>
      <c r="H17" s="24"/>
      <c r="I17" s="25">
        <v>489.35</v>
      </c>
      <c r="J17" s="86">
        <v>489.35</v>
      </c>
      <c r="K17" s="24"/>
      <c r="L17" s="25">
        <v>489.35</v>
      </c>
    </row>
    <row r="18" spans="1:12" ht="33" customHeight="1" thickBot="1" x14ac:dyDescent="0.3">
      <c r="A18" s="220"/>
      <c r="B18" s="115" t="s">
        <v>24</v>
      </c>
      <c r="C18" s="116" t="s">
        <v>25</v>
      </c>
      <c r="D18" s="132">
        <v>302940</v>
      </c>
      <c r="E18" s="76"/>
      <c r="F18" s="118"/>
      <c r="G18" s="119">
        <v>2764.7</v>
      </c>
      <c r="H18" s="133"/>
      <c r="I18" s="32">
        <v>2764.7</v>
      </c>
      <c r="J18" s="120">
        <v>2764.7</v>
      </c>
      <c r="K18" s="133"/>
      <c r="L18" s="32">
        <v>2764.7</v>
      </c>
    </row>
    <row r="19" spans="1:12" ht="28.5" customHeight="1" x14ac:dyDescent="0.25">
      <c r="A19" s="209" t="s">
        <v>26</v>
      </c>
      <c r="B19" s="136" t="s">
        <v>27</v>
      </c>
      <c r="C19" s="137" t="s">
        <v>28</v>
      </c>
      <c r="D19" s="138">
        <v>7440</v>
      </c>
      <c r="E19" s="51"/>
      <c r="F19" s="139"/>
      <c r="G19" s="140">
        <v>1029.67</v>
      </c>
      <c r="H19" s="45"/>
      <c r="I19" s="46">
        <v>1029.67</v>
      </c>
      <c r="J19" s="141">
        <v>1029.67</v>
      </c>
      <c r="K19" s="45"/>
      <c r="L19" s="46">
        <v>1029.67</v>
      </c>
    </row>
    <row r="20" spans="1:12" ht="28.5" customHeight="1" x14ac:dyDescent="0.25">
      <c r="A20" s="210"/>
      <c r="B20" s="96" t="s">
        <v>29</v>
      </c>
      <c r="C20" s="100" t="s">
        <v>25</v>
      </c>
      <c r="D20" s="104">
        <v>27880</v>
      </c>
      <c r="E20" s="39"/>
      <c r="F20" s="56"/>
      <c r="G20" s="91">
        <v>1956.31</v>
      </c>
      <c r="H20" s="24"/>
      <c r="I20" s="25">
        <v>1956.31</v>
      </c>
      <c r="J20" s="86">
        <v>1956.31</v>
      </c>
      <c r="K20" s="24"/>
      <c r="L20" s="25">
        <v>1956.31</v>
      </c>
    </row>
    <row r="21" spans="1:12" ht="28.5" customHeight="1" x14ac:dyDescent="0.25">
      <c r="A21" s="210"/>
      <c r="B21" s="96" t="s">
        <v>30</v>
      </c>
      <c r="C21" s="100" t="s">
        <v>10</v>
      </c>
      <c r="D21" s="92" t="s">
        <v>10</v>
      </c>
      <c r="E21" s="22"/>
      <c r="F21" s="56"/>
      <c r="G21" s="92" t="s">
        <v>10</v>
      </c>
      <c r="H21" s="22" t="s">
        <v>10</v>
      </c>
      <c r="I21" s="56" t="s">
        <v>10</v>
      </c>
      <c r="J21" s="87" t="s">
        <v>10</v>
      </c>
      <c r="K21" s="22" t="s">
        <v>10</v>
      </c>
      <c r="L21" s="56" t="s">
        <v>10</v>
      </c>
    </row>
    <row r="22" spans="1:12" ht="28.5" customHeight="1" x14ac:dyDescent="0.25">
      <c r="A22" s="210"/>
      <c r="B22" s="96" t="s">
        <v>31</v>
      </c>
      <c r="C22" s="100" t="s">
        <v>22</v>
      </c>
      <c r="D22" s="104">
        <v>301334</v>
      </c>
      <c r="E22" s="39"/>
      <c r="F22" s="56"/>
      <c r="G22" s="91">
        <v>462.79</v>
      </c>
      <c r="H22" s="24"/>
      <c r="I22" s="25">
        <v>462.79</v>
      </c>
      <c r="J22" s="86">
        <v>462.79</v>
      </c>
      <c r="K22" s="24"/>
      <c r="L22" s="25">
        <v>462.79</v>
      </c>
    </row>
    <row r="23" spans="1:12" ht="28.5" customHeight="1" thickBot="1" x14ac:dyDescent="0.3">
      <c r="A23" s="211"/>
      <c r="B23" s="98" t="s">
        <v>32</v>
      </c>
      <c r="C23" s="101" t="s">
        <v>33</v>
      </c>
      <c r="D23" s="106">
        <v>9338</v>
      </c>
      <c r="E23" s="40"/>
      <c r="F23" s="114"/>
      <c r="G23" s="94">
        <v>1341.21</v>
      </c>
      <c r="H23" s="58"/>
      <c r="I23" s="59">
        <v>1341.21</v>
      </c>
      <c r="J23" s="89">
        <v>1341.21</v>
      </c>
      <c r="K23" s="58"/>
      <c r="L23" s="59">
        <v>1341.21</v>
      </c>
    </row>
    <row r="24" spans="1:12" s="19" customFormat="1" ht="36" customHeight="1" x14ac:dyDescent="0.25">
      <c r="A24" s="212" t="s">
        <v>34</v>
      </c>
      <c r="B24" s="108" t="s">
        <v>35</v>
      </c>
      <c r="C24" s="109" t="s">
        <v>25</v>
      </c>
      <c r="D24" s="134">
        <f>SUM(D25:D26)</f>
        <v>135036</v>
      </c>
      <c r="E24" s="84">
        <f>SUM(E25:E26)</f>
        <v>24859</v>
      </c>
      <c r="F24" s="135">
        <f>SUM(F25:F26)</f>
        <v>110177</v>
      </c>
      <c r="G24" s="112"/>
      <c r="H24" s="16"/>
      <c r="I24" s="17"/>
      <c r="J24" s="113"/>
      <c r="K24" s="16"/>
      <c r="L24" s="17"/>
    </row>
    <row r="25" spans="1:12" ht="16.5" customHeight="1" x14ac:dyDescent="0.25">
      <c r="A25" s="213"/>
      <c r="B25" s="97" t="s">
        <v>36</v>
      </c>
      <c r="C25" s="100"/>
      <c r="D25" s="104">
        <v>65736</v>
      </c>
      <c r="E25" s="39">
        <v>12399</v>
      </c>
      <c r="F25" s="105">
        <f>D25-E25</f>
        <v>53337</v>
      </c>
      <c r="G25" s="91">
        <v>1260.75</v>
      </c>
      <c r="H25" s="24">
        <v>1.9970000000000001</v>
      </c>
      <c r="I25" s="25">
        <f>G25*H25</f>
        <v>2517.7177500000003</v>
      </c>
      <c r="J25" s="86">
        <v>1260.75</v>
      </c>
      <c r="K25" s="24">
        <v>2.6120000000000001</v>
      </c>
      <c r="L25" s="25">
        <f>ROUND(J25*K25,2)</f>
        <v>3293.08</v>
      </c>
    </row>
    <row r="26" spans="1:12" ht="16.5" customHeight="1" x14ac:dyDescent="0.25">
      <c r="A26" s="213"/>
      <c r="B26" s="97" t="s">
        <v>37</v>
      </c>
      <c r="C26" s="100"/>
      <c r="D26" s="104">
        <v>69300</v>
      </c>
      <c r="E26" s="39">
        <v>12460</v>
      </c>
      <c r="F26" s="105">
        <f t="shared" ref="F26:F39" si="0">D26-E26</f>
        <v>56840</v>
      </c>
      <c r="G26" s="91">
        <v>1260.75</v>
      </c>
      <c r="H26" s="24">
        <v>1</v>
      </c>
      <c r="I26" s="25">
        <v>1260.75</v>
      </c>
      <c r="J26" s="86">
        <v>1260.75</v>
      </c>
      <c r="K26" s="24">
        <v>1</v>
      </c>
      <c r="L26" s="25">
        <v>1260.75</v>
      </c>
    </row>
    <row r="27" spans="1:12" s="19" customFormat="1" ht="30" customHeight="1" x14ac:dyDescent="0.25">
      <c r="A27" s="213"/>
      <c r="B27" s="95" t="s">
        <v>38</v>
      </c>
      <c r="C27" s="99" t="s">
        <v>28</v>
      </c>
      <c r="D27" s="102">
        <f>SUM(D28:D29)</f>
        <v>85560</v>
      </c>
      <c r="E27" s="62"/>
      <c r="F27" s="103"/>
      <c r="G27" s="90"/>
      <c r="H27" s="64"/>
      <c r="I27" s="65"/>
      <c r="J27" s="85"/>
      <c r="K27" s="64"/>
      <c r="L27" s="65"/>
    </row>
    <row r="28" spans="1:12" ht="16.5" customHeight="1" x14ac:dyDescent="0.25">
      <c r="A28" s="213"/>
      <c r="B28" s="97" t="s">
        <v>36</v>
      </c>
      <c r="C28" s="100"/>
      <c r="D28" s="104">
        <v>62310</v>
      </c>
      <c r="E28" s="39"/>
      <c r="F28" s="105"/>
      <c r="G28" s="91">
        <v>565.15</v>
      </c>
      <c r="H28" s="24"/>
      <c r="I28" s="25">
        <v>565.15</v>
      </c>
      <c r="J28" s="86">
        <v>565.15</v>
      </c>
      <c r="K28" s="24"/>
      <c r="L28" s="25">
        <v>565.15</v>
      </c>
    </row>
    <row r="29" spans="1:12" ht="16.5" customHeight="1" x14ac:dyDescent="0.25">
      <c r="A29" s="213"/>
      <c r="B29" s="97" t="s">
        <v>37</v>
      </c>
      <c r="C29" s="100"/>
      <c r="D29" s="104">
        <v>23250</v>
      </c>
      <c r="E29" s="39"/>
      <c r="F29" s="105"/>
      <c r="G29" s="91">
        <v>565.15</v>
      </c>
      <c r="H29" s="24"/>
      <c r="I29" s="25">
        <v>565.15</v>
      </c>
      <c r="J29" s="86">
        <v>565.15</v>
      </c>
      <c r="K29" s="24"/>
      <c r="L29" s="25">
        <v>565.15</v>
      </c>
    </row>
    <row r="30" spans="1:12" s="19" customFormat="1" ht="36.75" customHeight="1" x14ac:dyDescent="0.25">
      <c r="A30" s="213"/>
      <c r="B30" s="95" t="s">
        <v>39</v>
      </c>
      <c r="C30" s="99" t="s">
        <v>10</v>
      </c>
      <c r="D30" s="93" t="s">
        <v>10</v>
      </c>
      <c r="E30" s="66" t="s">
        <v>10</v>
      </c>
      <c r="F30" s="68" t="s">
        <v>10</v>
      </c>
      <c r="G30" s="93" t="s">
        <v>10</v>
      </c>
      <c r="H30" s="66" t="s">
        <v>10</v>
      </c>
      <c r="I30" s="68" t="s">
        <v>10</v>
      </c>
      <c r="J30" s="88" t="s">
        <v>10</v>
      </c>
      <c r="K30" s="66" t="s">
        <v>10</v>
      </c>
      <c r="L30" s="68" t="s">
        <v>10</v>
      </c>
    </row>
    <row r="31" spans="1:12" s="19" customFormat="1" ht="25.5" x14ac:dyDescent="0.25">
      <c r="A31" s="213"/>
      <c r="B31" s="95" t="s">
        <v>40</v>
      </c>
      <c r="C31" s="99" t="s">
        <v>22</v>
      </c>
      <c r="D31" s="102">
        <f>SUM(D32:D33)</f>
        <v>50318</v>
      </c>
      <c r="E31" s="62"/>
      <c r="F31" s="103"/>
      <c r="G31" s="90"/>
      <c r="H31" s="64"/>
      <c r="I31" s="65"/>
      <c r="J31" s="85"/>
      <c r="K31" s="64"/>
      <c r="L31" s="65"/>
    </row>
    <row r="32" spans="1:12" ht="16.5" customHeight="1" x14ac:dyDescent="0.25">
      <c r="A32" s="213"/>
      <c r="B32" s="97" t="s">
        <v>41</v>
      </c>
      <c r="C32" s="100"/>
      <c r="D32" s="104">
        <v>26100</v>
      </c>
      <c r="E32" s="39"/>
      <c r="F32" s="105"/>
      <c r="G32" s="91">
        <v>1076.46</v>
      </c>
      <c r="H32" s="24"/>
      <c r="I32" s="25">
        <v>1076.46</v>
      </c>
      <c r="J32" s="86">
        <v>1076.46</v>
      </c>
      <c r="K32" s="24"/>
      <c r="L32" s="25">
        <v>1076.46</v>
      </c>
    </row>
    <row r="33" spans="1:12" ht="16.5" customHeight="1" x14ac:dyDescent="0.25">
      <c r="A33" s="213"/>
      <c r="B33" s="97" t="s">
        <v>37</v>
      </c>
      <c r="C33" s="100"/>
      <c r="D33" s="104">
        <v>24218</v>
      </c>
      <c r="E33" s="39"/>
      <c r="F33" s="105"/>
      <c r="G33" s="91">
        <v>367.44</v>
      </c>
      <c r="H33" s="24"/>
      <c r="I33" s="25">
        <v>367.44</v>
      </c>
      <c r="J33" s="86">
        <v>367.44</v>
      </c>
      <c r="K33" s="24"/>
      <c r="L33" s="25">
        <v>367.44</v>
      </c>
    </row>
    <row r="34" spans="1:12" s="19" customFormat="1" ht="25.5" x14ac:dyDescent="0.25">
      <c r="A34" s="213"/>
      <c r="B34" s="95" t="s">
        <v>42</v>
      </c>
      <c r="C34" s="99" t="s">
        <v>33</v>
      </c>
      <c r="D34" s="102">
        <f>SUM(D35:D36)</f>
        <v>6273</v>
      </c>
      <c r="E34" s="62"/>
      <c r="F34" s="103"/>
      <c r="G34" s="90"/>
      <c r="H34" s="64"/>
      <c r="I34" s="65"/>
      <c r="J34" s="85"/>
      <c r="K34" s="64"/>
      <c r="L34" s="65"/>
    </row>
    <row r="35" spans="1:12" ht="17.25" customHeight="1" x14ac:dyDescent="0.25">
      <c r="A35" s="213"/>
      <c r="B35" s="97" t="s">
        <v>62</v>
      </c>
      <c r="C35" s="100"/>
      <c r="D35" s="104">
        <v>4350</v>
      </c>
      <c r="E35" s="39"/>
      <c r="F35" s="105"/>
      <c r="G35" s="91">
        <v>2319.2399999999998</v>
      </c>
      <c r="H35" s="24"/>
      <c r="I35" s="25">
        <v>2319.2399999999998</v>
      </c>
      <c r="J35" s="86">
        <v>2319.2399999999998</v>
      </c>
      <c r="K35" s="24"/>
      <c r="L35" s="25">
        <v>2319.2399999999998</v>
      </c>
    </row>
    <row r="36" spans="1:12" ht="17.25" customHeight="1" thickBot="1" x14ac:dyDescent="0.3">
      <c r="A36" s="214"/>
      <c r="B36" s="142" t="s">
        <v>37</v>
      </c>
      <c r="C36" s="116"/>
      <c r="D36" s="132">
        <v>1923</v>
      </c>
      <c r="E36" s="76"/>
      <c r="F36" s="143"/>
      <c r="G36" s="119">
        <v>1661.62</v>
      </c>
      <c r="H36" s="31"/>
      <c r="I36" s="32">
        <v>1661.62</v>
      </c>
      <c r="J36" s="120">
        <v>1661.62</v>
      </c>
      <c r="K36" s="31"/>
      <c r="L36" s="32">
        <v>1661.62</v>
      </c>
    </row>
    <row r="37" spans="1:12" s="19" customFormat="1" ht="30" customHeight="1" x14ac:dyDescent="0.25">
      <c r="A37" s="215" t="s">
        <v>43</v>
      </c>
      <c r="B37" s="126" t="s">
        <v>44</v>
      </c>
      <c r="C37" s="127" t="s">
        <v>25</v>
      </c>
      <c r="D37" s="128">
        <f>SUM(D38:D39)</f>
        <v>267859</v>
      </c>
      <c r="E37" s="35">
        <f t="shared" ref="E37:F37" si="1">SUM(E38:E39)</f>
        <v>50353</v>
      </c>
      <c r="F37" s="129">
        <f t="shared" si="1"/>
        <v>217506</v>
      </c>
      <c r="G37" s="130"/>
      <c r="H37" s="37"/>
      <c r="I37" s="38"/>
      <c r="J37" s="131"/>
      <c r="K37" s="37"/>
      <c r="L37" s="38"/>
    </row>
    <row r="38" spans="1:12" ht="15.75" customHeight="1" x14ac:dyDescent="0.25">
      <c r="A38" s="213"/>
      <c r="B38" s="96" t="s">
        <v>45</v>
      </c>
      <c r="C38" s="100"/>
      <c r="D38" s="104">
        <v>114955</v>
      </c>
      <c r="E38" s="39">
        <v>20286</v>
      </c>
      <c r="F38" s="105">
        <f t="shared" si="0"/>
        <v>94669</v>
      </c>
      <c r="G38" s="91">
        <v>1334.69</v>
      </c>
      <c r="H38" s="24">
        <v>1.724</v>
      </c>
      <c r="I38" s="25">
        <f>G38*H38</f>
        <v>2301.0055600000001</v>
      </c>
      <c r="J38" s="86">
        <v>1653.15</v>
      </c>
      <c r="K38" s="24">
        <v>1.718</v>
      </c>
      <c r="L38" s="25">
        <f>ROUND(J38*K38,2)</f>
        <v>2840.11</v>
      </c>
    </row>
    <row r="39" spans="1:12" ht="15.75" customHeight="1" x14ac:dyDescent="0.25">
      <c r="A39" s="213"/>
      <c r="B39" s="96" t="s">
        <v>37</v>
      </c>
      <c r="C39" s="100"/>
      <c r="D39" s="104">
        <v>152904</v>
      </c>
      <c r="E39" s="39">
        <v>30067</v>
      </c>
      <c r="F39" s="105">
        <f t="shared" si="0"/>
        <v>122837</v>
      </c>
      <c r="G39" s="91">
        <v>1334.69</v>
      </c>
      <c r="H39" s="24">
        <v>1</v>
      </c>
      <c r="I39" s="25">
        <v>1334.69</v>
      </c>
      <c r="J39" s="86">
        <v>1653.15</v>
      </c>
      <c r="K39" s="24">
        <v>1</v>
      </c>
      <c r="L39" s="25">
        <f>ROUND(J39*K39,2)</f>
        <v>1653.15</v>
      </c>
    </row>
    <row r="40" spans="1:12" s="19" customFormat="1" ht="28.5" customHeight="1" x14ac:dyDescent="0.25">
      <c r="A40" s="213"/>
      <c r="B40" s="95" t="s">
        <v>46</v>
      </c>
      <c r="C40" s="99" t="s">
        <v>28</v>
      </c>
      <c r="D40" s="102">
        <f>SUM(D41:D42)</f>
        <v>18290</v>
      </c>
      <c r="E40" s="62"/>
      <c r="F40" s="103"/>
      <c r="G40" s="90"/>
      <c r="H40" s="64"/>
      <c r="I40" s="65"/>
      <c r="J40" s="85"/>
      <c r="K40" s="64"/>
      <c r="L40" s="65"/>
    </row>
    <row r="41" spans="1:12" x14ac:dyDescent="0.25">
      <c r="A41" s="213"/>
      <c r="B41" s="96" t="s">
        <v>45</v>
      </c>
      <c r="C41" s="100"/>
      <c r="D41" s="104">
        <v>6820</v>
      </c>
      <c r="E41" s="39"/>
      <c r="F41" s="105"/>
      <c r="G41" s="91">
        <v>506.89</v>
      </c>
      <c r="H41" s="24"/>
      <c r="I41" s="25">
        <v>506.89</v>
      </c>
      <c r="J41" s="86">
        <v>506.89</v>
      </c>
      <c r="K41" s="24"/>
      <c r="L41" s="25">
        <v>506.89</v>
      </c>
    </row>
    <row r="42" spans="1:12" x14ac:dyDescent="0.25">
      <c r="A42" s="213"/>
      <c r="B42" s="96" t="s">
        <v>37</v>
      </c>
      <c r="C42" s="100"/>
      <c r="D42" s="104">
        <v>11470</v>
      </c>
      <c r="E42" s="39"/>
      <c r="F42" s="105"/>
      <c r="G42" s="91">
        <v>506.89</v>
      </c>
      <c r="H42" s="24"/>
      <c r="I42" s="25">
        <v>506.89</v>
      </c>
      <c r="J42" s="86">
        <v>506.89</v>
      </c>
      <c r="K42" s="24"/>
      <c r="L42" s="25">
        <v>506.89</v>
      </c>
    </row>
    <row r="43" spans="1:12" s="19" customFormat="1" ht="28.5" customHeight="1" x14ac:dyDescent="0.25">
      <c r="A43" s="213"/>
      <c r="B43" s="95" t="s">
        <v>47</v>
      </c>
      <c r="C43" s="99" t="s">
        <v>10</v>
      </c>
      <c r="D43" s="93" t="s">
        <v>10</v>
      </c>
      <c r="E43" s="66"/>
      <c r="F43" s="68"/>
      <c r="G43" s="90"/>
      <c r="H43" s="64"/>
      <c r="I43" s="65"/>
      <c r="J43" s="85"/>
      <c r="K43" s="64"/>
      <c r="L43" s="65"/>
    </row>
    <row r="44" spans="1:12" s="19" customFormat="1" ht="25.5" x14ac:dyDescent="0.25">
      <c r="A44" s="213"/>
      <c r="B44" s="95" t="s">
        <v>48</v>
      </c>
      <c r="C44" s="99" t="s">
        <v>22</v>
      </c>
      <c r="D44" s="102">
        <f>SUM(D45:D46)</f>
        <v>428173</v>
      </c>
      <c r="E44" s="62"/>
      <c r="F44" s="103"/>
      <c r="G44" s="90"/>
      <c r="H44" s="64"/>
      <c r="I44" s="65"/>
      <c r="J44" s="85"/>
      <c r="K44" s="64"/>
      <c r="L44" s="65"/>
    </row>
    <row r="45" spans="1:12" ht="18" customHeight="1" x14ac:dyDescent="0.25">
      <c r="A45" s="213"/>
      <c r="B45" s="96" t="s">
        <v>49</v>
      </c>
      <c r="C45" s="100"/>
      <c r="D45" s="104">
        <v>145959</v>
      </c>
      <c r="E45" s="39"/>
      <c r="F45" s="105"/>
      <c r="G45" s="91">
        <v>531.01</v>
      </c>
      <c r="H45" s="24"/>
      <c r="I45" s="25">
        <v>531.01</v>
      </c>
      <c r="J45" s="86">
        <v>531.01</v>
      </c>
      <c r="K45" s="24"/>
      <c r="L45" s="25">
        <v>531.01</v>
      </c>
    </row>
    <row r="46" spans="1:12" ht="16.5" customHeight="1" x14ac:dyDescent="0.25">
      <c r="A46" s="213"/>
      <c r="B46" s="96" t="s">
        <v>37</v>
      </c>
      <c r="C46" s="100"/>
      <c r="D46" s="104">
        <v>282214</v>
      </c>
      <c r="E46" s="39"/>
      <c r="F46" s="105"/>
      <c r="G46" s="91">
        <v>337.03</v>
      </c>
      <c r="H46" s="24"/>
      <c r="I46" s="25">
        <v>337.03</v>
      </c>
      <c r="J46" s="86">
        <v>337.03</v>
      </c>
      <c r="K46" s="24"/>
      <c r="L46" s="25">
        <v>337.03</v>
      </c>
    </row>
    <row r="47" spans="1:12" s="19" customFormat="1" ht="25.5" x14ac:dyDescent="0.25">
      <c r="A47" s="213"/>
      <c r="B47" s="95" t="s">
        <v>50</v>
      </c>
      <c r="C47" s="99" t="s">
        <v>33</v>
      </c>
      <c r="D47" s="102">
        <f>SUM(D48:D49)</f>
        <v>94934</v>
      </c>
      <c r="E47" s="62"/>
      <c r="F47" s="103"/>
      <c r="G47" s="90"/>
      <c r="H47" s="64"/>
      <c r="I47" s="65"/>
      <c r="J47" s="85"/>
      <c r="K47" s="64"/>
      <c r="L47" s="65"/>
    </row>
    <row r="48" spans="1:12" ht="14.25" customHeight="1" x14ac:dyDescent="0.25">
      <c r="A48" s="213"/>
      <c r="B48" s="96" t="s">
        <v>51</v>
      </c>
      <c r="C48" s="100"/>
      <c r="D48" s="104">
        <v>31107</v>
      </c>
      <c r="E48" s="39"/>
      <c r="F48" s="105"/>
      <c r="G48" s="91">
        <v>1516.18</v>
      </c>
      <c r="H48" s="24"/>
      <c r="I48" s="25">
        <v>1516.18</v>
      </c>
      <c r="J48" s="86">
        <v>1516.18</v>
      </c>
      <c r="K48" s="24"/>
      <c r="L48" s="25">
        <v>1516.18</v>
      </c>
    </row>
    <row r="49" spans="1:12" ht="14.25" customHeight="1" thickBot="1" x14ac:dyDescent="0.3">
      <c r="A49" s="216"/>
      <c r="B49" s="98" t="s">
        <v>37</v>
      </c>
      <c r="C49" s="101"/>
      <c r="D49" s="106">
        <v>63827</v>
      </c>
      <c r="E49" s="40"/>
      <c r="F49" s="107"/>
      <c r="G49" s="94">
        <v>906.81</v>
      </c>
      <c r="H49" s="58"/>
      <c r="I49" s="59">
        <v>906.81</v>
      </c>
      <c r="J49" s="89">
        <v>906.81</v>
      </c>
      <c r="K49" s="58"/>
      <c r="L49" s="59">
        <v>906.81</v>
      </c>
    </row>
    <row r="50" spans="1:12" ht="25.5" customHeight="1" x14ac:dyDescent="0.25">
      <c r="A50" s="212" t="s">
        <v>52</v>
      </c>
      <c r="B50" s="121" t="s">
        <v>53</v>
      </c>
      <c r="C50" s="122" t="s">
        <v>25</v>
      </c>
      <c r="D50" s="144">
        <v>526204</v>
      </c>
      <c r="E50" s="83"/>
      <c r="F50" s="145"/>
      <c r="G50" s="146">
        <v>2518.8000000000002</v>
      </c>
      <c r="H50" s="53"/>
      <c r="I50" s="54">
        <v>2518.8000000000002</v>
      </c>
      <c r="J50" s="147">
        <v>2518.8000000000002</v>
      </c>
      <c r="K50" s="53"/>
      <c r="L50" s="54">
        <v>2518.8000000000002</v>
      </c>
    </row>
    <row r="51" spans="1:12" ht="25.5" x14ac:dyDescent="0.25">
      <c r="A51" s="213"/>
      <c r="B51" s="96" t="s">
        <v>54</v>
      </c>
      <c r="C51" s="100" t="s">
        <v>28</v>
      </c>
      <c r="D51" s="104">
        <v>41540</v>
      </c>
      <c r="E51" s="39"/>
      <c r="F51" s="105"/>
      <c r="G51" s="91">
        <v>650.49</v>
      </c>
      <c r="H51" s="24"/>
      <c r="I51" s="25">
        <v>650.49</v>
      </c>
      <c r="J51" s="86">
        <v>650.49</v>
      </c>
      <c r="K51" s="24"/>
      <c r="L51" s="25">
        <v>650.49</v>
      </c>
    </row>
    <row r="52" spans="1:12" ht="30.75" customHeight="1" x14ac:dyDescent="0.25">
      <c r="A52" s="213"/>
      <c r="B52" s="96" t="s">
        <v>55</v>
      </c>
      <c r="C52" s="100" t="s">
        <v>10</v>
      </c>
      <c r="D52" s="92" t="s">
        <v>10</v>
      </c>
      <c r="E52" s="22"/>
      <c r="F52" s="56"/>
      <c r="G52" s="92" t="s">
        <v>10</v>
      </c>
      <c r="H52" s="22" t="s">
        <v>10</v>
      </c>
      <c r="I52" s="56" t="s">
        <v>10</v>
      </c>
      <c r="J52" s="87" t="s">
        <v>10</v>
      </c>
      <c r="K52" s="22" t="s">
        <v>10</v>
      </c>
      <c r="L52" s="56" t="s">
        <v>10</v>
      </c>
    </row>
    <row r="53" spans="1:12" s="19" customFormat="1" ht="25.5" x14ac:dyDescent="0.25">
      <c r="A53" s="213"/>
      <c r="B53" s="95" t="s">
        <v>56</v>
      </c>
      <c r="C53" s="99" t="s">
        <v>22</v>
      </c>
      <c r="D53" s="102">
        <f>SUM(D54:D56)</f>
        <v>739364</v>
      </c>
      <c r="E53" s="62"/>
      <c r="F53" s="103"/>
      <c r="G53" s="90"/>
      <c r="H53" s="64"/>
      <c r="I53" s="65"/>
      <c r="J53" s="85"/>
      <c r="K53" s="64"/>
      <c r="L53" s="65"/>
    </row>
    <row r="54" spans="1:12" ht="18" customHeight="1" x14ac:dyDescent="0.25">
      <c r="A54" s="213"/>
      <c r="B54" s="96" t="s">
        <v>57</v>
      </c>
      <c r="C54" s="100"/>
      <c r="D54" s="104">
        <v>99924</v>
      </c>
      <c r="E54" s="39"/>
      <c r="F54" s="105"/>
      <c r="G54" s="91">
        <v>1281.8399999999999</v>
      </c>
      <c r="H54" s="24"/>
      <c r="I54" s="25">
        <v>1281.8399999999999</v>
      </c>
      <c r="J54" s="86">
        <v>1281.8399999999999</v>
      </c>
      <c r="K54" s="24"/>
      <c r="L54" s="25">
        <v>1281.8399999999999</v>
      </c>
    </row>
    <row r="55" spans="1:12" ht="18" customHeight="1" x14ac:dyDescent="0.25">
      <c r="A55" s="213"/>
      <c r="B55" s="96" t="s">
        <v>58</v>
      </c>
      <c r="C55" s="100"/>
      <c r="D55" s="104">
        <v>419945</v>
      </c>
      <c r="E55" s="39"/>
      <c r="F55" s="105"/>
      <c r="G55" s="91">
        <v>285</v>
      </c>
      <c r="H55" s="24"/>
      <c r="I55" s="25">
        <v>285</v>
      </c>
      <c r="J55" s="86">
        <v>285</v>
      </c>
      <c r="K55" s="24"/>
      <c r="L55" s="25">
        <v>285</v>
      </c>
    </row>
    <row r="56" spans="1:12" ht="18" customHeight="1" x14ac:dyDescent="0.25">
      <c r="A56" s="213"/>
      <c r="B56" s="96" t="s">
        <v>37</v>
      </c>
      <c r="C56" s="100"/>
      <c r="D56" s="104">
        <v>219495</v>
      </c>
      <c r="E56" s="39"/>
      <c r="F56" s="105"/>
      <c r="G56" s="91">
        <v>285</v>
      </c>
      <c r="H56" s="24"/>
      <c r="I56" s="25">
        <v>285</v>
      </c>
      <c r="J56" s="86">
        <v>285</v>
      </c>
      <c r="K56" s="24"/>
      <c r="L56" s="25">
        <v>285</v>
      </c>
    </row>
    <row r="57" spans="1:12" ht="25.5" x14ac:dyDescent="0.25">
      <c r="A57" s="213"/>
      <c r="B57" s="95" t="s">
        <v>59</v>
      </c>
      <c r="C57" s="99" t="s">
        <v>33</v>
      </c>
      <c r="D57" s="102">
        <f>SUM(D58:D59)</f>
        <v>188557</v>
      </c>
      <c r="E57" s="62"/>
      <c r="F57" s="103"/>
      <c r="G57" s="91"/>
      <c r="H57" s="24"/>
      <c r="I57" s="25"/>
      <c r="J57" s="86"/>
      <c r="K57" s="24"/>
      <c r="L57" s="25"/>
    </row>
    <row r="58" spans="1:12" ht="15.75" customHeight="1" x14ac:dyDescent="0.25">
      <c r="A58" s="217"/>
      <c r="B58" s="96" t="s">
        <v>58</v>
      </c>
      <c r="C58" s="100"/>
      <c r="D58" s="104">
        <v>151965</v>
      </c>
      <c r="E58" s="39"/>
      <c r="F58" s="105"/>
      <c r="G58" s="91">
        <v>1215.6099999999999</v>
      </c>
      <c r="H58" s="24"/>
      <c r="I58" s="25">
        <v>1215.6099999999999</v>
      </c>
      <c r="J58" s="86">
        <v>1215.6099999999999</v>
      </c>
      <c r="K58" s="24"/>
      <c r="L58" s="25">
        <v>1215.6099999999999</v>
      </c>
    </row>
    <row r="59" spans="1:12" ht="15.75" customHeight="1" thickBot="1" x14ac:dyDescent="0.3">
      <c r="A59" s="218"/>
      <c r="B59" s="98" t="s">
        <v>37</v>
      </c>
      <c r="C59" s="101"/>
      <c r="D59" s="106">
        <v>36592</v>
      </c>
      <c r="E59" s="40"/>
      <c r="F59" s="107"/>
      <c r="G59" s="94">
        <v>1215.6099999999999</v>
      </c>
      <c r="H59" s="58"/>
      <c r="I59" s="59">
        <v>1215.6099999999999</v>
      </c>
      <c r="J59" s="89">
        <v>1215.6099999999999</v>
      </c>
      <c r="K59" s="58"/>
      <c r="L59" s="59">
        <v>1215.6099999999999</v>
      </c>
    </row>
    <row r="60" spans="1:12" x14ac:dyDescent="0.25">
      <c r="B60" s="69" t="s">
        <v>60</v>
      </c>
    </row>
    <row r="61" spans="1:12" x14ac:dyDescent="0.25">
      <c r="B61" s="69"/>
    </row>
    <row r="62" spans="1:12" x14ac:dyDescent="0.25">
      <c r="B62" s="69"/>
    </row>
  </sheetData>
  <mergeCells count="16">
    <mergeCell ref="D1:L1"/>
    <mergeCell ref="D2:L2"/>
    <mergeCell ref="A4:L4"/>
    <mergeCell ref="A8:A11"/>
    <mergeCell ref="A12:A14"/>
    <mergeCell ref="B6:B7"/>
    <mergeCell ref="D6:F6"/>
    <mergeCell ref="A6:A7"/>
    <mergeCell ref="C6:C7"/>
    <mergeCell ref="G7:I7"/>
    <mergeCell ref="J7:L7"/>
    <mergeCell ref="A19:A23"/>
    <mergeCell ref="A24:A36"/>
    <mergeCell ref="A37:A49"/>
    <mergeCell ref="A50:A59"/>
    <mergeCell ref="A15:A18"/>
  </mergeCells>
  <pageMargins left="0.51181102362204722" right="0.11811023622047245" top="0.35433070866141736" bottom="0.35433070866141736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="90" zoomScaleNormal="90" workbookViewId="0">
      <pane xSplit="3" ySplit="9" topLeftCell="K60" activePane="bottomRight" state="frozen"/>
      <selection pane="topRight" activeCell="D1" sqref="D1"/>
      <selection pane="bottomLeft" activeCell="A8" sqref="A8"/>
      <selection pane="bottomRight" activeCell="A4" sqref="A4:O4"/>
    </sheetView>
  </sheetViews>
  <sheetFormatPr defaultRowHeight="12.75" x14ac:dyDescent="0.25"/>
  <cols>
    <col min="1" max="1" width="4.28515625" style="2" customWidth="1"/>
    <col min="2" max="2" width="59.5703125" style="3" customWidth="1"/>
    <col min="3" max="3" width="13.7109375" style="2" customWidth="1"/>
    <col min="4" max="4" width="10.42578125" style="4" customWidth="1"/>
    <col min="5" max="5" width="11.140625" style="4" customWidth="1"/>
    <col min="6" max="6" width="12" style="4" customWidth="1"/>
    <col min="7" max="7" width="12.28515625" style="4" customWidth="1"/>
    <col min="8" max="8" width="8.85546875" style="4" customWidth="1"/>
    <col min="9" max="9" width="12.42578125" style="4" customWidth="1"/>
    <col min="10" max="10" width="11.7109375" style="1" customWidth="1"/>
    <col min="11" max="11" width="9.42578125" style="5" customWidth="1"/>
    <col min="12" max="12" width="11.85546875" style="1" customWidth="1"/>
    <col min="13" max="13" width="12.28515625" style="1" customWidth="1"/>
    <col min="14" max="14" width="8.42578125" style="5" customWidth="1"/>
    <col min="15" max="15" width="13.28515625" style="1" customWidth="1"/>
    <col min="16" max="252" width="9.140625" style="2"/>
    <col min="253" max="253" width="4.7109375" style="2" customWidth="1"/>
    <col min="254" max="254" width="41" style="2" customWidth="1"/>
    <col min="255" max="255" width="15.85546875" style="2" customWidth="1"/>
    <col min="256" max="257" width="13.140625" style="2" customWidth="1"/>
    <col min="258" max="258" width="18.5703125" style="2" customWidth="1"/>
    <col min="259" max="508" width="9.140625" style="2"/>
    <col min="509" max="509" width="4.7109375" style="2" customWidth="1"/>
    <col min="510" max="510" width="41" style="2" customWidth="1"/>
    <col min="511" max="511" width="15.85546875" style="2" customWidth="1"/>
    <col min="512" max="513" width="13.140625" style="2" customWidth="1"/>
    <col min="514" max="514" width="18.5703125" style="2" customWidth="1"/>
    <col min="515" max="764" width="9.140625" style="2"/>
    <col min="765" max="765" width="4.7109375" style="2" customWidth="1"/>
    <col min="766" max="766" width="41" style="2" customWidth="1"/>
    <col min="767" max="767" width="15.85546875" style="2" customWidth="1"/>
    <col min="768" max="769" width="13.140625" style="2" customWidth="1"/>
    <col min="770" max="770" width="18.5703125" style="2" customWidth="1"/>
    <col min="771" max="1020" width="9.140625" style="2"/>
    <col min="1021" max="1021" width="4.7109375" style="2" customWidth="1"/>
    <col min="1022" max="1022" width="41" style="2" customWidth="1"/>
    <col min="1023" max="1023" width="15.85546875" style="2" customWidth="1"/>
    <col min="1024" max="1025" width="13.140625" style="2" customWidth="1"/>
    <col min="1026" max="1026" width="18.5703125" style="2" customWidth="1"/>
    <col min="1027" max="1276" width="9.140625" style="2"/>
    <col min="1277" max="1277" width="4.7109375" style="2" customWidth="1"/>
    <col min="1278" max="1278" width="41" style="2" customWidth="1"/>
    <col min="1279" max="1279" width="15.85546875" style="2" customWidth="1"/>
    <col min="1280" max="1281" width="13.140625" style="2" customWidth="1"/>
    <col min="1282" max="1282" width="18.5703125" style="2" customWidth="1"/>
    <col min="1283" max="1532" width="9.140625" style="2"/>
    <col min="1533" max="1533" width="4.7109375" style="2" customWidth="1"/>
    <col min="1534" max="1534" width="41" style="2" customWidth="1"/>
    <col min="1535" max="1535" width="15.85546875" style="2" customWidth="1"/>
    <col min="1536" max="1537" width="13.140625" style="2" customWidth="1"/>
    <col min="1538" max="1538" width="18.5703125" style="2" customWidth="1"/>
    <col min="1539" max="1788" width="9.140625" style="2"/>
    <col min="1789" max="1789" width="4.7109375" style="2" customWidth="1"/>
    <col min="1790" max="1790" width="41" style="2" customWidth="1"/>
    <col min="1791" max="1791" width="15.85546875" style="2" customWidth="1"/>
    <col min="1792" max="1793" width="13.140625" style="2" customWidth="1"/>
    <col min="1794" max="1794" width="18.5703125" style="2" customWidth="1"/>
    <col min="1795" max="2044" width="9.140625" style="2"/>
    <col min="2045" max="2045" width="4.7109375" style="2" customWidth="1"/>
    <col min="2046" max="2046" width="41" style="2" customWidth="1"/>
    <col min="2047" max="2047" width="15.85546875" style="2" customWidth="1"/>
    <col min="2048" max="2049" width="13.140625" style="2" customWidth="1"/>
    <col min="2050" max="2050" width="18.5703125" style="2" customWidth="1"/>
    <col min="2051" max="2300" width="9.140625" style="2"/>
    <col min="2301" max="2301" width="4.7109375" style="2" customWidth="1"/>
    <col min="2302" max="2302" width="41" style="2" customWidth="1"/>
    <col min="2303" max="2303" width="15.85546875" style="2" customWidth="1"/>
    <col min="2304" max="2305" width="13.140625" style="2" customWidth="1"/>
    <col min="2306" max="2306" width="18.5703125" style="2" customWidth="1"/>
    <col min="2307" max="2556" width="9.140625" style="2"/>
    <col min="2557" max="2557" width="4.7109375" style="2" customWidth="1"/>
    <col min="2558" max="2558" width="41" style="2" customWidth="1"/>
    <col min="2559" max="2559" width="15.85546875" style="2" customWidth="1"/>
    <col min="2560" max="2561" width="13.140625" style="2" customWidth="1"/>
    <col min="2562" max="2562" width="18.5703125" style="2" customWidth="1"/>
    <col min="2563" max="2812" width="9.140625" style="2"/>
    <col min="2813" max="2813" width="4.7109375" style="2" customWidth="1"/>
    <col min="2814" max="2814" width="41" style="2" customWidth="1"/>
    <col min="2815" max="2815" width="15.85546875" style="2" customWidth="1"/>
    <col min="2816" max="2817" width="13.140625" style="2" customWidth="1"/>
    <col min="2818" max="2818" width="18.5703125" style="2" customWidth="1"/>
    <col min="2819" max="3068" width="9.140625" style="2"/>
    <col min="3069" max="3069" width="4.7109375" style="2" customWidth="1"/>
    <col min="3070" max="3070" width="41" style="2" customWidth="1"/>
    <col min="3071" max="3071" width="15.85546875" style="2" customWidth="1"/>
    <col min="3072" max="3073" width="13.140625" style="2" customWidth="1"/>
    <col min="3074" max="3074" width="18.5703125" style="2" customWidth="1"/>
    <col min="3075" max="3324" width="9.140625" style="2"/>
    <col min="3325" max="3325" width="4.7109375" style="2" customWidth="1"/>
    <col min="3326" max="3326" width="41" style="2" customWidth="1"/>
    <col min="3327" max="3327" width="15.85546875" style="2" customWidth="1"/>
    <col min="3328" max="3329" width="13.140625" style="2" customWidth="1"/>
    <col min="3330" max="3330" width="18.5703125" style="2" customWidth="1"/>
    <col min="3331" max="3580" width="9.140625" style="2"/>
    <col min="3581" max="3581" width="4.7109375" style="2" customWidth="1"/>
    <col min="3582" max="3582" width="41" style="2" customWidth="1"/>
    <col min="3583" max="3583" width="15.85546875" style="2" customWidth="1"/>
    <col min="3584" max="3585" width="13.140625" style="2" customWidth="1"/>
    <col min="3586" max="3586" width="18.5703125" style="2" customWidth="1"/>
    <col min="3587" max="3836" width="9.140625" style="2"/>
    <col min="3837" max="3837" width="4.7109375" style="2" customWidth="1"/>
    <col min="3838" max="3838" width="41" style="2" customWidth="1"/>
    <col min="3839" max="3839" width="15.85546875" style="2" customWidth="1"/>
    <col min="3840" max="3841" width="13.140625" style="2" customWidth="1"/>
    <col min="3842" max="3842" width="18.5703125" style="2" customWidth="1"/>
    <col min="3843" max="4092" width="9.140625" style="2"/>
    <col min="4093" max="4093" width="4.7109375" style="2" customWidth="1"/>
    <col min="4094" max="4094" width="41" style="2" customWidth="1"/>
    <col min="4095" max="4095" width="15.85546875" style="2" customWidth="1"/>
    <col min="4096" max="4097" width="13.140625" style="2" customWidth="1"/>
    <col min="4098" max="4098" width="18.5703125" style="2" customWidth="1"/>
    <col min="4099" max="4348" width="9.140625" style="2"/>
    <col min="4349" max="4349" width="4.7109375" style="2" customWidth="1"/>
    <col min="4350" max="4350" width="41" style="2" customWidth="1"/>
    <col min="4351" max="4351" width="15.85546875" style="2" customWidth="1"/>
    <col min="4352" max="4353" width="13.140625" style="2" customWidth="1"/>
    <col min="4354" max="4354" width="18.5703125" style="2" customWidth="1"/>
    <col min="4355" max="4604" width="9.140625" style="2"/>
    <col min="4605" max="4605" width="4.7109375" style="2" customWidth="1"/>
    <col min="4606" max="4606" width="41" style="2" customWidth="1"/>
    <col min="4607" max="4607" width="15.85546875" style="2" customWidth="1"/>
    <col min="4608" max="4609" width="13.140625" style="2" customWidth="1"/>
    <col min="4610" max="4610" width="18.5703125" style="2" customWidth="1"/>
    <col min="4611" max="4860" width="9.140625" style="2"/>
    <col min="4861" max="4861" width="4.7109375" style="2" customWidth="1"/>
    <col min="4862" max="4862" width="41" style="2" customWidth="1"/>
    <col min="4863" max="4863" width="15.85546875" style="2" customWidth="1"/>
    <col min="4864" max="4865" width="13.140625" style="2" customWidth="1"/>
    <col min="4866" max="4866" width="18.5703125" style="2" customWidth="1"/>
    <col min="4867" max="5116" width="9.140625" style="2"/>
    <col min="5117" max="5117" width="4.7109375" style="2" customWidth="1"/>
    <col min="5118" max="5118" width="41" style="2" customWidth="1"/>
    <col min="5119" max="5119" width="15.85546875" style="2" customWidth="1"/>
    <col min="5120" max="5121" width="13.140625" style="2" customWidth="1"/>
    <col min="5122" max="5122" width="18.5703125" style="2" customWidth="1"/>
    <col min="5123" max="5372" width="9.140625" style="2"/>
    <col min="5373" max="5373" width="4.7109375" style="2" customWidth="1"/>
    <col min="5374" max="5374" width="41" style="2" customWidth="1"/>
    <col min="5375" max="5375" width="15.85546875" style="2" customWidth="1"/>
    <col min="5376" max="5377" width="13.140625" style="2" customWidth="1"/>
    <col min="5378" max="5378" width="18.5703125" style="2" customWidth="1"/>
    <col min="5379" max="5628" width="9.140625" style="2"/>
    <col min="5629" max="5629" width="4.7109375" style="2" customWidth="1"/>
    <col min="5630" max="5630" width="41" style="2" customWidth="1"/>
    <col min="5631" max="5631" width="15.85546875" style="2" customWidth="1"/>
    <col min="5632" max="5633" width="13.140625" style="2" customWidth="1"/>
    <col min="5634" max="5634" width="18.5703125" style="2" customWidth="1"/>
    <col min="5635" max="5884" width="9.140625" style="2"/>
    <col min="5885" max="5885" width="4.7109375" style="2" customWidth="1"/>
    <col min="5886" max="5886" width="41" style="2" customWidth="1"/>
    <col min="5887" max="5887" width="15.85546875" style="2" customWidth="1"/>
    <col min="5888" max="5889" width="13.140625" style="2" customWidth="1"/>
    <col min="5890" max="5890" width="18.5703125" style="2" customWidth="1"/>
    <col min="5891" max="6140" width="9.140625" style="2"/>
    <col min="6141" max="6141" width="4.7109375" style="2" customWidth="1"/>
    <col min="6142" max="6142" width="41" style="2" customWidth="1"/>
    <col min="6143" max="6143" width="15.85546875" style="2" customWidth="1"/>
    <col min="6144" max="6145" width="13.140625" style="2" customWidth="1"/>
    <col min="6146" max="6146" width="18.5703125" style="2" customWidth="1"/>
    <col min="6147" max="6396" width="9.140625" style="2"/>
    <col min="6397" max="6397" width="4.7109375" style="2" customWidth="1"/>
    <col min="6398" max="6398" width="41" style="2" customWidth="1"/>
    <col min="6399" max="6399" width="15.85546875" style="2" customWidth="1"/>
    <col min="6400" max="6401" width="13.140625" style="2" customWidth="1"/>
    <col min="6402" max="6402" width="18.5703125" style="2" customWidth="1"/>
    <col min="6403" max="6652" width="9.140625" style="2"/>
    <col min="6653" max="6653" width="4.7109375" style="2" customWidth="1"/>
    <col min="6654" max="6654" width="41" style="2" customWidth="1"/>
    <col min="6655" max="6655" width="15.85546875" style="2" customWidth="1"/>
    <col min="6656" max="6657" width="13.140625" style="2" customWidth="1"/>
    <col min="6658" max="6658" width="18.5703125" style="2" customWidth="1"/>
    <col min="6659" max="6908" width="9.140625" style="2"/>
    <col min="6909" max="6909" width="4.7109375" style="2" customWidth="1"/>
    <col min="6910" max="6910" width="41" style="2" customWidth="1"/>
    <col min="6911" max="6911" width="15.85546875" style="2" customWidth="1"/>
    <col min="6912" max="6913" width="13.140625" style="2" customWidth="1"/>
    <col min="6914" max="6914" width="18.5703125" style="2" customWidth="1"/>
    <col min="6915" max="7164" width="9.140625" style="2"/>
    <col min="7165" max="7165" width="4.7109375" style="2" customWidth="1"/>
    <col min="7166" max="7166" width="41" style="2" customWidth="1"/>
    <col min="7167" max="7167" width="15.85546875" style="2" customWidth="1"/>
    <col min="7168" max="7169" width="13.140625" style="2" customWidth="1"/>
    <col min="7170" max="7170" width="18.5703125" style="2" customWidth="1"/>
    <col min="7171" max="7420" width="9.140625" style="2"/>
    <col min="7421" max="7421" width="4.7109375" style="2" customWidth="1"/>
    <col min="7422" max="7422" width="41" style="2" customWidth="1"/>
    <col min="7423" max="7423" width="15.85546875" style="2" customWidth="1"/>
    <col min="7424" max="7425" width="13.140625" style="2" customWidth="1"/>
    <col min="7426" max="7426" width="18.5703125" style="2" customWidth="1"/>
    <col min="7427" max="7676" width="9.140625" style="2"/>
    <col min="7677" max="7677" width="4.7109375" style="2" customWidth="1"/>
    <col min="7678" max="7678" width="41" style="2" customWidth="1"/>
    <col min="7679" max="7679" width="15.85546875" style="2" customWidth="1"/>
    <col min="7680" max="7681" width="13.140625" style="2" customWidth="1"/>
    <col min="7682" max="7682" width="18.5703125" style="2" customWidth="1"/>
    <col min="7683" max="7932" width="9.140625" style="2"/>
    <col min="7933" max="7933" width="4.7109375" style="2" customWidth="1"/>
    <col min="7934" max="7934" width="41" style="2" customWidth="1"/>
    <col min="7935" max="7935" width="15.85546875" style="2" customWidth="1"/>
    <col min="7936" max="7937" width="13.140625" style="2" customWidth="1"/>
    <col min="7938" max="7938" width="18.5703125" style="2" customWidth="1"/>
    <col min="7939" max="8188" width="9.140625" style="2"/>
    <col min="8189" max="8189" width="4.7109375" style="2" customWidth="1"/>
    <col min="8190" max="8190" width="41" style="2" customWidth="1"/>
    <col min="8191" max="8191" width="15.85546875" style="2" customWidth="1"/>
    <col min="8192" max="8193" width="13.140625" style="2" customWidth="1"/>
    <col min="8194" max="8194" width="18.5703125" style="2" customWidth="1"/>
    <col min="8195" max="8444" width="9.140625" style="2"/>
    <col min="8445" max="8445" width="4.7109375" style="2" customWidth="1"/>
    <col min="8446" max="8446" width="41" style="2" customWidth="1"/>
    <col min="8447" max="8447" width="15.85546875" style="2" customWidth="1"/>
    <col min="8448" max="8449" width="13.140625" style="2" customWidth="1"/>
    <col min="8450" max="8450" width="18.5703125" style="2" customWidth="1"/>
    <col min="8451" max="8700" width="9.140625" style="2"/>
    <col min="8701" max="8701" width="4.7109375" style="2" customWidth="1"/>
    <col min="8702" max="8702" width="41" style="2" customWidth="1"/>
    <col min="8703" max="8703" width="15.85546875" style="2" customWidth="1"/>
    <col min="8704" max="8705" width="13.140625" style="2" customWidth="1"/>
    <col min="8706" max="8706" width="18.5703125" style="2" customWidth="1"/>
    <col min="8707" max="8956" width="9.140625" style="2"/>
    <col min="8957" max="8957" width="4.7109375" style="2" customWidth="1"/>
    <col min="8958" max="8958" width="41" style="2" customWidth="1"/>
    <col min="8959" max="8959" width="15.85546875" style="2" customWidth="1"/>
    <col min="8960" max="8961" width="13.140625" style="2" customWidth="1"/>
    <col min="8962" max="8962" width="18.5703125" style="2" customWidth="1"/>
    <col min="8963" max="9212" width="9.140625" style="2"/>
    <col min="9213" max="9213" width="4.7109375" style="2" customWidth="1"/>
    <col min="9214" max="9214" width="41" style="2" customWidth="1"/>
    <col min="9215" max="9215" width="15.85546875" style="2" customWidth="1"/>
    <col min="9216" max="9217" width="13.140625" style="2" customWidth="1"/>
    <col min="9218" max="9218" width="18.5703125" style="2" customWidth="1"/>
    <col min="9219" max="9468" width="9.140625" style="2"/>
    <col min="9469" max="9469" width="4.7109375" style="2" customWidth="1"/>
    <col min="9470" max="9470" width="41" style="2" customWidth="1"/>
    <col min="9471" max="9471" width="15.85546875" style="2" customWidth="1"/>
    <col min="9472" max="9473" width="13.140625" style="2" customWidth="1"/>
    <col min="9474" max="9474" width="18.5703125" style="2" customWidth="1"/>
    <col min="9475" max="9724" width="9.140625" style="2"/>
    <col min="9725" max="9725" width="4.7109375" style="2" customWidth="1"/>
    <col min="9726" max="9726" width="41" style="2" customWidth="1"/>
    <col min="9727" max="9727" width="15.85546875" style="2" customWidth="1"/>
    <col min="9728" max="9729" width="13.140625" style="2" customWidth="1"/>
    <col min="9730" max="9730" width="18.5703125" style="2" customWidth="1"/>
    <col min="9731" max="9980" width="9.140625" style="2"/>
    <col min="9981" max="9981" width="4.7109375" style="2" customWidth="1"/>
    <col min="9982" max="9982" width="41" style="2" customWidth="1"/>
    <col min="9983" max="9983" width="15.85546875" style="2" customWidth="1"/>
    <col min="9984" max="9985" width="13.140625" style="2" customWidth="1"/>
    <col min="9986" max="9986" width="18.5703125" style="2" customWidth="1"/>
    <col min="9987" max="10236" width="9.140625" style="2"/>
    <col min="10237" max="10237" width="4.7109375" style="2" customWidth="1"/>
    <col min="10238" max="10238" width="41" style="2" customWidth="1"/>
    <col min="10239" max="10239" width="15.85546875" style="2" customWidth="1"/>
    <col min="10240" max="10241" width="13.140625" style="2" customWidth="1"/>
    <col min="10242" max="10242" width="18.5703125" style="2" customWidth="1"/>
    <col min="10243" max="10492" width="9.140625" style="2"/>
    <col min="10493" max="10493" width="4.7109375" style="2" customWidth="1"/>
    <col min="10494" max="10494" width="41" style="2" customWidth="1"/>
    <col min="10495" max="10495" width="15.85546875" style="2" customWidth="1"/>
    <col min="10496" max="10497" width="13.140625" style="2" customWidth="1"/>
    <col min="10498" max="10498" width="18.5703125" style="2" customWidth="1"/>
    <col min="10499" max="10748" width="9.140625" style="2"/>
    <col min="10749" max="10749" width="4.7109375" style="2" customWidth="1"/>
    <col min="10750" max="10750" width="41" style="2" customWidth="1"/>
    <col min="10751" max="10751" width="15.85546875" style="2" customWidth="1"/>
    <col min="10752" max="10753" width="13.140625" style="2" customWidth="1"/>
    <col min="10754" max="10754" width="18.5703125" style="2" customWidth="1"/>
    <col min="10755" max="11004" width="9.140625" style="2"/>
    <col min="11005" max="11005" width="4.7109375" style="2" customWidth="1"/>
    <col min="11006" max="11006" width="41" style="2" customWidth="1"/>
    <col min="11007" max="11007" width="15.85546875" style="2" customWidth="1"/>
    <col min="11008" max="11009" width="13.140625" style="2" customWidth="1"/>
    <col min="11010" max="11010" width="18.5703125" style="2" customWidth="1"/>
    <col min="11011" max="11260" width="9.140625" style="2"/>
    <col min="11261" max="11261" width="4.7109375" style="2" customWidth="1"/>
    <col min="11262" max="11262" width="41" style="2" customWidth="1"/>
    <col min="11263" max="11263" width="15.85546875" style="2" customWidth="1"/>
    <col min="11264" max="11265" width="13.140625" style="2" customWidth="1"/>
    <col min="11266" max="11266" width="18.5703125" style="2" customWidth="1"/>
    <col min="11267" max="11516" width="9.140625" style="2"/>
    <col min="11517" max="11517" width="4.7109375" style="2" customWidth="1"/>
    <col min="11518" max="11518" width="41" style="2" customWidth="1"/>
    <col min="11519" max="11519" width="15.85546875" style="2" customWidth="1"/>
    <col min="11520" max="11521" width="13.140625" style="2" customWidth="1"/>
    <col min="11522" max="11522" width="18.5703125" style="2" customWidth="1"/>
    <col min="11523" max="11772" width="9.140625" style="2"/>
    <col min="11773" max="11773" width="4.7109375" style="2" customWidth="1"/>
    <col min="11774" max="11774" width="41" style="2" customWidth="1"/>
    <col min="11775" max="11775" width="15.85546875" style="2" customWidth="1"/>
    <col min="11776" max="11777" width="13.140625" style="2" customWidth="1"/>
    <col min="11778" max="11778" width="18.5703125" style="2" customWidth="1"/>
    <col min="11779" max="12028" width="9.140625" style="2"/>
    <col min="12029" max="12029" width="4.7109375" style="2" customWidth="1"/>
    <col min="12030" max="12030" width="41" style="2" customWidth="1"/>
    <col min="12031" max="12031" width="15.85546875" style="2" customWidth="1"/>
    <col min="12032" max="12033" width="13.140625" style="2" customWidth="1"/>
    <col min="12034" max="12034" width="18.5703125" style="2" customWidth="1"/>
    <col min="12035" max="12284" width="9.140625" style="2"/>
    <col min="12285" max="12285" width="4.7109375" style="2" customWidth="1"/>
    <col min="12286" max="12286" width="41" style="2" customWidth="1"/>
    <col min="12287" max="12287" width="15.85546875" style="2" customWidth="1"/>
    <col min="12288" max="12289" width="13.140625" style="2" customWidth="1"/>
    <col min="12290" max="12290" width="18.5703125" style="2" customWidth="1"/>
    <col min="12291" max="12540" width="9.140625" style="2"/>
    <col min="12541" max="12541" width="4.7109375" style="2" customWidth="1"/>
    <col min="12542" max="12542" width="41" style="2" customWidth="1"/>
    <col min="12543" max="12543" width="15.85546875" style="2" customWidth="1"/>
    <col min="12544" max="12545" width="13.140625" style="2" customWidth="1"/>
    <col min="12546" max="12546" width="18.5703125" style="2" customWidth="1"/>
    <col min="12547" max="12796" width="9.140625" style="2"/>
    <col min="12797" max="12797" width="4.7109375" style="2" customWidth="1"/>
    <col min="12798" max="12798" width="41" style="2" customWidth="1"/>
    <col min="12799" max="12799" width="15.85546875" style="2" customWidth="1"/>
    <col min="12800" max="12801" width="13.140625" style="2" customWidth="1"/>
    <col min="12802" max="12802" width="18.5703125" style="2" customWidth="1"/>
    <col min="12803" max="13052" width="9.140625" style="2"/>
    <col min="13053" max="13053" width="4.7109375" style="2" customWidth="1"/>
    <col min="13054" max="13054" width="41" style="2" customWidth="1"/>
    <col min="13055" max="13055" width="15.85546875" style="2" customWidth="1"/>
    <col min="13056" max="13057" width="13.140625" style="2" customWidth="1"/>
    <col min="13058" max="13058" width="18.5703125" style="2" customWidth="1"/>
    <col min="13059" max="13308" width="9.140625" style="2"/>
    <col min="13309" max="13309" width="4.7109375" style="2" customWidth="1"/>
    <col min="13310" max="13310" width="41" style="2" customWidth="1"/>
    <col min="13311" max="13311" width="15.85546875" style="2" customWidth="1"/>
    <col min="13312" max="13313" width="13.140625" style="2" customWidth="1"/>
    <col min="13314" max="13314" width="18.5703125" style="2" customWidth="1"/>
    <col min="13315" max="13564" width="9.140625" style="2"/>
    <col min="13565" max="13565" width="4.7109375" style="2" customWidth="1"/>
    <col min="13566" max="13566" width="41" style="2" customWidth="1"/>
    <col min="13567" max="13567" width="15.85546875" style="2" customWidth="1"/>
    <col min="13568" max="13569" width="13.140625" style="2" customWidth="1"/>
    <col min="13570" max="13570" width="18.5703125" style="2" customWidth="1"/>
    <col min="13571" max="13820" width="9.140625" style="2"/>
    <col min="13821" max="13821" width="4.7109375" style="2" customWidth="1"/>
    <col min="13822" max="13822" width="41" style="2" customWidth="1"/>
    <col min="13823" max="13823" width="15.85546875" style="2" customWidth="1"/>
    <col min="13824" max="13825" width="13.140625" style="2" customWidth="1"/>
    <col min="13826" max="13826" width="18.5703125" style="2" customWidth="1"/>
    <col min="13827" max="14076" width="9.140625" style="2"/>
    <col min="14077" max="14077" width="4.7109375" style="2" customWidth="1"/>
    <col min="14078" max="14078" width="41" style="2" customWidth="1"/>
    <col min="14079" max="14079" width="15.85546875" style="2" customWidth="1"/>
    <col min="14080" max="14081" width="13.140625" style="2" customWidth="1"/>
    <col min="14082" max="14082" width="18.5703125" style="2" customWidth="1"/>
    <col min="14083" max="14332" width="9.140625" style="2"/>
    <col min="14333" max="14333" width="4.7109375" style="2" customWidth="1"/>
    <col min="14334" max="14334" width="41" style="2" customWidth="1"/>
    <col min="14335" max="14335" width="15.85546875" style="2" customWidth="1"/>
    <col min="14336" max="14337" width="13.140625" style="2" customWidth="1"/>
    <col min="14338" max="14338" width="18.5703125" style="2" customWidth="1"/>
    <col min="14339" max="14588" width="9.140625" style="2"/>
    <col min="14589" max="14589" width="4.7109375" style="2" customWidth="1"/>
    <col min="14590" max="14590" width="41" style="2" customWidth="1"/>
    <col min="14591" max="14591" width="15.85546875" style="2" customWidth="1"/>
    <col min="14592" max="14593" width="13.140625" style="2" customWidth="1"/>
    <col min="14594" max="14594" width="18.5703125" style="2" customWidth="1"/>
    <col min="14595" max="14844" width="9.140625" style="2"/>
    <col min="14845" max="14845" width="4.7109375" style="2" customWidth="1"/>
    <col min="14846" max="14846" width="41" style="2" customWidth="1"/>
    <col min="14847" max="14847" width="15.85546875" style="2" customWidth="1"/>
    <col min="14848" max="14849" width="13.140625" style="2" customWidth="1"/>
    <col min="14850" max="14850" width="18.5703125" style="2" customWidth="1"/>
    <col min="14851" max="15100" width="9.140625" style="2"/>
    <col min="15101" max="15101" width="4.7109375" style="2" customWidth="1"/>
    <col min="15102" max="15102" width="41" style="2" customWidth="1"/>
    <col min="15103" max="15103" width="15.85546875" style="2" customWidth="1"/>
    <col min="15104" max="15105" width="13.140625" style="2" customWidth="1"/>
    <col min="15106" max="15106" width="18.5703125" style="2" customWidth="1"/>
    <col min="15107" max="15356" width="9.140625" style="2"/>
    <col min="15357" max="15357" width="4.7109375" style="2" customWidth="1"/>
    <col min="15358" max="15358" width="41" style="2" customWidth="1"/>
    <col min="15359" max="15359" width="15.85546875" style="2" customWidth="1"/>
    <col min="15360" max="15361" width="13.140625" style="2" customWidth="1"/>
    <col min="15362" max="15362" width="18.5703125" style="2" customWidth="1"/>
    <col min="15363" max="15612" width="9.140625" style="2"/>
    <col min="15613" max="15613" width="4.7109375" style="2" customWidth="1"/>
    <col min="15614" max="15614" width="41" style="2" customWidth="1"/>
    <col min="15615" max="15615" width="15.85546875" style="2" customWidth="1"/>
    <col min="15616" max="15617" width="13.140625" style="2" customWidth="1"/>
    <col min="15618" max="15618" width="18.5703125" style="2" customWidth="1"/>
    <col min="15619" max="15868" width="9.140625" style="2"/>
    <col min="15869" max="15869" width="4.7109375" style="2" customWidth="1"/>
    <col min="15870" max="15870" width="41" style="2" customWidth="1"/>
    <col min="15871" max="15871" width="15.85546875" style="2" customWidth="1"/>
    <col min="15872" max="15873" width="13.140625" style="2" customWidth="1"/>
    <col min="15874" max="15874" width="18.5703125" style="2" customWidth="1"/>
    <col min="15875" max="16124" width="9.140625" style="2"/>
    <col min="16125" max="16125" width="4.7109375" style="2" customWidth="1"/>
    <col min="16126" max="16126" width="41" style="2" customWidth="1"/>
    <col min="16127" max="16127" width="15.85546875" style="2" customWidth="1"/>
    <col min="16128" max="16129" width="13.140625" style="2" customWidth="1"/>
    <col min="16130" max="16130" width="18.5703125" style="2" customWidth="1"/>
    <col min="16131" max="16384" width="9.140625" style="2"/>
  </cols>
  <sheetData>
    <row r="1" spans="1:15" ht="18.75" x14ac:dyDescent="0.25">
      <c r="A1" s="166"/>
      <c r="B1" s="157"/>
      <c r="C1" s="167"/>
      <c r="E1" s="163"/>
      <c r="F1" s="163"/>
      <c r="G1" s="163"/>
      <c r="H1" s="163"/>
      <c r="I1" s="163"/>
      <c r="J1" s="163"/>
      <c r="K1" s="171"/>
      <c r="L1" s="172"/>
      <c r="M1" s="197" t="s">
        <v>63</v>
      </c>
      <c r="N1" s="256"/>
      <c r="O1" s="256"/>
    </row>
    <row r="2" spans="1:15" ht="15.75" customHeight="1" x14ac:dyDescent="0.25">
      <c r="A2" s="168"/>
      <c r="B2" s="159"/>
      <c r="C2" s="169"/>
      <c r="E2" s="165"/>
      <c r="F2" s="165"/>
      <c r="G2" s="165"/>
      <c r="H2" s="165"/>
      <c r="I2" s="165"/>
      <c r="J2" s="165"/>
      <c r="K2" s="165"/>
      <c r="L2" s="197" t="s">
        <v>77</v>
      </c>
      <c r="M2" s="257"/>
      <c r="N2" s="257"/>
      <c r="O2" s="257"/>
    </row>
    <row r="3" spans="1:15" ht="15" x14ac:dyDescent="0.25">
      <c r="A3" s="168"/>
      <c r="B3" s="159"/>
      <c r="C3" s="169"/>
      <c r="D3" s="169"/>
      <c r="E3" s="169"/>
      <c r="F3" s="169"/>
      <c r="G3" s="169"/>
      <c r="H3" s="169"/>
      <c r="I3" s="169"/>
      <c r="J3" s="169"/>
      <c r="K3" s="169"/>
      <c r="M3" s="169"/>
      <c r="N3" s="169"/>
    </row>
    <row r="4" spans="1:15" ht="36.75" customHeight="1" x14ac:dyDescent="0.25">
      <c r="A4" s="200" t="s">
        <v>78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58"/>
      <c r="N4" s="258"/>
      <c r="O4" s="258"/>
    </row>
    <row r="5" spans="1:15" ht="12.75" customHeight="1" x14ac:dyDescent="0.25">
      <c r="A5" s="160"/>
      <c r="B5" s="173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4"/>
      <c r="N5" s="164"/>
      <c r="O5" s="164"/>
    </row>
    <row r="6" spans="1:15" ht="20.25" customHeight="1" x14ac:dyDescent="0.25">
      <c r="A6" s="160"/>
      <c r="B6" s="259" t="s">
        <v>69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58"/>
      <c r="N6" s="258"/>
      <c r="O6" s="258"/>
    </row>
    <row r="7" spans="1:15" ht="16.5" customHeight="1" thickBot="1" x14ac:dyDescent="0.3"/>
    <row r="8" spans="1:15" s="152" customFormat="1" ht="51" customHeight="1" x14ac:dyDescent="0.25">
      <c r="A8" s="226" t="s">
        <v>1</v>
      </c>
      <c r="B8" s="221" t="s">
        <v>2</v>
      </c>
      <c r="C8" s="228" t="s">
        <v>3</v>
      </c>
      <c r="D8" s="223" t="s">
        <v>4</v>
      </c>
      <c r="E8" s="224"/>
      <c r="F8" s="225"/>
      <c r="G8" s="148" t="s">
        <v>5</v>
      </c>
      <c r="H8" s="149" t="s">
        <v>6</v>
      </c>
      <c r="I8" s="150" t="s">
        <v>5</v>
      </c>
      <c r="J8" s="151" t="s">
        <v>5</v>
      </c>
      <c r="K8" s="149" t="s">
        <v>6</v>
      </c>
      <c r="L8" s="150" t="s">
        <v>5</v>
      </c>
      <c r="M8" s="151" t="s">
        <v>5</v>
      </c>
      <c r="N8" s="149" t="s">
        <v>6</v>
      </c>
      <c r="O8" s="150" t="s">
        <v>5</v>
      </c>
    </row>
    <row r="9" spans="1:15" s="152" customFormat="1" ht="16.5" customHeight="1" thickBot="1" x14ac:dyDescent="0.3">
      <c r="A9" s="227"/>
      <c r="B9" s="222"/>
      <c r="C9" s="229"/>
      <c r="D9" s="162" t="s">
        <v>64</v>
      </c>
      <c r="E9" s="153" t="s">
        <v>67</v>
      </c>
      <c r="F9" s="154" t="s">
        <v>68</v>
      </c>
      <c r="G9" s="230" t="s">
        <v>67</v>
      </c>
      <c r="H9" s="231"/>
      <c r="I9" s="222"/>
      <c r="J9" s="232" t="s">
        <v>79</v>
      </c>
      <c r="K9" s="231"/>
      <c r="L9" s="222"/>
      <c r="M9" s="232" t="s">
        <v>80</v>
      </c>
      <c r="N9" s="231"/>
      <c r="O9" s="222"/>
    </row>
    <row r="10" spans="1:15" s="19" customFormat="1" ht="26.25" customHeight="1" x14ac:dyDescent="0.25">
      <c r="A10" s="219" t="s">
        <v>7</v>
      </c>
      <c r="B10" s="108" t="s">
        <v>8</v>
      </c>
      <c r="C10" s="109" t="s">
        <v>9</v>
      </c>
      <c r="D10" s="110">
        <f>D12+D13</f>
        <v>363</v>
      </c>
      <c r="E10" s="14"/>
      <c r="F10" s="111"/>
      <c r="G10" s="112" t="s">
        <v>10</v>
      </c>
      <c r="H10" s="15" t="s">
        <v>10</v>
      </c>
      <c r="I10" s="17" t="s">
        <v>10</v>
      </c>
      <c r="J10" s="113" t="s">
        <v>10</v>
      </c>
      <c r="K10" s="15" t="s">
        <v>10</v>
      </c>
      <c r="L10" s="17" t="s">
        <v>10</v>
      </c>
      <c r="M10" s="113" t="s">
        <v>10</v>
      </c>
      <c r="N10" s="15" t="s">
        <v>10</v>
      </c>
      <c r="O10" s="17" t="s">
        <v>10</v>
      </c>
    </row>
    <row r="11" spans="1:15" ht="19.5" customHeight="1" x14ac:dyDescent="0.25">
      <c r="A11" s="210"/>
      <c r="B11" s="96" t="s">
        <v>11</v>
      </c>
      <c r="C11" s="100"/>
      <c r="D11" s="92"/>
      <c r="E11" s="22"/>
      <c r="F11" s="56"/>
      <c r="G11" s="91"/>
      <c r="H11" s="24"/>
      <c r="I11" s="25"/>
      <c r="J11" s="86"/>
      <c r="K11" s="24"/>
      <c r="L11" s="25"/>
      <c r="M11" s="86"/>
      <c r="N11" s="24"/>
      <c r="O11" s="25"/>
    </row>
    <row r="12" spans="1:15" ht="19.5" customHeight="1" x14ac:dyDescent="0.25">
      <c r="A12" s="210"/>
      <c r="B12" s="96" t="s">
        <v>12</v>
      </c>
      <c r="C12" s="100"/>
      <c r="D12" s="92">
        <v>306</v>
      </c>
      <c r="E12" s="22"/>
      <c r="F12" s="56"/>
      <c r="G12" s="91">
        <v>192000</v>
      </c>
      <c r="H12" s="24"/>
      <c r="I12" s="25">
        <v>192000</v>
      </c>
      <c r="J12" s="86">
        <v>192000</v>
      </c>
      <c r="K12" s="24"/>
      <c r="L12" s="25">
        <v>192000</v>
      </c>
      <c r="M12" s="86">
        <v>192000</v>
      </c>
      <c r="N12" s="24"/>
      <c r="O12" s="25">
        <v>192000</v>
      </c>
    </row>
    <row r="13" spans="1:15" ht="19.5" customHeight="1" thickBot="1" x14ac:dyDescent="0.3">
      <c r="A13" s="220"/>
      <c r="B13" s="115" t="s">
        <v>13</v>
      </c>
      <c r="C13" s="116"/>
      <c r="D13" s="117">
        <v>57</v>
      </c>
      <c r="E13" s="82"/>
      <c r="F13" s="118"/>
      <c r="G13" s="119">
        <v>292000</v>
      </c>
      <c r="H13" s="31"/>
      <c r="I13" s="32">
        <v>292000</v>
      </c>
      <c r="J13" s="120">
        <v>292000</v>
      </c>
      <c r="K13" s="31"/>
      <c r="L13" s="32">
        <v>292000</v>
      </c>
      <c r="M13" s="120">
        <v>292000</v>
      </c>
      <c r="N13" s="31"/>
      <c r="O13" s="32">
        <v>292000</v>
      </c>
    </row>
    <row r="14" spans="1:15" s="19" customFormat="1" ht="24" customHeight="1" x14ac:dyDescent="0.25">
      <c r="A14" s="215" t="s">
        <v>14</v>
      </c>
      <c r="B14" s="126" t="s">
        <v>15</v>
      </c>
      <c r="C14" s="127" t="s">
        <v>16</v>
      </c>
      <c r="D14" s="128">
        <f>SUM(D15:D16)</f>
        <v>3881</v>
      </c>
      <c r="E14" s="35"/>
      <c r="F14" s="129"/>
      <c r="G14" s="130">
        <v>29768.76</v>
      </c>
      <c r="H14" s="37"/>
      <c r="I14" s="38">
        <v>29768.76</v>
      </c>
      <c r="J14" s="131">
        <v>29768.76</v>
      </c>
      <c r="K14" s="37"/>
      <c r="L14" s="38">
        <v>29768.76</v>
      </c>
      <c r="M14" s="131">
        <v>29768.76</v>
      </c>
      <c r="N14" s="37"/>
      <c r="O14" s="38">
        <v>29768.76</v>
      </c>
    </row>
    <row r="15" spans="1:15" ht="19.5" customHeight="1" x14ac:dyDescent="0.25">
      <c r="A15" s="213"/>
      <c r="B15" s="96" t="s">
        <v>17</v>
      </c>
      <c r="C15" s="100"/>
      <c r="D15" s="104">
        <v>2440</v>
      </c>
      <c r="E15" s="39"/>
      <c r="F15" s="56"/>
      <c r="G15" s="91">
        <v>29768.76</v>
      </c>
      <c r="H15" s="24"/>
      <c r="I15" s="25">
        <v>29768.76</v>
      </c>
      <c r="J15" s="86">
        <v>29768.76</v>
      </c>
      <c r="K15" s="24"/>
      <c r="L15" s="25">
        <v>29768.76</v>
      </c>
      <c r="M15" s="86">
        <v>29768.76</v>
      </c>
      <c r="N15" s="24"/>
      <c r="O15" s="25">
        <v>29768.76</v>
      </c>
    </row>
    <row r="16" spans="1:15" ht="19.5" customHeight="1" thickBot="1" x14ac:dyDescent="0.3">
      <c r="A16" s="216"/>
      <c r="B16" s="98" t="s">
        <v>18</v>
      </c>
      <c r="C16" s="101"/>
      <c r="D16" s="106">
        <v>1441</v>
      </c>
      <c r="E16" s="40"/>
      <c r="F16" s="114"/>
      <c r="G16" s="94">
        <v>29768.76</v>
      </c>
      <c r="H16" s="58"/>
      <c r="I16" s="59">
        <v>29768.76</v>
      </c>
      <c r="J16" s="89">
        <v>29768.76</v>
      </c>
      <c r="K16" s="58"/>
      <c r="L16" s="59">
        <v>29768.76</v>
      </c>
      <c r="M16" s="89">
        <v>29768.76</v>
      </c>
      <c r="N16" s="58"/>
      <c r="O16" s="59">
        <v>29768.76</v>
      </c>
    </row>
    <row r="17" spans="1:15" ht="24.75" customHeight="1" x14ac:dyDescent="0.25">
      <c r="A17" s="219" t="s">
        <v>19</v>
      </c>
      <c r="B17" s="121" t="s">
        <v>20</v>
      </c>
      <c r="C17" s="122" t="s">
        <v>10</v>
      </c>
      <c r="D17" s="123" t="s">
        <v>10</v>
      </c>
      <c r="E17" s="43" t="s">
        <v>10</v>
      </c>
      <c r="F17" s="124" t="s">
        <v>10</v>
      </c>
      <c r="G17" s="123" t="s">
        <v>10</v>
      </c>
      <c r="H17" s="43" t="s">
        <v>10</v>
      </c>
      <c r="I17" s="124" t="s">
        <v>10</v>
      </c>
      <c r="J17" s="125" t="s">
        <v>10</v>
      </c>
      <c r="K17" s="43" t="s">
        <v>10</v>
      </c>
      <c r="L17" s="54" t="s">
        <v>10</v>
      </c>
      <c r="M17" s="125" t="s">
        <v>10</v>
      </c>
      <c r="N17" s="43" t="s">
        <v>10</v>
      </c>
      <c r="O17" s="54" t="s">
        <v>10</v>
      </c>
    </row>
    <row r="18" spans="1:15" ht="29.25" customHeight="1" x14ac:dyDescent="0.25">
      <c r="A18" s="210"/>
      <c r="B18" s="96" t="s">
        <v>21</v>
      </c>
      <c r="C18" s="100" t="s">
        <v>22</v>
      </c>
      <c r="D18" s="104">
        <v>22723</v>
      </c>
      <c r="E18" s="39"/>
      <c r="F18" s="56"/>
      <c r="G18" s="91">
        <v>2446.85</v>
      </c>
      <c r="H18" s="24"/>
      <c r="I18" s="25">
        <v>2446.85</v>
      </c>
      <c r="J18" s="86">
        <v>2446.85</v>
      </c>
      <c r="K18" s="24"/>
      <c r="L18" s="25">
        <v>2446.85</v>
      </c>
      <c r="M18" s="86">
        <v>2446.85</v>
      </c>
      <c r="N18" s="24"/>
      <c r="O18" s="25">
        <v>2446.85</v>
      </c>
    </row>
    <row r="19" spans="1:15" ht="54" customHeight="1" x14ac:dyDescent="0.25">
      <c r="A19" s="210"/>
      <c r="B19" s="96" t="s">
        <v>23</v>
      </c>
      <c r="C19" s="100" t="s">
        <v>22</v>
      </c>
      <c r="D19" s="104">
        <v>147342</v>
      </c>
      <c r="E19" s="39"/>
      <c r="F19" s="56"/>
      <c r="G19" s="91">
        <v>489.35</v>
      </c>
      <c r="H19" s="24"/>
      <c r="I19" s="25">
        <v>489.35</v>
      </c>
      <c r="J19" s="86">
        <v>489.35</v>
      </c>
      <c r="K19" s="24"/>
      <c r="L19" s="25">
        <v>489.35</v>
      </c>
      <c r="M19" s="86">
        <v>489.35</v>
      </c>
      <c r="N19" s="24"/>
      <c r="O19" s="25">
        <v>489.35</v>
      </c>
    </row>
    <row r="20" spans="1:15" ht="28.5" customHeight="1" thickBot="1" x14ac:dyDescent="0.3">
      <c r="A20" s="220"/>
      <c r="B20" s="115" t="s">
        <v>24</v>
      </c>
      <c r="C20" s="116" t="s">
        <v>25</v>
      </c>
      <c r="D20" s="132">
        <v>302940</v>
      </c>
      <c r="E20" s="76"/>
      <c r="F20" s="118"/>
      <c r="G20" s="119">
        <v>2764.7</v>
      </c>
      <c r="H20" s="133"/>
      <c r="I20" s="32">
        <v>2764.7</v>
      </c>
      <c r="J20" s="120">
        <v>2764.7</v>
      </c>
      <c r="K20" s="133"/>
      <c r="L20" s="32">
        <v>2764.7</v>
      </c>
      <c r="M20" s="120">
        <v>2764.7</v>
      </c>
      <c r="N20" s="133"/>
      <c r="O20" s="32">
        <v>2764.7</v>
      </c>
    </row>
    <row r="21" spans="1:15" ht="28.5" customHeight="1" x14ac:dyDescent="0.25">
      <c r="A21" s="209" t="s">
        <v>26</v>
      </c>
      <c r="B21" s="136" t="s">
        <v>27</v>
      </c>
      <c r="C21" s="137" t="s">
        <v>28</v>
      </c>
      <c r="D21" s="138">
        <v>7440</v>
      </c>
      <c r="E21" s="51"/>
      <c r="F21" s="139"/>
      <c r="G21" s="140">
        <v>1029.67</v>
      </c>
      <c r="H21" s="45"/>
      <c r="I21" s="46">
        <v>1029.67</v>
      </c>
      <c r="J21" s="141">
        <v>1029.67</v>
      </c>
      <c r="K21" s="45"/>
      <c r="L21" s="46">
        <v>1029.67</v>
      </c>
      <c r="M21" s="141">
        <v>1029.67</v>
      </c>
      <c r="N21" s="45"/>
      <c r="O21" s="46">
        <v>1029.67</v>
      </c>
    </row>
    <row r="22" spans="1:15" ht="28.5" customHeight="1" x14ac:dyDescent="0.25">
      <c r="A22" s="210"/>
      <c r="B22" s="96" t="s">
        <v>29</v>
      </c>
      <c r="C22" s="100" t="s">
        <v>25</v>
      </c>
      <c r="D22" s="104">
        <v>27880</v>
      </c>
      <c r="E22" s="39"/>
      <c r="F22" s="56"/>
      <c r="G22" s="91">
        <v>1956.31</v>
      </c>
      <c r="H22" s="24"/>
      <c r="I22" s="25">
        <v>1956.31</v>
      </c>
      <c r="J22" s="86">
        <v>1956.31</v>
      </c>
      <c r="K22" s="24"/>
      <c r="L22" s="25">
        <v>1956.31</v>
      </c>
      <c r="M22" s="86">
        <v>1956.31</v>
      </c>
      <c r="N22" s="24"/>
      <c r="O22" s="25">
        <v>1956.31</v>
      </c>
    </row>
    <row r="23" spans="1:15" ht="28.5" customHeight="1" x14ac:dyDescent="0.25">
      <c r="A23" s="210"/>
      <c r="B23" s="96" t="s">
        <v>30</v>
      </c>
      <c r="C23" s="100" t="s">
        <v>10</v>
      </c>
      <c r="D23" s="92" t="s">
        <v>10</v>
      </c>
      <c r="E23" s="22"/>
      <c r="F23" s="56"/>
      <c r="G23" s="92" t="s">
        <v>10</v>
      </c>
      <c r="H23" s="22" t="s">
        <v>10</v>
      </c>
      <c r="I23" s="56" t="s">
        <v>10</v>
      </c>
      <c r="J23" s="87" t="s">
        <v>10</v>
      </c>
      <c r="K23" s="22" t="s">
        <v>10</v>
      </c>
      <c r="L23" s="56" t="s">
        <v>10</v>
      </c>
      <c r="M23" s="87" t="s">
        <v>10</v>
      </c>
      <c r="N23" s="22" t="s">
        <v>10</v>
      </c>
      <c r="O23" s="56" t="s">
        <v>10</v>
      </c>
    </row>
    <row r="24" spans="1:15" ht="28.5" customHeight="1" x14ac:dyDescent="0.25">
      <c r="A24" s="210"/>
      <c r="B24" s="96" t="s">
        <v>31</v>
      </c>
      <c r="C24" s="100" t="s">
        <v>22</v>
      </c>
      <c r="D24" s="104">
        <v>301334</v>
      </c>
      <c r="E24" s="39"/>
      <c r="F24" s="56"/>
      <c r="G24" s="91">
        <v>462.79</v>
      </c>
      <c r="H24" s="24"/>
      <c r="I24" s="25">
        <v>462.79</v>
      </c>
      <c r="J24" s="86">
        <v>462.79</v>
      </c>
      <c r="K24" s="24"/>
      <c r="L24" s="25">
        <v>462.79</v>
      </c>
      <c r="M24" s="86">
        <v>462.79</v>
      </c>
      <c r="N24" s="24"/>
      <c r="O24" s="25">
        <v>462.79</v>
      </c>
    </row>
    <row r="25" spans="1:15" ht="28.5" customHeight="1" thickBot="1" x14ac:dyDescent="0.3">
      <c r="A25" s="211"/>
      <c r="B25" s="98" t="s">
        <v>32</v>
      </c>
      <c r="C25" s="101" t="s">
        <v>33</v>
      </c>
      <c r="D25" s="106">
        <v>9338</v>
      </c>
      <c r="E25" s="40"/>
      <c r="F25" s="114"/>
      <c r="G25" s="94">
        <v>1341.21</v>
      </c>
      <c r="H25" s="58"/>
      <c r="I25" s="59">
        <v>1341.21</v>
      </c>
      <c r="J25" s="89">
        <v>1341.21</v>
      </c>
      <c r="K25" s="58"/>
      <c r="L25" s="59">
        <v>1341.21</v>
      </c>
      <c r="M25" s="89">
        <v>1341.21</v>
      </c>
      <c r="N25" s="58"/>
      <c r="O25" s="59">
        <v>1341.21</v>
      </c>
    </row>
    <row r="26" spans="1:15" s="19" customFormat="1" ht="29.25" customHeight="1" x14ac:dyDescent="0.25">
      <c r="A26" s="212" t="s">
        <v>34</v>
      </c>
      <c r="B26" s="108" t="s">
        <v>35</v>
      </c>
      <c r="C26" s="109" t="s">
        <v>25</v>
      </c>
      <c r="D26" s="134">
        <f>SUM(D27:D28)</f>
        <v>135036</v>
      </c>
      <c r="E26" s="84">
        <f>SUM(E27:E28)</f>
        <v>24859</v>
      </c>
      <c r="F26" s="135">
        <f>SUM(F27:F28)</f>
        <v>110177</v>
      </c>
      <c r="G26" s="112"/>
      <c r="H26" s="16"/>
      <c r="I26" s="17"/>
      <c r="J26" s="113"/>
      <c r="K26" s="16"/>
      <c r="L26" s="17"/>
      <c r="M26" s="113"/>
      <c r="N26" s="16"/>
      <c r="O26" s="17"/>
    </row>
    <row r="27" spans="1:15" ht="16.5" customHeight="1" x14ac:dyDescent="0.25">
      <c r="A27" s="213"/>
      <c r="B27" s="96" t="s">
        <v>36</v>
      </c>
      <c r="C27" s="100"/>
      <c r="D27" s="104">
        <v>65736</v>
      </c>
      <c r="E27" s="39">
        <v>12399</v>
      </c>
      <c r="F27" s="105">
        <f>D27-E27</f>
        <v>53337</v>
      </c>
      <c r="G27" s="91">
        <v>1260.75</v>
      </c>
      <c r="H27" s="24">
        <v>1.9970000000000001</v>
      </c>
      <c r="I27" s="25">
        <f>G27*H27</f>
        <v>2517.7177500000003</v>
      </c>
      <c r="J27" s="86">
        <v>1260.75</v>
      </c>
      <c r="K27" s="24">
        <v>2.6120000000000001</v>
      </c>
      <c r="L27" s="25">
        <f>ROUND(J27*K27,2)</f>
        <v>3293.08</v>
      </c>
      <c r="M27" s="86">
        <v>1260.75</v>
      </c>
      <c r="N27" s="24">
        <v>2.6120000000000001</v>
      </c>
      <c r="O27" s="25">
        <f>ROUND(M27*N27,2)</f>
        <v>3293.08</v>
      </c>
    </row>
    <row r="28" spans="1:15" ht="16.5" customHeight="1" x14ac:dyDescent="0.25">
      <c r="A28" s="213"/>
      <c r="B28" s="96" t="s">
        <v>37</v>
      </c>
      <c r="C28" s="100"/>
      <c r="D28" s="104">
        <v>69300</v>
      </c>
      <c r="E28" s="39">
        <v>12460</v>
      </c>
      <c r="F28" s="105">
        <f>D28-E28</f>
        <v>56840</v>
      </c>
      <c r="G28" s="91">
        <v>1260.75</v>
      </c>
      <c r="H28" s="24">
        <v>1</v>
      </c>
      <c r="I28" s="25">
        <v>1260.75</v>
      </c>
      <c r="J28" s="86">
        <v>1260.75</v>
      </c>
      <c r="K28" s="24">
        <v>1</v>
      </c>
      <c r="L28" s="25">
        <v>1260.75</v>
      </c>
      <c r="M28" s="86">
        <v>1260.75</v>
      </c>
      <c r="N28" s="24">
        <v>1</v>
      </c>
      <c r="O28" s="25">
        <v>1260.75</v>
      </c>
    </row>
    <row r="29" spans="1:15" s="19" customFormat="1" ht="30" customHeight="1" x14ac:dyDescent="0.25">
      <c r="A29" s="213"/>
      <c r="B29" s="95" t="s">
        <v>38</v>
      </c>
      <c r="C29" s="99" t="s">
        <v>28</v>
      </c>
      <c r="D29" s="102">
        <f>SUM(D30:D31)</f>
        <v>85560</v>
      </c>
      <c r="E29" s="62"/>
      <c r="F29" s="103"/>
      <c r="G29" s="90"/>
      <c r="H29" s="64"/>
      <c r="I29" s="65"/>
      <c r="J29" s="85"/>
      <c r="K29" s="64"/>
      <c r="L29" s="65"/>
      <c r="M29" s="85"/>
      <c r="N29" s="64"/>
      <c r="O29" s="65"/>
    </row>
    <row r="30" spans="1:15" ht="16.5" customHeight="1" x14ac:dyDescent="0.25">
      <c r="A30" s="213"/>
      <c r="B30" s="96" t="s">
        <v>36</v>
      </c>
      <c r="C30" s="100"/>
      <c r="D30" s="104">
        <v>62310</v>
      </c>
      <c r="E30" s="39"/>
      <c r="F30" s="105"/>
      <c r="G30" s="91">
        <v>565.15</v>
      </c>
      <c r="H30" s="24"/>
      <c r="I30" s="25">
        <v>565.15</v>
      </c>
      <c r="J30" s="86">
        <v>565.15</v>
      </c>
      <c r="K30" s="24"/>
      <c r="L30" s="25">
        <v>565.15</v>
      </c>
      <c r="M30" s="86">
        <v>565.15</v>
      </c>
      <c r="N30" s="24"/>
      <c r="O30" s="25">
        <v>565.15</v>
      </c>
    </row>
    <row r="31" spans="1:15" ht="16.5" customHeight="1" x14ac:dyDescent="0.25">
      <c r="A31" s="213"/>
      <c r="B31" s="96" t="s">
        <v>37</v>
      </c>
      <c r="C31" s="100"/>
      <c r="D31" s="104">
        <v>23250</v>
      </c>
      <c r="E31" s="39"/>
      <c r="F31" s="105"/>
      <c r="G31" s="91">
        <v>565.15</v>
      </c>
      <c r="H31" s="24"/>
      <c r="I31" s="25">
        <v>565.15</v>
      </c>
      <c r="J31" s="86">
        <v>565.15</v>
      </c>
      <c r="K31" s="24"/>
      <c r="L31" s="25">
        <v>565.15</v>
      </c>
      <c r="M31" s="86">
        <v>565.15</v>
      </c>
      <c r="N31" s="24"/>
      <c r="O31" s="25">
        <v>565.15</v>
      </c>
    </row>
    <row r="32" spans="1:15" s="19" customFormat="1" ht="24.75" customHeight="1" x14ac:dyDescent="0.25">
      <c r="A32" s="213"/>
      <c r="B32" s="95" t="s">
        <v>39</v>
      </c>
      <c r="C32" s="99" t="s">
        <v>10</v>
      </c>
      <c r="D32" s="93" t="s">
        <v>10</v>
      </c>
      <c r="E32" s="66" t="s">
        <v>10</v>
      </c>
      <c r="F32" s="68" t="s">
        <v>10</v>
      </c>
      <c r="G32" s="93" t="s">
        <v>10</v>
      </c>
      <c r="H32" s="66" t="s">
        <v>10</v>
      </c>
      <c r="I32" s="68" t="s">
        <v>10</v>
      </c>
      <c r="J32" s="88" t="s">
        <v>10</v>
      </c>
      <c r="K32" s="66" t="s">
        <v>10</v>
      </c>
      <c r="L32" s="68" t="s">
        <v>10</v>
      </c>
      <c r="M32" s="88" t="s">
        <v>10</v>
      </c>
      <c r="N32" s="66" t="s">
        <v>10</v>
      </c>
      <c r="O32" s="68" t="s">
        <v>10</v>
      </c>
    </row>
    <row r="33" spans="1:15" s="19" customFormat="1" ht="25.5" x14ac:dyDescent="0.25">
      <c r="A33" s="213"/>
      <c r="B33" s="95" t="s">
        <v>40</v>
      </c>
      <c r="C33" s="99" t="s">
        <v>22</v>
      </c>
      <c r="D33" s="102">
        <f>SUM(D34:D35)</f>
        <v>50318</v>
      </c>
      <c r="E33" s="62"/>
      <c r="F33" s="103"/>
      <c r="G33" s="90"/>
      <c r="H33" s="64"/>
      <c r="I33" s="65"/>
      <c r="J33" s="85"/>
      <c r="K33" s="64"/>
      <c r="L33" s="65"/>
      <c r="M33" s="85"/>
      <c r="N33" s="64"/>
      <c r="O33" s="65"/>
    </row>
    <row r="34" spans="1:15" ht="16.5" customHeight="1" x14ac:dyDescent="0.25">
      <c r="A34" s="213"/>
      <c r="B34" s="96" t="s">
        <v>41</v>
      </c>
      <c r="C34" s="100"/>
      <c r="D34" s="104">
        <v>26100</v>
      </c>
      <c r="E34" s="39"/>
      <c r="F34" s="105"/>
      <c r="G34" s="91">
        <v>1076.46</v>
      </c>
      <c r="H34" s="24"/>
      <c r="I34" s="25">
        <v>1076.46</v>
      </c>
      <c r="J34" s="86">
        <v>1076.46</v>
      </c>
      <c r="K34" s="24"/>
      <c r="L34" s="25">
        <v>1076.46</v>
      </c>
      <c r="M34" s="86">
        <v>1076.46</v>
      </c>
      <c r="N34" s="24"/>
      <c r="O34" s="25">
        <v>1076.46</v>
      </c>
    </row>
    <row r="35" spans="1:15" ht="15" customHeight="1" x14ac:dyDescent="0.25">
      <c r="A35" s="213"/>
      <c r="B35" s="96" t="s">
        <v>37</v>
      </c>
      <c r="C35" s="100"/>
      <c r="D35" s="104">
        <v>24218</v>
      </c>
      <c r="E35" s="39"/>
      <c r="F35" s="105"/>
      <c r="G35" s="91">
        <v>367.44</v>
      </c>
      <c r="H35" s="24"/>
      <c r="I35" s="25">
        <v>367.44</v>
      </c>
      <c r="J35" s="86">
        <v>367.44</v>
      </c>
      <c r="K35" s="24"/>
      <c r="L35" s="25">
        <v>367.44</v>
      </c>
      <c r="M35" s="86">
        <v>367.44</v>
      </c>
      <c r="N35" s="24"/>
      <c r="O35" s="25">
        <v>367.44</v>
      </c>
    </row>
    <row r="36" spans="1:15" s="19" customFormat="1" ht="25.5" x14ac:dyDescent="0.25">
      <c r="A36" s="213"/>
      <c r="B36" s="95" t="s">
        <v>42</v>
      </c>
      <c r="C36" s="99" t="s">
        <v>33</v>
      </c>
      <c r="D36" s="102">
        <f>SUM(D37:D38)</f>
        <v>6273</v>
      </c>
      <c r="E36" s="62"/>
      <c r="F36" s="103"/>
      <c r="G36" s="90"/>
      <c r="H36" s="64"/>
      <c r="I36" s="65"/>
      <c r="J36" s="85"/>
      <c r="K36" s="64"/>
      <c r="L36" s="65"/>
      <c r="M36" s="85"/>
      <c r="N36" s="64"/>
      <c r="O36" s="65"/>
    </row>
    <row r="37" spans="1:15" ht="17.25" customHeight="1" x14ac:dyDescent="0.25">
      <c r="A37" s="213"/>
      <c r="B37" s="96" t="s">
        <v>62</v>
      </c>
      <c r="C37" s="100"/>
      <c r="D37" s="104">
        <v>4350</v>
      </c>
      <c r="E37" s="39"/>
      <c r="F37" s="105"/>
      <c r="G37" s="91">
        <v>2319.2399999999998</v>
      </c>
      <c r="H37" s="24"/>
      <c r="I37" s="25">
        <v>2319.2399999999998</v>
      </c>
      <c r="J37" s="86">
        <v>2319.2399999999998</v>
      </c>
      <c r="K37" s="24"/>
      <c r="L37" s="25">
        <v>2319.2399999999998</v>
      </c>
      <c r="M37" s="86">
        <v>2319.2399999999998</v>
      </c>
      <c r="N37" s="24"/>
      <c r="O37" s="25">
        <v>2319.2399999999998</v>
      </c>
    </row>
    <row r="38" spans="1:15" ht="17.25" customHeight="1" thickBot="1" x14ac:dyDescent="0.3">
      <c r="A38" s="214"/>
      <c r="B38" s="115" t="s">
        <v>37</v>
      </c>
      <c r="C38" s="116"/>
      <c r="D38" s="132">
        <v>1923</v>
      </c>
      <c r="E38" s="76"/>
      <c r="F38" s="143"/>
      <c r="G38" s="119">
        <v>1661.62</v>
      </c>
      <c r="H38" s="31"/>
      <c r="I38" s="32">
        <v>1661.62</v>
      </c>
      <c r="J38" s="120">
        <v>1661.62</v>
      </c>
      <c r="K38" s="31"/>
      <c r="L38" s="32">
        <v>1661.62</v>
      </c>
      <c r="M38" s="120">
        <v>1661.62</v>
      </c>
      <c r="N38" s="31"/>
      <c r="O38" s="32">
        <v>1661.62</v>
      </c>
    </row>
    <row r="39" spans="1:15" s="19" customFormat="1" ht="27.75" customHeight="1" x14ac:dyDescent="0.25">
      <c r="A39" s="215" t="s">
        <v>43</v>
      </c>
      <c r="B39" s="126" t="s">
        <v>44</v>
      </c>
      <c r="C39" s="127" t="s">
        <v>25</v>
      </c>
      <c r="D39" s="128">
        <f>SUM(D40:D41)</f>
        <v>267859</v>
      </c>
      <c r="E39" s="35">
        <f t="shared" ref="E39:F39" si="0">SUM(E40:E41)</f>
        <v>50353</v>
      </c>
      <c r="F39" s="129">
        <f t="shared" si="0"/>
        <v>217506</v>
      </c>
      <c r="G39" s="130"/>
      <c r="H39" s="37"/>
      <c r="I39" s="38"/>
      <c r="J39" s="131"/>
      <c r="K39" s="37"/>
      <c r="L39" s="38"/>
      <c r="M39" s="131"/>
      <c r="N39" s="37"/>
      <c r="O39" s="38"/>
    </row>
    <row r="40" spans="1:15" ht="15.75" customHeight="1" x14ac:dyDescent="0.25">
      <c r="A40" s="213"/>
      <c r="B40" s="96" t="s">
        <v>45</v>
      </c>
      <c r="C40" s="100"/>
      <c r="D40" s="104">
        <v>114955</v>
      </c>
      <c r="E40" s="39">
        <v>20286</v>
      </c>
      <c r="F40" s="105">
        <f>D40-E40</f>
        <v>94669</v>
      </c>
      <c r="G40" s="91">
        <v>1334.69</v>
      </c>
      <c r="H40" s="24">
        <v>1.724</v>
      </c>
      <c r="I40" s="25">
        <f>G40*H40</f>
        <v>2301.0055600000001</v>
      </c>
      <c r="J40" s="86">
        <v>1653.15</v>
      </c>
      <c r="K40" s="24">
        <v>1.718</v>
      </c>
      <c r="L40" s="25">
        <f>ROUND(J40*K40,2)</f>
        <v>2840.11</v>
      </c>
      <c r="M40" s="86">
        <v>1653.15</v>
      </c>
      <c r="N40" s="24">
        <v>1.718</v>
      </c>
      <c r="O40" s="25">
        <f>ROUND(M40*N40,2)</f>
        <v>2840.11</v>
      </c>
    </row>
    <row r="41" spans="1:15" ht="15.75" customHeight="1" x14ac:dyDescent="0.25">
      <c r="A41" s="213"/>
      <c r="B41" s="96" t="s">
        <v>37</v>
      </c>
      <c r="C41" s="100"/>
      <c r="D41" s="104">
        <v>152904</v>
      </c>
      <c r="E41" s="39">
        <v>30067</v>
      </c>
      <c r="F41" s="105">
        <f>D41-E41</f>
        <v>122837</v>
      </c>
      <c r="G41" s="91">
        <v>1334.69</v>
      </c>
      <c r="H41" s="24">
        <v>1</v>
      </c>
      <c r="I41" s="25">
        <v>1334.69</v>
      </c>
      <c r="J41" s="86">
        <v>1653.15</v>
      </c>
      <c r="K41" s="24">
        <v>1</v>
      </c>
      <c r="L41" s="25">
        <f>ROUND(J41*K41,2)</f>
        <v>1653.15</v>
      </c>
      <c r="M41" s="86">
        <v>1653.15</v>
      </c>
      <c r="N41" s="24">
        <v>1</v>
      </c>
      <c r="O41" s="25">
        <f>ROUND(M41*N41,2)</f>
        <v>1653.15</v>
      </c>
    </row>
    <row r="42" spans="1:15" s="19" customFormat="1" ht="28.5" customHeight="1" x14ac:dyDescent="0.25">
      <c r="A42" s="213"/>
      <c r="B42" s="95" t="s">
        <v>46</v>
      </c>
      <c r="C42" s="99" t="s">
        <v>28</v>
      </c>
      <c r="D42" s="102">
        <f>SUM(D43:D44)</f>
        <v>18290</v>
      </c>
      <c r="E42" s="62"/>
      <c r="F42" s="103"/>
      <c r="G42" s="90"/>
      <c r="H42" s="64"/>
      <c r="I42" s="65"/>
      <c r="J42" s="85"/>
      <c r="K42" s="64"/>
      <c r="L42" s="65"/>
      <c r="M42" s="85"/>
      <c r="N42" s="64"/>
      <c r="O42" s="65"/>
    </row>
    <row r="43" spans="1:15" x14ac:dyDescent="0.25">
      <c r="A43" s="213"/>
      <c r="B43" s="96" t="s">
        <v>45</v>
      </c>
      <c r="C43" s="100"/>
      <c r="D43" s="104">
        <v>6820</v>
      </c>
      <c r="E43" s="39"/>
      <c r="F43" s="105"/>
      <c r="G43" s="91">
        <v>506.89</v>
      </c>
      <c r="H43" s="24"/>
      <c r="I43" s="25">
        <v>506.89</v>
      </c>
      <c r="J43" s="86">
        <v>506.89</v>
      </c>
      <c r="K43" s="24"/>
      <c r="L43" s="25">
        <v>506.89</v>
      </c>
      <c r="M43" s="86">
        <v>506.89</v>
      </c>
      <c r="N43" s="24"/>
      <c r="O43" s="25">
        <v>506.89</v>
      </c>
    </row>
    <row r="44" spans="1:15" x14ac:dyDescent="0.25">
      <c r="A44" s="213"/>
      <c r="B44" s="96" t="s">
        <v>37</v>
      </c>
      <c r="C44" s="100"/>
      <c r="D44" s="104">
        <v>11470</v>
      </c>
      <c r="E44" s="39"/>
      <c r="F44" s="105"/>
      <c r="G44" s="91">
        <v>506.89</v>
      </c>
      <c r="H44" s="24"/>
      <c r="I44" s="25">
        <v>506.89</v>
      </c>
      <c r="J44" s="86">
        <v>506.89</v>
      </c>
      <c r="K44" s="24"/>
      <c r="L44" s="25">
        <v>506.89</v>
      </c>
      <c r="M44" s="86">
        <v>506.89</v>
      </c>
      <c r="N44" s="24"/>
      <c r="O44" s="25">
        <v>506.89</v>
      </c>
    </row>
    <row r="45" spans="1:15" s="19" customFormat="1" ht="27.75" customHeight="1" x14ac:dyDescent="0.25">
      <c r="A45" s="213"/>
      <c r="B45" s="95" t="s">
        <v>47</v>
      </c>
      <c r="C45" s="99" t="s">
        <v>10</v>
      </c>
      <c r="D45" s="93" t="s">
        <v>10</v>
      </c>
      <c r="E45" s="66"/>
      <c r="F45" s="68"/>
      <c r="G45" s="90"/>
      <c r="H45" s="64"/>
      <c r="I45" s="65"/>
      <c r="J45" s="85"/>
      <c r="K45" s="64"/>
      <c r="L45" s="65"/>
      <c r="M45" s="85"/>
      <c r="N45" s="64"/>
      <c r="O45" s="65"/>
    </row>
    <row r="46" spans="1:15" s="19" customFormat="1" ht="25.5" x14ac:dyDescent="0.25">
      <c r="A46" s="213"/>
      <c r="B46" s="95" t="s">
        <v>48</v>
      </c>
      <c r="C46" s="99" t="s">
        <v>22</v>
      </c>
      <c r="D46" s="102">
        <f>SUM(D47:D48)</f>
        <v>428173</v>
      </c>
      <c r="E46" s="62"/>
      <c r="F46" s="103"/>
      <c r="G46" s="90"/>
      <c r="H46" s="64"/>
      <c r="I46" s="65"/>
      <c r="J46" s="85"/>
      <c r="K46" s="64"/>
      <c r="L46" s="65"/>
      <c r="M46" s="85"/>
      <c r="N46" s="64"/>
      <c r="O46" s="65"/>
    </row>
    <row r="47" spans="1:15" ht="18" customHeight="1" x14ac:dyDescent="0.25">
      <c r="A47" s="213"/>
      <c r="B47" s="96" t="s">
        <v>49</v>
      </c>
      <c r="C47" s="100"/>
      <c r="D47" s="104">
        <v>145959</v>
      </c>
      <c r="E47" s="39"/>
      <c r="F47" s="105"/>
      <c r="G47" s="91">
        <v>531.01</v>
      </c>
      <c r="H47" s="24"/>
      <c r="I47" s="25">
        <v>531.01</v>
      </c>
      <c r="J47" s="86">
        <v>531.01</v>
      </c>
      <c r="K47" s="24"/>
      <c r="L47" s="25">
        <v>531.01</v>
      </c>
      <c r="M47" s="86">
        <v>531.01</v>
      </c>
      <c r="N47" s="24"/>
      <c r="O47" s="25">
        <v>531.01</v>
      </c>
    </row>
    <row r="48" spans="1:15" ht="16.5" customHeight="1" x14ac:dyDescent="0.25">
      <c r="A48" s="213"/>
      <c r="B48" s="96" t="s">
        <v>37</v>
      </c>
      <c r="C48" s="100"/>
      <c r="D48" s="104">
        <v>282214</v>
      </c>
      <c r="E48" s="39"/>
      <c r="F48" s="105"/>
      <c r="G48" s="91">
        <v>337.03</v>
      </c>
      <c r="H48" s="24"/>
      <c r="I48" s="25">
        <v>337.03</v>
      </c>
      <c r="J48" s="86">
        <v>337.03</v>
      </c>
      <c r="K48" s="24"/>
      <c r="L48" s="25">
        <v>337.03</v>
      </c>
      <c r="M48" s="86">
        <v>337.03</v>
      </c>
      <c r="N48" s="24"/>
      <c r="O48" s="25">
        <v>337.03</v>
      </c>
    </row>
    <row r="49" spans="1:15" s="19" customFormat="1" ht="25.5" x14ac:dyDescent="0.25">
      <c r="A49" s="213"/>
      <c r="B49" s="95" t="s">
        <v>50</v>
      </c>
      <c r="C49" s="99" t="s">
        <v>33</v>
      </c>
      <c r="D49" s="102">
        <f>SUM(D50:D51)</f>
        <v>94934</v>
      </c>
      <c r="E49" s="62"/>
      <c r="F49" s="103"/>
      <c r="G49" s="90"/>
      <c r="H49" s="64"/>
      <c r="I49" s="65"/>
      <c r="J49" s="85"/>
      <c r="K49" s="64"/>
      <c r="L49" s="65"/>
      <c r="M49" s="85"/>
      <c r="N49" s="64"/>
      <c r="O49" s="65"/>
    </row>
    <row r="50" spans="1:15" ht="14.25" customHeight="1" x14ac:dyDescent="0.25">
      <c r="A50" s="213"/>
      <c r="B50" s="96" t="s">
        <v>51</v>
      </c>
      <c r="C50" s="100"/>
      <c r="D50" s="104">
        <v>31107</v>
      </c>
      <c r="E50" s="39"/>
      <c r="F50" s="105"/>
      <c r="G50" s="91">
        <v>1516.18</v>
      </c>
      <c r="H50" s="24"/>
      <c r="I50" s="25">
        <v>1516.18</v>
      </c>
      <c r="J50" s="86">
        <v>1516.18</v>
      </c>
      <c r="K50" s="24"/>
      <c r="L50" s="25">
        <v>1516.18</v>
      </c>
      <c r="M50" s="86">
        <v>1516.18</v>
      </c>
      <c r="N50" s="24"/>
      <c r="O50" s="25">
        <v>1516.18</v>
      </c>
    </row>
    <row r="51" spans="1:15" ht="14.25" customHeight="1" thickBot="1" x14ac:dyDescent="0.3">
      <c r="A51" s="216"/>
      <c r="B51" s="98" t="s">
        <v>37</v>
      </c>
      <c r="C51" s="101"/>
      <c r="D51" s="106">
        <v>63827</v>
      </c>
      <c r="E51" s="40"/>
      <c r="F51" s="107"/>
      <c r="G51" s="94">
        <v>906.81</v>
      </c>
      <c r="H51" s="58"/>
      <c r="I51" s="59">
        <v>906.81</v>
      </c>
      <c r="J51" s="89">
        <v>906.81</v>
      </c>
      <c r="K51" s="58"/>
      <c r="L51" s="59">
        <v>906.81</v>
      </c>
      <c r="M51" s="89">
        <v>906.81</v>
      </c>
      <c r="N51" s="58"/>
      <c r="O51" s="59">
        <v>906.81</v>
      </c>
    </row>
    <row r="52" spans="1:15" ht="25.5" customHeight="1" x14ac:dyDescent="0.25">
      <c r="A52" s="212" t="s">
        <v>52</v>
      </c>
      <c r="B52" s="121" t="s">
        <v>53</v>
      </c>
      <c r="C52" s="122" t="s">
        <v>25</v>
      </c>
      <c r="D52" s="144">
        <v>526204</v>
      </c>
      <c r="E52" s="83"/>
      <c r="F52" s="145"/>
      <c r="G52" s="146">
        <v>2518.8000000000002</v>
      </c>
      <c r="H52" s="53"/>
      <c r="I52" s="54">
        <v>2518.8000000000002</v>
      </c>
      <c r="J52" s="146">
        <v>2518.8000000000002</v>
      </c>
      <c r="K52" s="53"/>
      <c r="L52" s="54">
        <v>2518.8000000000002</v>
      </c>
      <c r="M52" s="147">
        <v>2519.83</v>
      </c>
      <c r="N52" s="53"/>
      <c r="O52" s="54">
        <v>2519.83</v>
      </c>
    </row>
    <row r="53" spans="1:15" ht="25.5" x14ac:dyDescent="0.25">
      <c r="A53" s="213"/>
      <c r="B53" s="96" t="s">
        <v>54</v>
      </c>
      <c r="C53" s="100" t="s">
        <v>28</v>
      </c>
      <c r="D53" s="104">
        <v>41540</v>
      </c>
      <c r="E53" s="39"/>
      <c r="F53" s="105"/>
      <c r="G53" s="91">
        <v>650.49</v>
      </c>
      <c r="H53" s="24"/>
      <c r="I53" s="25">
        <v>650.49</v>
      </c>
      <c r="J53" s="86">
        <v>650.49</v>
      </c>
      <c r="K53" s="24"/>
      <c r="L53" s="25">
        <v>650.49</v>
      </c>
      <c r="M53" s="86">
        <v>650.49</v>
      </c>
      <c r="N53" s="24"/>
      <c r="O53" s="25">
        <v>650.49</v>
      </c>
    </row>
    <row r="54" spans="1:15" ht="30.75" customHeight="1" x14ac:dyDescent="0.25">
      <c r="A54" s="213"/>
      <c r="B54" s="96" t="s">
        <v>55</v>
      </c>
      <c r="C54" s="100" t="s">
        <v>10</v>
      </c>
      <c r="D54" s="92" t="s">
        <v>10</v>
      </c>
      <c r="E54" s="22"/>
      <c r="F54" s="56"/>
      <c r="G54" s="92" t="s">
        <v>10</v>
      </c>
      <c r="H54" s="22" t="s">
        <v>10</v>
      </c>
      <c r="I54" s="56" t="s">
        <v>10</v>
      </c>
      <c r="J54" s="87" t="s">
        <v>10</v>
      </c>
      <c r="K54" s="22" t="s">
        <v>10</v>
      </c>
      <c r="L54" s="56" t="s">
        <v>10</v>
      </c>
      <c r="M54" s="87" t="s">
        <v>10</v>
      </c>
      <c r="N54" s="22" t="s">
        <v>10</v>
      </c>
      <c r="O54" s="56" t="s">
        <v>10</v>
      </c>
    </row>
    <row r="55" spans="1:15" s="19" customFormat="1" ht="25.5" x14ac:dyDescent="0.25">
      <c r="A55" s="213"/>
      <c r="B55" s="95" t="s">
        <v>56</v>
      </c>
      <c r="C55" s="99" t="s">
        <v>22</v>
      </c>
      <c r="D55" s="102">
        <f>SUM(D56:D58)</f>
        <v>739364</v>
      </c>
      <c r="E55" s="62"/>
      <c r="F55" s="103"/>
      <c r="G55" s="90"/>
      <c r="H55" s="64"/>
      <c r="I55" s="65"/>
      <c r="J55" s="85"/>
      <c r="K55" s="64"/>
      <c r="L55" s="65"/>
      <c r="M55" s="85"/>
      <c r="N55" s="64"/>
      <c r="O55" s="65"/>
    </row>
    <row r="56" spans="1:15" ht="18" customHeight="1" x14ac:dyDescent="0.25">
      <c r="A56" s="213"/>
      <c r="B56" s="96" t="s">
        <v>57</v>
      </c>
      <c r="C56" s="100"/>
      <c r="D56" s="104">
        <v>99924</v>
      </c>
      <c r="E56" s="39"/>
      <c r="F56" s="105"/>
      <c r="G56" s="91">
        <v>1281.8399999999999</v>
      </c>
      <c r="H56" s="24"/>
      <c r="I56" s="25">
        <v>1281.8399999999999</v>
      </c>
      <c r="J56" s="86">
        <v>1281.8399999999999</v>
      </c>
      <c r="K56" s="24"/>
      <c r="L56" s="25">
        <v>1281.8399999999999</v>
      </c>
      <c r="M56" s="86">
        <v>1281.8399999999999</v>
      </c>
      <c r="N56" s="24"/>
      <c r="O56" s="25">
        <v>1281.8399999999999</v>
      </c>
    </row>
    <row r="57" spans="1:15" ht="18" customHeight="1" x14ac:dyDescent="0.25">
      <c r="A57" s="213"/>
      <c r="B57" s="96" t="s">
        <v>58</v>
      </c>
      <c r="C57" s="100"/>
      <c r="D57" s="104">
        <v>419945</v>
      </c>
      <c r="E57" s="39"/>
      <c r="F57" s="105"/>
      <c r="G57" s="91">
        <v>285</v>
      </c>
      <c r="H57" s="24"/>
      <c r="I57" s="25">
        <v>285</v>
      </c>
      <c r="J57" s="86">
        <v>285</v>
      </c>
      <c r="K57" s="24"/>
      <c r="L57" s="25">
        <v>285</v>
      </c>
      <c r="M57" s="86">
        <v>285</v>
      </c>
      <c r="N57" s="24"/>
      <c r="O57" s="25">
        <v>285</v>
      </c>
    </row>
    <row r="58" spans="1:15" ht="18" customHeight="1" x14ac:dyDescent="0.25">
      <c r="A58" s="213"/>
      <c r="B58" s="96" t="s">
        <v>37</v>
      </c>
      <c r="C58" s="100"/>
      <c r="D58" s="104">
        <v>219495</v>
      </c>
      <c r="E58" s="39"/>
      <c r="F58" s="105"/>
      <c r="G58" s="91">
        <v>285</v>
      </c>
      <c r="H58" s="24"/>
      <c r="I58" s="25">
        <v>285</v>
      </c>
      <c r="J58" s="86">
        <v>285</v>
      </c>
      <c r="K58" s="24"/>
      <c r="L58" s="25">
        <v>285</v>
      </c>
      <c r="M58" s="86">
        <v>285</v>
      </c>
      <c r="N58" s="24"/>
      <c r="O58" s="25">
        <v>285</v>
      </c>
    </row>
    <row r="59" spans="1:15" ht="25.5" x14ac:dyDescent="0.25">
      <c r="A59" s="213"/>
      <c r="B59" s="95" t="s">
        <v>59</v>
      </c>
      <c r="C59" s="99" t="s">
        <v>33</v>
      </c>
      <c r="D59" s="102">
        <f>SUM(D60:D61)</f>
        <v>188557</v>
      </c>
      <c r="E59" s="62"/>
      <c r="F59" s="103"/>
      <c r="G59" s="91"/>
      <c r="H59" s="24"/>
      <c r="I59" s="25"/>
      <c r="J59" s="86"/>
      <c r="K59" s="24"/>
      <c r="L59" s="25"/>
      <c r="M59" s="86"/>
      <c r="N59" s="24"/>
      <c r="O59" s="25"/>
    </row>
    <row r="60" spans="1:15" ht="15.75" customHeight="1" x14ac:dyDescent="0.25">
      <c r="A60" s="217"/>
      <c r="B60" s="96" t="s">
        <v>58</v>
      </c>
      <c r="C60" s="100"/>
      <c r="D60" s="104">
        <v>151965</v>
      </c>
      <c r="E60" s="39"/>
      <c r="F60" s="105"/>
      <c r="G60" s="91">
        <v>1215.6099999999999</v>
      </c>
      <c r="H60" s="24"/>
      <c r="I60" s="25">
        <v>1215.6099999999999</v>
      </c>
      <c r="J60" s="86">
        <v>1215.6099999999999</v>
      </c>
      <c r="K60" s="24"/>
      <c r="L60" s="25">
        <v>1215.6099999999999</v>
      </c>
      <c r="M60" s="86">
        <v>1215.6099999999999</v>
      </c>
      <c r="N60" s="24"/>
      <c r="O60" s="25">
        <v>1215.6099999999999</v>
      </c>
    </row>
    <row r="61" spans="1:15" ht="15.75" customHeight="1" thickBot="1" x14ac:dyDescent="0.3">
      <c r="A61" s="218"/>
      <c r="B61" s="98" t="s">
        <v>37</v>
      </c>
      <c r="C61" s="101"/>
      <c r="D61" s="106">
        <v>36592</v>
      </c>
      <c r="E61" s="40"/>
      <c r="F61" s="107"/>
      <c r="G61" s="94">
        <v>1215.6099999999999</v>
      </c>
      <c r="H61" s="58"/>
      <c r="I61" s="59">
        <v>1215.6099999999999</v>
      </c>
      <c r="J61" s="89">
        <v>1215.6099999999999</v>
      </c>
      <c r="K61" s="58"/>
      <c r="L61" s="59">
        <v>1215.6099999999999</v>
      </c>
      <c r="M61" s="89">
        <v>1215.6099999999999</v>
      </c>
      <c r="N61" s="58"/>
      <c r="O61" s="59">
        <v>1215.6099999999999</v>
      </c>
    </row>
    <row r="62" spans="1:15" x14ac:dyDescent="0.25">
      <c r="B62" s="69" t="s">
        <v>60</v>
      </c>
    </row>
    <row r="63" spans="1:15" x14ac:dyDescent="0.25">
      <c r="B63" s="69"/>
    </row>
    <row r="64" spans="1:15" ht="45.75" customHeight="1" thickBot="1" x14ac:dyDescent="0.3">
      <c r="A64" s="170"/>
      <c r="B64" s="241" t="s">
        <v>81</v>
      </c>
      <c r="C64" s="241"/>
      <c r="D64" s="241"/>
      <c r="E64" s="241"/>
      <c r="F64" s="241"/>
      <c r="G64" s="242"/>
      <c r="H64" s="242"/>
      <c r="I64" s="242"/>
      <c r="J64" s="242"/>
      <c r="K64" s="242"/>
      <c r="L64" s="242"/>
      <c r="M64" s="242"/>
      <c r="N64" s="242"/>
      <c r="O64" s="242"/>
    </row>
    <row r="65" spans="1:15" ht="39" customHeight="1" x14ac:dyDescent="0.25">
      <c r="A65" s="247" t="s">
        <v>1</v>
      </c>
      <c r="B65" s="249" t="s">
        <v>2</v>
      </c>
      <c r="C65" s="250"/>
      <c r="D65" s="251"/>
      <c r="E65" s="251"/>
      <c r="F65" s="251"/>
      <c r="G65" s="251"/>
      <c r="H65" s="251"/>
      <c r="I65" s="251"/>
      <c r="J65" s="251"/>
      <c r="K65" s="251"/>
      <c r="L65" s="252"/>
      <c r="M65" s="182" t="s">
        <v>3</v>
      </c>
      <c r="N65" s="175" t="s">
        <v>4</v>
      </c>
      <c r="O65" s="176" t="s">
        <v>70</v>
      </c>
    </row>
    <row r="66" spans="1:15" ht="15.75" customHeight="1" thickBot="1" x14ac:dyDescent="0.3">
      <c r="A66" s="248"/>
      <c r="B66" s="253"/>
      <c r="C66" s="254"/>
      <c r="D66" s="254"/>
      <c r="E66" s="254"/>
      <c r="F66" s="254"/>
      <c r="G66" s="254"/>
      <c r="H66" s="254"/>
      <c r="I66" s="254"/>
      <c r="J66" s="254"/>
      <c r="K66" s="254"/>
      <c r="L66" s="255"/>
      <c r="M66" s="232" t="s">
        <v>80</v>
      </c>
      <c r="N66" s="231"/>
      <c r="O66" s="222"/>
    </row>
    <row r="67" spans="1:15" ht="20.25" customHeight="1" x14ac:dyDescent="0.25">
      <c r="A67" s="185" t="s">
        <v>7</v>
      </c>
      <c r="B67" s="237" t="s">
        <v>71</v>
      </c>
      <c r="C67" s="238"/>
      <c r="D67" s="239"/>
      <c r="E67" s="239"/>
      <c r="F67" s="239"/>
      <c r="G67" s="239"/>
      <c r="H67" s="239"/>
      <c r="I67" s="239"/>
      <c r="J67" s="239"/>
      <c r="K67" s="239"/>
      <c r="L67" s="240"/>
      <c r="M67" s="186"/>
      <c r="N67" s="187"/>
      <c r="O67" s="188">
        <f>SUM(O68:O69)</f>
        <v>128064276.83</v>
      </c>
    </row>
    <row r="68" spans="1:15" ht="26.25" customHeight="1" x14ac:dyDescent="0.25">
      <c r="A68" s="177" t="s">
        <v>73</v>
      </c>
      <c r="B68" s="243" t="s">
        <v>72</v>
      </c>
      <c r="C68" s="244"/>
      <c r="D68" s="245"/>
      <c r="E68" s="245"/>
      <c r="F68" s="245"/>
      <c r="G68" s="245"/>
      <c r="H68" s="245"/>
      <c r="I68" s="245"/>
      <c r="J68" s="245"/>
      <c r="K68" s="245"/>
      <c r="L68" s="246"/>
      <c r="M68" s="183" t="s">
        <v>76</v>
      </c>
      <c r="N68" s="174">
        <v>1418</v>
      </c>
      <c r="O68" s="178">
        <v>55778986.840000004</v>
      </c>
    </row>
    <row r="69" spans="1:15" ht="30" customHeight="1" thickBot="1" x14ac:dyDescent="0.3">
      <c r="A69" s="179" t="s">
        <v>74</v>
      </c>
      <c r="B69" s="233" t="s">
        <v>75</v>
      </c>
      <c r="C69" s="234"/>
      <c r="D69" s="235"/>
      <c r="E69" s="235"/>
      <c r="F69" s="235"/>
      <c r="G69" s="235"/>
      <c r="H69" s="235"/>
      <c r="I69" s="235"/>
      <c r="J69" s="235"/>
      <c r="K69" s="235"/>
      <c r="L69" s="236"/>
      <c r="M69" s="184" t="s">
        <v>9</v>
      </c>
      <c r="N69" s="180">
        <v>863</v>
      </c>
      <c r="O69" s="181">
        <v>72285289.989999995</v>
      </c>
    </row>
  </sheetData>
  <mergeCells count="25">
    <mergeCell ref="A10:A13"/>
    <mergeCell ref="A14:A16"/>
    <mergeCell ref="M9:O9"/>
    <mergeCell ref="M1:O1"/>
    <mergeCell ref="L2:O2"/>
    <mergeCell ref="A4:O4"/>
    <mergeCell ref="B6:O6"/>
    <mergeCell ref="A8:A9"/>
    <mergeCell ref="B8:B9"/>
    <mergeCell ref="C8:C9"/>
    <mergeCell ref="D8:F8"/>
    <mergeCell ref="G9:I9"/>
    <mergeCell ref="J9:L9"/>
    <mergeCell ref="B69:L69"/>
    <mergeCell ref="B67:L67"/>
    <mergeCell ref="B64:O64"/>
    <mergeCell ref="M66:O66"/>
    <mergeCell ref="A17:A20"/>
    <mergeCell ref="A21:A25"/>
    <mergeCell ref="A26:A38"/>
    <mergeCell ref="A39:A51"/>
    <mergeCell ref="B68:L68"/>
    <mergeCell ref="A65:A66"/>
    <mergeCell ref="B65:L66"/>
    <mergeCell ref="A52:A61"/>
  </mergeCells>
  <pageMargins left="0.11811023622047245" right="0.11811023622047245" top="0.15748031496062992" bottom="0.15748031496062992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zoomScale="90" zoomScaleNormal="90" workbookViewId="0">
      <pane xSplit="3" ySplit="9" topLeftCell="E60" activePane="bottomRight" state="frozen"/>
      <selection pane="topRight" activeCell="D1" sqref="D1"/>
      <selection pane="bottomLeft" activeCell="A8" sqref="A8"/>
      <selection pane="bottomRight" activeCell="O67" sqref="O67"/>
    </sheetView>
  </sheetViews>
  <sheetFormatPr defaultRowHeight="12.75" x14ac:dyDescent="0.25"/>
  <cols>
    <col min="1" max="1" width="4.28515625" style="2" customWidth="1"/>
    <col min="2" max="2" width="59.5703125" style="3" customWidth="1"/>
    <col min="3" max="3" width="13.7109375" style="2" customWidth="1"/>
    <col min="4" max="4" width="10.42578125" style="4" customWidth="1"/>
    <col min="5" max="5" width="11.140625" style="4" customWidth="1"/>
    <col min="6" max="6" width="12" style="4" customWidth="1"/>
    <col min="7" max="7" width="12.28515625" style="4" customWidth="1"/>
    <col min="8" max="8" width="8.85546875" style="4" customWidth="1"/>
    <col min="9" max="9" width="12.42578125" style="4" customWidth="1"/>
    <col min="10" max="10" width="11.7109375" style="1" customWidth="1"/>
    <col min="11" max="11" width="9.42578125" style="5" customWidth="1"/>
    <col min="12" max="12" width="11.85546875" style="1" customWidth="1"/>
    <col min="13" max="13" width="12.28515625" style="1" customWidth="1"/>
    <col min="14" max="14" width="8.42578125" style="5" customWidth="1"/>
    <col min="15" max="15" width="13.28515625" style="1" customWidth="1"/>
    <col min="16" max="252" width="9.140625" style="2"/>
    <col min="253" max="253" width="4.7109375" style="2" customWidth="1"/>
    <col min="254" max="254" width="41" style="2" customWidth="1"/>
    <col min="255" max="255" width="15.85546875" style="2" customWidth="1"/>
    <col min="256" max="257" width="13.140625" style="2" customWidth="1"/>
    <col min="258" max="258" width="18.5703125" style="2" customWidth="1"/>
    <col min="259" max="508" width="9.140625" style="2"/>
    <col min="509" max="509" width="4.7109375" style="2" customWidth="1"/>
    <col min="510" max="510" width="41" style="2" customWidth="1"/>
    <col min="511" max="511" width="15.85546875" style="2" customWidth="1"/>
    <col min="512" max="513" width="13.140625" style="2" customWidth="1"/>
    <col min="514" max="514" width="18.5703125" style="2" customWidth="1"/>
    <col min="515" max="764" width="9.140625" style="2"/>
    <col min="765" max="765" width="4.7109375" style="2" customWidth="1"/>
    <col min="766" max="766" width="41" style="2" customWidth="1"/>
    <col min="767" max="767" width="15.85546875" style="2" customWidth="1"/>
    <col min="768" max="769" width="13.140625" style="2" customWidth="1"/>
    <col min="770" max="770" width="18.5703125" style="2" customWidth="1"/>
    <col min="771" max="1020" width="9.140625" style="2"/>
    <col min="1021" max="1021" width="4.7109375" style="2" customWidth="1"/>
    <col min="1022" max="1022" width="41" style="2" customWidth="1"/>
    <col min="1023" max="1023" width="15.85546875" style="2" customWidth="1"/>
    <col min="1024" max="1025" width="13.140625" style="2" customWidth="1"/>
    <col min="1026" max="1026" width="18.5703125" style="2" customWidth="1"/>
    <col min="1027" max="1276" width="9.140625" style="2"/>
    <col min="1277" max="1277" width="4.7109375" style="2" customWidth="1"/>
    <col min="1278" max="1278" width="41" style="2" customWidth="1"/>
    <col min="1279" max="1279" width="15.85546875" style="2" customWidth="1"/>
    <col min="1280" max="1281" width="13.140625" style="2" customWidth="1"/>
    <col min="1282" max="1282" width="18.5703125" style="2" customWidth="1"/>
    <col min="1283" max="1532" width="9.140625" style="2"/>
    <col min="1533" max="1533" width="4.7109375" style="2" customWidth="1"/>
    <col min="1534" max="1534" width="41" style="2" customWidth="1"/>
    <col min="1535" max="1535" width="15.85546875" style="2" customWidth="1"/>
    <col min="1536" max="1537" width="13.140625" style="2" customWidth="1"/>
    <col min="1538" max="1538" width="18.5703125" style="2" customWidth="1"/>
    <col min="1539" max="1788" width="9.140625" style="2"/>
    <col min="1789" max="1789" width="4.7109375" style="2" customWidth="1"/>
    <col min="1790" max="1790" width="41" style="2" customWidth="1"/>
    <col min="1791" max="1791" width="15.85546875" style="2" customWidth="1"/>
    <col min="1792" max="1793" width="13.140625" style="2" customWidth="1"/>
    <col min="1794" max="1794" width="18.5703125" style="2" customWidth="1"/>
    <col min="1795" max="2044" width="9.140625" style="2"/>
    <col min="2045" max="2045" width="4.7109375" style="2" customWidth="1"/>
    <col min="2046" max="2046" width="41" style="2" customWidth="1"/>
    <col min="2047" max="2047" width="15.85546875" style="2" customWidth="1"/>
    <col min="2048" max="2049" width="13.140625" style="2" customWidth="1"/>
    <col min="2050" max="2050" width="18.5703125" style="2" customWidth="1"/>
    <col min="2051" max="2300" width="9.140625" style="2"/>
    <col min="2301" max="2301" width="4.7109375" style="2" customWidth="1"/>
    <col min="2302" max="2302" width="41" style="2" customWidth="1"/>
    <col min="2303" max="2303" width="15.85546875" style="2" customWidth="1"/>
    <col min="2304" max="2305" width="13.140625" style="2" customWidth="1"/>
    <col min="2306" max="2306" width="18.5703125" style="2" customWidth="1"/>
    <col min="2307" max="2556" width="9.140625" style="2"/>
    <col min="2557" max="2557" width="4.7109375" style="2" customWidth="1"/>
    <col min="2558" max="2558" width="41" style="2" customWidth="1"/>
    <col min="2559" max="2559" width="15.85546875" style="2" customWidth="1"/>
    <col min="2560" max="2561" width="13.140625" style="2" customWidth="1"/>
    <col min="2562" max="2562" width="18.5703125" style="2" customWidth="1"/>
    <col min="2563" max="2812" width="9.140625" style="2"/>
    <col min="2813" max="2813" width="4.7109375" style="2" customWidth="1"/>
    <col min="2814" max="2814" width="41" style="2" customWidth="1"/>
    <col min="2815" max="2815" width="15.85546875" style="2" customWidth="1"/>
    <col min="2816" max="2817" width="13.140625" style="2" customWidth="1"/>
    <col min="2818" max="2818" width="18.5703125" style="2" customWidth="1"/>
    <col min="2819" max="3068" width="9.140625" style="2"/>
    <col min="3069" max="3069" width="4.7109375" style="2" customWidth="1"/>
    <col min="3070" max="3070" width="41" style="2" customWidth="1"/>
    <col min="3071" max="3071" width="15.85546875" style="2" customWidth="1"/>
    <col min="3072" max="3073" width="13.140625" style="2" customWidth="1"/>
    <col min="3074" max="3074" width="18.5703125" style="2" customWidth="1"/>
    <col min="3075" max="3324" width="9.140625" style="2"/>
    <col min="3325" max="3325" width="4.7109375" style="2" customWidth="1"/>
    <col min="3326" max="3326" width="41" style="2" customWidth="1"/>
    <col min="3327" max="3327" width="15.85546875" style="2" customWidth="1"/>
    <col min="3328" max="3329" width="13.140625" style="2" customWidth="1"/>
    <col min="3330" max="3330" width="18.5703125" style="2" customWidth="1"/>
    <col min="3331" max="3580" width="9.140625" style="2"/>
    <col min="3581" max="3581" width="4.7109375" style="2" customWidth="1"/>
    <col min="3582" max="3582" width="41" style="2" customWidth="1"/>
    <col min="3583" max="3583" width="15.85546875" style="2" customWidth="1"/>
    <col min="3584" max="3585" width="13.140625" style="2" customWidth="1"/>
    <col min="3586" max="3586" width="18.5703125" style="2" customWidth="1"/>
    <col min="3587" max="3836" width="9.140625" style="2"/>
    <col min="3837" max="3837" width="4.7109375" style="2" customWidth="1"/>
    <col min="3838" max="3838" width="41" style="2" customWidth="1"/>
    <col min="3839" max="3839" width="15.85546875" style="2" customWidth="1"/>
    <col min="3840" max="3841" width="13.140625" style="2" customWidth="1"/>
    <col min="3842" max="3842" width="18.5703125" style="2" customWidth="1"/>
    <col min="3843" max="4092" width="9.140625" style="2"/>
    <col min="4093" max="4093" width="4.7109375" style="2" customWidth="1"/>
    <col min="4094" max="4094" width="41" style="2" customWidth="1"/>
    <col min="4095" max="4095" width="15.85546875" style="2" customWidth="1"/>
    <col min="4096" max="4097" width="13.140625" style="2" customWidth="1"/>
    <col min="4098" max="4098" width="18.5703125" style="2" customWidth="1"/>
    <col min="4099" max="4348" width="9.140625" style="2"/>
    <col min="4349" max="4349" width="4.7109375" style="2" customWidth="1"/>
    <col min="4350" max="4350" width="41" style="2" customWidth="1"/>
    <col min="4351" max="4351" width="15.85546875" style="2" customWidth="1"/>
    <col min="4352" max="4353" width="13.140625" style="2" customWidth="1"/>
    <col min="4354" max="4354" width="18.5703125" style="2" customWidth="1"/>
    <col min="4355" max="4604" width="9.140625" style="2"/>
    <col min="4605" max="4605" width="4.7109375" style="2" customWidth="1"/>
    <col min="4606" max="4606" width="41" style="2" customWidth="1"/>
    <col min="4607" max="4607" width="15.85546875" style="2" customWidth="1"/>
    <col min="4608" max="4609" width="13.140625" style="2" customWidth="1"/>
    <col min="4610" max="4610" width="18.5703125" style="2" customWidth="1"/>
    <col min="4611" max="4860" width="9.140625" style="2"/>
    <col min="4861" max="4861" width="4.7109375" style="2" customWidth="1"/>
    <col min="4862" max="4862" width="41" style="2" customWidth="1"/>
    <col min="4863" max="4863" width="15.85546875" style="2" customWidth="1"/>
    <col min="4864" max="4865" width="13.140625" style="2" customWidth="1"/>
    <col min="4866" max="4866" width="18.5703125" style="2" customWidth="1"/>
    <col min="4867" max="5116" width="9.140625" style="2"/>
    <col min="5117" max="5117" width="4.7109375" style="2" customWidth="1"/>
    <col min="5118" max="5118" width="41" style="2" customWidth="1"/>
    <col min="5119" max="5119" width="15.85546875" style="2" customWidth="1"/>
    <col min="5120" max="5121" width="13.140625" style="2" customWidth="1"/>
    <col min="5122" max="5122" width="18.5703125" style="2" customWidth="1"/>
    <col min="5123" max="5372" width="9.140625" style="2"/>
    <col min="5373" max="5373" width="4.7109375" style="2" customWidth="1"/>
    <col min="5374" max="5374" width="41" style="2" customWidth="1"/>
    <col min="5375" max="5375" width="15.85546875" style="2" customWidth="1"/>
    <col min="5376" max="5377" width="13.140625" style="2" customWidth="1"/>
    <col min="5378" max="5378" width="18.5703125" style="2" customWidth="1"/>
    <col min="5379" max="5628" width="9.140625" style="2"/>
    <col min="5629" max="5629" width="4.7109375" style="2" customWidth="1"/>
    <col min="5630" max="5630" width="41" style="2" customWidth="1"/>
    <col min="5631" max="5631" width="15.85546875" style="2" customWidth="1"/>
    <col min="5632" max="5633" width="13.140625" style="2" customWidth="1"/>
    <col min="5634" max="5634" width="18.5703125" style="2" customWidth="1"/>
    <col min="5635" max="5884" width="9.140625" style="2"/>
    <col min="5885" max="5885" width="4.7109375" style="2" customWidth="1"/>
    <col min="5886" max="5886" width="41" style="2" customWidth="1"/>
    <col min="5887" max="5887" width="15.85546875" style="2" customWidth="1"/>
    <col min="5888" max="5889" width="13.140625" style="2" customWidth="1"/>
    <col min="5890" max="5890" width="18.5703125" style="2" customWidth="1"/>
    <col min="5891" max="6140" width="9.140625" style="2"/>
    <col min="6141" max="6141" width="4.7109375" style="2" customWidth="1"/>
    <col min="6142" max="6142" width="41" style="2" customWidth="1"/>
    <col min="6143" max="6143" width="15.85546875" style="2" customWidth="1"/>
    <col min="6144" max="6145" width="13.140625" style="2" customWidth="1"/>
    <col min="6146" max="6146" width="18.5703125" style="2" customWidth="1"/>
    <col min="6147" max="6396" width="9.140625" style="2"/>
    <col min="6397" max="6397" width="4.7109375" style="2" customWidth="1"/>
    <col min="6398" max="6398" width="41" style="2" customWidth="1"/>
    <col min="6399" max="6399" width="15.85546875" style="2" customWidth="1"/>
    <col min="6400" max="6401" width="13.140625" style="2" customWidth="1"/>
    <col min="6402" max="6402" width="18.5703125" style="2" customWidth="1"/>
    <col min="6403" max="6652" width="9.140625" style="2"/>
    <col min="6653" max="6653" width="4.7109375" style="2" customWidth="1"/>
    <col min="6654" max="6654" width="41" style="2" customWidth="1"/>
    <col min="6655" max="6655" width="15.85546875" style="2" customWidth="1"/>
    <col min="6656" max="6657" width="13.140625" style="2" customWidth="1"/>
    <col min="6658" max="6658" width="18.5703125" style="2" customWidth="1"/>
    <col min="6659" max="6908" width="9.140625" style="2"/>
    <col min="6909" max="6909" width="4.7109375" style="2" customWidth="1"/>
    <col min="6910" max="6910" width="41" style="2" customWidth="1"/>
    <col min="6911" max="6911" width="15.85546875" style="2" customWidth="1"/>
    <col min="6912" max="6913" width="13.140625" style="2" customWidth="1"/>
    <col min="6914" max="6914" width="18.5703125" style="2" customWidth="1"/>
    <col min="6915" max="7164" width="9.140625" style="2"/>
    <col min="7165" max="7165" width="4.7109375" style="2" customWidth="1"/>
    <col min="7166" max="7166" width="41" style="2" customWidth="1"/>
    <col min="7167" max="7167" width="15.85546875" style="2" customWidth="1"/>
    <col min="7168" max="7169" width="13.140625" style="2" customWidth="1"/>
    <col min="7170" max="7170" width="18.5703125" style="2" customWidth="1"/>
    <col min="7171" max="7420" width="9.140625" style="2"/>
    <col min="7421" max="7421" width="4.7109375" style="2" customWidth="1"/>
    <col min="7422" max="7422" width="41" style="2" customWidth="1"/>
    <col min="7423" max="7423" width="15.85546875" style="2" customWidth="1"/>
    <col min="7424" max="7425" width="13.140625" style="2" customWidth="1"/>
    <col min="7426" max="7426" width="18.5703125" style="2" customWidth="1"/>
    <col min="7427" max="7676" width="9.140625" style="2"/>
    <col min="7677" max="7677" width="4.7109375" style="2" customWidth="1"/>
    <col min="7678" max="7678" width="41" style="2" customWidth="1"/>
    <col min="7679" max="7679" width="15.85546875" style="2" customWidth="1"/>
    <col min="7680" max="7681" width="13.140625" style="2" customWidth="1"/>
    <col min="7682" max="7682" width="18.5703125" style="2" customWidth="1"/>
    <col min="7683" max="7932" width="9.140625" style="2"/>
    <col min="7933" max="7933" width="4.7109375" style="2" customWidth="1"/>
    <col min="7934" max="7934" width="41" style="2" customWidth="1"/>
    <col min="7935" max="7935" width="15.85546875" style="2" customWidth="1"/>
    <col min="7936" max="7937" width="13.140625" style="2" customWidth="1"/>
    <col min="7938" max="7938" width="18.5703125" style="2" customWidth="1"/>
    <col min="7939" max="8188" width="9.140625" style="2"/>
    <col min="8189" max="8189" width="4.7109375" style="2" customWidth="1"/>
    <col min="8190" max="8190" width="41" style="2" customWidth="1"/>
    <col min="8191" max="8191" width="15.85546875" style="2" customWidth="1"/>
    <col min="8192" max="8193" width="13.140625" style="2" customWidth="1"/>
    <col min="8194" max="8194" width="18.5703125" style="2" customWidth="1"/>
    <col min="8195" max="8444" width="9.140625" style="2"/>
    <col min="8445" max="8445" width="4.7109375" style="2" customWidth="1"/>
    <col min="8446" max="8446" width="41" style="2" customWidth="1"/>
    <col min="8447" max="8447" width="15.85546875" style="2" customWidth="1"/>
    <col min="8448" max="8449" width="13.140625" style="2" customWidth="1"/>
    <col min="8450" max="8450" width="18.5703125" style="2" customWidth="1"/>
    <col min="8451" max="8700" width="9.140625" style="2"/>
    <col min="8701" max="8701" width="4.7109375" style="2" customWidth="1"/>
    <col min="8702" max="8702" width="41" style="2" customWidth="1"/>
    <col min="8703" max="8703" width="15.85546875" style="2" customWidth="1"/>
    <col min="8704" max="8705" width="13.140625" style="2" customWidth="1"/>
    <col min="8706" max="8706" width="18.5703125" style="2" customWidth="1"/>
    <col min="8707" max="8956" width="9.140625" style="2"/>
    <col min="8957" max="8957" width="4.7109375" style="2" customWidth="1"/>
    <col min="8958" max="8958" width="41" style="2" customWidth="1"/>
    <col min="8959" max="8959" width="15.85546875" style="2" customWidth="1"/>
    <col min="8960" max="8961" width="13.140625" style="2" customWidth="1"/>
    <col min="8962" max="8962" width="18.5703125" style="2" customWidth="1"/>
    <col min="8963" max="9212" width="9.140625" style="2"/>
    <col min="9213" max="9213" width="4.7109375" style="2" customWidth="1"/>
    <col min="9214" max="9214" width="41" style="2" customWidth="1"/>
    <col min="9215" max="9215" width="15.85546875" style="2" customWidth="1"/>
    <col min="9216" max="9217" width="13.140625" style="2" customWidth="1"/>
    <col min="9218" max="9218" width="18.5703125" style="2" customWidth="1"/>
    <col min="9219" max="9468" width="9.140625" style="2"/>
    <col min="9469" max="9469" width="4.7109375" style="2" customWidth="1"/>
    <col min="9470" max="9470" width="41" style="2" customWidth="1"/>
    <col min="9471" max="9471" width="15.85546875" style="2" customWidth="1"/>
    <col min="9472" max="9473" width="13.140625" style="2" customWidth="1"/>
    <col min="9474" max="9474" width="18.5703125" style="2" customWidth="1"/>
    <col min="9475" max="9724" width="9.140625" style="2"/>
    <col min="9725" max="9725" width="4.7109375" style="2" customWidth="1"/>
    <col min="9726" max="9726" width="41" style="2" customWidth="1"/>
    <col min="9727" max="9727" width="15.85546875" style="2" customWidth="1"/>
    <col min="9728" max="9729" width="13.140625" style="2" customWidth="1"/>
    <col min="9730" max="9730" width="18.5703125" style="2" customWidth="1"/>
    <col min="9731" max="9980" width="9.140625" style="2"/>
    <col min="9981" max="9981" width="4.7109375" style="2" customWidth="1"/>
    <col min="9982" max="9982" width="41" style="2" customWidth="1"/>
    <col min="9983" max="9983" width="15.85546875" style="2" customWidth="1"/>
    <col min="9984" max="9985" width="13.140625" style="2" customWidth="1"/>
    <col min="9986" max="9986" width="18.5703125" style="2" customWidth="1"/>
    <col min="9987" max="10236" width="9.140625" style="2"/>
    <col min="10237" max="10237" width="4.7109375" style="2" customWidth="1"/>
    <col min="10238" max="10238" width="41" style="2" customWidth="1"/>
    <col min="10239" max="10239" width="15.85546875" style="2" customWidth="1"/>
    <col min="10240" max="10241" width="13.140625" style="2" customWidth="1"/>
    <col min="10242" max="10242" width="18.5703125" style="2" customWidth="1"/>
    <col min="10243" max="10492" width="9.140625" style="2"/>
    <col min="10493" max="10493" width="4.7109375" style="2" customWidth="1"/>
    <col min="10494" max="10494" width="41" style="2" customWidth="1"/>
    <col min="10495" max="10495" width="15.85546875" style="2" customWidth="1"/>
    <col min="10496" max="10497" width="13.140625" style="2" customWidth="1"/>
    <col min="10498" max="10498" width="18.5703125" style="2" customWidth="1"/>
    <col min="10499" max="10748" width="9.140625" style="2"/>
    <col min="10749" max="10749" width="4.7109375" style="2" customWidth="1"/>
    <col min="10750" max="10750" width="41" style="2" customWidth="1"/>
    <col min="10751" max="10751" width="15.85546875" style="2" customWidth="1"/>
    <col min="10752" max="10753" width="13.140625" style="2" customWidth="1"/>
    <col min="10754" max="10754" width="18.5703125" style="2" customWidth="1"/>
    <col min="10755" max="11004" width="9.140625" style="2"/>
    <col min="11005" max="11005" width="4.7109375" style="2" customWidth="1"/>
    <col min="11006" max="11006" width="41" style="2" customWidth="1"/>
    <col min="11007" max="11007" width="15.85546875" style="2" customWidth="1"/>
    <col min="11008" max="11009" width="13.140625" style="2" customWidth="1"/>
    <col min="11010" max="11010" width="18.5703125" style="2" customWidth="1"/>
    <col min="11011" max="11260" width="9.140625" style="2"/>
    <col min="11261" max="11261" width="4.7109375" style="2" customWidth="1"/>
    <col min="11262" max="11262" width="41" style="2" customWidth="1"/>
    <col min="11263" max="11263" width="15.85546875" style="2" customWidth="1"/>
    <col min="11264" max="11265" width="13.140625" style="2" customWidth="1"/>
    <col min="11266" max="11266" width="18.5703125" style="2" customWidth="1"/>
    <col min="11267" max="11516" width="9.140625" style="2"/>
    <col min="11517" max="11517" width="4.7109375" style="2" customWidth="1"/>
    <col min="11518" max="11518" width="41" style="2" customWidth="1"/>
    <col min="11519" max="11519" width="15.85546875" style="2" customWidth="1"/>
    <col min="11520" max="11521" width="13.140625" style="2" customWidth="1"/>
    <col min="11522" max="11522" width="18.5703125" style="2" customWidth="1"/>
    <col min="11523" max="11772" width="9.140625" style="2"/>
    <col min="11773" max="11773" width="4.7109375" style="2" customWidth="1"/>
    <col min="11774" max="11774" width="41" style="2" customWidth="1"/>
    <col min="11775" max="11775" width="15.85546875" style="2" customWidth="1"/>
    <col min="11776" max="11777" width="13.140625" style="2" customWidth="1"/>
    <col min="11778" max="11778" width="18.5703125" style="2" customWidth="1"/>
    <col min="11779" max="12028" width="9.140625" style="2"/>
    <col min="12029" max="12029" width="4.7109375" style="2" customWidth="1"/>
    <col min="12030" max="12030" width="41" style="2" customWidth="1"/>
    <col min="12031" max="12031" width="15.85546875" style="2" customWidth="1"/>
    <col min="12032" max="12033" width="13.140625" style="2" customWidth="1"/>
    <col min="12034" max="12034" width="18.5703125" style="2" customWidth="1"/>
    <col min="12035" max="12284" width="9.140625" style="2"/>
    <col min="12285" max="12285" width="4.7109375" style="2" customWidth="1"/>
    <col min="12286" max="12286" width="41" style="2" customWidth="1"/>
    <col min="12287" max="12287" width="15.85546875" style="2" customWidth="1"/>
    <col min="12288" max="12289" width="13.140625" style="2" customWidth="1"/>
    <col min="12290" max="12290" width="18.5703125" style="2" customWidth="1"/>
    <col min="12291" max="12540" width="9.140625" style="2"/>
    <col min="12541" max="12541" width="4.7109375" style="2" customWidth="1"/>
    <col min="12542" max="12542" width="41" style="2" customWidth="1"/>
    <col min="12543" max="12543" width="15.85546875" style="2" customWidth="1"/>
    <col min="12544" max="12545" width="13.140625" style="2" customWidth="1"/>
    <col min="12546" max="12546" width="18.5703125" style="2" customWidth="1"/>
    <col min="12547" max="12796" width="9.140625" style="2"/>
    <col min="12797" max="12797" width="4.7109375" style="2" customWidth="1"/>
    <col min="12798" max="12798" width="41" style="2" customWidth="1"/>
    <col min="12799" max="12799" width="15.85546875" style="2" customWidth="1"/>
    <col min="12800" max="12801" width="13.140625" style="2" customWidth="1"/>
    <col min="12802" max="12802" width="18.5703125" style="2" customWidth="1"/>
    <col min="12803" max="13052" width="9.140625" style="2"/>
    <col min="13053" max="13053" width="4.7109375" style="2" customWidth="1"/>
    <col min="13054" max="13054" width="41" style="2" customWidth="1"/>
    <col min="13055" max="13055" width="15.85546875" style="2" customWidth="1"/>
    <col min="13056" max="13057" width="13.140625" style="2" customWidth="1"/>
    <col min="13058" max="13058" width="18.5703125" style="2" customWidth="1"/>
    <col min="13059" max="13308" width="9.140625" style="2"/>
    <col min="13309" max="13309" width="4.7109375" style="2" customWidth="1"/>
    <col min="13310" max="13310" width="41" style="2" customWidth="1"/>
    <col min="13311" max="13311" width="15.85546875" style="2" customWidth="1"/>
    <col min="13312" max="13313" width="13.140625" style="2" customWidth="1"/>
    <col min="13314" max="13314" width="18.5703125" style="2" customWidth="1"/>
    <col min="13315" max="13564" width="9.140625" style="2"/>
    <col min="13565" max="13565" width="4.7109375" style="2" customWidth="1"/>
    <col min="13566" max="13566" width="41" style="2" customWidth="1"/>
    <col min="13567" max="13567" width="15.85546875" style="2" customWidth="1"/>
    <col min="13568" max="13569" width="13.140625" style="2" customWidth="1"/>
    <col min="13570" max="13570" width="18.5703125" style="2" customWidth="1"/>
    <col min="13571" max="13820" width="9.140625" style="2"/>
    <col min="13821" max="13821" width="4.7109375" style="2" customWidth="1"/>
    <col min="13822" max="13822" width="41" style="2" customWidth="1"/>
    <col min="13823" max="13823" width="15.85546875" style="2" customWidth="1"/>
    <col min="13824" max="13825" width="13.140625" style="2" customWidth="1"/>
    <col min="13826" max="13826" width="18.5703125" style="2" customWidth="1"/>
    <col min="13827" max="14076" width="9.140625" style="2"/>
    <col min="14077" max="14077" width="4.7109375" style="2" customWidth="1"/>
    <col min="14078" max="14078" width="41" style="2" customWidth="1"/>
    <col min="14079" max="14079" width="15.85546875" style="2" customWidth="1"/>
    <col min="14080" max="14081" width="13.140625" style="2" customWidth="1"/>
    <col min="14082" max="14082" width="18.5703125" style="2" customWidth="1"/>
    <col min="14083" max="14332" width="9.140625" style="2"/>
    <col min="14333" max="14333" width="4.7109375" style="2" customWidth="1"/>
    <col min="14334" max="14334" width="41" style="2" customWidth="1"/>
    <col min="14335" max="14335" width="15.85546875" style="2" customWidth="1"/>
    <col min="14336" max="14337" width="13.140625" style="2" customWidth="1"/>
    <col min="14338" max="14338" width="18.5703125" style="2" customWidth="1"/>
    <col min="14339" max="14588" width="9.140625" style="2"/>
    <col min="14589" max="14589" width="4.7109375" style="2" customWidth="1"/>
    <col min="14590" max="14590" width="41" style="2" customWidth="1"/>
    <col min="14591" max="14591" width="15.85546875" style="2" customWidth="1"/>
    <col min="14592" max="14593" width="13.140625" style="2" customWidth="1"/>
    <col min="14594" max="14594" width="18.5703125" style="2" customWidth="1"/>
    <col min="14595" max="14844" width="9.140625" style="2"/>
    <col min="14845" max="14845" width="4.7109375" style="2" customWidth="1"/>
    <col min="14846" max="14846" width="41" style="2" customWidth="1"/>
    <col min="14847" max="14847" width="15.85546875" style="2" customWidth="1"/>
    <col min="14848" max="14849" width="13.140625" style="2" customWidth="1"/>
    <col min="14850" max="14850" width="18.5703125" style="2" customWidth="1"/>
    <col min="14851" max="15100" width="9.140625" style="2"/>
    <col min="15101" max="15101" width="4.7109375" style="2" customWidth="1"/>
    <col min="15102" max="15102" width="41" style="2" customWidth="1"/>
    <col min="15103" max="15103" width="15.85546875" style="2" customWidth="1"/>
    <col min="15104" max="15105" width="13.140625" style="2" customWidth="1"/>
    <col min="15106" max="15106" width="18.5703125" style="2" customWidth="1"/>
    <col min="15107" max="15356" width="9.140625" style="2"/>
    <col min="15357" max="15357" width="4.7109375" style="2" customWidth="1"/>
    <col min="15358" max="15358" width="41" style="2" customWidth="1"/>
    <col min="15359" max="15359" width="15.85546875" style="2" customWidth="1"/>
    <col min="15360" max="15361" width="13.140625" style="2" customWidth="1"/>
    <col min="15362" max="15362" width="18.5703125" style="2" customWidth="1"/>
    <col min="15363" max="15612" width="9.140625" style="2"/>
    <col min="15613" max="15613" width="4.7109375" style="2" customWidth="1"/>
    <col min="15614" max="15614" width="41" style="2" customWidth="1"/>
    <col min="15615" max="15615" width="15.85546875" style="2" customWidth="1"/>
    <col min="15616" max="15617" width="13.140625" style="2" customWidth="1"/>
    <col min="15618" max="15618" width="18.5703125" style="2" customWidth="1"/>
    <col min="15619" max="15868" width="9.140625" style="2"/>
    <col min="15869" max="15869" width="4.7109375" style="2" customWidth="1"/>
    <col min="15870" max="15870" width="41" style="2" customWidth="1"/>
    <col min="15871" max="15871" width="15.85546875" style="2" customWidth="1"/>
    <col min="15872" max="15873" width="13.140625" style="2" customWidth="1"/>
    <col min="15874" max="15874" width="18.5703125" style="2" customWidth="1"/>
    <col min="15875" max="16124" width="9.140625" style="2"/>
    <col min="16125" max="16125" width="4.7109375" style="2" customWidth="1"/>
    <col min="16126" max="16126" width="41" style="2" customWidth="1"/>
    <col min="16127" max="16127" width="15.85546875" style="2" customWidth="1"/>
    <col min="16128" max="16129" width="13.140625" style="2" customWidth="1"/>
    <col min="16130" max="16130" width="18.5703125" style="2" customWidth="1"/>
    <col min="16131" max="16384" width="9.140625" style="2"/>
  </cols>
  <sheetData>
    <row r="1" spans="1:15" ht="18.75" x14ac:dyDescent="0.25">
      <c r="A1" s="166"/>
      <c r="B1" s="157"/>
      <c r="C1" s="167"/>
      <c r="E1" s="189"/>
      <c r="F1" s="189"/>
      <c r="G1" s="189"/>
      <c r="H1" s="189"/>
      <c r="I1" s="189"/>
      <c r="J1" s="189"/>
      <c r="K1" s="171"/>
      <c r="L1" s="172"/>
      <c r="M1" s="197" t="s">
        <v>63</v>
      </c>
      <c r="N1" s="256"/>
      <c r="O1" s="256"/>
    </row>
    <row r="2" spans="1:15" ht="15.75" customHeight="1" x14ac:dyDescent="0.25">
      <c r="A2" s="168"/>
      <c r="B2" s="159"/>
      <c r="C2" s="169"/>
      <c r="E2" s="165"/>
      <c r="F2" s="165"/>
      <c r="G2" s="165"/>
      <c r="H2" s="165"/>
      <c r="I2" s="165"/>
      <c r="J2" s="165"/>
      <c r="K2" s="165"/>
      <c r="L2" s="197" t="s">
        <v>82</v>
      </c>
      <c r="M2" s="257"/>
      <c r="N2" s="257"/>
      <c r="O2" s="257"/>
    </row>
    <row r="3" spans="1:15" ht="15" x14ac:dyDescent="0.25">
      <c r="A3" s="168"/>
      <c r="B3" s="159"/>
      <c r="C3" s="169"/>
      <c r="D3" s="169"/>
      <c r="E3" s="169"/>
      <c r="F3" s="169"/>
      <c r="G3" s="169"/>
      <c r="H3" s="169"/>
      <c r="I3" s="169"/>
      <c r="J3" s="169"/>
      <c r="K3" s="169"/>
      <c r="M3" s="169"/>
      <c r="N3" s="169"/>
    </row>
    <row r="4" spans="1:15" ht="39" customHeight="1" x14ac:dyDescent="0.25">
      <c r="A4" s="200" t="s">
        <v>83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58"/>
      <c r="N4" s="258"/>
      <c r="O4" s="258"/>
    </row>
    <row r="5" spans="1:15" ht="12.75" customHeight="1" x14ac:dyDescent="0.25">
      <c r="A5" s="190"/>
      <c r="B5" s="173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20.25" customHeight="1" x14ac:dyDescent="0.25">
      <c r="A6" s="190"/>
      <c r="B6" s="259" t="s">
        <v>69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58"/>
      <c r="N6" s="258"/>
      <c r="O6" s="258"/>
    </row>
    <row r="7" spans="1:15" ht="16.5" customHeight="1" thickBot="1" x14ac:dyDescent="0.3"/>
    <row r="8" spans="1:15" s="152" customFormat="1" ht="51" customHeight="1" x14ac:dyDescent="0.25">
      <c r="A8" s="226" t="s">
        <v>1</v>
      </c>
      <c r="B8" s="221" t="s">
        <v>2</v>
      </c>
      <c r="C8" s="228" t="s">
        <v>3</v>
      </c>
      <c r="D8" s="223" t="s">
        <v>4</v>
      </c>
      <c r="E8" s="224"/>
      <c r="F8" s="225"/>
      <c r="G8" s="148" t="s">
        <v>5</v>
      </c>
      <c r="H8" s="149" t="s">
        <v>6</v>
      </c>
      <c r="I8" s="150" t="s">
        <v>5</v>
      </c>
      <c r="J8" s="151" t="s">
        <v>5</v>
      </c>
      <c r="K8" s="149" t="s">
        <v>6</v>
      </c>
      <c r="L8" s="150" t="s">
        <v>5</v>
      </c>
      <c r="M8" s="151" t="s">
        <v>5</v>
      </c>
      <c r="N8" s="149" t="s">
        <v>6</v>
      </c>
      <c r="O8" s="150" t="s">
        <v>5</v>
      </c>
    </row>
    <row r="9" spans="1:15" s="152" customFormat="1" ht="16.5" customHeight="1" thickBot="1" x14ac:dyDescent="0.3">
      <c r="A9" s="227"/>
      <c r="B9" s="222"/>
      <c r="C9" s="229"/>
      <c r="D9" s="192" t="s">
        <v>64</v>
      </c>
      <c r="E9" s="153" t="s">
        <v>67</v>
      </c>
      <c r="F9" s="154" t="s">
        <v>68</v>
      </c>
      <c r="G9" s="230" t="s">
        <v>67</v>
      </c>
      <c r="H9" s="231"/>
      <c r="I9" s="222"/>
      <c r="J9" s="232" t="s">
        <v>79</v>
      </c>
      <c r="K9" s="231"/>
      <c r="L9" s="222"/>
      <c r="M9" s="232" t="s">
        <v>80</v>
      </c>
      <c r="N9" s="231"/>
      <c r="O9" s="222"/>
    </row>
    <row r="10" spans="1:15" s="19" customFormat="1" ht="26.25" customHeight="1" x14ac:dyDescent="0.25">
      <c r="A10" s="219" t="s">
        <v>7</v>
      </c>
      <c r="B10" s="108" t="s">
        <v>8</v>
      </c>
      <c r="C10" s="109" t="s">
        <v>9</v>
      </c>
      <c r="D10" s="110">
        <f>D12+D13</f>
        <v>363</v>
      </c>
      <c r="E10" s="14"/>
      <c r="F10" s="111"/>
      <c r="G10" s="112" t="s">
        <v>10</v>
      </c>
      <c r="H10" s="15" t="s">
        <v>10</v>
      </c>
      <c r="I10" s="17" t="s">
        <v>10</v>
      </c>
      <c r="J10" s="113" t="s">
        <v>10</v>
      </c>
      <c r="K10" s="15" t="s">
        <v>10</v>
      </c>
      <c r="L10" s="17" t="s">
        <v>10</v>
      </c>
      <c r="M10" s="113" t="s">
        <v>10</v>
      </c>
      <c r="N10" s="15" t="s">
        <v>10</v>
      </c>
      <c r="O10" s="17" t="s">
        <v>10</v>
      </c>
    </row>
    <row r="11" spans="1:15" ht="19.5" customHeight="1" x14ac:dyDescent="0.25">
      <c r="A11" s="210"/>
      <c r="B11" s="96" t="s">
        <v>11</v>
      </c>
      <c r="C11" s="100"/>
      <c r="D11" s="92"/>
      <c r="E11" s="22"/>
      <c r="F11" s="56"/>
      <c r="G11" s="91"/>
      <c r="H11" s="24"/>
      <c r="I11" s="25"/>
      <c r="J11" s="86"/>
      <c r="K11" s="24"/>
      <c r="L11" s="25"/>
      <c r="M11" s="86"/>
      <c r="N11" s="24"/>
      <c r="O11" s="25"/>
    </row>
    <row r="12" spans="1:15" ht="19.5" customHeight="1" x14ac:dyDescent="0.25">
      <c r="A12" s="210"/>
      <c r="B12" s="96" t="s">
        <v>12</v>
      </c>
      <c r="C12" s="100"/>
      <c r="D12" s="92">
        <v>306</v>
      </c>
      <c r="E12" s="22"/>
      <c r="F12" s="56"/>
      <c r="G12" s="91">
        <v>192000</v>
      </c>
      <c r="H12" s="24"/>
      <c r="I12" s="25">
        <v>192000</v>
      </c>
      <c r="J12" s="86">
        <v>192000</v>
      </c>
      <c r="K12" s="24"/>
      <c r="L12" s="25">
        <v>192000</v>
      </c>
      <c r="M12" s="86">
        <v>192000</v>
      </c>
      <c r="N12" s="24"/>
      <c r="O12" s="25">
        <v>192000</v>
      </c>
    </row>
    <row r="13" spans="1:15" ht="19.5" customHeight="1" thickBot="1" x14ac:dyDescent="0.3">
      <c r="A13" s="220"/>
      <c r="B13" s="115" t="s">
        <v>13</v>
      </c>
      <c r="C13" s="116"/>
      <c r="D13" s="117">
        <v>57</v>
      </c>
      <c r="E13" s="82"/>
      <c r="F13" s="118"/>
      <c r="G13" s="119">
        <v>292000</v>
      </c>
      <c r="H13" s="31"/>
      <c r="I13" s="32">
        <v>292000</v>
      </c>
      <c r="J13" s="120">
        <v>292000</v>
      </c>
      <c r="K13" s="31"/>
      <c r="L13" s="32">
        <v>292000</v>
      </c>
      <c r="M13" s="120">
        <v>292000</v>
      </c>
      <c r="N13" s="31"/>
      <c r="O13" s="32">
        <v>292000</v>
      </c>
    </row>
    <row r="14" spans="1:15" s="19" customFormat="1" ht="24" customHeight="1" x14ac:dyDescent="0.25">
      <c r="A14" s="215" t="s">
        <v>14</v>
      </c>
      <c r="B14" s="126" t="s">
        <v>15</v>
      </c>
      <c r="C14" s="127" t="s">
        <v>16</v>
      </c>
      <c r="D14" s="128">
        <f>SUM(D15:D16)</f>
        <v>3881</v>
      </c>
      <c r="E14" s="35"/>
      <c r="F14" s="129"/>
      <c r="G14" s="130">
        <v>29768.76</v>
      </c>
      <c r="H14" s="37"/>
      <c r="I14" s="38">
        <v>29768.76</v>
      </c>
      <c r="J14" s="131">
        <v>29768.76</v>
      </c>
      <c r="K14" s="37"/>
      <c r="L14" s="38">
        <v>29768.76</v>
      </c>
      <c r="M14" s="131">
        <v>29768.76</v>
      </c>
      <c r="N14" s="37"/>
      <c r="O14" s="38">
        <v>29768.76</v>
      </c>
    </row>
    <row r="15" spans="1:15" ht="19.5" customHeight="1" x14ac:dyDescent="0.25">
      <c r="A15" s="213"/>
      <c r="B15" s="96" t="s">
        <v>17</v>
      </c>
      <c r="C15" s="100"/>
      <c r="D15" s="104">
        <v>2440</v>
      </c>
      <c r="E15" s="39"/>
      <c r="F15" s="56"/>
      <c r="G15" s="91">
        <v>29768.76</v>
      </c>
      <c r="H15" s="24"/>
      <c r="I15" s="25">
        <v>29768.76</v>
      </c>
      <c r="J15" s="86">
        <v>29768.76</v>
      </c>
      <c r="K15" s="24"/>
      <c r="L15" s="25">
        <v>29768.76</v>
      </c>
      <c r="M15" s="86">
        <v>29768.76</v>
      </c>
      <c r="N15" s="24"/>
      <c r="O15" s="25">
        <v>29768.76</v>
      </c>
    </row>
    <row r="16" spans="1:15" ht="19.5" customHeight="1" thickBot="1" x14ac:dyDescent="0.3">
      <c r="A16" s="216"/>
      <c r="B16" s="98" t="s">
        <v>18</v>
      </c>
      <c r="C16" s="101"/>
      <c r="D16" s="106">
        <v>1441</v>
      </c>
      <c r="E16" s="40"/>
      <c r="F16" s="114"/>
      <c r="G16" s="94">
        <v>29768.76</v>
      </c>
      <c r="H16" s="58"/>
      <c r="I16" s="59">
        <v>29768.76</v>
      </c>
      <c r="J16" s="89">
        <v>29768.76</v>
      </c>
      <c r="K16" s="58"/>
      <c r="L16" s="59">
        <v>29768.76</v>
      </c>
      <c r="M16" s="89">
        <v>29768.76</v>
      </c>
      <c r="N16" s="58"/>
      <c r="O16" s="59">
        <v>29768.76</v>
      </c>
    </row>
    <row r="17" spans="1:15" ht="24.75" customHeight="1" x14ac:dyDescent="0.25">
      <c r="A17" s="219" t="s">
        <v>19</v>
      </c>
      <c r="B17" s="121" t="s">
        <v>20</v>
      </c>
      <c r="C17" s="122" t="s">
        <v>10</v>
      </c>
      <c r="D17" s="123" t="s">
        <v>10</v>
      </c>
      <c r="E17" s="43" t="s">
        <v>10</v>
      </c>
      <c r="F17" s="124" t="s">
        <v>10</v>
      </c>
      <c r="G17" s="123" t="s">
        <v>10</v>
      </c>
      <c r="H17" s="43" t="s">
        <v>10</v>
      </c>
      <c r="I17" s="124" t="s">
        <v>10</v>
      </c>
      <c r="J17" s="125" t="s">
        <v>10</v>
      </c>
      <c r="K17" s="43" t="s">
        <v>10</v>
      </c>
      <c r="L17" s="54" t="s">
        <v>10</v>
      </c>
      <c r="M17" s="125" t="s">
        <v>10</v>
      </c>
      <c r="N17" s="43" t="s">
        <v>10</v>
      </c>
      <c r="O17" s="54" t="s">
        <v>10</v>
      </c>
    </row>
    <row r="18" spans="1:15" ht="29.25" customHeight="1" x14ac:dyDescent="0.25">
      <c r="A18" s="210"/>
      <c r="B18" s="96" t="s">
        <v>21</v>
      </c>
      <c r="C18" s="100" t="s">
        <v>22</v>
      </c>
      <c r="D18" s="104">
        <v>22723</v>
      </c>
      <c r="E18" s="39"/>
      <c r="F18" s="56"/>
      <c r="G18" s="91">
        <v>2446.85</v>
      </c>
      <c r="H18" s="24"/>
      <c r="I18" s="25">
        <v>2446.85</v>
      </c>
      <c r="J18" s="86">
        <v>2446.85</v>
      </c>
      <c r="K18" s="24"/>
      <c r="L18" s="25">
        <v>2446.85</v>
      </c>
      <c r="M18" s="86">
        <v>2446.85</v>
      </c>
      <c r="N18" s="24"/>
      <c r="O18" s="25">
        <v>2446.85</v>
      </c>
    </row>
    <row r="19" spans="1:15" ht="54" customHeight="1" x14ac:dyDescent="0.25">
      <c r="A19" s="210"/>
      <c r="B19" s="96" t="s">
        <v>23</v>
      </c>
      <c r="C19" s="100" t="s">
        <v>22</v>
      </c>
      <c r="D19" s="104">
        <v>147342</v>
      </c>
      <c r="E19" s="39"/>
      <c r="F19" s="56"/>
      <c r="G19" s="91">
        <v>489.35</v>
      </c>
      <c r="H19" s="24"/>
      <c r="I19" s="25">
        <v>489.35</v>
      </c>
      <c r="J19" s="86">
        <v>489.35</v>
      </c>
      <c r="K19" s="24"/>
      <c r="L19" s="25">
        <v>489.35</v>
      </c>
      <c r="M19" s="86">
        <v>489.35</v>
      </c>
      <c r="N19" s="24"/>
      <c r="O19" s="25">
        <v>489.35</v>
      </c>
    </row>
    <row r="20" spans="1:15" ht="28.5" customHeight="1" thickBot="1" x14ac:dyDescent="0.3">
      <c r="A20" s="220"/>
      <c r="B20" s="115" t="s">
        <v>24</v>
      </c>
      <c r="C20" s="116" t="s">
        <v>25</v>
      </c>
      <c r="D20" s="132">
        <v>302940</v>
      </c>
      <c r="E20" s="76"/>
      <c r="F20" s="118"/>
      <c r="G20" s="119">
        <v>2764.7</v>
      </c>
      <c r="H20" s="133"/>
      <c r="I20" s="32">
        <v>2764.7</v>
      </c>
      <c r="J20" s="120">
        <v>2764.7</v>
      </c>
      <c r="K20" s="133"/>
      <c r="L20" s="32">
        <v>2764.7</v>
      </c>
      <c r="M20" s="120">
        <v>2764.7</v>
      </c>
      <c r="N20" s="133"/>
      <c r="O20" s="32">
        <v>2764.7</v>
      </c>
    </row>
    <row r="21" spans="1:15" ht="28.5" customHeight="1" x14ac:dyDescent="0.25">
      <c r="A21" s="209" t="s">
        <v>26</v>
      </c>
      <c r="B21" s="136" t="s">
        <v>27</v>
      </c>
      <c r="C21" s="137" t="s">
        <v>28</v>
      </c>
      <c r="D21" s="138">
        <v>7440</v>
      </c>
      <c r="E21" s="51"/>
      <c r="F21" s="139"/>
      <c r="G21" s="140">
        <v>1029.67</v>
      </c>
      <c r="H21" s="45"/>
      <c r="I21" s="46">
        <v>1029.67</v>
      </c>
      <c r="J21" s="141">
        <v>1029.67</v>
      </c>
      <c r="K21" s="45"/>
      <c r="L21" s="46">
        <v>1029.67</v>
      </c>
      <c r="M21" s="141">
        <v>1029.67</v>
      </c>
      <c r="N21" s="45"/>
      <c r="O21" s="46">
        <v>1029.67</v>
      </c>
    </row>
    <row r="22" spans="1:15" ht="28.5" customHeight="1" x14ac:dyDescent="0.25">
      <c r="A22" s="210"/>
      <c r="B22" s="96" t="s">
        <v>29</v>
      </c>
      <c r="C22" s="100" t="s">
        <v>25</v>
      </c>
      <c r="D22" s="104">
        <v>27880</v>
      </c>
      <c r="E22" s="39"/>
      <c r="F22" s="56"/>
      <c r="G22" s="91">
        <v>1956.31</v>
      </c>
      <c r="H22" s="24"/>
      <c r="I22" s="25">
        <v>1956.31</v>
      </c>
      <c r="J22" s="86">
        <v>1956.31</v>
      </c>
      <c r="K22" s="24"/>
      <c r="L22" s="25">
        <v>1956.31</v>
      </c>
      <c r="M22" s="86">
        <v>1956.31</v>
      </c>
      <c r="N22" s="24"/>
      <c r="O22" s="25">
        <v>1956.31</v>
      </c>
    </row>
    <row r="23" spans="1:15" ht="28.5" customHeight="1" x14ac:dyDescent="0.25">
      <c r="A23" s="210"/>
      <c r="B23" s="96" t="s">
        <v>30</v>
      </c>
      <c r="C23" s="100" t="s">
        <v>10</v>
      </c>
      <c r="D23" s="92" t="s">
        <v>10</v>
      </c>
      <c r="E23" s="22"/>
      <c r="F23" s="56"/>
      <c r="G23" s="92" t="s">
        <v>10</v>
      </c>
      <c r="H23" s="22" t="s">
        <v>10</v>
      </c>
      <c r="I23" s="56" t="s">
        <v>10</v>
      </c>
      <c r="J23" s="87" t="s">
        <v>10</v>
      </c>
      <c r="K23" s="22" t="s">
        <v>10</v>
      </c>
      <c r="L23" s="56" t="s">
        <v>10</v>
      </c>
      <c r="M23" s="87" t="s">
        <v>10</v>
      </c>
      <c r="N23" s="22" t="s">
        <v>10</v>
      </c>
      <c r="O23" s="56" t="s">
        <v>10</v>
      </c>
    </row>
    <row r="24" spans="1:15" ht="28.5" customHeight="1" x14ac:dyDescent="0.25">
      <c r="A24" s="210"/>
      <c r="B24" s="96" t="s">
        <v>31</v>
      </c>
      <c r="C24" s="100" t="s">
        <v>22</v>
      </c>
      <c r="D24" s="104">
        <v>301334</v>
      </c>
      <c r="E24" s="39"/>
      <c r="F24" s="56"/>
      <c r="G24" s="91">
        <v>462.79</v>
      </c>
      <c r="H24" s="24"/>
      <c r="I24" s="25">
        <v>462.79</v>
      </c>
      <c r="J24" s="86">
        <v>462.79</v>
      </c>
      <c r="K24" s="24"/>
      <c r="L24" s="25">
        <v>462.79</v>
      </c>
      <c r="M24" s="86">
        <v>462.79</v>
      </c>
      <c r="N24" s="24"/>
      <c r="O24" s="25">
        <v>462.79</v>
      </c>
    </row>
    <row r="25" spans="1:15" ht="28.5" customHeight="1" thickBot="1" x14ac:dyDescent="0.3">
      <c r="A25" s="211"/>
      <c r="B25" s="98" t="s">
        <v>32</v>
      </c>
      <c r="C25" s="101" t="s">
        <v>33</v>
      </c>
      <c r="D25" s="106">
        <v>9338</v>
      </c>
      <c r="E25" s="40"/>
      <c r="F25" s="114"/>
      <c r="G25" s="94">
        <v>1341.21</v>
      </c>
      <c r="H25" s="58"/>
      <c r="I25" s="59">
        <v>1341.21</v>
      </c>
      <c r="J25" s="89">
        <v>1341.21</v>
      </c>
      <c r="K25" s="58"/>
      <c r="L25" s="59">
        <v>1341.21</v>
      </c>
      <c r="M25" s="89">
        <v>1341.21</v>
      </c>
      <c r="N25" s="58"/>
      <c r="O25" s="59">
        <v>1341.21</v>
      </c>
    </row>
    <row r="26" spans="1:15" s="19" customFormat="1" ht="29.25" customHeight="1" x14ac:dyDescent="0.25">
      <c r="A26" s="212" t="s">
        <v>34</v>
      </c>
      <c r="B26" s="108" t="s">
        <v>35</v>
      </c>
      <c r="C26" s="109" t="s">
        <v>25</v>
      </c>
      <c r="D26" s="134">
        <f>SUM(D27:D28)</f>
        <v>135036</v>
      </c>
      <c r="E26" s="84">
        <f>SUM(E27:E28)</f>
        <v>24859</v>
      </c>
      <c r="F26" s="135">
        <f>SUM(F27:F28)</f>
        <v>110177</v>
      </c>
      <c r="G26" s="112"/>
      <c r="H26" s="16"/>
      <c r="I26" s="17"/>
      <c r="J26" s="113"/>
      <c r="K26" s="16"/>
      <c r="L26" s="17"/>
      <c r="M26" s="113"/>
      <c r="N26" s="16"/>
      <c r="O26" s="17"/>
    </row>
    <row r="27" spans="1:15" ht="16.5" customHeight="1" x14ac:dyDescent="0.25">
      <c r="A27" s="213"/>
      <c r="B27" s="96" t="s">
        <v>36</v>
      </c>
      <c r="C27" s="100"/>
      <c r="D27" s="104">
        <v>65736</v>
      </c>
      <c r="E27" s="39">
        <v>12399</v>
      </c>
      <c r="F27" s="105">
        <f>D27-E27</f>
        <v>53337</v>
      </c>
      <c r="G27" s="91">
        <v>1260.75</v>
      </c>
      <c r="H27" s="24">
        <v>1.9970000000000001</v>
      </c>
      <c r="I27" s="25">
        <f>G27*H27</f>
        <v>2517.7177500000003</v>
      </c>
      <c r="J27" s="86">
        <v>1260.75</v>
      </c>
      <c r="K27" s="24">
        <v>2.6120000000000001</v>
      </c>
      <c r="L27" s="25">
        <f>ROUND(J27*K27,2)</f>
        <v>3293.08</v>
      </c>
      <c r="M27" s="86">
        <v>1260.75</v>
      </c>
      <c r="N27" s="24">
        <v>2.6120000000000001</v>
      </c>
      <c r="O27" s="25">
        <f>ROUND(M27*N27,2)</f>
        <v>3293.08</v>
      </c>
    </row>
    <row r="28" spans="1:15" ht="16.5" customHeight="1" x14ac:dyDescent="0.25">
      <c r="A28" s="213"/>
      <c r="B28" s="96" t="s">
        <v>37</v>
      </c>
      <c r="C28" s="100"/>
      <c r="D28" s="104">
        <v>69300</v>
      </c>
      <c r="E28" s="39">
        <v>12460</v>
      </c>
      <c r="F28" s="105">
        <f>D28-E28</f>
        <v>56840</v>
      </c>
      <c r="G28" s="91">
        <v>1260.75</v>
      </c>
      <c r="H28" s="24">
        <v>1</v>
      </c>
      <c r="I28" s="25">
        <v>1260.75</v>
      </c>
      <c r="J28" s="86">
        <v>1260.75</v>
      </c>
      <c r="K28" s="24">
        <v>1</v>
      </c>
      <c r="L28" s="25">
        <v>1260.75</v>
      </c>
      <c r="M28" s="86">
        <v>1260.75</v>
      </c>
      <c r="N28" s="24">
        <v>1</v>
      </c>
      <c r="O28" s="25">
        <v>1260.75</v>
      </c>
    </row>
    <row r="29" spans="1:15" s="19" customFormat="1" ht="30" customHeight="1" x14ac:dyDescent="0.25">
      <c r="A29" s="213"/>
      <c r="B29" s="95" t="s">
        <v>38</v>
      </c>
      <c r="C29" s="99" t="s">
        <v>28</v>
      </c>
      <c r="D29" s="102">
        <f>SUM(D30:D31)</f>
        <v>85560</v>
      </c>
      <c r="E29" s="62"/>
      <c r="F29" s="103"/>
      <c r="G29" s="90"/>
      <c r="H29" s="64"/>
      <c r="I29" s="65"/>
      <c r="J29" s="85"/>
      <c r="K29" s="64"/>
      <c r="L29" s="65"/>
      <c r="M29" s="85"/>
      <c r="N29" s="64"/>
      <c r="O29" s="65"/>
    </row>
    <row r="30" spans="1:15" ht="16.5" customHeight="1" x14ac:dyDescent="0.25">
      <c r="A30" s="213"/>
      <c r="B30" s="96" t="s">
        <v>36</v>
      </c>
      <c r="C30" s="100"/>
      <c r="D30" s="104">
        <v>62310</v>
      </c>
      <c r="E30" s="39"/>
      <c r="F30" s="105"/>
      <c r="G30" s="91">
        <v>565.15</v>
      </c>
      <c r="H30" s="24"/>
      <c r="I30" s="25">
        <v>565.15</v>
      </c>
      <c r="J30" s="86">
        <v>565.15</v>
      </c>
      <c r="K30" s="24"/>
      <c r="L30" s="25">
        <v>565.15</v>
      </c>
      <c r="M30" s="86">
        <v>565.15</v>
      </c>
      <c r="N30" s="24"/>
      <c r="O30" s="25">
        <v>565.15</v>
      </c>
    </row>
    <row r="31" spans="1:15" ht="16.5" customHeight="1" x14ac:dyDescent="0.25">
      <c r="A31" s="213"/>
      <c r="B31" s="96" t="s">
        <v>37</v>
      </c>
      <c r="C31" s="100"/>
      <c r="D31" s="104">
        <v>23250</v>
      </c>
      <c r="E31" s="39"/>
      <c r="F31" s="105"/>
      <c r="G31" s="91">
        <v>565.15</v>
      </c>
      <c r="H31" s="24"/>
      <c r="I31" s="25">
        <v>565.15</v>
      </c>
      <c r="J31" s="86">
        <v>565.15</v>
      </c>
      <c r="K31" s="24"/>
      <c r="L31" s="25">
        <v>565.15</v>
      </c>
      <c r="M31" s="86">
        <v>565.15</v>
      </c>
      <c r="N31" s="24"/>
      <c r="O31" s="25">
        <v>565.15</v>
      </c>
    </row>
    <row r="32" spans="1:15" s="19" customFormat="1" ht="24.75" customHeight="1" x14ac:dyDescent="0.25">
      <c r="A32" s="213"/>
      <c r="B32" s="95" t="s">
        <v>39</v>
      </c>
      <c r="C32" s="99" t="s">
        <v>10</v>
      </c>
      <c r="D32" s="93" t="s">
        <v>10</v>
      </c>
      <c r="E32" s="66" t="s">
        <v>10</v>
      </c>
      <c r="F32" s="68" t="s">
        <v>10</v>
      </c>
      <c r="G32" s="93" t="s">
        <v>10</v>
      </c>
      <c r="H32" s="66" t="s">
        <v>10</v>
      </c>
      <c r="I32" s="68" t="s">
        <v>10</v>
      </c>
      <c r="J32" s="88" t="s">
        <v>10</v>
      </c>
      <c r="K32" s="66" t="s">
        <v>10</v>
      </c>
      <c r="L32" s="68" t="s">
        <v>10</v>
      </c>
      <c r="M32" s="88" t="s">
        <v>10</v>
      </c>
      <c r="N32" s="66" t="s">
        <v>10</v>
      </c>
      <c r="O32" s="68" t="s">
        <v>10</v>
      </c>
    </row>
    <row r="33" spans="1:15" s="19" customFormat="1" ht="25.5" x14ac:dyDescent="0.25">
      <c r="A33" s="213"/>
      <c r="B33" s="95" t="s">
        <v>40</v>
      </c>
      <c r="C33" s="99" t="s">
        <v>22</v>
      </c>
      <c r="D33" s="102">
        <f>SUM(D34:D35)</f>
        <v>50318</v>
      </c>
      <c r="E33" s="62"/>
      <c r="F33" s="103"/>
      <c r="G33" s="90"/>
      <c r="H33" s="64"/>
      <c r="I33" s="65"/>
      <c r="J33" s="85"/>
      <c r="K33" s="64"/>
      <c r="L33" s="65"/>
      <c r="M33" s="85"/>
      <c r="N33" s="64"/>
      <c r="O33" s="65"/>
    </row>
    <row r="34" spans="1:15" ht="16.5" customHeight="1" x14ac:dyDescent="0.25">
      <c r="A34" s="213"/>
      <c r="B34" s="96" t="s">
        <v>41</v>
      </c>
      <c r="C34" s="100"/>
      <c r="D34" s="104">
        <v>26100</v>
      </c>
      <c r="E34" s="39"/>
      <c r="F34" s="105"/>
      <c r="G34" s="91">
        <v>1076.46</v>
      </c>
      <c r="H34" s="24"/>
      <c r="I34" s="25">
        <v>1076.46</v>
      </c>
      <c r="J34" s="86">
        <v>1076.46</v>
      </c>
      <c r="K34" s="24"/>
      <c r="L34" s="25">
        <v>1076.46</v>
      </c>
      <c r="M34" s="86">
        <v>1076.46</v>
      </c>
      <c r="N34" s="24"/>
      <c r="O34" s="25">
        <v>1076.46</v>
      </c>
    </row>
    <row r="35" spans="1:15" ht="15" customHeight="1" x14ac:dyDescent="0.25">
      <c r="A35" s="213"/>
      <c r="B35" s="96" t="s">
        <v>37</v>
      </c>
      <c r="C35" s="100"/>
      <c r="D35" s="104">
        <v>24218</v>
      </c>
      <c r="E35" s="39"/>
      <c r="F35" s="105"/>
      <c r="G35" s="91">
        <v>367.44</v>
      </c>
      <c r="H35" s="24"/>
      <c r="I35" s="25">
        <v>367.44</v>
      </c>
      <c r="J35" s="86">
        <v>367.44</v>
      </c>
      <c r="K35" s="24"/>
      <c r="L35" s="25">
        <v>367.44</v>
      </c>
      <c r="M35" s="86">
        <v>367.44</v>
      </c>
      <c r="N35" s="24"/>
      <c r="O35" s="25">
        <v>367.44</v>
      </c>
    </row>
    <row r="36" spans="1:15" s="19" customFormat="1" ht="25.5" x14ac:dyDescent="0.25">
      <c r="A36" s="213"/>
      <c r="B36" s="95" t="s">
        <v>42</v>
      </c>
      <c r="C36" s="99" t="s">
        <v>33</v>
      </c>
      <c r="D36" s="102">
        <f>SUM(D37:D38)</f>
        <v>6273</v>
      </c>
      <c r="E36" s="62"/>
      <c r="F36" s="103"/>
      <c r="G36" s="90"/>
      <c r="H36" s="64"/>
      <c r="I36" s="65"/>
      <c r="J36" s="85"/>
      <c r="K36" s="64"/>
      <c r="L36" s="65"/>
      <c r="M36" s="85"/>
      <c r="N36" s="64"/>
      <c r="O36" s="65"/>
    </row>
    <row r="37" spans="1:15" ht="17.25" customHeight="1" x14ac:dyDescent="0.25">
      <c r="A37" s="213"/>
      <c r="B37" s="96" t="s">
        <v>62</v>
      </c>
      <c r="C37" s="100"/>
      <c r="D37" s="104">
        <v>4350</v>
      </c>
      <c r="E37" s="39"/>
      <c r="F37" s="105"/>
      <c r="G37" s="91">
        <v>2319.2399999999998</v>
      </c>
      <c r="H37" s="24"/>
      <c r="I37" s="25">
        <v>2319.2399999999998</v>
      </c>
      <c r="J37" s="86">
        <v>2319.2399999999998</v>
      </c>
      <c r="K37" s="24"/>
      <c r="L37" s="25">
        <v>2319.2399999999998</v>
      </c>
      <c r="M37" s="86">
        <v>2319.2399999999998</v>
      </c>
      <c r="N37" s="24"/>
      <c r="O37" s="25">
        <v>2319.2399999999998</v>
      </c>
    </row>
    <row r="38" spans="1:15" ht="17.25" customHeight="1" thickBot="1" x14ac:dyDescent="0.3">
      <c r="A38" s="214"/>
      <c r="B38" s="115" t="s">
        <v>37</v>
      </c>
      <c r="C38" s="116"/>
      <c r="D38" s="132">
        <v>1923</v>
      </c>
      <c r="E38" s="76"/>
      <c r="F38" s="143"/>
      <c r="G38" s="119">
        <v>1661.62</v>
      </c>
      <c r="H38" s="31"/>
      <c r="I38" s="32">
        <v>1661.62</v>
      </c>
      <c r="J38" s="120">
        <v>1661.62</v>
      </c>
      <c r="K38" s="31"/>
      <c r="L38" s="32">
        <v>1661.62</v>
      </c>
      <c r="M38" s="120">
        <v>1661.62</v>
      </c>
      <c r="N38" s="31"/>
      <c r="O38" s="32">
        <v>1661.62</v>
      </c>
    </row>
    <row r="39" spans="1:15" s="19" customFormat="1" ht="27.75" customHeight="1" x14ac:dyDescent="0.25">
      <c r="A39" s="215" t="s">
        <v>43</v>
      </c>
      <c r="B39" s="126" t="s">
        <v>44</v>
      </c>
      <c r="C39" s="127" t="s">
        <v>25</v>
      </c>
      <c r="D39" s="128">
        <f>SUM(D40:D41)</f>
        <v>267859</v>
      </c>
      <c r="E39" s="35">
        <f t="shared" ref="E39:F39" si="0">SUM(E40:E41)</f>
        <v>50353</v>
      </c>
      <c r="F39" s="129">
        <f t="shared" si="0"/>
        <v>217506</v>
      </c>
      <c r="G39" s="130"/>
      <c r="H39" s="37"/>
      <c r="I39" s="38"/>
      <c r="J39" s="131"/>
      <c r="K39" s="37"/>
      <c r="L39" s="38"/>
      <c r="M39" s="131"/>
      <c r="N39" s="37"/>
      <c r="O39" s="38"/>
    </row>
    <row r="40" spans="1:15" ht="15.75" customHeight="1" x14ac:dyDescent="0.25">
      <c r="A40" s="213"/>
      <c r="B40" s="96" t="s">
        <v>45</v>
      </c>
      <c r="C40" s="100"/>
      <c r="D40" s="104">
        <v>114955</v>
      </c>
      <c r="E40" s="39">
        <v>20286</v>
      </c>
      <c r="F40" s="105">
        <f>D40-E40</f>
        <v>94669</v>
      </c>
      <c r="G40" s="91">
        <v>1334.69</v>
      </c>
      <c r="H40" s="24">
        <v>1.724</v>
      </c>
      <c r="I40" s="25">
        <f>G40*H40</f>
        <v>2301.0055600000001</v>
      </c>
      <c r="J40" s="86">
        <v>1653.15</v>
      </c>
      <c r="K40" s="24">
        <v>1.718</v>
      </c>
      <c r="L40" s="25">
        <f>ROUND(J40*K40,2)</f>
        <v>2840.11</v>
      </c>
      <c r="M40" s="86">
        <v>1653.15</v>
      </c>
      <c r="N40" s="24">
        <v>1.718</v>
      </c>
      <c r="O40" s="25">
        <f>ROUND(M40*N40,2)</f>
        <v>2840.11</v>
      </c>
    </row>
    <row r="41" spans="1:15" ht="15.75" customHeight="1" x14ac:dyDescent="0.25">
      <c r="A41" s="213"/>
      <c r="B41" s="96" t="s">
        <v>37</v>
      </c>
      <c r="C41" s="100"/>
      <c r="D41" s="104">
        <v>152904</v>
      </c>
      <c r="E41" s="39">
        <v>30067</v>
      </c>
      <c r="F41" s="105">
        <f>D41-E41</f>
        <v>122837</v>
      </c>
      <c r="G41" s="91">
        <v>1334.69</v>
      </c>
      <c r="H41" s="24">
        <v>1</v>
      </c>
      <c r="I41" s="25">
        <v>1334.69</v>
      </c>
      <c r="J41" s="86">
        <v>1653.15</v>
      </c>
      <c r="K41" s="24">
        <v>1</v>
      </c>
      <c r="L41" s="25">
        <f>ROUND(J41*K41,2)</f>
        <v>1653.15</v>
      </c>
      <c r="M41" s="86">
        <v>1653.15</v>
      </c>
      <c r="N41" s="24">
        <v>1</v>
      </c>
      <c r="O41" s="25">
        <f>ROUND(M41*N41,2)</f>
        <v>1653.15</v>
      </c>
    </row>
    <row r="42" spans="1:15" s="19" customFormat="1" ht="28.5" customHeight="1" x14ac:dyDescent="0.25">
      <c r="A42" s="213"/>
      <c r="B42" s="95" t="s">
        <v>46</v>
      </c>
      <c r="C42" s="99" t="s">
        <v>28</v>
      </c>
      <c r="D42" s="102">
        <f>SUM(D43:D44)</f>
        <v>18290</v>
      </c>
      <c r="E42" s="62"/>
      <c r="F42" s="103"/>
      <c r="G42" s="90"/>
      <c r="H42" s="64"/>
      <c r="I42" s="65"/>
      <c r="J42" s="85"/>
      <c r="K42" s="64"/>
      <c r="L42" s="65"/>
      <c r="M42" s="85"/>
      <c r="N42" s="64"/>
      <c r="O42" s="65"/>
    </row>
    <row r="43" spans="1:15" x14ac:dyDescent="0.25">
      <c r="A43" s="213"/>
      <c r="B43" s="96" t="s">
        <v>45</v>
      </c>
      <c r="C43" s="100"/>
      <c r="D43" s="104">
        <v>6820</v>
      </c>
      <c r="E43" s="39"/>
      <c r="F43" s="105"/>
      <c r="G43" s="91">
        <v>506.89</v>
      </c>
      <c r="H43" s="24"/>
      <c r="I43" s="25">
        <v>506.89</v>
      </c>
      <c r="J43" s="86">
        <v>506.89</v>
      </c>
      <c r="K43" s="24"/>
      <c r="L43" s="25">
        <v>506.89</v>
      </c>
      <c r="M43" s="86">
        <v>506.89</v>
      </c>
      <c r="N43" s="24"/>
      <c r="O43" s="25">
        <v>506.89</v>
      </c>
    </row>
    <row r="44" spans="1:15" x14ac:dyDescent="0.25">
      <c r="A44" s="213"/>
      <c r="B44" s="96" t="s">
        <v>37</v>
      </c>
      <c r="C44" s="100"/>
      <c r="D44" s="104">
        <v>11470</v>
      </c>
      <c r="E44" s="39"/>
      <c r="F44" s="105"/>
      <c r="G44" s="91">
        <v>506.89</v>
      </c>
      <c r="H44" s="24"/>
      <c r="I44" s="25">
        <v>506.89</v>
      </c>
      <c r="J44" s="86">
        <v>506.89</v>
      </c>
      <c r="K44" s="24"/>
      <c r="L44" s="25">
        <v>506.89</v>
      </c>
      <c r="M44" s="86">
        <v>506.89</v>
      </c>
      <c r="N44" s="24"/>
      <c r="O44" s="25">
        <v>506.89</v>
      </c>
    </row>
    <row r="45" spans="1:15" s="19" customFormat="1" ht="27.75" customHeight="1" x14ac:dyDescent="0.25">
      <c r="A45" s="213"/>
      <c r="B45" s="95" t="s">
        <v>47</v>
      </c>
      <c r="C45" s="99" t="s">
        <v>10</v>
      </c>
      <c r="D45" s="93" t="s">
        <v>10</v>
      </c>
      <c r="E45" s="66"/>
      <c r="F45" s="68"/>
      <c r="G45" s="90"/>
      <c r="H45" s="64"/>
      <c r="I45" s="65"/>
      <c r="J45" s="85"/>
      <c r="K45" s="64"/>
      <c r="L45" s="65"/>
      <c r="M45" s="85"/>
      <c r="N45" s="64"/>
      <c r="O45" s="65"/>
    </row>
    <row r="46" spans="1:15" s="19" customFormat="1" ht="25.5" x14ac:dyDescent="0.25">
      <c r="A46" s="213"/>
      <c r="B46" s="95" t="s">
        <v>48</v>
      </c>
      <c r="C46" s="99" t="s">
        <v>22</v>
      </c>
      <c r="D46" s="102">
        <f>SUM(D47:D48)</f>
        <v>428173</v>
      </c>
      <c r="E46" s="62"/>
      <c r="F46" s="103"/>
      <c r="G46" s="90"/>
      <c r="H46" s="64"/>
      <c r="I46" s="65"/>
      <c r="J46" s="85"/>
      <c r="K46" s="64"/>
      <c r="L46" s="65"/>
      <c r="M46" s="85"/>
      <c r="N46" s="64"/>
      <c r="O46" s="65"/>
    </row>
    <row r="47" spans="1:15" ht="18" customHeight="1" x14ac:dyDescent="0.25">
      <c r="A47" s="213"/>
      <c r="B47" s="96" t="s">
        <v>49</v>
      </c>
      <c r="C47" s="100"/>
      <c r="D47" s="104">
        <v>145959</v>
      </c>
      <c r="E47" s="39"/>
      <c r="F47" s="105"/>
      <c r="G47" s="91">
        <v>531.01</v>
      </c>
      <c r="H47" s="24"/>
      <c r="I47" s="25">
        <v>531.01</v>
      </c>
      <c r="J47" s="86">
        <v>531.01</v>
      </c>
      <c r="K47" s="24"/>
      <c r="L47" s="25">
        <v>531.01</v>
      </c>
      <c r="M47" s="86">
        <v>531.01</v>
      </c>
      <c r="N47" s="24"/>
      <c r="O47" s="25">
        <v>531.01</v>
      </c>
    </row>
    <row r="48" spans="1:15" ht="16.5" customHeight="1" x14ac:dyDescent="0.25">
      <c r="A48" s="213"/>
      <c r="B48" s="96" t="s">
        <v>37</v>
      </c>
      <c r="C48" s="100"/>
      <c r="D48" s="104">
        <v>282214</v>
      </c>
      <c r="E48" s="39"/>
      <c r="F48" s="105"/>
      <c r="G48" s="91">
        <v>337.03</v>
      </c>
      <c r="H48" s="24"/>
      <c r="I48" s="25">
        <v>337.03</v>
      </c>
      <c r="J48" s="86">
        <v>337.03</v>
      </c>
      <c r="K48" s="24"/>
      <c r="L48" s="25">
        <v>337.03</v>
      </c>
      <c r="M48" s="86">
        <v>337.03</v>
      </c>
      <c r="N48" s="24"/>
      <c r="O48" s="25">
        <v>337.03</v>
      </c>
    </row>
    <row r="49" spans="1:15" s="19" customFormat="1" ht="25.5" x14ac:dyDescent="0.25">
      <c r="A49" s="213"/>
      <c r="B49" s="95" t="s">
        <v>50</v>
      </c>
      <c r="C49" s="99" t="s">
        <v>33</v>
      </c>
      <c r="D49" s="102">
        <f>SUM(D50:D51)</f>
        <v>94934</v>
      </c>
      <c r="E49" s="62"/>
      <c r="F49" s="103"/>
      <c r="G49" s="90"/>
      <c r="H49" s="64"/>
      <c r="I49" s="65"/>
      <c r="J49" s="85"/>
      <c r="K49" s="64"/>
      <c r="L49" s="65"/>
      <c r="M49" s="85"/>
      <c r="N49" s="64"/>
      <c r="O49" s="65"/>
    </row>
    <row r="50" spans="1:15" ht="14.25" customHeight="1" x14ac:dyDescent="0.25">
      <c r="A50" s="213"/>
      <c r="B50" s="96" t="s">
        <v>51</v>
      </c>
      <c r="C50" s="100"/>
      <c r="D50" s="104">
        <v>31107</v>
      </c>
      <c r="E50" s="39"/>
      <c r="F50" s="105"/>
      <c r="G50" s="91">
        <v>1516.18</v>
      </c>
      <c r="H50" s="24"/>
      <c r="I50" s="25">
        <v>1516.18</v>
      </c>
      <c r="J50" s="86">
        <v>1516.18</v>
      </c>
      <c r="K50" s="24"/>
      <c r="L50" s="25">
        <v>1516.18</v>
      </c>
      <c r="M50" s="86">
        <v>1516.18</v>
      </c>
      <c r="N50" s="24"/>
      <c r="O50" s="25">
        <v>1516.18</v>
      </c>
    </row>
    <row r="51" spans="1:15" ht="14.25" customHeight="1" thickBot="1" x14ac:dyDescent="0.3">
      <c r="A51" s="216"/>
      <c r="B51" s="98" t="s">
        <v>37</v>
      </c>
      <c r="C51" s="101"/>
      <c r="D51" s="106">
        <v>63827</v>
      </c>
      <c r="E51" s="40"/>
      <c r="F51" s="107"/>
      <c r="G51" s="94">
        <v>906.81</v>
      </c>
      <c r="H51" s="58"/>
      <c r="I51" s="59">
        <v>906.81</v>
      </c>
      <c r="J51" s="89">
        <v>906.81</v>
      </c>
      <c r="K51" s="58"/>
      <c r="L51" s="59">
        <v>906.81</v>
      </c>
      <c r="M51" s="89">
        <v>906.81</v>
      </c>
      <c r="N51" s="58"/>
      <c r="O51" s="59">
        <v>906.81</v>
      </c>
    </row>
    <row r="52" spans="1:15" ht="25.5" customHeight="1" x14ac:dyDescent="0.25">
      <c r="A52" s="212" t="s">
        <v>52</v>
      </c>
      <c r="B52" s="121" t="s">
        <v>53</v>
      </c>
      <c r="C52" s="122" t="s">
        <v>25</v>
      </c>
      <c r="D52" s="144">
        <v>526204</v>
      </c>
      <c r="E52" s="83"/>
      <c r="F52" s="145"/>
      <c r="G52" s="146">
        <v>2518.8000000000002</v>
      </c>
      <c r="H52" s="53"/>
      <c r="I52" s="54">
        <v>2518.8000000000002</v>
      </c>
      <c r="J52" s="146">
        <v>2518.8000000000002</v>
      </c>
      <c r="K52" s="53"/>
      <c r="L52" s="54">
        <v>2518.8000000000002</v>
      </c>
      <c r="M52" s="147">
        <v>2519.83</v>
      </c>
      <c r="N52" s="53"/>
      <c r="O52" s="54">
        <v>2519.83</v>
      </c>
    </row>
    <row r="53" spans="1:15" ht="25.5" x14ac:dyDescent="0.25">
      <c r="A53" s="213"/>
      <c r="B53" s="96" t="s">
        <v>54</v>
      </c>
      <c r="C53" s="100" t="s">
        <v>28</v>
      </c>
      <c r="D53" s="104">
        <v>41540</v>
      </c>
      <c r="E53" s="39"/>
      <c r="F53" s="105"/>
      <c r="G53" s="91">
        <v>650.49</v>
      </c>
      <c r="H53" s="24"/>
      <c r="I53" s="25">
        <v>650.49</v>
      </c>
      <c r="J53" s="86">
        <v>650.49</v>
      </c>
      <c r="K53" s="24"/>
      <c r="L53" s="25">
        <v>650.49</v>
      </c>
      <c r="M53" s="86">
        <v>650.49</v>
      </c>
      <c r="N53" s="24"/>
      <c r="O53" s="25">
        <v>650.49</v>
      </c>
    </row>
    <row r="54" spans="1:15" ht="30.75" customHeight="1" x14ac:dyDescent="0.25">
      <c r="A54" s="213"/>
      <c r="B54" s="96" t="s">
        <v>55</v>
      </c>
      <c r="C54" s="100" t="s">
        <v>10</v>
      </c>
      <c r="D54" s="92" t="s">
        <v>10</v>
      </c>
      <c r="E54" s="22"/>
      <c r="F54" s="56"/>
      <c r="G54" s="92" t="s">
        <v>10</v>
      </c>
      <c r="H54" s="22" t="s">
        <v>10</v>
      </c>
      <c r="I54" s="56" t="s">
        <v>10</v>
      </c>
      <c r="J54" s="87" t="s">
        <v>10</v>
      </c>
      <c r="K54" s="22" t="s">
        <v>10</v>
      </c>
      <c r="L54" s="56" t="s">
        <v>10</v>
      </c>
      <c r="M54" s="87" t="s">
        <v>10</v>
      </c>
      <c r="N54" s="22" t="s">
        <v>10</v>
      </c>
      <c r="O54" s="56" t="s">
        <v>10</v>
      </c>
    </row>
    <row r="55" spans="1:15" s="19" customFormat="1" ht="25.5" x14ac:dyDescent="0.25">
      <c r="A55" s="213"/>
      <c r="B55" s="95" t="s">
        <v>56</v>
      </c>
      <c r="C55" s="99" t="s">
        <v>22</v>
      </c>
      <c r="D55" s="102">
        <f>SUM(D56:D58)</f>
        <v>739364</v>
      </c>
      <c r="E55" s="62"/>
      <c r="F55" s="103"/>
      <c r="G55" s="90"/>
      <c r="H55" s="64"/>
      <c r="I55" s="65"/>
      <c r="J55" s="85"/>
      <c r="K55" s="64"/>
      <c r="L55" s="65"/>
      <c r="M55" s="85"/>
      <c r="N55" s="64"/>
      <c r="O55" s="65"/>
    </row>
    <row r="56" spans="1:15" ht="18" customHeight="1" x14ac:dyDescent="0.25">
      <c r="A56" s="213"/>
      <c r="B56" s="96" t="s">
        <v>57</v>
      </c>
      <c r="C56" s="100"/>
      <c r="D56" s="104">
        <v>99924</v>
      </c>
      <c r="E56" s="39"/>
      <c r="F56" s="105"/>
      <c r="G56" s="91">
        <v>1281.8399999999999</v>
      </c>
      <c r="H56" s="24"/>
      <c r="I56" s="25">
        <v>1281.8399999999999</v>
      </c>
      <c r="J56" s="86">
        <v>1281.8399999999999</v>
      </c>
      <c r="K56" s="24"/>
      <c r="L56" s="25">
        <v>1281.8399999999999</v>
      </c>
      <c r="M56" s="86">
        <v>1281.8399999999999</v>
      </c>
      <c r="N56" s="24"/>
      <c r="O56" s="25">
        <v>1281.8399999999999</v>
      </c>
    </row>
    <row r="57" spans="1:15" ht="18" customHeight="1" x14ac:dyDescent="0.25">
      <c r="A57" s="213"/>
      <c r="B57" s="96" t="s">
        <v>58</v>
      </c>
      <c r="C57" s="100"/>
      <c r="D57" s="104">
        <v>419945</v>
      </c>
      <c r="E57" s="39"/>
      <c r="F57" s="105"/>
      <c r="G57" s="91">
        <v>285</v>
      </c>
      <c r="H57" s="24"/>
      <c r="I57" s="25">
        <v>285</v>
      </c>
      <c r="J57" s="86">
        <v>285</v>
      </c>
      <c r="K57" s="24"/>
      <c r="L57" s="25">
        <v>285</v>
      </c>
      <c r="M57" s="86">
        <v>285</v>
      </c>
      <c r="N57" s="24"/>
      <c r="O57" s="25">
        <v>285</v>
      </c>
    </row>
    <row r="58" spans="1:15" ht="18" customHeight="1" x14ac:dyDescent="0.25">
      <c r="A58" s="213"/>
      <c r="B58" s="96" t="s">
        <v>37</v>
      </c>
      <c r="C58" s="100"/>
      <c r="D58" s="104">
        <v>219495</v>
      </c>
      <c r="E58" s="39"/>
      <c r="F58" s="105"/>
      <c r="G58" s="91">
        <v>285</v>
      </c>
      <c r="H58" s="24"/>
      <c r="I58" s="25">
        <v>285</v>
      </c>
      <c r="J58" s="86">
        <v>285</v>
      </c>
      <c r="K58" s="24"/>
      <c r="L58" s="25">
        <v>285</v>
      </c>
      <c r="M58" s="86">
        <v>285</v>
      </c>
      <c r="N58" s="24"/>
      <c r="O58" s="25">
        <v>285</v>
      </c>
    </row>
    <row r="59" spans="1:15" ht="25.5" x14ac:dyDescent="0.25">
      <c r="A59" s="213"/>
      <c r="B59" s="95" t="s">
        <v>59</v>
      </c>
      <c r="C59" s="99" t="s">
        <v>33</v>
      </c>
      <c r="D59" s="102">
        <f>SUM(D60:D61)</f>
        <v>188557</v>
      </c>
      <c r="E59" s="62"/>
      <c r="F59" s="103"/>
      <c r="G59" s="91"/>
      <c r="H59" s="24"/>
      <c r="I59" s="25"/>
      <c r="J59" s="86"/>
      <c r="K59" s="24"/>
      <c r="L59" s="25"/>
      <c r="M59" s="86"/>
      <c r="N59" s="24"/>
      <c r="O59" s="25"/>
    </row>
    <row r="60" spans="1:15" ht="15.75" customHeight="1" x14ac:dyDescent="0.25">
      <c r="A60" s="217"/>
      <c r="B60" s="96" t="s">
        <v>58</v>
      </c>
      <c r="C60" s="100"/>
      <c r="D60" s="104">
        <v>151965</v>
      </c>
      <c r="E60" s="39"/>
      <c r="F60" s="105"/>
      <c r="G60" s="91">
        <v>1215.6099999999999</v>
      </c>
      <c r="H60" s="24"/>
      <c r="I60" s="25">
        <v>1215.6099999999999</v>
      </c>
      <c r="J60" s="86">
        <v>1215.6099999999999</v>
      </c>
      <c r="K60" s="24"/>
      <c r="L60" s="25">
        <v>1215.6099999999999</v>
      </c>
      <c r="M60" s="86">
        <v>1215.6099999999999</v>
      </c>
      <c r="N60" s="24"/>
      <c r="O60" s="25">
        <v>1215.6099999999999</v>
      </c>
    </row>
    <row r="61" spans="1:15" ht="15.75" customHeight="1" thickBot="1" x14ac:dyDescent="0.3">
      <c r="A61" s="218"/>
      <c r="B61" s="98" t="s">
        <v>37</v>
      </c>
      <c r="C61" s="101"/>
      <c r="D61" s="106">
        <v>36592</v>
      </c>
      <c r="E61" s="40"/>
      <c r="F61" s="107"/>
      <c r="G61" s="94">
        <v>1215.6099999999999</v>
      </c>
      <c r="H61" s="58"/>
      <c r="I61" s="59">
        <v>1215.6099999999999</v>
      </c>
      <c r="J61" s="89">
        <v>1215.6099999999999</v>
      </c>
      <c r="K61" s="58"/>
      <c r="L61" s="59">
        <v>1215.6099999999999</v>
      </c>
      <c r="M61" s="89">
        <v>1215.6099999999999</v>
      </c>
      <c r="N61" s="58"/>
      <c r="O61" s="59">
        <v>1215.6099999999999</v>
      </c>
    </row>
    <row r="62" spans="1:15" x14ac:dyDescent="0.25">
      <c r="B62" s="69" t="s">
        <v>60</v>
      </c>
    </row>
    <row r="63" spans="1:15" x14ac:dyDescent="0.25">
      <c r="B63" s="69"/>
    </row>
    <row r="64" spans="1:15" ht="45.75" customHeight="1" thickBot="1" x14ac:dyDescent="0.3">
      <c r="A64" s="170"/>
      <c r="B64" s="241" t="s">
        <v>81</v>
      </c>
      <c r="C64" s="241"/>
      <c r="D64" s="241"/>
      <c r="E64" s="241"/>
      <c r="F64" s="241"/>
      <c r="G64" s="242"/>
      <c r="H64" s="242"/>
      <c r="I64" s="242"/>
      <c r="J64" s="242"/>
      <c r="K64" s="242"/>
      <c r="L64" s="242"/>
      <c r="M64" s="242"/>
      <c r="N64" s="242"/>
      <c r="O64" s="242"/>
    </row>
    <row r="65" spans="1:15" ht="39" customHeight="1" x14ac:dyDescent="0.25">
      <c r="A65" s="247" t="s">
        <v>1</v>
      </c>
      <c r="B65" s="249" t="s">
        <v>2</v>
      </c>
      <c r="C65" s="250"/>
      <c r="D65" s="251"/>
      <c r="E65" s="251"/>
      <c r="F65" s="251"/>
      <c r="G65" s="251"/>
      <c r="H65" s="251"/>
      <c r="I65" s="251"/>
      <c r="J65" s="251"/>
      <c r="K65" s="251"/>
      <c r="L65" s="252"/>
      <c r="M65" s="182" t="s">
        <v>3</v>
      </c>
      <c r="N65" s="175" t="s">
        <v>4</v>
      </c>
      <c r="O65" s="176" t="s">
        <v>70</v>
      </c>
    </row>
    <row r="66" spans="1:15" ht="15.75" customHeight="1" thickBot="1" x14ac:dyDescent="0.3">
      <c r="A66" s="248"/>
      <c r="B66" s="253"/>
      <c r="C66" s="254"/>
      <c r="D66" s="254"/>
      <c r="E66" s="254"/>
      <c r="F66" s="254"/>
      <c r="G66" s="254"/>
      <c r="H66" s="254"/>
      <c r="I66" s="254"/>
      <c r="J66" s="254"/>
      <c r="K66" s="254"/>
      <c r="L66" s="255"/>
      <c r="M66" s="232" t="s">
        <v>80</v>
      </c>
      <c r="N66" s="231"/>
      <c r="O66" s="222"/>
    </row>
    <row r="67" spans="1:15" ht="20.25" customHeight="1" x14ac:dyDescent="0.25">
      <c r="A67" s="185" t="s">
        <v>7</v>
      </c>
      <c r="B67" s="237" t="s">
        <v>71</v>
      </c>
      <c r="C67" s="238"/>
      <c r="D67" s="239"/>
      <c r="E67" s="239"/>
      <c r="F67" s="239"/>
      <c r="G67" s="239"/>
      <c r="H67" s="239"/>
      <c r="I67" s="239"/>
      <c r="J67" s="239"/>
      <c r="K67" s="239"/>
      <c r="L67" s="240"/>
      <c r="M67" s="186"/>
      <c r="N67" s="187"/>
      <c r="O67" s="188">
        <f>SUM(O68:O69)</f>
        <v>128063890.83</v>
      </c>
    </row>
    <row r="68" spans="1:15" ht="26.25" customHeight="1" x14ac:dyDescent="0.25">
      <c r="A68" s="177" t="s">
        <v>73</v>
      </c>
      <c r="B68" s="243" t="s">
        <v>72</v>
      </c>
      <c r="C68" s="244"/>
      <c r="D68" s="245"/>
      <c r="E68" s="245"/>
      <c r="F68" s="245"/>
      <c r="G68" s="245"/>
      <c r="H68" s="245"/>
      <c r="I68" s="245"/>
      <c r="J68" s="245"/>
      <c r="K68" s="245"/>
      <c r="L68" s="246"/>
      <c r="M68" s="183" t="s">
        <v>76</v>
      </c>
      <c r="N68" s="174">
        <v>1418</v>
      </c>
      <c r="O68" s="178">
        <v>55778986.840000004</v>
      </c>
    </row>
    <row r="69" spans="1:15" ht="30" customHeight="1" thickBot="1" x14ac:dyDescent="0.3">
      <c r="A69" s="179" t="s">
        <v>74</v>
      </c>
      <c r="B69" s="233" t="s">
        <v>75</v>
      </c>
      <c r="C69" s="234"/>
      <c r="D69" s="235"/>
      <c r="E69" s="235"/>
      <c r="F69" s="235"/>
      <c r="G69" s="235"/>
      <c r="H69" s="235"/>
      <c r="I69" s="235"/>
      <c r="J69" s="235"/>
      <c r="K69" s="235"/>
      <c r="L69" s="236"/>
      <c r="M69" s="184" t="s">
        <v>9</v>
      </c>
      <c r="N69" s="180">
        <v>864</v>
      </c>
      <c r="O69" s="181">
        <v>72284903.989999995</v>
      </c>
    </row>
  </sheetData>
  <mergeCells count="25">
    <mergeCell ref="B67:L67"/>
    <mergeCell ref="B68:L68"/>
    <mergeCell ref="B69:L69"/>
    <mergeCell ref="A39:A51"/>
    <mergeCell ref="A52:A61"/>
    <mergeCell ref="B64:O64"/>
    <mergeCell ref="A65:A66"/>
    <mergeCell ref="B65:L66"/>
    <mergeCell ref="M66:O66"/>
    <mergeCell ref="A26:A38"/>
    <mergeCell ref="M1:O1"/>
    <mergeCell ref="L2:O2"/>
    <mergeCell ref="A4:O4"/>
    <mergeCell ref="B6:O6"/>
    <mergeCell ref="A8:A9"/>
    <mergeCell ref="B8:B9"/>
    <mergeCell ref="C8:C9"/>
    <mergeCell ref="D8:F8"/>
    <mergeCell ref="G9:I9"/>
    <mergeCell ref="J9:L9"/>
    <mergeCell ref="M9:O9"/>
    <mergeCell ref="A10:A13"/>
    <mergeCell ref="A14:A16"/>
    <mergeCell ref="A17:A20"/>
    <mergeCell ref="A21:A25"/>
  </mergeCells>
  <pageMargins left="0.11811023622047245" right="0.11811023622047245" top="0.15748031496062992" bottom="0.15748031496062992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№30 (Пр. 20-22)</vt:lpstr>
      <vt:lpstr>Приложение №30 (Пр. 7-23)</vt:lpstr>
      <vt:lpstr>Приложение №30 (Пр. 11-23) </vt:lpstr>
      <vt:lpstr>Приложение №30 (Пр. 16-23)  </vt:lpstr>
      <vt:lpstr>'Приложение №30 (Пр. 11-23) '!Заголовки_для_печати</vt:lpstr>
      <vt:lpstr>'Приложение №30 (Пр. 16-23)  '!Заголовки_для_печати</vt:lpstr>
      <vt:lpstr>'Приложение №30 (Пр. 20-22)'!Заголовки_для_печати</vt:lpstr>
      <vt:lpstr>'Приложение №30 (Пр. 7-23)'!Заголовки_для_печати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Гузель Самойлова</dc:creator>
  <cp:lastModifiedBy>Гузель Самойлова</cp:lastModifiedBy>
  <cp:lastPrinted>2023-09-21T04:54:05Z</cp:lastPrinted>
  <dcterms:created xsi:type="dcterms:W3CDTF">2022-12-21T10:55:06Z</dcterms:created>
  <dcterms:modified xsi:type="dcterms:W3CDTF">2023-09-25T10:08:13Z</dcterms:modified>
</cp:coreProperties>
</file>