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19440" windowHeight="11100" firstSheet="11" activeTab="13"/>
  </bookViews>
  <sheets>
    <sheet name="ДВН 1 этап ст.1 комп.пос(Пр.19)" sheetId="15" r:id="rId1"/>
    <sheet name="ДВН 1 этап ст исслед.(Пр.19-21)" sheetId="16" r:id="rId2"/>
    <sheet name="ДВН 2 этап (Пр.19-21)" sheetId="17" r:id="rId3"/>
    <sheet name="Углубленная диспан (Пр.19-21)" sheetId="18" r:id="rId4"/>
    <sheet name="ДВН 1 эт ст.1 комп.пос(Пр.3-22)" sheetId="20" r:id="rId5"/>
    <sheet name="ДВН 1 этап ст исслед.(Пр.3-22)" sheetId="19" r:id="rId6"/>
    <sheet name="ДВН 2 этап (Пр.3-22)" sheetId="22" r:id="rId7"/>
    <sheet name="Углубленная диспан (Пр.3-22)" sheetId="21" r:id="rId8"/>
    <sheet name="ДВН 1 эт ст.1 комп.пос(Пр.8-22)" sheetId="25" r:id="rId9"/>
    <sheet name="ДВН 1 этап ст исслед.(Пр.8-22)" sheetId="27" r:id="rId10"/>
    <sheet name="ДВН 2 этап (Пр.8-22)" sheetId="23" r:id="rId11"/>
    <sheet name="Углубленная диспан (Пр.8-22)" sheetId="24" r:id="rId12"/>
    <sheet name="ДВН1 эт.ст.комп.пос.Пр.10-22" sheetId="28" r:id="rId13"/>
    <sheet name="ДВН 1 этап ст исслед.(Пр.10-22)" sheetId="29" r:id="rId14"/>
  </sheets>
  <definedNames>
    <definedName name="_xlnm._FilterDatabase" localSheetId="4" hidden="1">'ДВН 1 эт ст.1 комп.пос(Пр.3-22)'!#REF!</definedName>
    <definedName name="_xlnm._FilterDatabase" localSheetId="8" hidden="1">'ДВН 1 эт ст.1 комп.пос(Пр.8-22)'!#REF!</definedName>
    <definedName name="_xlnm._FilterDatabase" localSheetId="12" hidden="1">'ДВН1 эт.ст.комп.пос.Пр.10-22'!#REF!</definedName>
    <definedName name="_xlnm.Print_Titles" localSheetId="4">'ДВН 1 эт ст.1 комп.пос(Пр.3-22)'!$8:$10</definedName>
    <definedName name="_xlnm.Print_Titles" localSheetId="8">'ДВН 1 эт ст.1 комп.пос(Пр.8-22)'!$8:$10</definedName>
    <definedName name="_xlnm.Print_Titles" localSheetId="13">'ДВН 1 этап ст исслед.(Пр.10-22)'!$3:$4</definedName>
    <definedName name="_xlnm.Print_Titles" localSheetId="1">'ДВН 1 этап ст исслед.(Пр.19-21)'!$3:$4</definedName>
    <definedName name="_xlnm.Print_Titles" localSheetId="5">'ДВН 1 этап ст исслед.(Пр.3-22)'!$3:$4</definedName>
    <definedName name="_xlnm.Print_Titles" localSheetId="9">'ДВН 1 этап ст исслед.(Пр.8-22)'!$3:$4</definedName>
    <definedName name="_xlnm.Print_Titles" localSheetId="0">'ДВН 1 этап ст.1 комп.пос(Пр.19)'!$8:$10</definedName>
    <definedName name="_xlnm.Print_Titles" localSheetId="12">'ДВН1 эт.ст.комп.пос.Пр.10-22'!$8:$10</definedName>
  </definedNames>
  <calcPr calcId="145621"/>
</workbook>
</file>

<file path=xl/calcChain.xml><?xml version="1.0" encoding="utf-8"?>
<calcChain xmlns="http://schemas.openxmlformats.org/spreadsheetml/2006/main">
  <c r="D27" i="29" l="1"/>
  <c r="H27" i="29" s="1"/>
  <c r="G26" i="29"/>
  <c r="F26" i="29"/>
  <c r="D26" i="29"/>
  <c r="I26" i="29" s="1"/>
  <c r="H25" i="29"/>
  <c r="G25" i="29"/>
  <c r="F25" i="29"/>
  <c r="D25" i="29"/>
  <c r="I25" i="29" s="1"/>
  <c r="D24" i="29"/>
  <c r="F24" i="29" s="1"/>
  <c r="D23" i="29"/>
  <c r="G23" i="29" s="1"/>
  <c r="D22" i="29"/>
  <c r="H22" i="29" s="1"/>
  <c r="G21" i="29"/>
  <c r="F21" i="29"/>
  <c r="D21" i="29"/>
  <c r="I21" i="29" s="1"/>
  <c r="H20" i="29"/>
  <c r="G20" i="29"/>
  <c r="F20" i="29"/>
  <c r="D20" i="29"/>
  <c r="I20" i="29" s="1"/>
  <c r="D19" i="29"/>
  <c r="F19" i="29" s="1"/>
  <c r="F18" i="29"/>
  <c r="D18" i="29"/>
  <c r="H17" i="29"/>
  <c r="D17" i="29"/>
  <c r="G17" i="29" s="1"/>
  <c r="D16" i="29"/>
  <c r="H16" i="29" s="1"/>
  <c r="G15" i="29"/>
  <c r="F15" i="29"/>
  <c r="D15" i="29"/>
  <c r="I15" i="29" s="1"/>
  <c r="H14" i="29"/>
  <c r="G14" i="29"/>
  <c r="F14" i="29"/>
  <c r="D14" i="29"/>
  <c r="I14" i="29" s="1"/>
  <c r="H13" i="29"/>
  <c r="D13" i="29"/>
  <c r="G13" i="29" s="1"/>
  <c r="D12" i="29"/>
  <c r="H12" i="29" s="1"/>
  <c r="G11" i="29"/>
  <c r="F11" i="29"/>
  <c r="D11" i="29"/>
  <c r="I11" i="29" s="1"/>
  <c r="H10" i="29"/>
  <c r="G10" i="29"/>
  <c r="F10" i="29"/>
  <c r="D10" i="29"/>
  <c r="I10" i="29" s="1"/>
  <c r="H9" i="29"/>
  <c r="D9" i="29"/>
  <c r="G9" i="29" s="1"/>
  <c r="D8" i="29"/>
  <c r="H8" i="29" s="1"/>
  <c r="G7" i="29"/>
  <c r="F7" i="29"/>
  <c r="D7" i="29"/>
  <c r="I7" i="29" s="1"/>
  <c r="H6" i="29"/>
  <c r="G6" i="29"/>
  <c r="F6" i="29"/>
  <c r="D6" i="29"/>
  <c r="I6" i="29" s="1"/>
  <c r="H5" i="29"/>
  <c r="D5" i="29"/>
  <c r="G5" i="29" s="1"/>
  <c r="I8" i="29" l="1"/>
  <c r="I12" i="29"/>
  <c r="I16" i="29"/>
  <c r="I5" i="29"/>
  <c r="F8" i="29"/>
  <c r="I9" i="29"/>
  <c r="F12" i="29"/>
  <c r="F27" i="29"/>
  <c r="F5" i="29"/>
  <c r="H7" i="29"/>
  <c r="G8" i="29"/>
  <c r="F9" i="29"/>
  <c r="H11" i="29"/>
  <c r="G12" i="29"/>
  <c r="F13" i="29"/>
  <c r="H15" i="29"/>
  <c r="G16" i="29"/>
  <c r="F17" i="29"/>
  <c r="H21" i="29"/>
  <c r="G22" i="29"/>
  <c r="F23" i="29"/>
  <c r="H26" i="29"/>
  <c r="G27" i="29"/>
  <c r="I22" i="29"/>
  <c r="I27" i="29"/>
  <c r="I13" i="29"/>
  <c r="F16" i="29"/>
  <c r="I17" i="29"/>
  <c r="F22" i="29"/>
  <c r="H27" i="27"/>
  <c r="G27" i="27"/>
  <c r="F27" i="27"/>
  <c r="D27" i="27"/>
  <c r="I27" i="27" s="1"/>
  <c r="H26" i="27"/>
  <c r="G26" i="27"/>
  <c r="D26" i="27"/>
  <c r="F26" i="27" s="1"/>
  <c r="H25" i="27"/>
  <c r="D25" i="27"/>
  <c r="G25" i="27" s="1"/>
  <c r="F24" i="27"/>
  <c r="D24" i="27"/>
  <c r="D23" i="27"/>
  <c r="G23" i="27" s="1"/>
  <c r="H22" i="27"/>
  <c r="G22" i="27"/>
  <c r="F22" i="27"/>
  <c r="D22" i="27"/>
  <c r="I22" i="27" s="1"/>
  <c r="H21" i="27"/>
  <c r="G21" i="27"/>
  <c r="D21" i="27"/>
  <c r="F21" i="27" s="1"/>
  <c r="H20" i="27"/>
  <c r="D20" i="27"/>
  <c r="G20" i="27" s="1"/>
  <c r="F19" i="27"/>
  <c r="D19" i="27"/>
  <c r="D18" i="27"/>
  <c r="F18" i="27" s="1"/>
  <c r="D17" i="27"/>
  <c r="H17" i="27" s="1"/>
  <c r="H16" i="27"/>
  <c r="G16" i="27"/>
  <c r="F16" i="27"/>
  <c r="D16" i="27"/>
  <c r="I16" i="27" s="1"/>
  <c r="H15" i="27"/>
  <c r="G15" i="27"/>
  <c r="D15" i="27"/>
  <c r="F15" i="27" s="1"/>
  <c r="H14" i="27"/>
  <c r="D14" i="27"/>
  <c r="G14" i="27" s="1"/>
  <c r="D13" i="27"/>
  <c r="H13" i="27" s="1"/>
  <c r="H12" i="27"/>
  <c r="G12" i="27"/>
  <c r="F12" i="27"/>
  <c r="D12" i="27"/>
  <c r="I12" i="27" s="1"/>
  <c r="I11" i="27"/>
  <c r="H11" i="27"/>
  <c r="G11" i="27"/>
  <c r="D11" i="27"/>
  <c r="F11" i="27" s="1"/>
  <c r="H10" i="27"/>
  <c r="D10" i="27"/>
  <c r="G10" i="27" s="1"/>
  <c r="D9" i="27"/>
  <c r="H9" i="27" s="1"/>
  <c r="H8" i="27"/>
  <c r="G8" i="27"/>
  <c r="F8" i="27"/>
  <c r="D8" i="27"/>
  <c r="I8" i="27" s="1"/>
  <c r="H7" i="27"/>
  <c r="G7" i="27"/>
  <c r="D7" i="27"/>
  <c r="F7" i="27" s="1"/>
  <c r="H6" i="27"/>
  <c r="D6" i="27"/>
  <c r="G6" i="27" s="1"/>
  <c r="D5" i="27"/>
  <c r="H5" i="27" s="1"/>
  <c r="I5" i="27" l="1"/>
  <c r="I13" i="27"/>
  <c r="I17" i="27"/>
  <c r="F5" i="27"/>
  <c r="I10" i="27"/>
  <c r="F13" i="27"/>
  <c r="I14" i="27"/>
  <c r="I20" i="27"/>
  <c r="F23" i="27"/>
  <c r="I25" i="27"/>
  <c r="F6" i="27"/>
  <c r="I26" i="27"/>
  <c r="I9" i="27"/>
  <c r="I6" i="27"/>
  <c r="F9" i="27"/>
  <c r="F17" i="27"/>
  <c r="G5" i="27"/>
  <c r="I7" i="27"/>
  <c r="G9" i="27"/>
  <c r="F10" i="27"/>
  <c r="G13" i="27"/>
  <c r="F14" i="27"/>
  <c r="I15" i="27"/>
  <c r="G17" i="27"/>
  <c r="F20" i="27"/>
  <c r="I21" i="27"/>
  <c r="F25" i="27"/>
  <c r="E9" i="24"/>
  <c r="F16" i="24"/>
  <c r="F15" i="24"/>
  <c r="E15" i="24"/>
  <c r="F14" i="24"/>
  <c r="E14" i="24"/>
  <c r="F12" i="24"/>
  <c r="E12" i="24"/>
  <c r="F11" i="24"/>
  <c r="E11" i="24"/>
  <c r="F10" i="24"/>
  <c r="E10" i="24"/>
  <c r="F9" i="24"/>
  <c r="F8" i="24"/>
  <c r="E8" i="24"/>
  <c r="F7" i="24"/>
  <c r="E7" i="24"/>
  <c r="D6" i="24"/>
  <c r="E6" i="24" l="1"/>
  <c r="F6" i="24"/>
  <c r="D26" i="23"/>
  <c r="D27" i="23"/>
  <c r="D25" i="23"/>
  <c r="D24" i="23"/>
  <c r="D23" i="23"/>
  <c r="D22" i="23"/>
  <c r="D21" i="23"/>
  <c r="D15" i="23"/>
  <c r="D14" i="23"/>
  <c r="D13" i="23"/>
  <c r="D12" i="23"/>
  <c r="D11" i="23"/>
  <c r="D10" i="23"/>
  <c r="D9" i="23"/>
  <c r="D8" i="23"/>
  <c r="D27" i="22" l="1"/>
  <c r="D25" i="22"/>
  <c r="D24" i="22"/>
  <c r="D23" i="22"/>
  <c r="D22" i="22"/>
  <c r="D21" i="22"/>
  <c r="D15" i="22"/>
  <c r="D14" i="22"/>
  <c r="D13" i="22"/>
  <c r="D12" i="22"/>
  <c r="D11" i="22"/>
  <c r="D10" i="22"/>
  <c r="D9" i="22"/>
  <c r="D8" i="22"/>
  <c r="F16" i="21"/>
  <c r="E16" i="21"/>
  <c r="F15" i="21"/>
  <c r="E15" i="21"/>
  <c r="F14" i="21"/>
  <c r="E14" i="21"/>
  <c r="F12" i="21"/>
  <c r="E12" i="21"/>
  <c r="F11" i="21"/>
  <c r="E11" i="21"/>
  <c r="F10" i="21"/>
  <c r="E10" i="21"/>
  <c r="F9" i="21"/>
  <c r="E9" i="21"/>
  <c r="F8" i="21"/>
  <c r="E8" i="21"/>
  <c r="F7" i="21"/>
  <c r="E7" i="21"/>
  <c r="D6" i="21"/>
  <c r="E6" i="21" l="1"/>
  <c r="F6" i="21"/>
  <c r="D27" i="19" l="1"/>
  <c r="I27" i="19" s="1"/>
  <c r="D26" i="19"/>
  <c r="F26" i="19" s="1"/>
  <c r="H25" i="19"/>
  <c r="F25" i="19"/>
  <c r="D25" i="19"/>
  <c r="G25" i="19" s="1"/>
  <c r="F24" i="19"/>
  <c r="D24" i="19"/>
  <c r="D23" i="19"/>
  <c r="G23" i="19" s="1"/>
  <c r="F22" i="19"/>
  <c r="D22" i="19"/>
  <c r="I22" i="19" s="1"/>
  <c r="D21" i="19"/>
  <c r="F21" i="19" s="1"/>
  <c r="D20" i="19"/>
  <c r="G20" i="19" s="1"/>
  <c r="D19" i="19"/>
  <c r="F19" i="19" s="1"/>
  <c r="F18" i="19"/>
  <c r="D18" i="19"/>
  <c r="D17" i="19"/>
  <c r="H17" i="19" s="1"/>
  <c r="D16" i="19"/>
  <c r="I16" i="19" s="1"/>
  <c r="D15" i="19"/>
  <c r="F15" i="19" s="1"/>
  <c r="H14" i="19"/>
  <c r="F14" i="19"/>
  <c r="D14" i="19"/>
  <c r="G14" i="19" s="1"/>
  <c r="D13" i="19"/>
  <c r="H13" i="19" s="1"/>
  <c r="H12" i="19"/>
  <c r="F12" i="19"/>
  <c r="D12" i="19"/>
  <c r="I12" i="19" s="1"/>
  <c r="G11" i="19"/>
  <c r="D11" i="19"/>
  <c r="F11" i="19" s="1"/>
  <c r="H10" i="19"/>
  <c r="F10" i="19"/>
  <c r="D10" i="19"/>
  <c r="G10" i="19" s="1"/>
  <c r="D9" i="19"/>
  <c r="H9" i="19" s="1"/>
  <c r="H8" i="19"/>
  <c r="F8" i="19"/>
  <c r="D8" i="19"/>
  <c r="I8" i="19" s="1"/>
  <c r="G7" i="19"/>
  <c r="D7" i="19"/>
  <c r="F7" i="19" s="1"/>
  <c r="H6" i="19"/>
  <c r="F6" i="19"/>
  <c r="D6" i="19"/>
  <c r="G6" i="19" s="1"/>
  <c r="D5" i="19"/>
  <c r="H5" i="19" s="1"/>
  <c r="F27" i="19" l="1"/>
  <c r="H27" i="19"/>
  <c r="F20" i="19"/>
  <c r="H20" i="19"/>
  <c r="H22" i="19"/>
  <c r="F16" i="19"/>
  <c r="H16" i="19"/>
  <c r="G15" i="19"/>
  <c r="I5" i="19"/>
  <c r="I9" i="19"/>
  <c r="I13" i="19"/>
  <c r="I17" i="19"/>
  <c r="G21" i="19"/>
  <c r="G26" i="19"/>
  <c r="F5" i="19"/>
  <c r="I6" i="19"/>
  <c r="H7" i="19"/>
  <c r="G8" i="19"/>
  <c r="F9" i="19"/>
  <c r="I10" i="19"/>
  <c r="H11" i="19"/>
  <c r="G12" i="19"/>
  <c r="F13" i="19"/>
  <c r="I14" i="19"/>
  <c r="H15" i="19"/>
  <c r="G16" i="19"/>
  <c r="F17" i="19"/>
  <c r="I20" i="19"/>
  <c r="H21" i="19"/>
  <c r="G22" i="19"/>
  <c r="F23" i="19"/>
  <c r="I25" i="19"/>
  <c r="H26" i="19"/>
  <c r="G27" i="19"/>
  <c r="G5" i="19"/>
  <c r="I7" i="19"/>
  <c r="G9" i="19"/>
  <c r="I11" i="19"/>
  <c r="G13" i="19"/>
  <c r="I15" i="19"/>
  <c r="G17" i="19"/>
  <c r="I21" i="19"/>
  <c r="I26" i="19"/>
  <c r="F16" i="18"/>
  <c r="E16" i="18"/>
  <c r="F15" i="18"/>
  <c r="E15" i="18"/>
  <c r="F14" i="18"/>
  <c r="E14" i="18"/>
  <c r="F12" i="18"/>
  <c r="E12" i="18"/>
  <c r="F11" i="18"/>
  <c r="E11" i="18"/>
  <c r="F10" i="18"/>
  <c r="E10" i="18"/>
  <c r="F9" i="18"/>
  <c r="E9" i="18"/>
  <c r="F8" i="18"/>
  <c r="E8" i="18"/>
  <c r="F7" i="18"/>
  <c r="F6" i="18" s="1"/>
  <c r="E7" i="18"/>
  <c r="D6" i="18"/>
  <c r="D27" i="17"/>
  <c r="D25" i="17"/>
  <c r="D24" i="17"/>
  <c r="D23" i="17"/>
  <c r="D22" i="17"/>
  <c r="D21" i="17"/>
  <c r="D15" i="17"/>
  <c r="D14" i="17"/>
  <c r="D13" i="17"/>
  <c r="D12" i="17"/>
  <c r="D11" i="17"/>
  <c r="D10" i="17"/>
  <c r="D9" i="17"/>
  <c r="D8" i="17"/>
  <c r="E6" i="18" l="1"/>
  <c r="D27" i="16"/>
  <c r="I27" i="16" s="1"/>
  <c r="D26" i="16"/>
  <c r="I26" i="16" s="1"/>
  <c r="D25" i="16"/>
  <c r="I25" i="16" s="1"/>
  <c r="D24" i="16"/>
  <c r="F24" i="16" s="1"/>
  <c r="D23" i="16"/>
  <c r="D22" i="16"/>
  <c r="I22" i="16" s="1"/>
  <c r="D21" i="16"/>
  <c r="I21" i="16" s="1"/>
  <c r="D20" i="16"/>
  <c r="I20" i="16" s="1"/>
  <c r="D19" i="16"/>
  <c r="F19" i="16" s="1"/>
  <c r="D18" i="16"/>
  <c r="F18" i="16" s="1"/>
  <c r="D17" i="16"/>
  <c r="D16" i="16"/>
  <c r="I16" i="16" s="1"/>
  <c r="D15" i="16"/>
  <c r="I15" i="16" s="1"/>
  <c r="D14" i="16"/>
  <c r="I14" i="16" s="1"/>
  <c r="D13" i="16"/>
  <c r="F13" i="16" s="1"/>
  <c r="D12" i="16"/>
  <c r="I12" i="16" s="1"/>
  <c r="D11" i="16"/>
  <c r="I11" i="16" s="1"/>
  <c r="D10" i="16"/>
  <c r="I10" i="16" s="1"/>
  <c r="D9" i="16"/>
  <c r="I9" i="16" s="1"/>
  <c r="D8" i="16"/>
  <c r="I8" i="16" s="1"/>
  <c r="D7" i="16"/>
  <c r="I7" i="16" s="1"/>
  <c r="D6" i="16"/>
  <c r="D5" i="16"/>
  <c r="F5" i="16" s="1"/>
  <c r="F16" i="16" l="1"/>
  <c r="H15" i="16"/>
  <c r="H10" i="16"/>
  <c r="F15" i="16"/>
  <c r="I5" i="16"/>
  <c r="G7" i="16"/>
  <c r="G8" i="16"/>
  <c r="G11" i="16"/>
  <c r="G12" i="16"/>
  <c r="G21" i="16"/>
  <c r="G22" i="16"/>
  <c r="G26" i="16"/>
  <c r="G27" i="16"/>
  <c r="H7" i="16"/>
  <c r="H11" i="16"/>
  <c r="H21" i="16"/>
  <c r="H26" i="16"/>
  <c r="F7" i="16"/>
  <c r="F8" i="16"/>
  <c r="F11" i="16"/>
  <c r="F12" i="16"/>
  <c r="G15" i="16"/>
  <c r="G16" i="16"/>
  <c r="F21" i="16"/>
  <c r="F22" i="16"/>
  <c r="F26" i="16"/>
  <c r="F27" i="16"/>
  <c r="G23" i="16"/>
  <c r="F23" i="16"/>
  <c r="G14" i="16"/>
  <c r="F14" i="16"/>
  <c r="H14" i="16"/>
  <c r="G6" i="16"/>
  <c r="F6" i="16"/>
  <c r="H6" i="16"/>
  <c r="H17" i="16"/>
  <c r="G17" i="16"/>
  <c r="F17" i="16"/>
  <c r="I6" i="16"/>
  <c r="H9" i="16"/>
  <c r="G9" i="16"/>
  <c r="F9" i="16"/>
  <c r="I17" i="16"/>
  <c r="G20" i="16"/>
  <c r="F20" i="16"/>
  <c r="H20" i="16"/>
  <c r="G25" i="16"/>
  <c r="F25" i="16"/>
  <c r="H25" i="16"/>
  <c r="H13" i="16"/>
  <c r="G13" i="16"/>
  <c r="H5" i="16"/>
  <c r="G5" i="16"/>
  <c r="G10" i="16"/>
  <c r="F10" i="16"/>
  <c r="I13" i="16"/>
  <c r="H8" i="16"/>
  <c r="H12" i="16"/>
  <c r="H16" i="16"/>
  <c r="H22" i="16"/>
  <c r="H27" i="16"/>
</calcChain>
</file>

<file path=xl/sharedStrings.xml><?xml version="1.0" encoding="utf-8"?>
<sst xmlns="http://schemas.openxmlformats.org/spreadsheetml/2006/main" count="1428" uniqueCount="190">
  <si>
    <t>1.Осмотры (консультации) врачей-специалистов:</t>
  </si>
  <si>
    <t>№ п/п</t>
  </si>
  <si>
    <t>Осмотры врачей-специалистов</t>
  </si>
  <si>
    <t>Стоимость (в руб.)</t>
  </si>
  <si>
    <t xml:space="preserve"> с коэффициентом дифференциации- 1,105</t>
  </si>
  <si>
    <t xml:space="preserve"> с коэффициентом дифференциации- 2,015 </t>
  </si>
  <si>
    <t xml:space="preserve">Осмотр (консультация) врачом-урологом (для мужчин) </t>
  </si>
  <si>
    <t>_20915</t>
  </si>
  <si>
    <t xml:space="preserve">Осмотр (консультация) врачом-колопроктологом </t>
  </si>
  <si>
    <t>_13915</t>
  </si>
  <si>
    <t xml:space="preserve">Осмотр (консультация) врачом-акушером-гинекологом (для женщин) </t>
  </si>
  <si>
    <t>_22915</t>
  </si>
  <si>
    <t xml:space="preserve">Осмотр (консультация) врачом-офтальмологом </t>
  </si>
  <si>
    <t>_18915</t>
  </si>
  <si>
    <t xml:space="preserve">Осмотр (консультация) врачом-неврологом </t>
  </si>
  <si>
    <t>_09915</t>
  </si>
  <si>
    <t xml:space="preserve">Осмотр (консультация) врачом-оториноларингологом </t>
  </si>
  <si>
    <t>_17915</t>
  </si>
  <si>
    <t>Осмотр (консультация) врачом-дерматологом</t>
  </si>
  <si>
    <t xml:space="preserve">Прием (осмотр) врачом-терапевтом </t>
  </si>
  <si>
    <t>_94915</t>
  </si>
  <si>
    <t>2. Исследования:</t>
  </si>
  <si>
    <t>№п/п</t>
  </si>
  <si>
    <t>Перечень исследований</t>
  </si>
  <si>
    <t xml:space="preserve">Дуплексное сканирование брахицефальных артерий </t>
  </si>
  <si>
    <t>A04.12.005.003</t>
  </si>
  <si>
    <t xml:space="preserve">Ректороманоскопия </t>
  </si>
  <si>
    <t>A03.19.002</t>
  </si>
  <si>
    <t xml:space="preserve">Спирометрия </t>
  </si>
  <si>
    <t>A12.09.001.004</t>
  </si>
  <si>
    <t xml:space="preserve">Эзофагогастродуоденоскопия </t>
  </si>
  <si>
    <t>A03.16.001</t>
  </si>
  <si>
    <t xml:space="preserve">Рентгенография легких </t>
  </si>
  <si>
    <t>A06.09.007</t>
  </si>
  <si>
    <t>Компьютерная томография легких</t>
  </si>
  <si>
    <t>Исследование уровня гликированного гемоглобина в крови</t>
  </si>
  <si>
    <t>A09.05.083</t>
  </si>
  <si>
    <t>Колоноскопия *</t>
  </si>
  <si>
    <t>Колоноскопия с наркозом*</t>
  </si>
  <si>
    <t>Колоноскопия с полипэктомией*</t>
  </si>
  <si>
    <t>Код посещения</t>
  </si>
  <si>
    <t>Код медицинской услуги</t>
  </si>
  <si>
    <t>_65915</t>
  </si>
  <si>
    <t xml:space="preserve"> без коэффициента дифференциации</t>
  </si>
  <si>
    <t>A06.09.008</t>
  </si>
  <si>
    <t>_13929 и услуги А03.18.001+ В01.003.004</t>
  </si>
  <si>
    <t>_13930 и услуги А03.18.001+ A03.18.002</t>
  </si>
  <si>
    <t>_13897 и услуга A03.18.001</t>
  </si>
  <si>
    <t xml:space="preserve">Пол </t>
  </si>
  <si>
    <t>Возраст</t>
  </si>
  <si>
    <t>без использования передвижных медицинских комплексов</t>
  </si>
  <si>
    <t>с использованием передвижных медицинских комплексов</t>
  </si>
  <si>
    <t>при проведении мобильными медицинскими бригадами  полного комплекса мероприятий в рамках диспансеризации</t>
  </si>
  <si>
    <t>передвижного флюорографа</t>
  </si>
  <si>
    <t>передвижного маммографа</t>
  </si>
  <si>
    <t xml:space="preserve">передвижного флюорографа и передвижного маммографа </t>
  </si>
  <si>
    <t xml:space="preserve">1.Без коэффициента дифференциации </t>
  </si>
  <si>
    <t>м</t>
  </si>
  <si>
    <t>21,27,33</t>
  </si>
  <si>
    <t>18,24,30</t>
  </si>
  <si>
    <t>41,43,47,49,53,59,61</t>
  </si>
  <si>
    <t>77,83,89,95</t>
  </si>
  <si>
    <t>76,78,82,84,88,90,94,96</t>
  </si>
  <si>
    <t>51,57,63</t>
  </si>
  <si>
    <t>67,69,73,75</t>
  </si>
  <si>
    <t>80,86,92,98</t>
  </si>
  <si>
    <t>ж</t>
  </si>
  <si>
    <t>79,81,85,87,91,93,97,99</t>
  </si>
  <si>
    <t>41,43,47,49,53,55,59,61</t>
  </si>
  <si>
    <t>48,54,60</t>
  </si>
  <si>
    <t>1.С коэффициентом дифференциации -1,105</t>
  </si>
  <si>
    <t>2.С коэффициентом дифференциации -2,015</t>
  </si>
  <si>
    <t>Перечень осмотров, исследований, мероприятий*</t>
  </si>
  <si>
    <t>Код медицинской услуги**/Код посещения</t>
  </si>
  <si>
    <t>Тарифы (руб.)</t>
  </si>
  <si>
    <t>Опрос (анкетирование)</t>
  </si>
  <si>
    <t>A01.30.009</t>
  </si>
  <si>
    <t>Расчет на основании антропометрии (измерение роста, массы тела, окружности талии) индекса массы тела</t>
  </si>
  <si>
    <t>A02.01.001</t>
  </si>
  <si>
    <t>Измерение артериального давления на периферических артериях</t>
  </si>
  <si>
    <t>A02.12.002</t>
  </si>
  <si>
    <t>Определение уровня общего холестирина в крови (допускается экспресс-метод)</t>
  </si>
  <si>
    <t>A09.05.026</t>
  </si>
  <si>
    <t>Определение уровня глюкозы в крови натощак (допускается экспресс-метод)</t>
  </si>
  <si>
    <t>А09.05.023</t>
  </si>
  <si>
    <t xml:space="preserve">Определение относительного сердечно-сосудистого риска </t>
  </si>
  <si>
    <t>B03.047.002.001</t>
  </si>
  <si>
    <t xml:space="preserve">Определение абсолютного сердечно-сосудистого риска </t>
  </si>
  <si>
    <t>B03.047.002.002</t>
  </si>
  <si>
    <t xml:space="preserve">Измерение внутриглазного давления </t>
  </si>
  <si>
    <t>A02.26.015</t>
  </si>
  <si>
    <t>Осмотр фельдшером (акушеркой) или врачом акушером-гинекологом</t>
  </si>
  <si>
    <t>B04.001.002</t>
  </si>
  <si>
    <t>Общий анализ крови</t>
  </si>
  <si>
    <t>B03.016.002</t>
  </si>
  <si>
    <t xml:space="preserve">Краткое индивидуальное профилактическое консультирование </t>
  </si>
  <si>
    <t>B04.047.002</t>
  </si>
  <si>
    <t>Взятие с использованием щетки цитологической цервикальной мазка  (соскоба) с поверхности шейки матки (наружного маточного зева) и цирвикального канала на цитологическое исследование</t>
  </si>
  <si>
    <t>A11.20.025</t>
  </si>
  <si>
    <t>Цитологическое исследование мазка с шейки матки (метод Папаниколау)***</t>
  </si>
  <si>
    <t xml:space="preserve">A08.20.017
</t>
  </si>
  <si>
    <t>Маммография обеих молочных желез в двух проекциях с учетом обязательного двойного прочтения рентгенограмм молочных желез</t>
  </si>
  <si>
    <t>A06.20.004</t>
  </si>
  <si>
    <t>Маммография обеих молочных желез  в двух проекциях с учетом обязательного двойного прочтения рентгенограмм молочных желез на передвижной установке</t>
  </si>
  <si>
    <t>A06.20.004.007</t>
  </si>
  <si>
    <t>Определение простат-специфического антигена (ПСА в крови)</t>
  </si>
  <si>
    <t>А09.05.130</t>
  </si>
  <si>
    <t>Исследование кала на скрытую кровь иммунохимическим методом (качественный метод)</t>
  </si>
  <si>
    <t>A09.19.001</t>
  </si>
  <si>
    <t>Исследование кала на скрытую кровь иммунохимическим методом (количественный метод)****</t>
  </si>
  <si>
    <t>A09.19.001.001</t>
  </si>
  <si>
    <t xml:space="preserve">Флюорография легких </t>
  </si>
  <si>
    <t>A06.09.006</t>
  </si>
  <si>
    <t xml:space="preserve">Флюорография легких  на передвижной  установке </t>
  </si>
  <si>
    <t>A06.09.006.001</t>
  </si>
  <si>
    <t xml:space="preserve">Электрокардиография в покое </t>
  </si>
  <si>
    <t>A05.10.006</t>
  </si>
  <si>
    <t>_94923 женщины                                  _94924 мужчины</t>
  </si>
  <si>
    <t>** Коды медицинских услуг указаны в соответствии с приказами Министерства здравоохранения Российской Федерации от 13.10.2017 № 804н.</t>
  </si>
  <si>
    <t xml:space="preserve">Наименование исследования </t>
  </si>
  <si>
    <t>Наименование МО</t>
  </si>
  <si>
    <t>Код посещения/код услуги</t>
  </si>
  <si>
    <t>ГАУЗ РКОД  МЗ РБ</t>
  </si>
  <si>
    <t>ГБУЗ РБ Белорецкая ЦРКБ</t>
  </si>
  <si>
    <t>_13896 (код услуги обязателен для заполнения A09.19.001.001)</t>
  </si>
  <si>
    <t>ГБУЗ РБ ГБ №1 г. Октябрьский</t>
  </si>
  <si>
    <t>ГБУЗ РБ ГКБ №18 г.Уфа</t>
  </si>
  <si>
    <t>Приложение №11 к Соглашению</t>
  </si>
  <si>
    <t>66,70,72</t>
  </si>
  <si>
    <t xml:space="preserve">* Перечень медицинских услуг дан в соответствии с приказом Министерства здравоохранения Российской Федерации от 27.04.2021 №404н.                                                                                                                                                                                                                            </t>
  </si>
  <si>
    <t>Прием (осмотр) врачом-терапевтом  по результатам 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с целью установления диагноза, 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диспансеризации.</t>
  </si>
  <si>
    <t>Способ оплаты</t>
  </si>
  <si>
    <t>Исследования и медицинские вмешательства в рамках углубленной диспансеризации</t>
  </si>
  <si>
    <t>I этап углубленной диспансеризации</t>
  </si>
  <si>
    <t>Комплекное посещение</t>
  </si>
  <si>
    <t>-измерение насыщения крови кислородом (сатурация) в покое</t>
  </si>
  <si>
    <t>-проведение спирометрии или спирографии</t>
  </si>
  <si>
    <t>-общий (клинический) анализ крови развернутый</t>
  </si>
  <si>
    <t>За единицу объема оказания медицинской помощи</t>
  </si>
  <si>
    <t>проведение теста с 6 минутной ходьбой</t>
  </si>
  <si>
    <t>определение концентрации Д-димера в крови</t>
  </si>
  <si>
    <t>проведение эхокардиографии</t>
  </si>
  <si>
    <t>проведение компьютерной томографии легких</t>
  </si>
  <si>
    <t>проведение дуплексного сканирования вен нижних конечностей</t>
  </si>
  <si>
    <t>Итого, в том числе</t>
  </si>
  <si>
    <t>Стоимость (руб.)</t>
  </si>
  <si>
    <t>с коэффициентом дифференциации 1,105</t>
  </si>
  <si>
    <t>с коэффициентом дифференциации 2,015</t>
  </si>
  <si>
    <t>без учета коэффициента дифференциации</t>
  </si>
  <si>
    <t>A12.09.005</t>
  </si>
  <si>
    <t>B03.016.003</t>
  </si>
  <si>
    <t>B03.016.004</t>
  </si>
  <si>
    <t>Код посещения / Код медицинской услуги</t>
  </si>
  <si>
    <t>код посещения _94959 + услуга A09.05.051.001</t>
  </si>
  <si>
    <t>код посещения _94960 + услуга A04.10.002</t>
  </si>
  <si>
    <t>код посещения _94962 + услуга A04.12.006.002</t>
  </si>
  <si>
    <t>код посещения   _94957 + услуги:</t>
  </si>
  <si>
    <t>A12.09.001</t>
  </si>
  <si>
    <t>код посещения _94958 + услуга A23.30.023</t>
  </si>
  <si>
    <t>код посещения _94961 + услуга A06.09.005</t>
  </si>
  <si>
    <t>-биохимический анализ крови (включая исследования уровня холестерина, уровня липопротеинов низкой плотности, С-реактивного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крови)</t>
  </si>
  <si>
    <t>II этап углубленной диспансеризации</t>
  </si>
  <si>
    <t>Стоимость исследований и медицинских вмешательств  в рамках I и II этапов  углубленной диспансеризации по состоянию на 01.01.2022 года.</t>
  </si>
  <si>
    <t xml:space="preserve">Стоимость 1 комплексного посещения при проведении диспансеризации определенных групп взрослого населения по состоянию на 01.01.2022 года.                               </t>
  </si>
  <si>
    <t>44,46,52,56,58</t>
  </si>
  <si>
    <t>44,46,50,52,56,58</t>
  </si>
  <si>
    <t>40,62,64</t>
  </si>
  <si>
    <t>Тарифы при проведении мобильными медицинскими бригадами полного комплекса мероприятий в рамках диспансеризации (в руб.)</t>
  </si>
  <si>
    <t>Стоимость 1  комплексного посещения (руб.)</t>
  </si>
  <si>
    <t xml:space="preserve">***Две медицинские услуги , включая взятие мазка (соскоба) с поверхности шейки матки (наружного маточного зева) и цервикального канала на цитологическое исследование (метод Папаниколау) )  при указании в реестре счета двух кодов медицинских услуг - А11.20.025 + А08.20.017  оплачиваются вместе. </t>
  </si>
  <si>
    <t xml:space="preserve">****При проведении диспансеризации определенных групп взрослого населения  исследование кала на скрытую кровь  иммунохимическим методом (количественный метод) проводится  теми МО, которым утверждены объемы на данное исследование.                                                                                    </t>
  </si>
  <si>
    <t>ГБУЗ РБ ГБ №2 г.Стерлитамак</t>
  </si>
  <si>
    <t>*подаются на оплату теми МО, которым утверждены объемы в рамках Приказа МЗ РБ  от 24.11.2021 №1855-А</t>
  </si>
  <si>
    <t xml:space="preserve">Стоимость осмотров врачами-специалистами, исследований и иных медицинских мероприятий, проводимых в рамках второго этапа диспансеризации определенных групп взрослого населения  согласно  приказу МЗ РФ от 27.04.2021  № 404 н, по состоянию на 01.01.2022 года. </t>
  </si>
  <si>
    <t>Тарифы на приемы (осмотры, консультаций) медицинскими работниками, исследований и иных медицинских вмешательств, проводимых в рамках  первого этапа диспансеризации определенных групп взрослого населения  в соответствии с приказом Министерства здравоохранения РФ от 27.04.2021 №404 н на 01.01.2022 года .</t>
  </si>
  <si>
    <t xml:space="preserve">                                                                                                                   (в редакции протокола № 19-21 от 27.12.2021)</t>
  </si>
  <si>
    <t>Тарифы на приемы (осмотры, консультаций) медицинскими работниками, исследований и иных медицинских вмешательств, проводимых в рамках  первого этапа диспансеризации определенных групп взрослого населения  в соответствии с приказом Министерства здравоохранения РФ от 27.04.2021 №404 н на 01.02.2022 года .</t>
  </si>
  <si>
    <t>ГБУЗ РБ Аскинская ЦРБ</t>
  </si>
  <si>
    <t>ГБУЗ РБ ГКБ №1 г.Стерлитамак</t>
  </si>
  <si>
    <t xml:space="preserve">                                                                                                                   (в редакции протокола № 3-22 от 16.02.2022)</t>
  </si>
  <si>
    <t xml:space="preserve">Стоимость 1 комплексного посещения при проведении диспансеризации определенных групп взрослого населения по состоянию на 01.02.2022 года.                               </t>
  </si>
  <si>
    <t>Стоимость исследований и медицинских вмешательств  в рамках I и II этапов  углубленной диспансеризации по состоянию на 01.02.2022 года.</t>
  </si>
  <si>
    <t xml:space="preserve">Стоимость осмотров врачами-специалистами, исследований и иных медицинских мероприятий, проводимых в рамках второго этапа диспансеризации определенных групп взрослого населения  согласно  приказу МЗ РФ от 27.04.2021  № 404 н, по состоянию на 01.07.2022 года. </t>
  </si>
  <si>
    <t>Стоимость исследований и медицинских вмешательств  в рамках I и II этапов  углубленной диспансеризации по состоянию на 01.07.2022 года.</t>
  </si>
  <si>
    <t>проведение эхокардиографии*</t>
  </si>
  <si>
    <t>проведение компьютерной томографии легких*</t>
  </si>
  <si>
    <t>проведение дуплексного сканирования вен нижних конечностей*</t>
  </si>
  <si>
    <t>* подаются на оплату теми МО, которым утверждены объемы в рамках II этапа углубленной диспансеризации.</t>
  </si>
  <si>
    <t>ГБУЗ РБ ГКБ №13 г.Уфа</t>
  </si>
  <si>
    <t xml:space="preserve">                                                                                                                   (в редакции протокола № 10-22 от 22.07.2022)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</si>
</sst>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5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4" fontId="5" fillId="0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0" fontId="4" fillId="0" borderId="0" xfId="0" applyFont="1" applyFill="1" applyAlignment="1">
      <alignment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1" fillId="2" borderId="5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9"/>
  <sheetViews>
    <sheetView zoomScale="90" zoomScaleNormal="90" zoomScaleSheetLayoutView="70" workbookViewId="0">
      <pane xSplit="1" ySplit="11" topLeftCell="B159" activePane="bottomRight" state="frozen"/>
      <selection pane="topRight" activeCell="B1" sqref="B1"/>
      <selection pane="bottomLeft" activeCell="A11" sqref="A11"/>
      <selection pane="bottomRight" activeCell="B57" sqref="B57"/>
    </sheetView>
  </sheetViews>
  <sheetFormatPr defaultColWidth="9.140625" defaultRowHeight="15" x14ac:dyDescent="0.25"/>
  <cols>
    <col min="1" max="1" width="8.7109375" style="25" customWidth="1"/>
    <col min="2" max="2" width="57.7109375" style="25" customWidth="1"/>
    <col min="3" max="3" width="20.7109375" style="25" customWidth="1"/>
    <col min="4" max="4" width="3" style="25" customWidth="1"/>
    <col min="5" max="7" width="20.7109375" style="25" customWidth="1"/>
    <col min="8" max="8" width="24.5703125" style="25" customWidth="1"/>
    <col min="9" max="16384" width="9.140625" style="25"/>
  </cols>
  <sheetData>
    <row r="2" spans="1:8" x14ac:dyDescent="0.25">
      <c r="A2" s="156" t="s">
        <v>127</v>
      </c>
      <c r="B2" s="156"/>
      <c r="C2" s="156"/>
      <c r="D2" s="156"/>
      <c r="E2" s="156"/>
      <c r="F2" s="156"/>
      <c r="G2" s="156"/>
      <c r="H2" s="156"/>
    </row>
    <row r="3" spans="1:8" x14ac:dyDescent="0.25">
      <c r="A3" s="103"/>
      <c r="B3" s="156" t="s">
        <v>175</v>
      </c>
      <c r="C3" s="156"/>
      <c r="D3" s="156"/>
      <c r="E3" s="156"/>
      <c r="F3" s="156"/>
      <c r="G3" s="156"/>
      <c r="H3" s="156"/>
    </row>
    <row r="4" spans="1:8" x14ac:dyDescent="0.25">
      <c r="A4" s="157" t="s">
        <v>163</v>
      </c>
      <c r="B4" s="157"/>
      <c r="C4" s="157"/>
      <c r="D4" s="157"/>
      <c r="E4" s="157"/>
      <c r="F4" s="157"/>
      <c r="G4" s="157"/>
      <c r="H4" s="157"/>
    </row>
    <row r="5" spans="1:8" x14ac:dyDescent="0.25">
      <c r="A5" s="157"/>
      <c r="B5" s="157"/>
      <c r="C5" s="157"/>
      <c r="D5" s="157"/>
      <c r="E5" s="157"/>
      <c r="F5" s="157"/>
      <c r="G5" s="157"/>
      <c r="H5" s="157"/>
    </row>
    <row r="6" spans="1:8" ht="12" customHeight="1" x14ac:dyDescent="0.25">
      <c r="A6" s="157"/>
      <c r="B6" s="157"/>
      <c r="C6" s="157"/>
      <c r="D6" s="157"/>
      <c r="E6" s="157"/>
      <c r="F6" s="157"/>
      <c r="G6" s="157"/>
      <c r="H6" s="157"/>
    </row>
    <row r="7" spans="1:8" x14ac:dyDescent="0.25">
      <c r="A7" s="158"/>
      <c r="B7" s="158"/>
      <c r="H7" s="26"/>
    </row>
    <row r="8" spans="1:8" ht="32.25" customHeight="1" x14ac:dyDescent="0.25">
      <c r="A8" s="159" t="s">
        <v>48</v>
      </c>
      <c r="B8" s="159" t="s">
        <v>49</v>
      </c>
      <c r="C8" s="160" t="s">
        <v>168</v>
      </c>
      <c r="D8" s="161"/>
      <c r="E8" s="161"/>
      <c r="F8" s="161"/>
      <c r="G8" s="161"/>
      <c r="H8" s="162"/>
    </row>
    <row r="9" spans="1:8" ht="22.5" customHeight="1" x14ac:dyDescent="0.25">
      <c r="A9" s="159"/>
      <c r="B9" s="159"/>
      <c r="C9" s="163" t="s">
        <v>50</v>
      </c>
      <c r="D9" s="164"/>
      <c r="E9" s="167" t="s">
        <v>51</v>
      </c>
      <c r="F9" s="167"/>
      <c r="G9" s="167"/>
      <c r="H9" s="167" t="s">
        <v>52</v>
      </c>
    </row>
    <row r="10" spans="1:8" ht="89.25" customHeight="1" x14ac:dyDescent="0.25">
      <c r="A10" s="159"/>
      <c r="B10" s="159"/>
      <c r="C10" s="165"/>
      <c r="D10" s="166"/>
      <c r="E10" s="82" t="s">
        <v>53</v>
      </c>
      <c r="F10" s="75" t="s">
        <v>54</v>
      </c>
      <c r="G10" s="82" t="s">
        <v>55</v>
      </c>
      <c r="H10" s="167"/>
    </row>
    <row r="11" spans="1:8" x14ac:dyDescent="0.25">
      <c r="A11" s="170" t="s">
        <v>56</v>
      </c>
      <c r="B11" s="171"/>
      <c r="C11" s="171"/>
      <c r="D11" s="171"/>
      <c r="E11" s="171"/>
      <c r="F11" s="171"/>
      <c r="G11" s="171"/>
      <c r="H11" s="172"/>
    </row>
    <row r="12" spans="1:8" x14ac:dyDescent="0.25">
      <c r="A12" s="87" t="s">
        <v>57</v>
      </c>
      <c r="B12" s="76" t="s">
        <v>58</v>
      </c>
      <c r="C12" s="168">
        <v>1201.4100000000001</v>
      </c>
      <c r="D12" s="169"/>
      <c r="E12" s="85">
        <v>1201.4100000000001</v>
      </c>
      <c r="F12" s="86"/>
      <c r="G12" s="86"/>
      <c r="H12" s="85">
        <v>1321.55</v>
      </c>
    </row>
    <row r="13" spans="1:8" x14ac:dyDescent="0.25">
      <c r="A13" s="87" t="s">
        <v>57</v>
      </c>
      <c r="B13" s="76" t="s">
        <v>59</v>
      </c>
      <c r="C13" s="168">
        <v>1373.83</v>
      </c>
      <c r="D13" s="169"/>
      <c r="E13" s="85">
        <v>1479.52</v>
      </c>
      <c r="F13" s="86"/>
      <c r="G13" s="86"/>
      <c r="H13" s="85">
        <v>1599.6599999999999</v>
      </c>
    </row>
    <row r="14" spans="1:8" x14ac:dyDescent="0.25">
      <c r="A14" s="87" t="s">
        <v>57</v>
      </c>
      <c r="B14" s="76" t="s">
        <v>67</v>
      </c>
      <c r="C14" s="168">
        <v>1462.8</v>
      </c>
      <c r="D14" s="169"/>
      <c r="E14" s="85">
        <v>1462.8</v>
      </c>
      <c r="F14" s="86"/>
      <c r="G14" s="86"/>
      <c r="H14" s="85">
        <v>1609.08</v>
      </c>
    </row>
    <row r="15" spans="1:8" x14ac:dyDescent="0.25">
      <c r="A15" s="87" t="s">
        <v>57</v>
      </c>
      <c r="B15" s="76">
        <v>39</v>
      </c>
      <c r="C15" s="168">
        <v>1486.81</v>
      </c>
      <c r="D15" s="169"/>
      <c r="E15" s="85">
        <v>1486.81</v>
      </c>
      <c r="F15" s="86"/>
      <c r="G15" s="86"/>
      <c r="H15" s="85">
        <v>1635.49</v>
      </c>
    </row>
    <row r="16" spans="1:8" x14ac:dyDescent="0.25">
      <c r="A16" s="87" t="s">
        <v>57</v>
      </c>
      <c r="B16" s="76" t="s">
        <v>60</v>
      </c>
      <c r="C16" s="168">
        <v>1545.93</v>
      </c>
      <c r="D16" s="169"/>
      <c r="E16" s="85">
        <v>1545.93</v>
      </c>
      <c r="F16" s="86"/>
      <c r="G16" s="86"/>
      <c r="H16" s="85">
        <v>1700.52</v>
      </c>
    </row>
    <row r="17" spans="1:8" x14ac:dyDescent="0.25">
      <c r="A17" s="87" t="s">
        <v>57</v>
      </c>
      <c r="B17" s="76" t="s">
        <v>61</v>
      </c>
      <c r="C17" s="168">
        <v>1554.03</v>
      </c>
      <c r="D17" s="169"/>
      <c r="E17" s="85">
        <v>1554.03</v>
      </c>
      <c r="F17" s="86"/>
      <c r="G17" s="86"/>
      <c r="H17" s="85">
        <v>1709.43</v>
      </c>
    </row>
    <row r="18" spans="1:8" x14ac:dyDescent="0.25">
      <c r="A18" s="87" t="s">
        <v>57</v>
      </c>
      <c r="B18" s="76" t="s">
        <v>62</v>
      </c>
      <c r="C18" s="168">
        <v>1635.21</v>
      </c>
      <c r="D18" s="169"/>
      <c r="E18" s="85">
        <v>1740.9</v>
      </c>
      <c r="F18" s="86"/>
      <c r="G18" s="86"/>
      <c r="H18" s="85">
        <v>1887.1799999999998</v>
      </c>
    </row>
    <row r="19" spans="1:8" x14ac:dyDescent="0.25">
      <c r="A19" s="87" t="s">
        <v>57</v>
      </c>
      <c r="B19" s="76" t="s">
        <v>63</v>
      </c>
      <c r="C19" s="168">
        <v>1637.16</v>
      </c>
      <c r="D19" s="169"/>
      <c r="E19" s="85">
        <v>1637.16</v>
      </c>
      <c r="F19" s="86"/>
      <c r="G19" s="86"/>
      <c r="H19" s="85">
        <v>1800.88</v>
      </c>
    </row>
    <row r="20" spans="1:8" x14ac:dyDescent="0.25">
      <c r="A20" s="87" t="s">
        <v>57</v>
      </c>
      <c r="B20" s="76" t="s">
        <v>64</v>
      </c>
      <c r="C20" s="168">
        <v>1645.78</v>
      </c>
      <c r="D20" s="169"/>
      <c r="E20" s="85">
        <v>1645.78</v>
      </c>
      <c r="F20" s="86"/>
      <c r="G20" s="86"/>
      <c r="H20" s="85">
        <v>1810.36</v>
      </c>
    </row>
    <row r="21" spans="1:8" x14ac:dyDescent="0.25">
      <c r="A21" s="87" t="s">
        <v>57</v>
      </c>
      <c r="B21" s="76">
        <v>36</v>
      </c>
      <c r="C21" s="168">
        <v>1659.23</v>
      </c>
      <c r="D21" s="169"/>
      <c r="E21" s="85">
        <v>1764.92</v>
      </c>
      <c r="F21" s="86"/>
      <c r="G21" s="86"/>
      <c r="H21" s="85">
        <v>1913.6</v>
      </c>
    </row>
    <row r="22" spans="1:8" x14ac:dyDescent="0.25">
      <c r="A22" s="87" t="s">
        <v>57</v>
      </c>
      <c r="B22" s="76" t="s">
        <v>164</v>
      </c>
      <c r="C22" s="168">
        <v>1718.34</v>
      </c>
      <c r="D22" s="169"/>
      <c r="E22" s="85">
        <v>1824.0299999999997</v>
      </c>
      <c r="F22" s="86"/>
      <c r="G22" s="86"/>
      <c r="H22" s="85">
        <v>1978.62</v>
      </c>
    </row>
    <row r="23" spans="1:8" x14ac:dyDescent="0.25">
      <c r="A23" s="87" t="s">
        <v>57</v>
      </c>
      <c r="B23" s="76" t="s">
        <v>65</v>
      </c>
      <c r="C23" s="168">
        <v>1726.44</v>
      </c>
      <c r="D23" s="169"/>
      <c r="E23" s="85">
        <v>1832.13</v>
      </c>
      <c r="F23" s="86"/>
      <c r="G23" s="86"/>
      <c r="H23" s="85">
        <v>1987.5300000000002</v>
      </c>
    </row>
    <row r="24" spans="1:8" x14ac:dyDescent="0.25">
      <c r="A24" s="87" t="s">
        <v>57</v>
      </c>
      <c r="B24" s="76">
        <v>65.709999999999994</v>
      </c>
      <c r="C24" s="168">
        <v>1737.01</v>
      </c>
      <c r="D24" s="169"/>
      <c r="E24" s="85">
        <v>1737.01</v>
      </c>
      <c r="F24" s="86"/>
      <c r="G24" s="86"/>
      <c r="H24" s="85">
        <v>1910.71</v>
      </c>
    </row>
    <row r="25" spans="1:8" x14ac:dyDescent="0.25">
      <c r="A25" s="87" t="s">
        <v>57</v>
      </c>
      <c r="B25" s="76">
        <v>55</v>
      </c>
      <c r="C25" s="168">
        <v>1755.96</v>
      </c>
      <c r="D25" s="169"/>
      <c r="E25" s="85">
        <v>1755.96</v>
      </c>
      <c r="F25" s="86"/>
      <c r="G25" s="86"/>
      <c r="H25" s="85">
        <v>1931.56</v>
      </c>
    </row>
    <row r="26" spans="1:8" x14ac:dyDescent="0.25">
      <c r="A26" s="87" t="s">
        <v>57</v>
      </c>
      <c r="B26" s="76">
        <v>48.54</v>
      </c>
      <c r="C26" s="168">
        <v>1809.56</v>
      </c>
      <c r="D26" s="169"/>
      <c r="E26" s="85">
        <v>1915.25</v>
      </c>
      <c r="F26" s="86"/>
      <c r="G26" s="86"/>
      <c r="H26" s="85">
        <v>2078.96</v>
      </c>
    </row>
    <row r="27" spans="1:8" x14ac:dyDescent="0.25">
      <c r="A27" s="87" t="s">
        <v>57</v>
      </c>
      <c r="B27" s="76" t="s">
        <v>128</v>
      </c>
      <c r="C27" s="168">
        <v>1818.2</v>
      </c>
      <c r="D27" s="169"/>
      <c r="E27" s="85">
        <v>1923.8899999999999</v>
      </c>
      <c r="F27" s="86"/>
      <c r="G27" s="86"/>
      <c r="H27" s="85">
        <v>2088.4699999999998</v>
      </c>
    </row>
    <row r="28" spans="1:8" x14ac:dyDescent="0.25">
      <c r="A28" s="87" t="s">
        <v>57</v>
      </c>
      <c r="B28" s="74">
        <v>40.619999999999997</v>
      </c>
      <c r="C28" s="168">
        <v>1901.33</v>
      </c>
      <c r="D28" s="169"/>
      <c r="E28" s="85">
        <v>2007.02</v>
      </c>
      <c r="F28" s="86"/>
      <c r="G28" s="86"/>
      <c r="H28" s="85">
        <v>2179.91</v>
      </c>
    </row>
    <row r="29" spans="1:8" x14ac:dyDescent="0.25">
      <c r="A29" s="87" t="s">
        <v>57</v>
      </c>
      <c r="B29" s="74">
        <v>68.739999999999995</v>
      </c>
      <c r="C29" s="168">
        <v>1909.43</v>
      </c>
      <c r="D29" s="169"/>
      <c r="E29" s="85">
        <v>2015.12</v>
      </c>
      <c r="F29" s="86"/>
      <c r="G29" s="86"/>
      <c r="H29" s="85">
        <v>2188.8200000000002</v>
      </c>
    </row>
    <row r="30" spans="1:8" x14ac:dyDescent="0.25">
      <c r="A30" s="87" t="s">
        <v>57</v>
      </c>
      <c r="B30" s="74">
        <v>50</v>
      </c>
      <c r="C30" s="168">
        <v>1928.38</v>
      </c>
      <c r="D30" s="169"/>
      <c r="E30" s="85">
        <v>2034.0700000000002</v>
      </c>
      <c r="F30" s="86"/>
      <c r="G30" s="86"/>
      <c r="H30" s="85">
        <v>2209.67</v>
      </c>
    </row>
    <row r="31" spans="1:8" x14ac:dyDescent="0.25">
      <c r="A31" s="87" t="s">
        <v>57</v>
      </c>
      <c r="B31" s="74">
        <v>42</v>
      </c>
      <c r="C31" s="168">
        <v>1992.56</v>
      </c>
      <c r="D31" s="169"/>
      <c r="E31" s="85">
        <v>2098.25</v>
      </c>
      <c r="F31" s="86"/>
      <c r="G31" s="86"/>
      <c r="H31" s="85">
        <v>2280.2600000000002</v>
      </c>
    </row>
    <row r="32" spans="1:8" x14ac:dyDescent="0.25">
      <c r="A32" s="87" t="s">
        <v>57</v>
      </c>
      <c r="B32" s="74">
        <v>60</v>
      </c>
      <c r="C32" s="168">
        <v>2019.61</v>
      </c>
      <c r="D32" s="169"/>
      <c r="E32" s="85">
        <v>2125.2999999999997</v>
      </c>
      <c r="F32" s="86"/>
      <c r="G32" s="86"/>
      <c r="H32" s="85">
        <v>2310.02</v>
      </c>
    </row>
    <row r="33" spans="1:8" x14ac:dyDescent="0.25">
      <c r="A33" s="87" t="s">
        <v>57</v>
      </c>
      <c r="B33" s="74">
        <v>64</v>
      </c>
      <c r="C33" s="168">
        <v>2111.37</v>
      </c>
      <c r="D33" s="169"/>
      <c r="E33" s="85">
        <v>2217.06</v>
      </c>
      <c r="F33" s="86"/>
      <c r="G33" s="86"/>
      <c r="H33" s="85">
        <v>2410.96</v>
      </c>
    </row>
    <row r="34" spans="1:8" x14ac:dyDescent="0.25">
      <c r="A34" s="87" t="s">
        <v>57</v>
      </c>
      <c r="B34" s="74">
        <v>45</v>
      </c>
      <c r="C34" s="168">
        <v>2663.52</v>
      </c>
      <c r="D34" s="169"/>
      <c r="E34" s="85">
        <v>2663.52</v>
      </c>
      <c r="F34" s="86"/>
      <c r="G34" s="86"/>
      <c r="H34" s="85">
        <v>2929.87</v>
      </c>
    </row>
    <row r="35" spans="1:8" x14ac:dyDescent="0.25">
      <c r="A35" s="80"/>
      <c r="B35" s="175"/>
      <c r="C35" s="175"/>
      <c r="D35" s="175"/>
      <c r="E35" s="175"/>
      <c r="F35" s="175"/>
      <c r="G35" s="175"/>
      <c r="H35" s="175"/>
    </row>
    <row r="36" spans="1:8" x14ac:dyDescent="0.25">
      <c r="A36" s="87" t="s">
        <v>66</v>
      </c>
      <c r="B36" s="76" t="s">
        <v>58</v>
      </c>
      <c r="C36" s="173">
        <v>1736.55</v>
      </c>
      <c r="D36" s="174"/>
      <c r="E36" s="85">
        <v>1736.55</v>
      </c>
      <c r="F36" s="83">
        <v>1736.55</v>
      </c>
      <c r="G36" s="83">
        <v>1736.55</v>
      </c>
      <c r="H36" s="85">
        <v>1910.21</v>
      </c>
    </row>
    <row r="37" spans="1:8" x14ac:dyDescent="0.25">
      <c r="A37" s="87" t="s">
        <v>66</v>
      </c>
      <c r="B37" s="76" t="s">
        <v>67</v>
      </c>
      <c r="C37" s="173">
        <v>1795.64</v>
      </c>
      <c r="D37" s="174"/>
      <c r="E37" s="85">
        <v>1795.64</v>
      </c>
      <c r="F37" s="83">
        <v>1795.64</v>
      </c>
      <c r="G37" s="83">
        <v>1795.64</v>
      </c>
      <c r="H37" s="85">
        <v>1975.2</v>
      </c>
    </row>
    <row r="38" spans="1:8" x14ac:dyDescent="0.25">
      <c r="A38" s="87" t="s">
        <v>66</v>
      </c>
      <c r="B38" s="76" t="s">
        <v>68</v>
      </c>
      <c r="C38" s="173">
        <v>1878.77</v>
      </c>
      <c r="D38" s="174"/>
      <c r="E38" s="85">
        <v>1878.77</v>
      </c>
      <c r="F38" s="83">
        <v>1878.77</v>
      </c>
      <c r="G38" s="83">
        <v>1878.77</v>
      </c>
      <c r="H38" s="85">
        <v>2066.65</v>
      </c>
    </row>
    <row r="39" spans="1:8" x14ac:dyDescent="0.25">
      <c r="A39" s="87" t="s">
        <v>66</v>
      </c>
      <c r="B39" s="76" t="s">
        <v>61</v>
      </c>
      <c r="C39" s="173">
        <v>1886.87</v>
      </c>
      <c r="D39" s="174"/>
      <c r="E39" s="85">
        <v>1886.87</v>
      </c>
      <c r="F39" s="83">
        <v>1886.87</v>
      </c>
      <c r="G39" s="83">
        <v>1886.87</v>
      </c>
      <c r="H39" s="85">
        <v>2075.56</v>
      </c>
    </row>
    <row r="40" spans="1:8" x14ac:dyDescent="0.25">
      <c r="A40" s="87" t="s">
        <v>66</v>
      </c>
      <c r="B40" s="76" t="s">
        <v>59</v>
      </c>
      <c r="C40" s="173">
        <v>1908.97</v>
      </c>
      <c r="D40" s="174"/>
      <c r="E40" s="85">
        <v>2014.6599999999999</v>
      </c>
      <c r="F40" s="83">
        <v>1908.97</v>
      </c>
      <c r="G40" s="83">
        <v>2014.6599999999999</v>
      </c>
      <c r="H40" s="85">
        <v>2188.3200000000002</v>
      </c>
    </row>
    <row r="41" spans="1:8" x14ac:dyDescent="0.25">
      <c r="A41" s="87" t="s">
        <v>66</v>
      </c>
      <c r="B41" s="76" t="s">
        <v>62</v>
      </c>
      <c r="C41" s="173">
        <v>1968.05</v>
      </c>
      <c r="D41" s="174"/>
      <c r="E41" s="85">
        <v>2073.7399999999998</v>
      </c>
      <c r="F41" s="83">
        <v>1968.05</v>
      </c>
      <c r="G41" s="83">
        <v>2073.7399999999998</v>
      </c>
      <c r="H41" s="85">
        <v>2253.3000000000002</v>
      </c>
    </row>
    <row r="42" spans="1:8" x14ac:dyDescent="0.25">
      <c r="A42" s="87" t="s">
        <v>66</v>
      </c>
      <c r="B42" s="76" t="s">
        <v>64</v>
      </c>
      <c r="C42" s="173">
        <v>1978.62</v>
      </c>
      <c r="D42" s="174"/>
      <c r="E42" s="85">
        <v>1978.62</v>
      </c>
      <c r="F42" s="83">
        <v>1978.62</v>
      </c>
      <c r="G42" s="83">
        <v>1978.62</v>
      </c>
      <c r="H42" s="85">
        <v>2176.48</v>
      </c>
    </row>
    <row r="43" spans="1:8" x14ac:dyDescent="0.25">
      <c r="A43" s="87" t="s">
        <v>66</v>
      </c>
      <c r="B43" s="76">
        <v>39</v>
      </c>
      <c r="C43" s="173">
        <v>2021.95</v>
      </c>
      <c r="D43" s="174"/>
      <c r="E43" s="85">
        <v>2021.95</v>
      </c>
      <c r="F43" s="83">
        <v>2021.95</v>
      </c>
      <c r="G43" s="83">
        <v>2021.95</v>
      </c>
      <c r="H43" s="85">
        <v>2224.15</v>
      </c>
    </row>
    <row r="44" spans="1:8" x14ac:dyDescent="0.25">
      <c r="A44" s="87" t="s">
        <v>66</v>
      </c>
      <c r="B44" s="76" t="s">
        <v>65</v>
      </c>
      <c r="C44" s="173">
        <v>2059.29</v>
      </c>
      <c r="D44" s="174"/>
      <c r="E44" s="85">
        <v>2164.98</v>
      </c>
      <c r="F44" s="83">
        <v>2059.29</v>
      </c>
      <c r="G44" s="83">
        <v>2164.98</v>
      </c>
      <c r="H44" s="85">
        <v>2353.67</v>
      </c>
    </row>
    <row r="45" spans="1:8" x14ac:dyDescent="0.25">
      <c r="A45" s="87" t="s">
        <v>66</v>
      </c>
      <c r="B45" s="76">
        <v>65.709999999999994</v>
      </c>
      <c r="C45" s="173">
        <v>2069.86</v>
      </c>
      <c r="D45" s="174"/>
      <c r="E45" s="85">
        <v>2069.86</v>
      </c>
      <c r="F45" s="83">
        <v>2069.86</v>
      </c>
      <c r="G45" s="83">
        <v>2069.86</v>
      </c>
      <c r="H45" s="85">
        <v>2276.85</v>
      </c>
    </row>
    <row r="46" spans="1:8" x14ac:dyDescent="0.25">
      <c r="A46" s="87" t="s">
        <v>66</v>
      </c>
      <c r="B46" s="76" t="s">
        <v>63</v>
      </c>
      <c r="C46" s="173">
        <v>2172.3000000000002</v>
      </c>
      <c r="D46" s="174"/>
      <c r="E46" s="85">
        <v>2172.3000000000002</v>
      </c>
      <c r="F46" s="83">
        <v>2172.3000000000002</v>
      </c>
      <c r="G46" s="83">
        <v>2172.3000000000002</v>
      </c>
      <c r="H46" s="85">
        <v>2389.5300000000002</v>
      </c>
    </row>
    <row r="47" spans="1:8" x14ac:dyDescent="0.25">
      <c r="A47" s="87" t="s">
        <v>66</v>
      </c>
      <c r="B47" s="76">
        <v>36</v>
      </c>
      <c r="C47" s="173">
        <v>2194.37</v>
      </c>
      <c r="D47" s="174"/>
      <c r="E47" s="85">
        <v>2300.06</v>
      </c>
      <c r="F47" s="83">
        <v>2194.37</v>
      </c>
      <c r="G47" s="83">
        <v>2300.06</v>
      </c>
      <c r="H47" s="85">
        <v>2502.2600000000002</v>
      </c>
    </row>
    <row r="48" spans="1:8" x14ac:dyDescent="0.25">
      <c r="A48" s="87" t="s">
        <v>66</v>
      </c>
      <c r="B48" s="76" t="s">
        <v>165</v>
      </c>
      <c r="C48" s="173">
        <v>2507.52</v>
      </c>
      <c r="D48" s="174"/>
      <c r="E48" s="85">
        <v>2613.21</v>
      </c>
      <c r="F48" s="83">
        <v>2668.85</v>
      </c>
      <c r="G48" s="83">
        <v>2774.54</v>
      </c>
      <c r="H48" s="85">
        <v>2962.42</v>
      </c>
    </row>
    <row r="49" spans="1:8" x14ac:dyDescent="0.25">
      <c r="A49" s="87" t="s">
        <v>66</v>
      </c>
      <c r="B49" s="76" t="s">
        <v>128</v>
      </c>
      <c r="C49" s="173">
        <v>2607.38</v>
      </c>
      <c r="D49" s="174"/>
      <c r="E49" s="85">
        <v>2713.07</v>
      </c>
      <c r="F49" s="83">
        <v>2768.71</v>
      </c>
      <c r="G49" s="83">
        <v>2874.4</v>
      </c>
      <c r="H49" s="85">
        <v>3072.2599999999998</v>
      </c>
    </row>
    <row r="50" spans="1:8" x14ac:dyDescent="0.25">
      <c r="A50" s="87" t="s">
        <v>66</v>
      </c>
      <c r="B50" s="76" t="s">
        <v>166</v>
      </c>
      <c r="C50" s="173">
        <v>2690.51</v>
      </c>
      <c r="D50" s="174"/>
      <c r="E50" s="85">
        <v>2796.2000000000003</v>
      </c>
      <c r="F50" s="83">
        <v>2851.84</v>
      </c>
      <c r="G50" s="83">
        <v>2957.53</v>
      </c>
      <c r="H50" s="85">
        <v>3163.71</v>
      </c>
    </row>
    <row r="51" spans="1:8" x14ac:dyDescent="0.25">
      <c r="A51" s="87" t="s">
        <v>66</v>
      </c>
      <c r="B51" s="76">
        <v>68.739999999999995</v>
      </c>
      <c r="C51" s="173">
        <v>2698.61</v>
      </c>
      <c r="D51" s="174"/>
      <c r="E51" s="85">
        <v>2804.3</v>
      </c>
      <c r="F51" s="83">
        <v>2859.94</v>
      </c>
      <c r="G51" s="83">
        <v>2965.63</v>
      </c>
      <c r="H51" s="85">
        <v>3172.62</v>
      </c>
    </row>
    <row r="52" spans="1:8" x14ac:dyDescent="0.25">
      <c r="A52" s="87" t="s">
        <v>66</v>
      </c>
      <c r="B52" s="76" t="s">
        <v>69</v>
      </c>
      <c r="C52" s="173">
        <v>2801.05</v>
      </c>
      <c r="D52" s="174"/>
      <c r="E52" s="85">
        <v>2906.7400000000002</v>
      </c>
      <c r="F52" s="83">
        <v>2962.38</v>
      </c>
      <c r="G52" s="83">
        <v>3068.07</v>
      </c>
      <c r="H52" s="85">
        <v>3285.3</v>
      </c>
    </row>
    <row r="53" spans="1:8" x14ac:dyDescent="0.25">
      <c r="A53" s="87" t="s">
        <v>66</v>
      </c>
      <c r="B53" s="76">
        <v>42</v>
      </c>
      <c r="C53" s="173">
        <v>2984.04</v>
      </c>
      <c r="D53" s="174"/>
      <c r="E53" s="85">
        <v>3089.73</v>
      </c>
      <c r="F53" s="83">
        <v>3145.37</v>
      </c>
      <c r="G53" s="83">
        <v>3251.06</v>
      </c>
      <c r="H53" s="85">
        <v>3486.59</v>
      </c>
    </row>
    <row r="54" spans="1:8" x14ac:dyDescent="0.25">
      <c r="A54" s="87" t="s">
        <v>66</v>
      </c>
      <c r="B54" s="76">
        <v>45</v>
      </c>
      <c r="C54" s="173">
        <v>2988.62</v>
      </c>
      <c r="D54" s="174"/>
      <c r="E54" s="85">
        <v>2988.62</v>
      </c>
      <c r="F54" s="83">
        <v>2988.62</v>
      </c>
      <c r="G54" s="83">
        <v>2988.62</v>
      </c>
      <c r="H54" s="85">
        <v>3287.48</v>
      </c>
    </row>
    <row r="55" spans="1:8" x14ac:dyDescent="0.25">
      <c r="A55" s="68"/>
      <c r="B55" s="97"/>
      <c r="C55" s="70"/>
      <c r="D55" s="70"/>
      <c r="E55" s="70"/>
      <c r="F55" s="70"/>
      <c r="G55" s="70"/>
      <c r="H55" s="84"/>
    </row>
    <row r="56" spans="1:8" x14ac:dyDescent="0.25">
      <c r="A56" s="170" t="s">
        <v>70</v>
      </c>
      <c r="B56" s="171"/>
      <c r="C56" s="171"/>
      <c r="D56" s="171"/>
      <c r="E56" s="171"/>
      <c r="F56" s="171"/>
      <c r="G56" s="171"/>
      <c r="H56" s="172"/>
    </row>
    <row r="57" spans="1:8" ht="15.75" x14ac:dyDescent="0.25">
      <c r="A57" s="87" t="s">
        <v>57</v>
      </c>
      <c r="B57" s="100" t="s">
        <v>58</v>
      </c>
      <c r="C57" s="168">
        <v>1327.56</v>
      </c>
      <c r="D57" s="169"/>
      <c r="E57" s="85">
        <v>1327.56</v>
      </c>
      <c r="F57" s="86"/>
      <c r="G57" s="86"/>
      <c r="H57" s="85">
        <v>1460.32</v>
      </c>
    </row>
    <row r="58" spans="1:8" ht="15.75" x14ac:dyDescent="0.25">
      <c r="A58" s="87" t="s">
        <v>57</v>
      </c>
      <c r="B58" s="100" t="s">
        <v>59</v>
      </c>
      <c r="C58" s="168">
        <v>1518.08</v>
      </c>
      <c r="D58" s="169"/>
      <c r="E58" s="85">
        <v>1634.87</v>
      </c>
      <c r="F58" s="86"/>
      <c r="G58" s="86"/>
      <c r="H58" s="85">
        <v>1767.6299999999999</v>
      </c>
    </row>
    <row r="59" spans="1:8" ht="15.75" x14ac:dyDescent="0.25">
      <c r="A59" s="87" t="s">
        <v>57</v>
      </c>
      <c r="B59" s="100" t="s">
        <v>67</v>
      </c>
      <c r="C59" s="168">
        <v>1616.39</v>
      </c>
      <c r="D59" s="169"/>
      <c r="E59" s="85">
        <v>1616.39</v>
      </c>
      <c r="F59" s="86"/>
      <c r="G59" s="86"/>
      <c r="H59" s="85">
        <v>1778.03</v>
      </c>
    </row>
    <row r="60" spans="1:8" ht="15.75" x14ac:dyDescent="0.25">
      <c r="A60" s="87" t="s">
        <v>57</v>
      </c>
      <c r="B60" s="100">
        <v>39</v>
      </c>
      <c r="C60" s="168">
        <v>1642.93</v>
      </c>
      <c r="D60" s="169"/>
      <c r="E60" s="85">
        <v>1642.93</v>
      </c>
      <c r="F60" s="86"/>
      <c r="G60" s="86"/>
      <c r="H60" s="85">
        <v>1807.22</v>
      </c>
    </row>
    <row r="61" spans="1:8" ht="15.75" x14ac:dyDescent="0.25">
      <c r="A61" s="87" t="s">
        <v>57</v>
      </c>
      <c r="B61" s="100" t="s">
        <v>60</v>
      </c>
      <c r="C61" s="168">
        <v>1708.25</v>
      </c>
      <c r="D61" s="169"/>
      <c r="E61" s="85">
        <v>1708.25</v>
      </c>
      <c r="F61" s="86"/>
      <c r="G61" s="86"/>
      <c r="H61" s="85">
        <v>1879.08</v>
      </c>
    </row>
    <row r="62" spans="1:8" ht="15.75" x14ac:dyDescent="0.25">
      <c r="A62" s="87" t="s">
        <v>57</v>
      </c>
      <c r="B62" s="100" t="s">
        <v>61</v>
      </c>
      <c r="C62" s="168">
        <v>1717.2</v>
      </c>
      <c r="D62" s="169"/>
      <c r="E62" s="85">
        <v>1717.2</v>
      </c>
      <c r="F62" s="86"/>
      <c r="G62" s="86"/>
      <c r="H62" s="85">
        <v>1888.92</v>
      </c>
    </row>
    <row r="63" spans="1:8" ht="15.75" x14ac:dyDescent="0.25">
      <c r="A63" s="87" t="s">
        <v>57</v>
      </c>
      <c r="B63" s="100" t="s">
        <v>62</v>
      </c>
      <c r="C63" s="168">
        <v>1806.91</v>
      </c>
      <c r="D63" s="169"/>
      <c r="E63" s="85">
        <v>1923.7</v>
      </c>
      <c r="F63" s="86"/>
      <c r="G63" s="86"/>
      <c r="H63" s="85">
        <v>2085.34</v>
      </c>
    </row>
    <row r="64" spans="1:8" ht="15.75" x14ac:dyDescent="0.25">
      <c r="A64" s="87" t="s">
        <v>57</v>
      </c>
      <c r="B64" s="100" t="s">
        <v>63</v>
      </c>
      <c r="C64" s="168">
        <v>1809.06</v>
      </c>
      <c r="D64" s="169"/>
      <c r="E64" s="85">
        <v>1809.06</v>
      </c>
      <c r="F64" s="86"/>
      <c r="G64" s="86"/>
      <c r="H64" s="85">
        <v>1989.97</v>
      </c>
    </row>
    <row r="65" spans="1:8" ht="15.75" x14ac:dyDescent="0.25">
      <c r="A65" s="87" t="s">
        <v>57</v>
      </c>
      <c r="B65" s="100" t="s">
        <v>64</v>
      </c>
      <c r="C65" s="168">
        <v>1818.59</v>
      </c>
      <c r="D65" s="169"/>
      <c r="E65" s="85">
        <v>1818.59</v>
      </c>
      <c r="F65" s="86"/>
      <c r="G65" s="86"/>
      <c r="H65" s="85">
        <v>2000.45</v>
      </c>
    </row>
    <row r="66" spans="1:8" ht="15.75" x14ac:dyDescent="0.25">
      <c r="A66" s="87" t="s">
        <v>57</v>
      </c>
      <c r="B66" s="100">
        <v>36</v>
      </c>
      <c r="C66" s="168">
        <v>1833.45</v>
      </c>
      <c r="D66" s="169"/>
      <c r="E66" s="85">
        <v>1950.24</v>
      </c>
      <c r="F66" s="86"/>
      <c r="G66" s="86"/>
      <c r="H66" s="85">
        <v>2114.5300000000002</v>
      </c>
    </row>
    <row r="67" spans="1:8" ht="15.75" x14ac:dyDescent="0.25">
      <c r="A67" s="87" t="s">
        <v>57</v>
      </c>
      <c r="B67" s="100" t="s">
        <v>164</v>
      </c>
      <c r="C67" s="168">
        <v>1898.77</v>
      </c>
      <c r="D67" s="169"/>
      <c r="E67" s="85">
        <v>2015.56</v>
      </c>
      <c r="F67" s="86"/>
      <c r="G67" s="86"/>
      <c r="H67" s="85">
        <v>2186.39</v>
      </c>
    </row>
    <row r="68" spans="1:8" ht="15.75" x14ac:dyDescent="0.25">
      <c r="A68" s="87" t="s">
        <v>57</v>
      </c>
      <c r="B68" s="100" t="s">
        <v>65</v>
      </c>
      <c r="C68" s="168">
        <v>1907.72</v>
      </c>
      <c r="D68" s="169"/>
      <c r="E68" s="85">
        <v>2024.51</v>
      </c>
      <c r="F68" s="86"/>
      <c r="G68" s="86"/>
      <c r="H68" s="85">
        <v>2196.23</v>
      </c>
    </row>
    <row r="69" spans="1:8" ht="15.75" x14ac:dyDescent="0.25">
      <c r="A69" s="87" t="s">
        <v>57</v>
      </c>
      <c r="B69" s="100">
        <v>65.709999999999994</v>
      </c>
      <c r="C69" s="168">
        <v>1919.4</v>
      </c>
      <c r="D69" s="169"/>
      <c r="E69" s="85">
        <v>1919.4</v>
      </c>
      <c r="F69" s="86"/>
      <c r="G69" s="86"/>
      <c r="H69" s="85">
        <v>2111.34</v>
      </c>
    </row>
    <row r="70" spans="1:8" ht="15.75" x14ac:dyDescent="0.25">
      <c r="A70" s="87" t="s">
        <v>57</v>
      </c>
      <c r="B70" s="100">
        <v>55</v>
      </c>
      <c r="C70" s="168">
        <v>1940.34</v>
      </c>
      <c r="D70" s="169"/>
      <c r="E70" s="85">
        <v>1940.34</v>
      </c>
      <c r="F70" s="86"/>
      <c r="G70" s="86"/>
      <c r="H70" s="85">
        <v>2134.37</v>
      </c>
    </row>
    <row r="71" spans="1:8" ht="15.75" x14ac:dyDescent="0.25">
      <c r="A71" s="87" t="s">
        <v>57</v>
      </c>
      <c r="B71" s="100">
        <v>48.54</v>
      </c>
      <c r="C71" s="168">
        <v>1999.58</v>
      </c>
      <c r="D71" s="169"/>
      <c r="E71" s="85">
        <v>2116.37</v>
      </c>
      <c r="F71" s="86"/>
      <c r="G71" s="86"/>
      <c r="H71" s="85">
        <v>2297.2800000000002</v>
      </c>
    </row>
    <row r="72" spans="1:8" ht="15.75" x14ac:dyDescent="0.25">
      <c r="A72" s="87" t="s">
        <v>57</v>
      </c>
      <c r="B72" s="100" t="s">
        <v>128</v>
      </c>
      <c r="C72" s="168">
        <v>2009.11</v>
      </c>
      <c r="D72" s="169"/>
      <c r="E72" s="85">
        <v>2125.9</v>
      </c>
      <c r="F72" s="86"/>
      <c r="G72" s="86"/>
      <c r="H72" s="85">
        <v>2307.7600000000002</v>
      </c>
    </row>
    <row r="73" spans="1:8" ht="15.75" x14ac:dyDescent="0.25">
      <c r="A73" s="87" t="s">
        <v>57</v>
      </c>
      <c r="B73" s="99">
        <v>40.619999999999997</v>
      </c>
      <c r="C73" s="168">
        <v>2100.9699999999998</v>
      </c>
      <c r="D73" s="169"/>
      <c r="E73" s="85">
        <v>2217.7599999999998</v>
      </c>
      <c r="F73" s="86"/>
      <c r="G73" s="86"/>
      <c r="H73" s="85">
        <v>2408.81</v>
      </c>
    </row>
    <row r="74" spans="1:8" ht="15.75" x14ac:dyDescent="0.25">
      <c r="A74" s="87" t="s">
        <v>57</v>
      </c>
      <c r="B74" s="99">
        <v>68.739999999999995</v>
      </c>
      <c r="C74" s="168">
        <v>2109.92</v>
      </c>
      <c r="D74" s="169"/>
      <c r="E74" s="85">
        <v>2226.71</v>
      </c>
      <c r="F74" s="86"/>
      <c r="G74" s="86"/>
      <c r="H74" s="85">
        <v>2418.65</v>
      </c>
    </row>
    <row r="75" spans="1:8" ht="15.75" x14ac:dyDescent="0.25">
      <c r="A75" s="87" t="s">
        <v>57</v>
      </c>
      <c r="B75" s="99">
        <v>50</v>
      </c>
      <c r="C75" s="168">
        <v>2130.86</v>
      </c>
      <c r="D75" s="169"/>
      <c r="E75" s="85">
        <v>2247.65</v>
      </c>
      <c r="F75" s="86"/>
      <c r="G75" s="86"/>
      <c r="H75" s="85">
        <v>2441.6799999999998</v>
      </c>
    </row>
    <row r="76" spans="1:8" ht="15.75" x14ac:dyDescent="0.25">
      <c r="A76" s="87" t="s">
        <v>57</v>
      </c>
      <c r="B76" s="99">
        <v>42</v>
      </c>
      <c r="C76" s="168">
        <v>2201.7800000000002</v>
      </c>
      <c r="D76" s="169"/>
      <c r="E76" s="85">
        <v>2318.5700000000002</v>
      </c>
      <c r="F76" s="86"/>
      <c r="G76" s="86"/>
      <c r="H76" s="85">
        <v>2519.6999999999998</v>
      </c>
    </row>
    <row r="77" spans="1:8" ht="15.75" x14ac:dyDescent="0.25">
      <c r="A77" s="87" t="s">
        <v>57</v>
      </c>
      <c r="B77" s="99">
        <v>60</v>
      </c>
      <c r="C77" s="168">
        <v>2231.67</v>
      </c>
      <c r="D77" s="169"/>
      <c r="E77" s="85">
        <v>2348.46</v>
      </c>
      <c r="F77" s="86"/>
      <c r="G77" s="86"/>
      <c r="H77" s="85">
        <v>2552.58</v>
      </c>
    </row>
    <row r="78" spans="1:8" ht="15.75" x14ac:dyDescent="0.25">
      <c r="A78" s="87" t="s">
        <v>57</v>
      </c>
      <c r="B78" s="99">
        <v>64</v>
      </c>
      <c r="C78" s="168">
        <v>2333.06</v>
      </c>
      <c r="D78" s="169"/>
      <c r="E78" s="85">
        <v>2449.85</v>
      </c>
      <c r="F78" s="86"/>
      <c r="G78" s="86"/>
      <c r="H78" s="85">
        <v>2664.1</v>
      </c>
    </row>
    <row r="79" spans="1:8" ht="15.75" x14ac:dyDescent="0.25">
      <c r="A79" s="87" t="s">
        <v>57</v>
      </c>
      <c r="B79" s="99">
        <v>45</v>
      </c>
      <c r="C79" s="168">
        <v>2943.19</v>
      </c>
      <c r="D79" s="169"/>
      <c r="E79" s="85">
        <v>2943.19</v>
      </c>
      <c r="F79" s="86"/>
      <c r="G79" s="86"/>
      <c r="H79" s="85">
        <v>3237.51</v>
      </c>
    </row>
    <row r="80" spans="1:8" x14ac:dyDescent="0.25">
      <c r="A80" s="159"/>
      <c r="B80" s="159"/>
      <c r="C80" s="159"/>
      <c r="D80" s="159"/>
      <c r="E80" s="159"/>
      <c r="F80" s="159"/>
      <c r="G80" s="159"/>
      <c r="H80" s="159"/>
    </row>
    <row r="81" spans="1:8" x14ac:dyDescent="0.25">
      <c r="A81" s="87" t="s">
        <v>66</v>
      </c>
      <c r="B81" s="76" t="s">
        <v>58</v>
      </c>
      <c r="C81" s="168">
        <v>1918.89</v>
      </c>
      <c r="D81" s="169"/>
      <c r="E81" s="85">
        <v>1918.89</v>
      </c>
      <c r="F81" s="83">
        <v>1918.89</v>
      </c>
      <c r="G81" s="83">
        <v>1918.89</v>
      </c>
      <c r="H81" s="85">
        <v>2110.7800000000002</v>
      </c>
    </row>
    <row r="82" spans="1:8" x14ac:dyDescent="0.25">
      <c r="A82" s="87" t="s">
        <v>66</v>
      </c>
      <c r="B82" s="76" t="s">
        <v>67</v>
      </c>
      <c r="C82" s="168">
        <v>1984.18</v>
      </c>
      <c r="D82" s="169"/>
      <c r="E82" s="85">
        <v>1984.18</v>
      </c>
      <c r="F82" s="83">
        <v>1984.18</v>
      </c>
      <c r="G82" s="83">
        <v>1984.18</v>
      </c>
      <c r="H82" s="85">
        <v>2182.6</v>
      </c>
    </row>
    <row r="83" spans="1:8" x14ac:dyDescent="0.25">
      <c r="A83" s="87" t="s">
        <v>66</v>
      </c>
      <c r="B83" s="76" t="s">
        <v>68</v>
      </c>
      <c r="C83" s="168">
        <v>2076.04</v>
      </c>
      <c r="D83" s="169"/>
      <c r="E83" s="85">
        <v>2076.04</v>
      </c>
      <c r="F83" s="83">
        <v>2076.04</v>
      </c>
      <c r="G83" s="83">
        <v>2076.04</v>
      </c>
      <c r="H83" s="85">
        <v>2283.64</v>
      </c>
    </row>
    <row r="84" spans="1:8" x14ac:dyDescent="0.25">
      <c r="A84" s="87" t="s">
        <v>66</v>
      </c>
      <c r="B84" s="76" t="s">
        <v>61</v>
      </c>
      <c r="C84" s="168">
        <v>2084.9899999999998</v>
      </c>
      <c r="D84" s="169"/>
      <c r="E84" s="85">
        <v>2084.9899999999998</v>
      </c>
      <c r="F84" s="83">
        <v>2084.9899999999998</v>
      </c>
      <c r="G84" s="83">
        <v>2084.9899999999998</v>
      </c>
      <c r="H84" s="85">
        <v>2293.4899999999998</v>
      </c>
    </row>
    <row r="85" spans="1:8" x14ac:dyDescent="0.25">
      <c r="A85" s="87" t="s">
        <v>66</v>
      </c>
      <c r="B85" s="76" t="s">
        <v>59</v>
      </c>
      <c r="C85" s="168">
        <v>2109.41</v>
      </c>
      <c r="D85" s="169"/>
      <c r="E85" s="85">
        <v>2226.1999999999998</v>
      </c>
      <c r="F85" s="83">
        <v>2109.41</v>
      </c>
      <c r="G85" s="83">
        <v>2226.1999999999998</v>
      </c>
      <c r="H85" s="85">
        <v>2418.09</v>
      </c>
    </row>
    <row r="86" spans="1:8" x14ac:dyDescent="0.25">
      <c r="A86" s="87" t="s">
        <v>66</v>
      </c>
      <c r="B86" s="76" t="s">
        <v>62</v>
      </c>
      <c r="C86" s="168">
        <v>2174.6999999999998</v>
      </c>
      <c r="D86" s="169"/>
      <c r="E86" s="85">
        <v>2291.4899999999998</v>
      </c>
      <c r="F86" s="83">
        <v>2174.6999999999998</v>
      </c>
      <c r="G86" s="83">
        <v>2291.4899999999998</v>
      </c>
      <c r="H86" s="85">
        <v>2489.91</v>
      </c>
    </row>
    <row r="87" spans="1:8" x14ac:dyDescent="0.25">
      <c r="A87" s="87" t="s">
        <v>66</v>
      </c>
      <c r="B87" s="76" t="s">
        <v>64</v>
      </c>
      <c r="C87" s="168">
        <v>2186.38</v>
      </c>
      <c r="D87" s="169"/>
      <c r="E87" s="85">
        <v>2186.38</v>
      </c>
      <c r="F87" s="83">
        <v>2186.38</v>
      </c>
      <c r="G87" s="83">
        <v>2186.38</v>
      </c>
      <c r="H87" s="85">
        <v>2405.02</v>
      </c>
    </row>
    <row r="88" spans="1:8" x14ac:dyDescent="0.25">
      <c r="A88" s="87" t="s">
        <v>66</v>
      </c>
      <c r="B88" s="76">
        <v>39</v>
      </c>
      <c r="C88" s="168">
        <v>2234.25</v>
      </c>
      <c r="D88" s="169"/>
      <c r="E88" s="85">
        <v>2234.25</v>
      </c>
      <c r="F88" s="83">
        <v>2234.25</v>
      </c>
      <c r="G88" s="83">
        <v>2234.25</v>
      </c>
      <c r="H88" s="85">
        <v>2457.6799999999998</v>
      </c>
    </row>
    <row r="89" spans="1:8" x14ac:dyDescent="0.25">
      <c r="A89" s="87" t="s">
        <v>66</v>
      </c>
      <c r="B89" s="76" t="s">
        <v>65</v>
      </c>
      <c r="C89" s="168">
        <v>2275.52</v>
      </c>
      <c r="D89" s="169"/>
      <c r="E89" s="85">
        <v>2392.31</v>
      </c>
      <c r="F89" s="83">
        <v>2275.52</v>
      </c>
      <c r="G89" s="83">
        <v>2392.31</v>
      </c>
      <c r="H89" s="85">
        <v>2600.81</v>
      </c>
    </row>
    <row r="90" spans="1:8" x14ac:dyDescent="0.25">
      <c r="A90" s="87" t="s">
        <v>66</v>
      </c>
      <c r="B90" s="76">
        <v>65.709999999999994</v>
      </c>
      <c r="C90" s="168">
        <v>2287.1999999999998</v>
      </c>
      <c r="D90" s="169"/>
      <c r="E90" s="85">
        <v>2287.1999999999998</v>
      </c>
      <c r="F90" s="83">
        <v>2287.1999999999998</v>
      </c>
      <c r="G90" s="83">
        <v>2287.1999999999998</v>
      </c>
      <c r="H90" s="85">
        <v>2515.92</v>
      </c>
    </row>
    <row r="91" spans="1:8" x14ac:dyDescent="0.25">
      <c r="A91" s="87" t="s">
        <v>66</v>
      </c>
      <c r="B91" s="76" t="s">
        <v>63</v>
      </c>
      <c r="C91" s="168">
        <v>2400.39</v>
      </c>
      <c r="D91" s="169"/>
      <c r="E91" s="85">
        <v>2400.39</v>
      </c>
      <c r="F91" s="83">
        <v>2400.39</v>
      </c>
      <c r="G91" s="83">
        <v>2400.39</v>
      </c>
      <c r="H91" s="85">
        <v>2640.43</v>
      </c>
    </row>
    <row r="92" spans="1:8" x14ac:dyDescent="0.25">
      <c r="A92" s="87" t="s">
        <v>66</v>
      </c>
      <c r="B92" s="76">
        <v>36</v>
      </c>
      <c r="C92" s="168">
        <v>2424.7800000000002</v>
      </c>
      <c r="D92" s="169"/>
      <c r="E92" s="85">
        <v>2541.5700000000002</v>
      </c>
      <c r="F92" s="83">
        <v>2424.7800000000002</v>
      </c>
      <c r="G92" s="83">
        <v>2541.5700000000002</v>
      </c>
      <c r="H92" s="85">
        <v>2765</v>
      </c>
    </row>
    <row r="93" spans="1:8" x14ac:dyDescent="0.25">
      <c r="A93" s="87" t="s">
        <v>66</v>
      </c>
      <c r="B93" s="76" t="s">
        <v>165</v>
      </c>
      <c r="C93" s="168">
        <v>2770.81</v>
      </c>
      <c r="D93" s="169"/>
      <c r="E93" s="85">
        <v>2887.6</v>
      </c>
      <c r="F93" s="83">
        <v>2949.08</v>
      </c>
      <c r="G93" s="83">
        <v>3065.87</v>
      </c>
      <c r="H93" s="85">
        <v>3273.4799999999996</v>
      </c>
    </row>
    <row r="94" spans="1:8" x14ac:dyDescent="0.25">
      <c r="A94" s="87" t="s">
        <v>66</v>
      </c>
      <c r="B94" s="76" t="s">
        <v>128</v>
      </c>
      <c r="C94" s="168">
        <v>2881.15</v>
      </c>
      <c r="D94" s="169"/>
      <c r="E94" s="85">
        <v>2997.94</v>
      </c>
      <c r="F94" s="83">
        <v>3059.42</v>
      </c>
      <c r="G94" s="83">
        <v>3176.21</v>
      </c>
      <c r="H94" s="85">
        <v>3394.8500000000004</v>
      </c>
    </row>
    <row r="95" spans="1:8" x14ac:dyDescent="0.25">
      <c r="A95" s="87" t="s">
        <v>66</v>
      </c>
      <c r="B95" s="76" t="s">
        <v>166</v>
      </c>
      <c r="C95" s="168">
        <v>2973.01</v>
      </c>
      <c r="D95" s="169"/>
      <c r="E95" s="85">
        <v>3089.8</v>
      </c>
      <c r="F95" s="83">
        <v>3151.2800000000007</v>
      </c>
      <c r="G95" s="83">
        <v>3268.0699999999997</v>
      </c>
      <c r="H95" s="85">
        <v>3495.8999999999996</v>
      </c>
    </row>
    <row r="96" spans="1:8" x14ac:dyDescent="0.25">
      <c r="A96" s="87" t="s">
        <v>66</v>
      </c>
      <c r="B96" s="76">
        <v>68.739999999999995</v>
      </c>
      <c r="C96" s="168">
        <v>2981.96</v>
      </c>
      <c r="D96" s="169"/>
      <c r="E96" s="85">
        <v>3098.75</v>
      </c>
      <c r="F96" s="83">
        <v>3160.2300000000005</v>
      </c>
      <c r="G96" s="83">
        <v>3277.0199999999995</v>
      </c>
      <c r="H96" s="85">
        <v>3505.74</v>
      </c>
    </row>
    <row r="97" spans="1:8" x14ac:dyDescent="0.25">
      <c r="A97" s="87" t="s">
        <v>66</v>
      </c>
      <c r="B97" s="76" t="s">
        <v>69</v>
      </c>
      <c r="C97" s="168">
        <v>3095.16</v>
      </c>
      <c r="D97" s="169"/>
      <c r="E97" s="85">
        <v>3211.95</v>
      </c>
      <c r="F97" s="83">
        <v>3273.4300000000003</v>
      </c>
      <c r="G97" s="83">
        <v>3390.2199999999993</v>
      </c>
      <c r="H97" s="85">
        <v>3630.26</v>
      </c>
    </row>
    <row r="98" spans="1:8" x14ac:dyDescent="0.25">
      <c r="A98" s="87" t="s">
        <v>66</v>
      </c>
      <c r="B98" s="76">
        <v>42</v>
      </c>
      <c r="C98" s="168">
        <v>3297.36</v>
      </c>
      <c r="D98" s="169"/>
      <c r="E98" s="85">
        <v>3414.15</v>
      </c>
      <c r="F98" s="83">
        <v>3475.63</v>
      </c>
      <c r="G98" s="83">
        <v>3592.42</v>
      </c>
      <c r="H98" s="85">
        <v>3852.6800000000003</v>
      </c>
    </row>
    <row r="99" spans="1:8" x14ac:dyDescent="0.25">
      <c r="A99" s="87" t="s">
        <v>66</v>
      </c>
      <c r="B99" s="76">
        <v>45</v>
      </c>
      <c r="C99" s="168">
        <v>3302.43</v>
      </c>
      <c r="D99" s="169"/>
      <c r="E99" s="85">
        <v>3302.43</v>
      </c>
      <c r="F99" s="83">
        <v>3302.43</v>
      </c>
      <c r="G99" s="83">
        <v>3302.43</v>
      </c>
      <c r="H99" s="85">
        <v>3632.67</v>
      </c>
    </row>
    <row r="100" spans="1:8" x14ac:dyDescent="0.25">
      <c r="A100" s="68"/>
      <c r="B100" s="97"/>
      <c r="C100" s="69"/>
      <c r="D100" s="69"/>
      <c r="E100" s="70"/>
      <c r="F100" s="70"/>
      <c r="G100" s="70"/>
      <c r="H100" s="84"/>
    </row>
    <row r="101" spans="1:8" x14ac:dyDescent="0.25">
      <c r="A101" s="170" t="s">
        <v>71</v>
      </c>
      <c r="B101" s="171"/>
      <c r="C101" s="171"/>
      <c r="D101" s="171"/>
      <c r="E101" s="171"/>
      <c r="F101" s="171"/>
      <c r="G101" s="171"/>
      <c r="H101" s="172"/>
    </row>
    <row r="102" spans="1:8" x14ac:dyDescent="0.25">
      <c r="A102" s="87" t="s">
        <v>57</v>
      </c>
      <c r="B102" s="76" t="s">
        <v>58</v>
      </c>
      <c r="C102" s="168">
        <v>2420.84</v>
      </c>
      <c r="D102" s="169"/>
      <c r="E102" s="85">
        <v>2420.84</v>
      </c>
      <c r="F102" s="77"/>
      <c r="G102" s="77"/>
      <c r="H102" s="85">
        <v>2662.92</v>
      </c>
    </row>
    <row r="103" spans="1:8" x14ac:dyDescent="0.25">
      <c r="A103" s="87" t="s">
        <v>57</v>
      </c>
      <c r="B103" s="76" t="s">
        <v>59</v>
      </c>
      <c r="C103" s="168">
        <v>2768.27</v>
      </c>
      <c r="D103" s="169"/>
      <c r="E103" s="85">
        <v>2981.23</v>
      </c>
      <c r="F103" s="77"/>
      <c r="G103" s="77"/>
      <c r="H103" s="85">
        <v>3223.31</v>
      </c>
    </row>
    <row r="104" spans="1:8" x14ac:dyDescent="0.25">
      <c r="A104" s="87" t="s">
        <v>57</v>
      </c>
      <c r="B104" s="76" t="s">
        <v>67</v>
      </c>
      <c r="C104" s="168">
        <v>2947.54</v>
      </c>
      <c r="D104" s="169"/>
      <c r="E104" s="85">
        <v>2947.54</v>
      </c>
      <c r="F104" s="77"/>
      <c r="G104" s="77"/>
      <c r="H104" s="85">
        <v>3242.29</v>
      </c>
    </row>
    <row r="105" spans="1:8" x14ac:dyDescent="0.25">
      <c r="A105" s="87" t="s">
        <v>57</v>
      </c>
      <c r="B105" s="76">
        <v>39</v>
      </c>
      <c r="C105" s="168">
        <v>2995.92</v>
      </c>
      <c r="D105" s="169"/>
      <c r="E105" s="85">
        <v>2995.92</v>
      </c>
      <c r="F105" s="77"/>
      <c r="G105" s="77"/>
      <c r="H105" s="85">
        <v>3295.51</v>
      </c>
    </row>
    <row r="106" spans="1:8" x14ac:dyDescent="0.25">
      <c r="A106" s="87" t="s">
        <v>57</v>
      </c>
      <c r="B106" s="76" t="s">
        <v>60</v>
      </c>
      <c r="C106" s="168">
        <v>3115.05</v>
      </c>
      <c r="D106" s="169"/>
      <c r="E106" s="85">
        <v>3115.05</v>
      </c>
      <c r="F106" s="77"/>
      <c r="G106" s="77"/>
      <c r="H106" s="85">
        <v>3426.56</v>
      </c>
    </row>
    <row r="107" spans="1:8" x14ac:dyDescent="0.25">
      <c r="A107" s="87" t="s">
        <v>57</v>
      </c>
      <c r="B107" s="76" t="s">
        <v>61</v>
      </c>
      <c r="C107" s="168">
        <v>3131.37</v>
      </c>
      <c r="D107" s="169"/>
      <c r="E107" s="85">
        <v>3131.37</v>
      </c>
      <c r="F107" s="77"/>
      <c r="G107" s="77"/>
      <c r="H107" s="85">
        <v>3444.51</v>
      </c>
    </row>
    <row r="108" spans="1:8" x14ac:dyDescent="0.25">
      <c r="A108" s="87" t="s">
        <v>57</v>
      </c>
      <c r="B108" s="76" t="s">
        <v>62</v>
      </c>
      <c r="C108" s="168">
        <v>3294.95</v>
      </c>
      <c r="D108" s="169"/>
      <c r="E108" s="85">
        <v>3507.91</v>
      </c>
      <c r="F108" s="77"/>
      <c r="G108" s="77"/>
      <c r="H108" s="85">
        <v>3802.66</v>
      </c>
    </row>
    <row r="109" spans="1:8" x14ac:dyDescent="0.25">
      <c r="A109" s="87" t="s">
        <v>57</v>
      </c>
      <c r="B109" s="76" t="s">
        <v>63</v>
      </c>
      <c r="C109" s="168">
        <v>3298.88</v>
      </c>
      <c r="D109" s="169"/>
      <c r="E109" s="85">
        <v>3298.88</v>
      </c>
      <c r="F109" s="77"/>
      <c r="G109" s="77"/>
      <c r="H109" s="85">
        <v>3628.77</v>
      </c>
    </row>
    <row r="110" spans="1:8" x14ac:dyDescent="0.25">
      <c r="A110" s="87" t="s">
        <v>57</v>
      </c>
      <c r="B110" s="76" t="s">
        <v>64</v>
      </c>
      <c r="C110" s="168">
        <v>3316.25</v>
      </c>
      <c r="D110" s="169"/>
      <c r="E110" s="85">
        <v>3316.25</v>
      </c>
      <c r="F110" s="77"/>
      <c r="G110" s="77"/>
      <c r="H110" s="85">
        <v>3647.88</v>
      </c>
    </row>
    <row r="111" spans="1:8" x14ac:dyDescent="0.25">
      <c r="A111" s="87" t="s">
        <v>57</v>
      </c>
      <c r="B111" s="76">
        <v>36</v>
      </c>
      <c r="C111" s="168">
        <v>3343.35</v>
      </c>
      <c r="D111" s="169"/>
      <c r="E111" s="85">
        <v>3556.31</v>
      </c>
      <c r="F111" s="77"/>
      <c r="G111" s="77"/>
      <c r="H111" s="85">
        <v>3855.9</v>
      </c>
    </row>
    <row r="112" spans="1:8" x14ac:dyDescent="0.25">
      <c r="A112" s="87" t="s">
        <v>57</v>
      </c>
      <c r="B112" s="76" t="s">
        <v>164</v>
      </c>
      <c r="C112" s="168">
        <v>3462.46</v>
      </c>
      <c r="D112" s="169"/>
      <c r="E112" s="85">
        <v>3675.42</v>
      </c>
      <c r="F112" s="77"/>
      <c r="G112" s="77"/>
      <c r="H112" s="85">
        <v>3986.92</v>
      </c>
    </row>
    <row r="113" spans="1:8" x14ac:dyDescent="0.25">
      <c r="A113" s="87" t="s">
        <v>57</v>
      </c>
      <c r="B113" s="76" t="s">
        <v>65</v>
      </c>
      <c r="C113" s="168">
        <v>3478.78</v>
      </c>
      <c r="D113" s="169"/>
      <c r="E113" s="85">
        <v>3691.7400000000002</v>
      </c>
      <c r="F113" s="77"/>
      <c r="G113" s="77"/>
      <c r="H113" s="85">
        <v>4004.8799999999997</v>
      </c>
    </row>
    <row r="114" spans="1:8" x14ac:dyDescent="0.25">
      <c r="A114" s="87" t="s">
        <v>57</v>
      </c>
      <c r="B114" s="76">
        <v>65.709999999999994</v>
      </c>
      <c r="C114" s="168">
        <v>3500.08</v>
      </c>
      <c r="D114" s="169"/>
      <c r="E114" s="85">
        <v>3500.08</v>
      </c>
      <c r="F114" s="77"/>
      <c r="G114" s="77"/>
      <c r="H114" s="85">
        <v>3850.09</v>
      </c>
    </row>
    <row r="115" spans="1:8" x14ac:dyDescent="0.25">
      <c r="A115" s="87" t="s">
        <v>57</v>
      </c>
      <c r="B115" s="76">
        <v>55</v>
      </c>
      <c r="C115" s="168">
        <v>3538.26</v>
      </c>
      <c r="D115" s="169"/>
      <c r="E115" s="85">
        <v>3538.26</v>
      </c>
      <c r="F115" s="77"/>
      <c r="G115" s="77"/>
      <c r="H115" s="85">
        <v>3892.09</v>
      </c>
    </row>
    <row r="116" spans="1:8" x14ac:dyDescent="0.25">
      <c r="A116" s="87" t="s">
        <v>57</v>
      </c>
      <c r="B116" s="76">
        <v>48.54</v>
      </c>
      <c r="C116" s="168">
        <v>3646.26</v>
      </c>
      <c r="D116" s="169"/>
      <c r="E116" s="85">
        <v>3859.2200000000003</v>
      </c>
      <c r="F116" s="77"/>
      <c r="G116" s="77"/>
      <c r="H116" s="85">
        <v>4189.1000000000004</v>
      </c>
    </row>
    <row r="117" spans="1:8" x14ac:dyDescent="0.25">
      <c r="A117" s="87" t="s">
        <v>57</v>
      </c>
      <c r="B117" s="76" t="s">
        <v>128</v>
      </c>
      <c r="C117" s="168">
        <v>3663.67</v>
      </c>
      <c r="D117" s="169"/>
      <c r="E117" s="85">
        <v>3876.63</v>
      </c>
      <c r="F117" s="77"/>
      <c r="G117" s="77"/>
      <c r="H117" s="85">
        <v>4208.25</v>
      </c>
    </row>
    <row r="118" spans="1:8" x14ac:dyDescent="0.25">
      <c r="A118" s="87" t="s">
        <v>57</v>
      </c>
      <c r="B118" s="74">
        <v>40.619999999999997</v>
      </c>
      <c r="C118" s="168">
        <v>3831.18</v>
      </c>
      <c r="D118" s="169"/>
      <c r="E118" s="85">
        <v>4044.14</v>
      </c>
      <c r="F118" s="77"/>
      <c r="G118" s="77"/>
      <c r="H118" s="85">
        <v>4392.5200000000004</v>
      </c>
    </row>
    <row r="119" spans="1:8" x14ac:dyDescent="0.25">
      <c r="A119" s="87" t="s">
        <v>57</v>
      </c>
      <c r="B119" s="74">
        <v>68.739999999999995</v>
      </c>
      <c r="C119" s="168">
        <v>3847.5</v>
      </c>
      <c r="D119" s="169"/>
      <c r="E119" s="85">
        <v>4060.46</v>
      </c>
      <c r="F119" s="77"/>
      <c r="G119" s="77"/>
      <c r="H119" s="85">
        <v>4410.47</v>
      </c>
    </row>
    <row r="120" spans="1:8" x14ac:dyDescent="0.25">
      <c r="A120" s="87" t="s">
        <v>57</v>
      </c>
      <c r="B120" s="74">
        <v>50</v>
      </c>
      <c r="C120" s="168">
        <v>3885.69</v>
      </c>
      <c r="D120" s="169"/>
      <c r="E120" s="85">
        <v>4098.6500000000005</v>
      </c>
      <c r="F120" s="77"/>
      <c r="G120" s="77"/>
      <c r="H120" s="85">
        <v>4452.4800000000005</v>
      </c>
    </row>
    <row r="121" spans="1:8" x14ac:dyDescent="0.25">
      <c r="A121" s="87" t="s">
        <v>57</v>
      </c>
      <c r="B121" s="74">
        <v>42</v>
      </c>
      <c r="C121" s="168">
        <v>4015.01</v>
      </c>
      <c r="D121" s="169"/>
      <c r="E121" s="85">
        <v>4227.97</v>
      </c>
      <c r="F121" s="77"/>
      <c r="G121" s="77"/>
      <c r="H121" s="85">
        <v>4594.7300000000005</v>
      </c>
    </row>
    <row r="122" spans="1:8" x14ac:dyDescent="0.25">
      <c r="A122" s="87" t="s">
        <v>57</v>
      </c>
      <c r="B122" s="74">
        <v>60</v>
      </c>
      <c r="C122" s="168">
        <v>4069.51</v>
      </c>
      <c r="D122" s="169"/>
      <c r="E122" s="85">
        <v>4282.47</v>
      </c>
      <c r="F122" s="77"/>
      <c r="G122" s="77"/>
      <c r="H122" s="85">
        <v>4654.68</v>
      </c>
    </row>
    <row r="123" spans="1:8" x14ac:dyDescent="0.25">
      <c r="A123" s="87" t="s">
        <v>57</v>
      </c>
      <c r="B123" s="74">
        <v>64</v>
      </c>
      <c r="C123" s="168">
        <v>4254.41</v>
      </c>
      <c r="D123" s="169"/>
      <c r="E123" s="85">
        <v>4467.37</v>
      </c>
      <c r="F123" s="77"/>
      <c r="G123" s="77"/>
      <c r="H123" s="85">
        <v>4858.0700000000006</v>
      </c>
    </row>
    <row r="124" spans="1:8" x14ac:dyDescent="0.25">
      <c r="A124" s="87" t="s">
        <v>57</v>
      </c>
      <c r="B124" s="74">
        <v>45</v>
      </c>
      <c r="C124" s="168">
        <v>5366.99</v>
      </c>
      <c r="D124" s="169"/>
      <c r="E124" s="85">
        <v>5366.99</v>
      </c>
      <c r="F124" s="77"/>
      <c r="G124" s="77"/>
      <c r="H124" s="85">
        <v>5903.69</v>
      </c>
    </row>
    <row r="125" spans="1:8" x14ac:dyDescent="0.25">
      <c r="A125" s="159"/>
      <c r="B125" s="159"/>
      <c r="C125" s="159"/>
      <c r="D125" s="159"/>
      <c r="E125" s="159"/>
      <c r="F125" s="159"/>
      <c r="G125" s="159"/>
      <c r="H125" s="159"/>
    </row>
    <row r="126" spans="1:8" x14ac:dyDescent="0.25">
      <c r="A126" s="87" t="s">
        <v>66</v>
      </c>
      <c r="B126" s="76" t="s">
        <v>58</v>
      </c>
      <c r="C126" s="168">
        <v>3499.15</v>
      </c>
      <c r="D126" s="169"/>
      <c r="E126" s="85">
        <v>3499.15</v>
      </c>
      <c r="F126" s="83">
        <v>3499.15</v>
      </c>
      <c r="G126" s="83">
        <v>3499.15</v>
      </c>
      <c r="H126" s="85">
        <v>3849.07</v>
      </c>
    </row>
    <row r="127" spans="1:8" x14ac:dyDescent="0.25">
      <c r="A127" s="87" t="s">
        <v>66</v>
      </c>
      <c r="B127" s="76" t="s">
        <v>67</v>
      </c>
      <c r="C127" s="168">
        <v>3618.21</v>
      </c>
      <c r="D127" s="169"/>
      <c r="E127" s="85">
        <v>3618.21</v>
      </c>
      <c r="F127" s="83">
        <v>3618.21</v>
      </c>
      <c r="G127" s="83">
        <v>3618.21</v>
      </c>
      <c r="H127" s="85">
        <v>3980.03</v>
      </c>
    </row>
    <row r="128" spans="1:8" x14ac:dyDescent="0.25">
      <c r="A128" s="87" t="s">
        <v>66</v>
      </c>
      <c r="B128" s="76" t="s">
        <v>68</v>
      </c>
      <c r="C128" s="168">
        <v>3785.72</v>
      </c>
      <c r="D128" s="169"/>
      <c r="E128" s="85">
        <v>3785.72</v>
      </c>
      <c r="F128" s="83">
        <v>3785.72</v>
      </c>
      <c r="G128" s="83">
        <v>3785.72</v>
      </c>
      <c r="H128" s="85">
        <v>4164.29</v>
      </c>
    </row>
    <row r="129" spans="1:8" x14ac:dyDescent="0.25">
      <c r="A129" s="87" t="s">
        <v>66</v>
      </c>
      <c r="B129" s="76" t="s">
        <v>61</v>
      </c>
      <c r="C129" s="168">
        <v>3802.04</v>
      </c>
      <c r="D129" s="169"/>
      <c r="E129" s="85">
        <v>3802.04</v>
      </c>
      <c r="F129" s="83">
        <v>3802.04</v>
      </c>
      <c r="G129" s="83">
        <v>3802.04</v>
      </c>
      <c r="H129" s="85">
        <v>4182.24</v>
      </c>
    </row>
    <row r="130" spans="1:8" x14ac:dyDescent="0.25">
      <c r="A130" s="87" t="s">
        <v>66</v>
      </c>
      <c r="B130" s="76" t="s">
        <v>59</v>
      </c>
      <c r="C130" s="168">
        <v>3846.57</v>
      </c>
      <c r="D130" s="169"/>
      <c r="E130" s="85">
        <v>4059.53</v>
      </c>
      <c r="F130" s="83">
        <v>3846.57</v>
      </c>
      <c r="G130" s="83">
        <v>4059.53</v>
      </c>
      <c r="H130" s="85">
        <v>4409.4400000000005</v>
      </c>
    </row>
    <row r="131" spans="1:8" x14ac:dyDescent="0.25">
      <c r="A131" s="87" t="s">
        <v>66</v>
      </c>
      <c r="B131" s="76" t="s">
        <v>62</v>
      </c>
      <c r="C131" s="168">
        <v>3965.62</v>
      </c>
      <c r="D131" s="169"/>
      <c r="E131" s="85">
        <v>4178.58</v>
      </c>
      <c r="F131" s="83">
        <v>3965.62</v>
      </c>
      <c r="G131" s="83">
        <v>4178.58</v>
      </c>
      <c r="H131" s="85">
        <v>4540.4000000000005</v>
      </c>
    </row>
    <row r="132" spans="1:8" x14ac:dyDescent="0.25">
      <c r="A132" s="87" t="s">
        <v>66</v>
      </c>
      <c r="B132" s="76" t="s">
        <v>64</v>
      </c>
      <c r="C132" s="168">
        <v>3986.92</v>
      </c>
      <c r="D132" s="169"/>
      <c r="E132" s="85">
        <v>3986.92</v>
      </c>
      <c r="F132" s="83">
        <v>3986.92</v>
      </c>
      <c r="G132" s="83">
        <v>3986.92</v>
      </c>
      <c r="H132" s="85">
        <v>4385.6099999999997</v>
      </c>
    </row>
    <row r="133" spans="1:8" x14ac:dyDescent="0.25">
      <c r="A133" s="87" t="s">
        <v>66</v>
      </c>
      <c r="B133" s="76">
        <v>39</v>
      </c>
      <c r="C133" s="168">
        <v>4074.23</v>
      </c>
      <c r="D133" s="169"/>
      <c r="E133" s="85">
        <v>4074.23</v>
      </c>
      <c r="F133" s="83">
        <v>4074.23</v>
      </c>
      <c r="G133" s="83">
        <v>4074.23</v>
      </c>
      <c r="H133" s="85">
        <v>4481.6499999999996</v>
      </c>
    </row>
    <row r="134" spans="1:8" x14ac:dyDescent="0.25">
      <c r="A134" s="87" t="s">
        <v>66</v>
      </c>
      <c r="B134" s="76" t="s">
        <v>65</v>
      </c>
      <c r="C134" s="168">
        <v>4149.47</v>
      </c>
      <c r="D134" s="169"/>
      <c r="E134" s="85">
        <v>4362.43</v>
      </c>
      <c r="F134" s="83">
        <v>4149.47</v>
      </c>
      <c r="G134" s="83">
        <v>4362.43</v>
      </c>
      <c r="H134" s="85">
        <v>4742.63</v>
      </c>
    </row>
    <row r="135" spans="1:8" x14ac:dyDescent="0.25">
      <c r="A135" s="87" t="s">
        <v>66</v>
      </c>
      <c r="B135" s="76">
        <v>65.709999999999994</v>
      </c>
      <c r="C135" s="168">
        <v>4170.7700000000004</v>
      </c>
      <c r="D135" s="169"/>
      <c r="E135" s="85">
        <v>4170.7700000000004</v>
      </c>
      <c r="F135" s="83">
        <v>4170.7700000000004</v>
      </c>
      <c r="G135" s="83">
        <v>4170.7700000000004</v>
      </c>
      <c r="H135" s="85">
        <v>4587.8500000000004</v>
      </c>
    </row>
    <row r="136" spans="1:8" x14ac:dyDescent="0.25">
      <c r="A136" s="87" t="s">
        <v>66</v>
      </c>
      <c r="B136" s="76" t="s">
        <v>63</v>
      </c>
      <c r="C136" s="168">
        <v>4377.18</v>
      </c>
      <c r="D136" s="169"/>
      <c r="E136" s="85">
        <v>4377.18</v>
      </c>
      <c r="F136" s="83">
        <v>4377.18</v>
      </c>
      <c r="G136" s="83">
        <v>4377.18</v>
      </c>
      <c r="H136" s="85">
        <v>4814.8999999999996</v>
      </c>
    </row>
    <row r="137" spans="1:8" x14ac:dyDescent="0.25">
      <c r="A137" s="87" t="s">
        <v>66</v>
      </c>
      <c r="B137" s="76">
        <v>36</v>
      </c>
      <c r="C137" s="168">
        <v>4421.66</v>
      </c>
      <c r="D137" s="169"/>
      <c r="E137" s="85">
        <v>4634.62</v>
      </c>
      <c r="F137" s="83">
        <v>4421.66</v>
      </c>
      <c r="G137" s="83">
        <v>4634.62</v>
      </c>
      <c r="H137" s="85">
        <v>5042.04</v>
      </c>
    </row>
    <row r="138" spans="1:8" x14ac:dyDescent="0.25">
      <c r="A138" s="87" t="s">
        <v>66</v>
      </c>
      <c r="B138" s="76" t="s">
        <v>165</v>
      </c>
      <c r="C138" s="168">
        <v>5052.6499999999996</v>
      </c>
      <c r="D138" s="169"/>
      <c r="E138" s="85">
        <v>5265.61</v>
      </c>
      <c r="F138" s="83">
        <v>5377.73</v>
      </c>
      <c r="G138" s="83">
        <v>5590.69</v>
      </c>
      <c r="H138" s="85">
        <v>5969.26</v>
      </c>
    </row>
    <row r="139" spans="1:8" x14ac:dyDescent="0.25">
      <c r="A139" s="87" t="s">
        <v>66</v>
      </c>
      <c r="B139" s="76" t="s">
        <v>128</v>
      </c>
      <c r="C139" s="168">
        <v>5253.87</v>
      </c>
      <c r="D139" s="169"/>
      <c r="E139" s="85">
        <v>5466.83</v>
      </c>
      <c r="F139" s="83">
        <v>5578.95</v>
      </c>
      <c r="G139" s="83">
        <v>5791.91</v>
      </c>
      <c r="H139" s="85">
        <v>6190.6</v>
      </c>
    </row>
    <row r="140" spans="1:8" x14ac:dyDescent="0.25">
      <c r="A140" s="87" t="s">
        <v>66</v>
      </c>
      <c r="B140" s="76" t="s">
        <v>166</v>
      </c>
      <c r="C140" s="168">
        <v>5421.38</v>
      </c>
      <c r="D140" s="169"/>
      <c r="E140" s="85">
        <v>5634.34</v>
      </c>
      <c r="F140" s="83">
        <v>5746.46</v>
      </c>
      <c r="G140" s="83">
        <v>5959.42</v>
      </c>
      <c r="H140" s="85">
        <v>6374.87</v>
      </c>
    </row>
    <row r="141" spans="1:8" x14ac:dyDescent="0.25">
      <c r="A141" s="87" t="s">
        <v>66</v>
      </c>
      <c r="B141" s="76">
        <v>68.739999999999995</v>
      </c>
      <c r="C141" s="168">
        <v>5437.7</v>
      </c>
      <c r="D141" s="169"/>
      <c r="E141" s="85">
        <v>5650.66</v>
      </c>
      <c r="F141" s="83">
        <v>5762.78</v>
      </c>
      <c r="G141" s="83">
        <v>5975.74</v>
      </c>
      <c r="H141" s="85">
        <v>6392.8200000000006</v>
      </c>
    </row>
    <row r="142" spans="1:8" x14ac:dyDescent="0.25">
      <c r="A142" s="87" t="s">
        <v>66</v>
      </c>
      <c r="B142" s="76" t="s">
        <v>69</v>
      </c>
      <c r="C142" s="168">
        <v>5644.12</v>
      </c>
      <c r="D142" s="169"/>
      <c r="E142" s="85">
        <v>5857.08</v>
      </c>
      <c r="F142" s="83">
        <v>5969.2</v>
      </c>
      <c r="G142" s="83">
        <v>6182.16</v>
      </c>
      <c r="H142" s="85">
        <v>6619.88</v>
      </c>
    </row>
    <row r="143" spans="1:8" x14ac:dyDescent="0.25">
      <c r="A143" s="87" t="s">
        <v>66</v>
      </c>
      <c r="B143" s="76">
        <v>42</v>
      </c>
      <c r="C143" s="168">
        <v>6012.84</v>
      </c>
      <c r="D143" s="169"/>
      <c r="E143" s="85">
        <v>6225.8</v>
      </c>
      <c r="F143" s="83">
        <v>6337.92</v>
      </c>
      <c r="G143" s="83">
        <v>6550.88</v>
      </c>
      <c r="H143" s="85">
        <v>7025.47</v>
      </c>
    </row>
    <row r="144" spans="1:8" x14ac:dyDescent="0.25">
      <c r="A144" s="87" t="s">
        <v>66</v>
      </c>
      <c r="B144" s="76">
        <v>45</v>
      </c>
      <c r="C144" s="168">
        <v>6022.07</v>
      </c>
      <c r="D144" s="169"/>
      <c r="E144" s="85">
        <v>6022.07</v>
      </c>
      <c r="F144" s="83">
        <v>6022.07</v>
      </c>
      <c r="G144" s="83">
        <v>6022.07</v>
      </c>
      <c r="H144" s="85">
        <v>6624.28</v>
      </c>
    </row>
    <row r="145" spans="1:8" x14ac:dyDescent="0.25">
      <c r="A145" s="98"/>
      <c r="B145" s="89"/>
      <c r="C145" s="38"/>
      <c r="D145" s="38"/>
      <c r="E145" s="67"/>
      <c r="F145" s="67"/>
      <c r="G145" s="67"/>
      <c r="H145" s="67"/>
    </row>
    <row r="146" spans="1:8" x14ac:dyDescent="0.25">
      <c r="A146" s="98"/>
      <c r="B146" s="89"/>
      <c r="C146" s="38"/>
      <c r="D146" s="38"/>
      <c r="E146" s="67"/>
      <c r="F146" s="67"/>
      <c r="G146" s="67"/>
      <c r="H146" s="67"/>
    </row>
    <row r="147" spans="1:8" x14ac:dyDescent="0.25">
      <c r="A147" s="98"/>
      <c r="B147" s="89"/>
      <c r="C147" s="38"/>
      <c r="D147" s="38"/>
      <c r="E147" s="67"/>
      <c r="F147" s="67"/>
      <c r="G147" s="67"/>
      <c r="H147" s="67"/>
    </row>
    <row r="148" spans="1:8" x14ac:dyDescent="0.25">
      <c r="A148" s="98"/>
      <c r="B148" s="89"/>
      <c r="C148" s="38"/>
      <c r="D148" s="38"/>
      <c r="E148" s="67"/>
      <c r="F148" s="67"/>
      <c r="G148" s="67"/>
      <c r="H148" s="67"/>
    </row>
    <row r="149" spans="1:8" x14ac:dyDescent="0.25">
      <c r="A149" s="98"/>
      <c r="B149" s="89"/>
      <c r="C149" s="38"/>
      <c r="D149" s="38"/>
      <c r="E149" s="67"/>
      <c r="F149" s="67"/>
      <c r="G149" s="67"/>
      <c r="H149" s="67"/>
    </row>
  </sheetData>
  <mergeCells count="142"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A125:H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A101:H101"/>
    <mergeCell ref="C102:D102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A80:H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3:D53"/>
    <mergeCell ref="C54:D54"/>
    <mergeCell ref="A56:H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B35:H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8:D18"/>
    <mergeCell ref="C19:D19"/>
    <mergeCell ref="C20:D20"/>
    <mergeCell ref="C21:D21"/>
    <mergeCell ref="C22:D22"/>
    <mergeCell ref="A11:H11"/>
    <mergeCell ref="C12:D12"/>
    <mergeCell ref="C13:D13"/>
    <mergeCell ref="C14:D14"/>
    <mergeCell ref="C15:D15"/>
    <mergeCell ref="C16:D16"/>
    <mergeCell ref="A2:H2"/>
    <mergeCell ref="A4:H6"/>
    <mergeCell ref="A7:B7"/>
    <mergeCell ref="A8:A10"/>
    <mergeCell ref="B8:B10"/>
    <mergeCell ref="C8:H8"/>
    <mergeCell ref="C9:D10"/>
    <mergeCell ref="E9:G9"/>
    <mergeCell ref="C17:D17"/>
    <mergeCell ref="H9:H10"/>
    <mergeCell ref="B3:H3"/>
  </mergeCells>
  <pageMargins left="0.70866141732283472" right="0.51181102362204722" top="0.39370078740157483" bottom="0.55118110236220474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view="pageBreakPreview" topLeftCell="A10" zoomScale="70" zoomScaleNormal="72" zoomScaleSheetLayoutView="70" workbookViewId="0">
      <selection activeCell="C36" sqref="C36:D36"/>
    </sheetView>
  </sheetViews>
  <sheetFormatPr defaultColWidth="9.140625" defaultRowHeight="15" x14ac:dyDescent="0.25"/>
  <cols>
    <col min="1" max="1" width="8.7109375" style="25" customWidth="1"/>
    <col min="2" max="2" width="63.42578125" style="25" customWidth="1"/>
    <col min="3" max="3" width="16.28515625" style="25" customWidth="1"/>
    <col min="4" max="4" width="16" style="25" customWidth="1"/>
    <col min="5" max="5" width="18.7109375" style="25" customWidth="1"/>
    <col min="6" max="7" width="18.5703125" style="25" customWidth="1"/>
    <col min="8" max="8" width="18.85546875" style="25" customWidth="1"/>
    <col min="9" max="9" width="21.7109375" style="25" customWidth="1"/>
    <col min="10" max="10" width="12.7109375" style="25" customWidth="1"/>
    <col min="11" max="13" width="9.140625" style="25"/>
    <col min="14" max="14" width="13.5703125" style="25" customWidth="1"/>
    <col min="15" max="16384" width="9.140625" style="25"/>
  </cols>
  <sheetData>
    <row r="2" spans="1:15" ht="47.25" customHeight="1" x14ac:dyDescent="0.25">
      <c r="A2" s="190" t="s">
        <v>176</v>
      </c>
      <c r="B2" s="190"/>
      <c r="C2" s="190"/>
      <c r="D2" s="190"/>
      <c r="E2" s="190"/>
      <c r="F2" s="190"/>
      <c r="G2" s="190"/>
      <c r="H2" s="190"/>
      <c r="I2" s="190"/>
    </row>
    <row r="3" spans="1:15" ht="50.25" customHeight="1" x14ac:dyDescent="0.25">
      <c r="A3" s="179" t="s">
        <v>1</v>
      </c>
      <c r="B3" s="179" t="s">
        <v>72</v>
      </c>
      <c r="C3" s="179" t="s">
        <v>73</v>
      </c>
      <c r="D3" s="178" t="s">
        <v>74</v>
      </c>
      <c r="E3" s="178"/>
      <c r="F3" s="178"/>
      <c r="G3" s="181" t="s">
        <v>167</v>
      </c>
      <c r="H3" s="182"/>
      <c r="I3" s="183"/>
      <c r="J3" s="67"/>
      <c r="K3" s="67"/>
      <c r="L3" s="67"/>
    </row>
    <row r="4" spans="1:15" ht="50.25" customHeight="1" x14ac:dyDescent="0.25">
      <c r="A4" s="180"/>
      <c r="B4" s="180"/>
      <c r="C4" s="180"/>
      <c r="D4" s="72" t="s">
        <v>43</v>
      </c>
      <c r="E4" s="72" t="s">
        <v>4</v>
      </c>
      <c r="F4" s="139" t="s">
        <v>5</v>
      </c>
      <c r="G4" s="72" t="s">
        <v>43</v>
      </c>
      <c r="H4" s="72" t="s">
        <v>4</v>
      </c>
      <c r="I4" s="139" t="s">
        <v>5</v>
      </c>
    </row>
    <row r="5" spans="1:15" x14ac:dyDescent="0.25">
      <c r="A5" s="167">
        <v>1</v>
      </c>
      <c r="B5" s="88" t="s">
        <v>75</v>
      </c>
      <c r="C5" s="135" t="s">
        <v>76</v>
      </c>
      <c r="D5" s="30">
        <f>ROUND(E5/1.105,2)</f>
        <v>46.32</v>
      </c>
      <c r="E5" s="30">
        <v>51.18</v>
      </c>
      <c r="F5" s="135">
        <f>ROUND(D5*2.015,2)</f>
        <v>93.33</v>
      </c>
      <c r="G5" s="135">
        <f>ROUND(D5*1.1,2)</f>
        <v>50.95</v>
      </c>
      <c r="H5" s="30">
        <f>ROUND(D5*1.105*1.1,2)</f>
        <v>56.3</v>
      </c>
      <c r="I5" s="135">
        <f>ROUND(D5*2.015*1.1,2)</f>
        <v>102.67</v>
      </c>
      <c r="K5" s="28"/>
      <c r="M5" s="28"/>
      <c r="O5" s="28"/>
    </row>
    <row r="6" spans="1:15" ht="35.25" customHeight="1" x14ac:dyDescent="0.25">
      <c r="A6" s="167"/>
      <c r="B6" s="88" t="s">
        <v>77</v>
      </c>
      <c r="C6" s="135" t="s">
        <v>78</v>
      </c>
      <c r="D6" s="30">
        <f t="shared" ref="D6:D27" si="0">ROUND(E6/1.105,2)</f>
        <v>44.8</v>
      </c>
      <c r="E6" s="30">
        <v>49.5</v>
      </c>
      <c r="F6" s="135">
        <f t="shared" ref="F6:F27" si="1">ROUND(D6*2.015,2)</f>
        <v>90.27</v>
      </c>
      <c r="G6" s="135">
        <f t="shared" ref="G6:G27" si="2">ROUND(D6*1.1,2)</f>
        <v>49.28</v>
      </c>
      <c r="H6" s="30">
        <f t="shared" ref="H6:H22" si="3">ROUND(D6*1.105*1.1,2)</f>
        <v>54.45</v>
      </c>
      <c r="I6" s="30">
        <f t="shared" ref="I6:I17" si="4">ROUND(D6*2.015*1.1,2)</f>
        <v>99.3</v>
      </c>
      <c r="K6" s="28"/>
      <c r="M6" s="28"/>
      <c r="O6" s="28"/>
    </row>
    <row r="7" spans="1:15" ht="15" customHeight="1" x14ac:dyDescent="0.25">
      <c r="A7" s="167"/>
      <c r="B7" s="88" t="s">
        <v>79</v>
      </c>
      <c r="C7" s="135" t="s">
        <v>80</v>
      </c>
      <c r="D7" s="30">
        <f t="shared" si="0"/>
        <v>33.08</v>
      </c>
      <c r="E7" s="30">
        <v>36.549999999999997</v>
      </c>
      <c r="F7" s="135">
        <f t="shared" si="1"/>
        <v>66.66</v>
      </c>
      <c r="G7" s="135">
        <f t="shared" si="2"/>
        <v>36.39</v>
      </c>
      <c r="H7" s="30">
        <f t="shared" si="3"/>
        <v>40.21</v>
      </c>
      <c r="I7" s="135">
        <f t="shared" si="4"/>
        <v>73.319999999999993</v>
      </c>
      <c r="K7" s="28"/>
      <c r="M7" s="28"/>
      <c r="O7" s="28"/>
    </row>
    <row r="8" spans="1:15" ht="29.25" customHeight="1" x14ac:dyDescent="0.25">
      <c r="A8" s="137">
        <v>2</v>
      </c>
      <c r="B8" s="88" t="s">
        <v>81</v>
      </c>
      <c r="C8" s="31" t="s">
        <v>82</v>
      </c>
      <c r="D8" s="30">
        <f t="shared" si="0"/>
        <v>32.33</v>
      </c>
      <c r="E8" s="32">
        <v>35.72</v>
      </c>
      <c r="F8" s="135">
        <f t="shared" si="1"/>
        <v>65.14</v>
      </c>
      <c r="G8" s="135">
        <f t="shared" si="2"/>
        <v>35.56</v>
      </c>
      <c r="H8" s="30">
        <f t="shared" si="3"/>
        <v>39.299999999999997</v>
      </c>
      <c r="I8" s="135">
        <f t="shared" si="4"/>
        <v>71.66</v>
      </c>
      <c r="K8" s="28"/>
      <c r="M8" s="28"/>
      <c r="O8" s="28"/>
    </row>
    <row r="9" spans="1:15" ht="33" customHeight="1" x14ac:dyDescent="0.25">
      <c r="A9" s="133">
        <v>3</v>
      </c>
      <c r="B9" s="88" t="s">
        <v>83</v>
      </c>
      <c r="C9" s="33" t="s">
        <v>84</v>
      </c>
      <c r="D9" s="30">
        <f t="shared" si="0"/>
        <v>35.72</v>
      </c>
      <c r="E9" s="27">
        <v>39.47</v>
      </c>
      <c r="F9" s="135">
        <f t="shared" si="1"/>
        <v>71.98</v>
      </c>
      <c r="G9" s="135">
        <f t="shared" si="2"/>
        <v>39.29</v>
      </c>
      <c r="H9" s="30">
        <f t="shared" si="3"/>
        <v>43.42</v>
      </c>
      <c r="I9" s="135">
        <f t="shared" si="4"/>
        <v>79.17</v>
      </c>
      <c r="K9" s="28"/>
      <c r="M9" s="28"/>
      <c r="O9" s="28"/>
    </row>
    <row r="10" spans="1:15" ht="15" customHeight="1" x14ac:dyDescent="0.25">
      <c r="A10" s="133">
        <v>4</v>
      </c>
      <c r="B10" s="90" t="s">
        <v>85</v>
      </c>
      <c r="C10" s="33" t="s">
        <v>86</v>
      </c>
      <c r="D10" s="30">
        <f t="shared" si="0"/>
        <v>83.13</v>
      </c>
      <c r="E10" s="27">
        <v>91.86</v>
      </c>
      <c r="F10" s="135">
        <f t="shared" si="1"/>
        <v>167.51</v>
      </c>
      <c r="G10" s="135">
        <f t="shared" si="2"/>
        <v>91.44</v>
      </c>
      <c r="H10" s="30">
        <f t="shared" si="3"/>
        <v>101.04</v>
      </c>
      <c r="I10" s="135">
        <f t="shared" si="4"/>
        <v>184.26</v>
      </c>
      <c r="K10" s="28"/>
      <c r="M10" s="28"/>
      <c r="O10" s="28"/>
    </row>
    <row r="11" spans="1:15" ht="15" customHeight="1" x14ac:dyDescent="0.25">
      <c r="A11" s="133">
        <v>5</v>
      </c>
      <c r="B11" s="90" t="s">
        <v>87</v>
      </c>
      <c r="C11" s="33" t="s">
        <v>88</v>
      </c>
      <c r="D11" s="30">
        <f t="shared" si="0"/>
        <v>83.13</v>
      </c>
      <c r="E11" s="27">
        <v>91.86</v>
      </c>
      <c r="F11" s="135">
        <f t="shared" si="1"/>
        <v>167.51</v>
      </c>
      <c r="G11" s="135">
        <f t="shared" si="2"/>
        <v>91.44</v>
      </c>
      <c r="H11" s="30">
        <f t="shared" si="3"/>
        <v>101.04</v>
      </c>
      <c r="I11" s="135">
        <f t="shared" si="4"/>
        <v>184.26</v>
      </c>
      <c r="K11" s="28"/>
      <c r="M11" s="28"/>
      <c r="O11" s="28"/>
    </row>
    <row r="12" spans="1:15" ht="15" customHeight="1" x14ac:dyDescent="0.25">
      <c r="A12" s="133">
        <v>6</v>
      </c>
      <c r="B12" s="88" t="s">
        <v>89</v>
      </c>
      <c r="C12" s="33" t="s">
        <v>90</v>
      </c>
      <c r="D12" s="30">
        <f t="shared" si="0"/>
        <v>92.81</v>
      </c>
      <c r="E12" s="27">
        <v>102.56</v>
      </c>
      <c r="F12" s="135">
        <f t="shared" si="1"/>
        <v>187.01</v>
      </c>
      <c r="G12" s="135">
        <f t="shared" si="2"/>
        <v>102.09</v>
      </c>
      <c r="H12" s="30">
        <f t="shared" si="3"/>
        <v>112.81</v>
      </c>
      <c r="I12" s="135">
        <f t="shared" si="4"/>
        <v>205.71</v>
      </c>
      <c r="K12" s="28"/>
      <c r="M12" s="28"/>
      <c r="O12" s="28"/>
    </row>
    <row r="13" spans="1:15" ht="15" customHeight="1" x14ac:dyDescent="0.25">
      <c r="A13" s="133">
        <v>7</v>
      </c>
      <c r="B13" s="90" t="s">
        <v>91</v>
      </c>
      <c r="C13" s="33" t="s">
        <v>92</v>
      </c>
      <c r="D13" s="30">
        <f t="shared" si="0"/>
        <v>332.84</v>
      </c>
      <c r="E13" s="27">
        <v>367.79</v>
      </c>
      <c r="F13" s="135">
        <f t="shared" si="1"/>
        <v>670.67</v>
      </c>
      <c r="G13" s="135">
        <f t="shared" si="2"/>
        <v>366.12</v>
      </c>
      <c r="H13" s="30">
        <f t="shared" si="3"/>
        <v>404.57</v>
      </c>
      <c r="I13" s="135">
        <f t="shared" si="4"/>
        <v>737.74</v>
      </c>
      <c r="K13" s="28"/>
      <c r="M13" s="28"/>
      <c r="O13" s="28"/>
    </row>
    <row r="14" spans="1:15" ht="15.75" x14ac:dyDescent="0.25">
      <c r="A14" s="136">
        <v>8</v>
      </c>
      <c r="B14" s="92" t="s">
        <v>93</v>
      </c>
      <c r="C14" s="33" t="s">
        <v>94</v>
      </c>
      <c r="D14" s="30">
        <f t="shared" si="0"/>
        <v>57.53</v>
      </c>
      <c r="E14" s="27">
        <v>63.57</v>
      </c>
      <c r="F14" s="135">
        <f t="shared" si="1"/>
        <v>115.92</v>
      </c>
      <c r="G14" s="135">
        <f t="shared" si="2"/>
        <v>63.28</v>
      </c>
      <c r="H14" s="30">
        <f t="shared" si="3"/>
        <v>69.930000000000007</v>
      </c>
      <c r="I14" s="135">
        <f t="shared" si="4"/>
        <v>127.52</v>
      </c>
      <c r="K14" s="28"/>
      <c r="M14" s="28"/>
      <c r="O14" s="28"/>
    </row>
    <row r="15" spans="1:15" ht="15.75" customHeight="1" x14ac:dyDescent="0.25">
      <c r="A15" s="136">
        <v>9</v>
      </c>
      <c r="B15" s="92" t="s">
        <v>95</v>
      </c>
      <c r="C15" s="33" t="s">
        <v>96</v>
      </c>
      <c r="D15" s="30">
        <f t="shared" si="0"/>
        <v>86.43</v>
      </c>
      <c r="E15" s="27">
        <v>95.51</v>
      </c>
      <c r="F15" s="135">
        <f t="shared" si="1"/>
        <v>174.16</v>
      </c>
      <c r="G15" s="135">
        <f t="shared" si="2"/>
        <v>95.07</v>
      </c>
      <c r="H15" s="30">
        <f t="shared" si="3"/>
        <v>105.06</v>
      </c>
      <c r="I15" s="135">
        <f t="shared" si="4"/>
        <v>191.57</v>
      </c>
      <c r="K15" s="28"/>
      <c r="M15" s="28"/>
      <c r="O15" s="28"/>
    </row>
    <row r="16" spans="1:15" ht="51.75" customHeight="1" x14ac:dyDescent="0.25">
      <c r="A16" s="176">
        <v>10</v>
      </c>
      <c r="B16" s="90" t="s">
        <v>97</v>
      </c>
      <c r="C16" s="133" t="s">
        <v>98</v>
      </c>
      <c r="D16" s="30">
        <f t="shared" si="0"/>
        <v>75.36</v>
      </c>
      <c r="E16" s="27">
        <v>83.27</v>
      </c>
      <c r="F16" s="135">
        <f t="shared" si="1"/>
        <v>151.85</v>
      </c>
      <c r="G16" s="135">
        <f t="shared" si="2"/>
        <v>82.9</v>
      </c>
      <c r="H16" s="30">
        <f t="shared" si="3"/>
        <v>91.6</v>
      </c>
      <c r="I16" s="135">
        <f t="shared" si="4"/>
        <v>167.04</v>
      </c>
      <c r="K16" s="28"/>
      <c r="M16" s="28"/>
      <c r="O16" s="28"/>
    </row>
    <row r="17" spans="1:15" ht="30" customHeight="1" x14ac:dyDescent="0.25">
      <c r="A17" s="177"/>
      <c r="B17" s="88" t="s">
        <v>99</v>
      </c>
      <c r="C17" s="34" t="s">
        <v>100</v>
      </c>
      <c r="D17" s="30">
        <f t="shared" si="0"/>
        <v>116.3</v>
      </c>
      <c r="E17" s="27">
        <v>128.51</v>
      </c>
      <c r="F17" s="135">
        <f t="shared" si="1"/>
        <v>234.34</v>
      </c>
      <c r="G17" s="135">
        <f t="shared" si="2"/>
        <v>127.93</v>
      </c>
      <c r="H17" s="30">
        <f>ROUND(D17*1.105*1.1,2)</f>
        <v>141.36000000000001</v>
      </c>
      <c r="I17" s="135">
        <f t="shared" si="4"/>
        <v>257.77999999999997</v>
      </c>
      <c r="K17" s="28"/>
      <c r="M17" s="28"/>
      <c r="O17" s="28"/>
    </row>
    <row r="18" spans="1:15" ht="41.25" customHeight="1" x14ac:dyDescent="0.25">
      <c r="A18" s="176">
        <v>11</v>
      </c>
      <c r="B18" s="88" t="s">
        <v>101</v>
      </c>
      <c r="C18" s="33" t="s">
        <v>102</v>
      </c>
      <c r="D18" s="30">
        <f>ROUND(E18/1.105,2)</f>
        <v>432.33</v>
      </c>
      <c r="E18" s="27">
        <v>477.72</v>
      </c>
      <c r="F18" s="135">
        <f t="shared" si="1"/>
        <v>871.14</v>
      </c>
      <c r="G18" s="135"/>
      <c r="H18" s="30"/>
      <c r="I18" s="135"/>
      <c r="K18" s="28"/>
      <c r="M18" s="28"/>
      <c r="O18" s="28"/>
    </row>
    <row r="19" spans="1:15" ht="41.25" customHeight="1" x14ac:dyDescent="0.25">
      <c r="A19" s="177"/>
      <c r="B19" s="91" t="s">
        <v>103</v>
      </c>
      <c r="C19" s="33" t="s">
        <v>104</v>
      </c>
      <c r="D19" s="30">
        <f t="shared" si="0"/>
        <v>585.15</v>
      </c>
      <c r="E19" s="27">
        <v>646.59</v>
      </c>
      <c r="F19" s="135">
        <f t="shared" si="1"/>
        <v>1179.08</v>
      </c>
      <c r="G19" s="135">
        <v>585.15</v>
      </c>
      <c r="H19" s="30">
        <v>646.59</v>
      </c>
      <c r="I19" s="35">
        <v>1179.08</v>
      </c>
      <c r="K19" s="28"/>
      <c r="M19" s="28"/>
      <c r="O19" s="28"/>
    </row>
    <row r="20" spans="1:15" ht="15" customHeight="1" x14ac:dyDescent="0.25">
      <c r="A20" s="133">
        <v>12</v>
      </c>
      <c r="B20" s="90" t="s">
        <v>105</v>
      </c>
      <c r="C20" s="133" t="s">
        <v>106</v>
      </c>
      <c r="D20" s="30">
        <f t="shared" si="0"/>
        <v>198.99</v>
      </c>
      <c r="E20" s="27">
        <v>219.88</v>
      </c>
      <c r="F20" s="135">
        <f t="shared" si="1"/>
        <v>400.96</v>
      </c>
      <c r="G20" s="135">
        <f t="shared" si="2"/>
        <v>218.89</v>
      </c>
      <c r="H20" s="30">
        <f t="shared" si="3"/>
        <v>241.87</v>
      </c>
      <c r="I20" s="135">
        <f t="shared" ref="I20:I22" si="5">ROUND(D20*2.015*1.1,2)</f>
        <v>441.06</v>
      </c>
      <c r="K20" s="28"/>
      <c r="M20" s="28"/>
      <c r="O20" s="28"/>
    </row>
    <row r="21" spans="1:15" ht="33.75" customHeight="1" x14ac:dyDescent="0.25">
      <c r="A21" s="176">
        <v>13</v>
      </c>
      <c r="B21" s="88" t="s">
        <v>107</v>
      </c>
      <c r="C21" s="133" t="s">
        <v>108</v>
      </c>
      <c r="D21" s="30">
        <f t="shared" si="0"/>
        <v>173.36</v>
      </c>
      <c r="E21" s="27">
        <v>191.56</v>
      </c>
      <c r="F21" s="135">
        <f t="shared" si="1"/>
        <v>349.32</v>
      </c>
      <c r="G21" s="135">
        <f t="shared" si="2"/>
        <v>190.7</v>
      </c>
      <c r="H21" s="30">
        <f t="shared" si="3"/>
        <v>210.72</v>
      </c>
      <c r="I21" s="135">
        <f t="shared" si="5"/>
        <v>384.25</v>
      </c>
      <c r="K21" s="28"/>
      <c r="M21" s="28"/>
      <c r="O21" s="28"/>
    </row>
    <row r="22" spans="1:15" ht="39.75" customHeight="1" x14ac:dyDescent="0.25">
      <c r="A22" s="177"/>
      <c r="B22" s="88" t="s">
        <v>109</v>
      </c>
      <c r="C22" s="36" t="s">
        <v>110</v>
      </c>
      <c r="D22" s="30">
        <f t="shared" si="0"/>
        <v>706.08</v>
      </c>
      <c r="E22" s="27">
        <v>780.22</v>
      </c>
      <c r="F22" s="135">
        <f t="shared" si="1"/>
        <v>1422.75</v>
      </c>
      <c r="G22" s="135">
        <f t="shared" si="2"/>
        <v>776.69</v>
      </c>
      <c r="H22" s="30">
        <f t="shared" si="3"/>
        <v>858.24</v>
      </c>
      <c r="I22" s="30">
        <f t="shared" si="5"/>
        <v>1565.03</v>
      </c>
      <c r="K22" s="28"/>
      <c r="M22" s="28"/>
      <c r="O22" s="28"/>
    </row>
    <row r="23" spans="1:15" x14ac:dyDescent="0.25">
      <c r="A23" s="176">
        <v>14</v>
      </c>
      <c r="B23" s="88" t="s">
        <v>111</v>
      </c>
      <c r="C23" s="33" t="s">
        <v>112</v>
      </c>
      <c r="D23" s="30">
        <f t="shared" si="0"/>
        <v>172.42</v>
      </c>
      <c r="E23" s="27">
        <v>190.52</v>
      </c>
      <c r="F23" s="135">
        <f t="shared" si="1"/>
        <v>347.43</v>
      </c>
      <c r="G23" s="135">
        <f t="shared" si="2"/>
        <v>189.66</v>
      </c>
      <c r="H23" s="30"/>
      <c r="I23" s="30"/>
      <c r="K23" s="28"/>
      <c r="M23" s="28"/>
      <c r="O23" s="28"/>
    </row>
    <row r="24" spans="1:15" ht="15" customHeight="1" x14ac:dyDescent="0.25">
      <c r="A24" s="177"/>
      <c r="B24" s="91" t="s">
        <v>113</v>
      </c>
      <c r="C24" s="33" t="s">
        <v>114</v>
      </c>
      <c r="D24" s="30">
        <f t="shared" si="0"/>
        <v>278.11</v>
      </c>
      <c r="E24" s="27">
        <v>307.31</v>
      </c>
      <c r="F24" s="135">
        <f t="shared" si="1"/>
        <v>560.39</v>
      </c>
      <c r="G24" s="135">
        <v>378.11</v>
      </c>
      <c r="H24" s="30">
        <v>307.31</v>
      </c>
      <c r="I24" s="35">
        <v>560.39</v>
      </c>
      <c r="K24" s="28"/>
      <c r="M24" s="28"/>
      <c r="O24" s="28"/>
    </row>
    <row r="25" spans="1:15" ht="15" customHeight="1" x14ac:dyDescent="0.25">
      <c r="A25" s="133">
        <v>15</v>
      </c>
      <c r="B25" s="88" t="s">
        <v>115</v>
      </c>
      <c r="C25" s="33" t="s">
        <v>116</v>
      </c>
      <c r="D25" s="30">
        <f t="shared" si="0"/>
        <v>285.39999999999998</v>
      </c>
      <c r="E25" s="27">
        <v>315.37</v>
      </c>
      <c r="F25" s="135">
        <f t="shared" si="1"/>
        <v>575.08000000000004</v>
      </c>
      <c r="G25" s="135">
        <f t="shared" si="2"/>
        <v>313.94</v>
      </c>
      <c r="H25" s="30">
        <f t="shared" ref="H25:H27" si="6">ROUND(D25*1.105*1.1,2)</f>
        <v>346.9</v>
      </c>
      <c r="I25" s="135">
        <f t="shared" ref="I25:I27" si="7">ROUND(D25*2.015*1.1,2)</f>
        <v>632.59</v>
      </c>
      <c r="K25" s="28"/>
      <c r="M25" s="28"/>
      <c r="O25" s="28"/>
    </row>
    <row r="26" spans="1:15" ht="15" customHeight="1" x14ac:dyDescent="0.25">
      <c r="A26" s="133">
        <v>16</v>
      </c>
      <c r="B26" s="90" t="s">
        <v>30</v>
      </c>
      <c r="C26" s="30" t="s">
        <v>31</v>
      </c>
      <c r="D26" s="30">
        <f t="shared" si="0"/>
        <v>816.33</v>
      </c>
      <c r="E26" s="27">
        <v>902.04</v>
      </c>
      <c r="F26" s="30">
        <f t="shared" si="1"/>
        <v>1644.9</v>
      </c>
      <c r="G26" s="135">
        <f t="shared" si="2"/>
        <v>897.96</v>
      </c>
      <c r="H26" s="30">
        <f t="shared" si="6"/>
        <v>992.25</v>
      </c>
      <c r="I26" s="30">
        <f t="shared" si="7"/>
        <v>1809.4</v>
      </c>
      <c r="K26" s="28"/>
      <c r="M26" s="28"/>
      <c r="O26" s="28"/>
    </row>
    <row r="27" spans="1:15" ht="129" customHeight="1" x14ac:dyDescent="0.25">
      <c r="A27" s="133">
        <v>17</v>
      </c>
      <c r="B27" s="90" t="s">
        <v>130</v>
      </c>
      <c r="C27" s="30" t="s">
        <v>117</v>
      </c>
      <c r="D27" s="30">
        <f t="shared" si="0"/>
        <v>790.89</v>
      </c>
      <c r="E27" s="27">
        <v>873.93</v>
      </c>
      <c r="F27" s="135">
        <f t="shared" si="1"/>
        <v>1593.64</v>
      </c>
      <c r="G27" s="135">
        <f t="shared" si="2"/>
        <v>869.98</v>
      </c>
      <c r="H27" s="30">
        <f t="shared" si="6"/>
        <v>961.33</v>
      </c>
      <c r="I27" s="27">
        <f t="shared" si="7"/>
        <v>1753.01</v>
      </c>
      <c r="K27" s="28"/>
      <c r="M27" s="28"/>
      <c r="O27" s="28"/>
    </row>
    <row r="28" spans="1:15" x14ac:dyDescent="0.25">
      <c r="A28" s="98"/>
      <c r="B28" s="93"/>
      <c r="C28" s="38"/>
      <c r="D28" s="38"/>
      <c r="E28" s="38"/>
      <c r="F28" s="38"/>
      <c r="G28" s="38"/>
    </row>
    <row r="29" spans="1:15" x14ac:dyDescent="0.25">
      <c r="A29" s="184" t="s">
        <v>129</v>
      </c>
      <c r="B29" s="184"/>
      <c r="C29" s="184"/>
      <c r="D29" s="184"/>
      <c r="E29" s="184"/>
      <c r="F29" s="184"/>
      <c r="G29" s="184"/>
      <c r="H29" s="184"/>
      <c r="I29" s="184"/>
    </row>
    <row r="30" spans="1:15" x14ac:dyDescent="0.25">
      <c r="A30" s="184" t="s">
        <v>118</v>
      </c>
      <c r="B30" s="184"/>
      <c r="C30" s="184"/>
      <c r="D30" s="184"/>
      <c r="E30" s="184"/>
      <c r="F30" s="184"/>
      <c r="G30" s="184"/>
      <c r="H30" s="184"/>
      <c r="I30" s="184"/>
    </row>
    <row r="31" spans="1:15" ht="48.75" customHeight="1" x14ac:dyDescent="0.25">
      <c r="A31" s="184" t="s">
        <v>169</v>
      </c>
      <c r="B31" s="184"/>
      <c r="C31" s="184"/>
      <c r="D31" s="184"/>
      <c r="E31" s="184"/>
      <c r="F31" s="184"/>
      <c r="G31" s="184"/>
      <c r="H31" s="184"/>
      <c r="I31" s="184"/>
    </row>
    <row r="32" spans="1:15" ht="39" customHeight="1" x14ac:dyDescent="0.25">
      <c r="A32" s="185" t="s">
        <v>170</v>
      </c>
      <c r="B32" s="185"/>
      <c r="C32" s="185"/>
      <c r="D32" s="185"/>
      <c r="E32" s="185"/>
      <c r="F32" s="185"/>
      <c r="G32" s="185"/>
      <c r="H32" s="185"/>
      <c r="I32" s="185"/>
    </row>
    <row r="33" spans="1:9" s="29" customFormat="1" x14ac:dyDescent="0.25">
      <c r="A33" s="178" t="s">
        <v>119</v>
      </c>
      <c r="B33" s="178"/>
      <c r="C33" s="197" t="s">
        <v>120</v>
      </c>
      <c r="D33" s="198"/>
      <c r="E33" s="201" t="s">
        <v>121</v>
      </c>
      <c r="F33" s="198"/>
      <c r="G33" s="178" t="s">
        <v>145</v>
      </c>
      <c r="H33" s="178"/>
      <c r="I33" s="178"/>
    </row>
    <row r="34" spans="1:9" s="29" customFormat="1" ht="45" customHeight="1" x14ac:dyDescent="0.25">
      <c r="A34" s="178"/>
      <c r="B34" s="178"/>
      <c r="C34" s="199"/>
      <c r="D34" s="200"/>
      <c r="E34" s="202"/>
      <c r="F34" s="200"/>
      <c r="G34" s="165" t="s">
        <v>43</v>
      </c>
      <c r="H34" s="166"/>
      <c r="I34" s="134" t="s">
        <v>4</v>
      </c>
    </row>
    <row r="35" spans="1:9" s="29" customFormat="1" ht="19.5" customHeight="1" x14ac:dyDescent="0.25">
      <c r="A35" s="201" t="s">
        <v>109</v>
      </c>
      <c r="B35" s="198"/>
      <c r="C35" s="248" t="s">
        <v>177</v>
      </c>
      <c r="D35" s="249"/>
      <c r="E35" s="201" t="s">
        <v>124</v>
      </c>
      <c r="F35" s="198"/>
      <c r="G35" s="191">
        <v>706.08</v>
      </c>
      <c r="H35" s="192"/>
      <c r="I35" s="205">
        <v>780.22</v>
      </c>
    </row>
    <row r="36" spans="1:9" s="29" customFormat="1" ht="19.5" customHeight="1" x14ac:dyDescent="0.25">
      <c r="A36" s="203"/>
      <c r="B36" s="204"/>
      <c r="C36" s="186" t="s">
        <v>126</v>
      </c>
      <c r="D36" s="187"/>
      <c r="E36" s="203"/>
      <c r="F36" s="204"/>
      <c r="G36" s="193"/>
      <c r="H36" s="194"/>
      <c r="I36" s="206"/>
    </row>
    <row r="37" spans="1:9" s="29" customFormat="1" ht="18" customHeight="1" x14ac:dyDescent="0.25">
      <c r="A37" s="203"/>
      <c r="B37" s="204"/>
      <c r="C37" s="250" t="s">
        <v>178</v>
      </c>
      <c r="D37" s="251"/>
      <c r="E37" s="203"/>
      <c r="F37" s="204"/>
      <c r="G37" s="193"/>
      <c r="H37" s="194"/>
      <c r="I37" s="206"/>
    </row>
    <row r="38" spans="1:9" ht="15" customHeight="1" x14ac:dyDescent="0.25">
      <c r="A38" s="203"/>
      <c r="B38" s="204"/>
      <c r="C38" s="186" t="s">
        <v>122</v>
      </c>
      <c r="D38" s="187"/>
      <c r="E38" s="203"/>
      <c r="F38" s="204"/>
      <c r="G38" s="193"/>
      <c r="H38" s="194"/>
      <c r="I38" s="206"/>
    </row>
    <row r="39" spans="1:9" ht="15.75" customHeight="1" x14ac:dyDescent="0.25">
      <c r="A39" s="203"/>
      <c r="B39" s="204"/>
      <c r="C39" s="186" t="s">
        <v>126</v>
      </c>
      <c r="D39" s="187"/>
      <c r="E39" s="203"/>
      <c r="F39" s="204"/>
      <c r="G39" s="193"/>
      <c r="H39" s="194"/>
      <c r="I39" s="206"/>
    </row>
    <row r="40" spans="1:9" x14ac:dyDescent="0.25">
      <c r="A40" s="203"/>
      <c r="B40" s="204"/>
      <c r="C40" s="186" t="s">
        <v>171</v>
      </c>
      <c r="D40" s="187"/>
      <c r="E40" s="203"/>
      <c r="F40" s="204"/>
      <c r="G40" s="193"/>
      <c r="H40" s="194"/>
      <c r="I40" s="206"/>
    </row>
    <row r="41" spans="1:9" x14ac:dyDescent="0.25">
      <c r="A41" s="203"/>
      <c r="B41" s="204"/>
      <c r="C41" s="101" t="s">
        <v>123</v>
      </c>
      <c r="D41" s="102"/>
      <c r="E41" s="203"/>
      <c r="F41" s="204"/>
      <c r="G41" s="193"/>
      <c r="H41" s="194"/>
      <c r="I41" s="206"/>
    </row>
    <row r="42" spans="1:9" x14ac:dyDescent="0.25">
      <c r="A42" s="202"/>
      <c r="B42" s="200"/>
      <c r="C42" s="188" t="s">
        <v>125</v>
      </c>
      <c r="D42" s="189"/>
      <c r="E42" s="202"/>
      <c r="F42" s="200"/>
      <c r="G42" s="195"/>
      <c r="H42" s="196"/>
      <c r="I42" s="207"/>
    </row>
  </sheetData>
  <mergeCells count="31">
    <mergeCell ref="A29:I29"/>
    <mergeCell ref="A2:I2"/>
    <mergeCell ref="A3:A4"/>
    <mergeCell ref="B3:B4"/>
    <mergeCell ref="C3:C4"/>
    <mergeCell ref="D3:F3"/>
    <mergeCell ref="G3:I3"/>
    <mergeCell ref="A5:A7"/>
    <mergeCell ref="A16:A17"/>
    <mergeCell ref="A18:A19"/>
    <mergeCell ref="A21:A22"/>
    <mergeCell ref="A23:A24"/>
    <mergeCell ref="A30:I30"/>
    <mergeCell ref="A31:I31"/>
    <mergeCell ref="A32:I32"/>
    <mergeCell ref="A33:B34"/>
    <mergeCell ref="C33:D34"/>
    <mergeCell ref="E33:F34"/>
    <mergeCell ref="G33:I33"/>
    <mergeCell ref="G34:H34"/>
    <mergeCell ref="A35:B42"/>
    <mergeCell ref="C35:D35"/>
    <mergeCell ref="E35:F42"/>
    <mergeCell ref="G35:H42"/>
    <mergeCell ref="I35:I42"/>
    <mergeCell ref="C37:D37"/>
    <mergeCell ref="C38:D38"/>
    <mergeCell ref="C39:D39"/>
    <mergeCell ref="C40:D40"/>
    <mergeCell ref="C42:D42"/>
    <mergeCell ref="C36:D36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activeCell="E26" sqref="E26:F26"/>
    </sheetView>
  </sheetViews>
  <sheetFormatPr defaultColWidth="9.140625" defaultRowHeight="15.75" x14ac:dyDescent="0.25"/>
  <cols>
    <col min="1" max="1" width="4.42578125" style="1" customWidth="1"/>
    <col min="2" max="2" width="37.85546875" style="1" customWidth="1"/>
    <col min="3" max="3" width="21.5703125" style="1" customWidth="1"/>
    <col min="4" max="4" width="18" style="1" customWidth="1"/>
    <col min="5" max="5" width="17.5703125" style="1" customWidth="1"/>
    <col min="6" max="6" width="18.7109375" style="1" customWidth="1"/>
    <col min="7" max="7" width="11" style="1" customWidth="1"/>
    <col min="8" max="16384" width="9.140625" style="1"/>
  </cols>
  <sheetData>
    <row r="1" spans="1:10" x14ac:dyDescent="0.25">
      <c r="A1" s="208" t="s">
        <v>182</v>
      </c>
      <c r="B1" s="208"/>
      <c r="C1" s="208"/>
      <c r="D1" s="208"/>
      <c r="E1" s="208"/>
      <c r="F1" s="208"/>
    </row>
    <row r="2" spans="1:10" x14ac:dyDescent="0.25">
      <c r="A2" s="208"/>
      <c r="B2" s="208"/>
      <c r="C2" s="208"/>
      <c r="D2" s="208"/>
      <c r="E2" s="208"/>
      <c r="F2" s="208"/>
    </row>
    <row r="3" spans="1:10" ht="41.25" customHeight="1" x14ac:dyDescent="0.25">
      <c r="A3" s="208"/>
      <c r="B3" s="208"/>
      <c r="C3" s="208"/>
      <c r="D3" s="208"/>
      <c r="E3" s="208"/>
      <c r="F3" s="208"/>
    </row>
    <row r="4" spans="1:10" x14ac:dyDescent="0.25">
      <c r="A4" s="126"/>
      <c r="B4" s="209" t="s">
        <v>0</v>
      </c>
      <c r="C4" s="209"/>
      <c r="D4" s="127"/>
      <c r="E4" s="126"/>
      <c r="F4" s="126"/>
    </row>
    <row r="5" spans="1:10" x14ac:dyDescent="0.25">
      <c r="A5" s="2"/>
      <c r="B5" s="3"/>
      <c r="C5" s="3"/>
      <c r="D5" s="3"/>
      <c r="E5" s="3"/>
      <c r="F5" s="2"/>
    </row>
    <row r="6" spans="1:10" x14ac:dyDescent="0.25">
      <c r="A6" s="210" t="s">
        <v>1</v>
      </c>
      <c r="B6" s="210" t="s">
        <v>2</v>
      </c>
      <c r="C6" s="210" t="s">
        <v>40</v>
      </c>
      <c r="D6" s="21"/>
      <c r="E6" s="211" t="s">
        <v>3</v>
      </c>
      <c r="F6" s="212"/>
    </row>
    <row r="7" spans="1:10" ht="63" x14ac:dyDescent="0.25">
      <c r="A7" s="210"/>
      <c r="B7" s="210"/>
      <c r="C7" s="210"/>
      <c r="D7" s="22" t="s">
        <v>43</v>
      </c>
      <c r="E7" s="128" t="s">
        <v>4</v>
      </c>
      <c r="F7" s="4" t="s">
        <v>5</v>
      </c>
    </row>
    <row r="8" spans="1:10" ht="31.5" x14ac:dyDescent="0.25">
      <c r="A8" s="130">
        <v>1</v>
      </c>
      <c r="B8" s="6" t="s">
        <v>6</v>
      </c>
      <c r="C8" s="130" t="s">
        <v>7</v>
      </c>
      <c r="D8" s="130">
        <f>ROUND(E8/1.105,2)</f>
        <v>148.13999999999999</v>
      </c>
      <c r="E8" s="7">
        <v>163.69</v>
      </c>
      <c r="F8" s="7">
        <v>298.5</v>
      </c>
      <c r="G8" s="8"/>
      <c r="H8" s="8"/>
      <c r="J8" s="8"/>
    </row>
    <row r="9" spans="1:10" ht="31.5" x14ac:dyDescent="0.25">
      <c r="A9" s="130">
        <v>2</v>
      </c>
      <c r="B9" s="6" t="s">
        <v>8</v>
      </c>
      <c r="C9" s="130" t="s">
        <v>9</v>
      </c>
      <c r="D9" s="7">
        <f t="shared" ref="D9:D15" si="0">ROUND(E9/1.105,2)</f>
        <v>183.08</v>
      </c>
      <c r="E9" s="7">
        <v>202.3</v>
      </c>
      <c r="F9" s="7">
        <v>368.91</v>
      </c>
      <c r="G9" s="8"/>
      <c r="H9" s="8"/>
      <c r="J9" s="8"/>
    </row>
    <row r="10" spans="1:10" ht="47.25" x14ac:dyDescent="0.25">
      <c r="A10" s="130">
        <v>3</v>
      </c>
      <c r="B10" s="6" t="s">
        <v>10</v>
      </c>
      <c r="C10" s="130" t="s">
        <v>11</v>
      </c>
      <c r="D10" s="130">
        <f t="shared" si="0"/>
        <v>239.89</v>
      </c>
      <c r="E10" s="7">
        <v>265.08</v>
      </c>
      <c r="F10" s="7">
        <v>483.38</v>
      </c>
      <c r="G10" s="8"/>
      <c r="H10" s="8"/>
      <c r="J10" s="8"/>
    </row>
    <row r="11" spans="1:10" ht="31.5" x14ac:dyDescent="0.25">
      <c r="A11" s="130">
        <v>4</v>
      </c>
      <c r="B11" s="6" t="s">
        <v>12</v>
      </c>
      <c r="C11" s="130" t="s">
        <v>13</v>
      </c>
      <c r="D11" s="7">
        <f t="shared" si="0"/>
        <v>122.31</v>
      </c>
      <c r="E11" s="7">
        <v>135.15</v>
      </c>
      <c r="F11" s="7">
        <v>246.45</v>
      </c>
      <c r="G11" s="8"/>
      <c r="H11" s="8"/>
      <c r="J11" s="8"/>
    </row>
    <row r="12" spans="1:10" ht="31.5" x14ac:dyDescent="0.25">
      <c r="A12" s="130">
        <v>5</v>
      </c>
      <c r="B12" s="6" t="s">
        <v>14</v>
      </c>
      <c r="C12" s="130" t="s">
        <v>15</v>
      </c>
      <c r="D12" s="130">
        <f t="shared" si="0"/>
        <v>203.87</v>
      </c>
      <c r="E12" s="7">
        <v>225.28</v>
      </c>
      <c r="F12" s="7">
        <v>410.8</v>
      </c>
      <c r="G12" s="8"/>
      <c r="H12" s="8"/>
      <c r="J12" s="8"/>
    </row>
    <row r="13" spans="1:10" ht="31.5" x14ac:dyDescent="0.25">
      <c r="A13" s="130">
        <v>6</v>
      </c>
      <c r="B13" s="6" t="s">
        <v>16</v>
      </c>
      <c r="C13" s="130" t="s">
        <v>17</v>
      </c>
      <c r="D13" s="130">
        <f t="shared" si="0"/>
        <v>142.68</v>
      </c>
      <c r="E13" s="7">
        <v>157.66</v>
      </c>
      <c r="F13" s="7">
        <v>287.5</v>
      </c>
      <c r="G13" s="8"/>
      <c r="H13" s="8"/>
      <c r="J13" s="8"/>
    </row>
    <row r="14" spans="1:10" ht="31.5" x14ac:dyDescent="0.25">
      <c r="A14" s="130">
        <v>7</v>
      </c>
      <c r="B14" s="6" t="s">
        <v>18</v>
      </c>
      <c r="C14" s="130" t="s">
        <v>42</v>
      </c>
      <c r="D14" s="130">
        <f t="shared" si="0"/>
        <v>147.62</v>
      </c>
      <c r="E14" s="7">
        <v>163.12</v>
      </c>
      <c r="F14" s="7">
        <v>297.45</v>
      </c>
      <c r="G14" s="8"/>
      <c r="H14" s="8"/>
      <c r="J14" s="8"/>
    </row>
    <row r="15" spans="1:10" x14ac:dyDescent="0.25">
      <c r="A15" s="130">
        <v>8</v>
      </c>
      <c r="B15" s="6" t="s">
        <v>19</v>
      </c>
      <c r="C15" s="130" t="s">
        <v>20</v>
      </c>
      <c r="D15" s="130">
        <f t="shared" si="0"/>
        <v>171.85</v>
      </c>
      <c r="E15" s="7">
        <v>189.89</v>
      </c>
      <c r="F15" s="7">
        <v>346.28</v>
      </c>
      <c r="G15" s="8"/>
      <c r="H15" s="8"/>
      <c r="J15" s="8"/>
    </row>
    <row r="16" spans="1:10" x14ac:dyDescent="0.25">
      <c r="A16" s="9"/>
      <c r="B16" s="10"/>
      <c r="C16" s="9"/>
      <c r="D16" s="9"/>
      <c r="E16" s="11"/>
      <c r="F16" s="11"/>
    </row>
    <row r="17" spans="1:10" x14ac:dyDescent="0.25">
      <c r="B17" s="209" t="s">
        <v>21</v>
      </c>
      <c r="C17" s="209"/>
      <c r="D17" s="209"/>
      <c r="E17" s="209"/>
    </row>
    <row r="18" spans="1:10" x14ac:dyDescent="0.25">
      <c r="B18" s="12"/>
      <c r="C18" s="12"/>
      <c r="D18" s="12"/>
      <c r="E18" s="12"/>
    </row>
    <row r="19" spans="1:10" s="14" customFormat="1" ht="31.5" customHeight="1" x14ac:dyDescent="0.25">
      <c r="A19" s="215" t="s">
        <v>22</v>
      </c>
      <c r="B19" s="215" t="s">
        <v>23</v>
      </c>
      <c r="C19" s="215" t="s">
        <v>41</v>
      </c>
      <c r="D19" s="217" t="s">
        <v>3</v>
      </c>
      <c r="E19" s="218"/>
      <c r="F19" s="219"/>
    </row>
    <row r="20" spans="1:10" s="14" customFormat="1" ht="63" x14ac:dyDescent="0.25">
      <c r="A20" s="216"/>
      <c r="B20" s="216"/>
      <c r="C20" s="216"/>
      <c r="D20" s="22" t="s">
        <v>43</v>
      </c>
      <c r="E20" s="220" t="s">
        <v>4</v>
      </c>
      <c r="F20" s="221"/>
    </row>
    <row r="21" spans="1:10" ht="31.5" x14ac:dyDescent="0.25">
      <c r="A21" s="99">
        <v>1</v>
      </c>
      <c r="B21" s="6" t="s">
        <v>24</v>
      </c>
      <c r="C21" s="130" t="s">
        <v>25</v>
      </c>
      <c r="D21" s="129">
        <f>ROUND(E21/1.105,2)</f>
        <v>503.95</v>
      </c>
      <c r="E21" s="213">
        <v>556.86</v>
      </c>
      <c r="F21" s="214"/>
      <c r="G21" s="24"/>
      <c r="H21" s="8"/>
      <c r="J21" s="8"/>
    </row>
    <row r="22" spans="1:10" x14ac:dyDescent="0.25">
      <c r="A22" s="99">
        <v>2</v>
      </c>
      <c r="B22" s="6" t="s">
        <v>26</v>
      </c>
      <c r="C22" s="130" t="s">
        <v>27</v>
      </c>
      <c r="D22" s="129">
        <f t="shared" ref="D22:D27" si="1">ROUND(E22/1.105,2)</f>
        <v>452.49</v>
      </c>
      <c r="E22" s="213">
        <v>500</v>
      </c>
      <c r="F22" s="214"/>
      <c r="G22" s="24"/>
      <c r="H22" s="8"/>
      <c r="J22" s="8"/>
    </row>
    <row r="23" spans="1:10" x14ac:dyDescent="0.25">
      <c r="A23" s="99">
        <v>3</v>
      </c>
      <c r="B23" s="6" t="s">
        <v>28</v>
      </c>
      <c r="C23" s="15" t="s">
        <v>29</v>
      </c>
      <c r="D23" s="129">
        <f t="shared" si="1"/>
        <v>137.78</v>
      </c>
      <c r="E23" s="213">
        <v>152.25</v>
      </c>
      <c r="F23" s="214"/>
      <c r="G23" s="24"/>
      <c r="H23" s="8"/>
      <c r="J23" s="8"/>
    </row>
    <row r="24" spans="1:10" x14ac:dyDescent="0.25">
      <c r="A24" s="99">
        <v>4</v>
      </c>
      <c r="B24" s="16" t="s">
        <v>30</v>
      </c>
      <c r="C24" s="130" t="s">
        <v>31</v>
      </c>
      <c r="D24" s="129">
        <f t="shared" si="1"/>
        <v>816.33</v>
      </c>
      <c r="E24" s="213">
        <v>902.04</v>
      </c>
      <c r="F24" s="214"/>
      <c r="G24" s="24"/>
      <c r="H24" s="8"/>
      <c r="J24" s="8"/>
    </row>
    <row r="25" spans="1:10" x14ac:dyDescent="0.25">
      <c r="A25" s="99">
        <v>5</v>
      </c>
      <c r="B25" s="17" t="s">
        <v>32</v>
      </c>
      <c r="C25" s="130" t="s">
        <v>33</v>
      </c>
      <c r="D25" s="129">
        <f t="shared" si="1"/>
        <v>219</v>
      </c>
      <c r="E25" s="213">
        <v>242</v>
      </c>
      <c r="F25" s="214"/>
      <c r="G25" s="24"/>
      <c r="H25" s="8"/>
      <c r="J25" s="8"/>
    </row>
    <row r="26" spans="1:10" x14ac:dyDescent="0.25">
      <c r="A26" s="99">
        <v>6</v>
      </c>
      <c r="B26" s="17" t="s">
        <v>34</v>
      </c>
      <c r="C26" s="130" t="s">
        <v>44</v>
      </c>
      <c r="D26" s="129">
        <f t="shared" si="1"/>
        <v>1605.43</v>
      </c>
      <c r="E26" s="213">
        <v>1774</v>
      </c>
      <c r="F26" s="214"/>
      <c r="G26" s="24"/>
      <c r="H26" s="8"/>
      <c r="J26" s="8"/>
    </row>
    <row r="27" spans="1:10" ht="29.25" customHeight="1" x14ac:dyDescent="0.25">
      <c r="A27" s="18">
        <v>7</v>
      </c>
      <c r="B27" s="19" t="s">
        <v>35</v>
      </c>
      <c r="C27" s="13" t="s">
        <v>36</v>
      </c>
      <c r="D27" s="129">
        <f t="shared" si="1"/>
        <v>219.28</v>
      </c>
      <c r="E27" s="223">
        <v>242.3</v>
      </c>
      <c r="F27" s="224"/>
      <c r="G27" s="24"/>
      <c r="H27" s="8"/>
    </row>
    <row r="28" spans="1:10" ht="31.5" x14ac:dyDescent="0.25">
      <c r="A28" s="225">
        <v>8</v>
      </c>
      <c r="B28" s="19" t="s">
        <v>37</v>
      </c>
      <c r="C28" s="20" t="s">
        <v>47</v>
      </c>
      <c r="D28" s="228"/>
      <c r="E28" s="223">
        <v>1042.77</v>
      </c>
      <c r="F28" s="224"/>
      <c r="G28" s="24"/>
    </row>
    <row r="29" spans="1:10" ht="47.25" x14ac:dyDescent="0.25">
      <c r="A29" s="226"/>
      <c r="B29" s="19" t="s">
        <v>38</v>
      </c>
      <c r="C29" s="20" t="s">
        <v>45</v>
      </c>
      <c r="D29" s="229"/>
      <c r="E29" s="223">
        <v>1759.51</v>
      </c>
      <c r="F29" s="224"/>
      <c r="G29" s="24"/>
    </row>
    <row r="30" spans="1:10" ht="47.25" x14ac:dyDescent="0.25">
      <c r="A30" s="227"/>
      <c r="B30" s="19" t="s">
        <v>39</v>
      </c>
      <c r="C30" s="20" t="s">
        <v>46</v>
      </c>
      <c r="D30" s="230"/>
      <c r="E30" s="223">
        <v>6425.1</v>
      </c>
      <c r="F30" s="224"/>
      <c r="G30" s="24"/>
    </row>
    <row r="32" spans="1:10" ht="33" customHeight="1" x14ac:dyDescent="0.25">
      <c r="A32" s="222" t="s">
        <v>172</v>
      </c>
      <c r="B32" s="222"/>
      <c r="C32" s="222"/>
      <c r="D32" s="222"/>
      <c r="E32" s="222"/>
      <c r="F32" s="222"/>
    </row>
  </sheetData>
  <mergeCells count="25">
    <mergeCell ref="A1:F3"/>
    <mergeCell ref="B4:C4"/>
    <mergeCell ref="A6:A7"/>
    <mergeCell ref="B6:B7"/>
    <mergeCell ref="C6:C7"/>
    <mergeCell ref="E6:F6"/>
    <mergeCell ref="E26:F26"/>
    <mergeCell ref="B17:E17"/>
    <mergeCell ref="A19:A20"/>
    <mergeCell ref="B19:B20"/>
    <mergeCell ref="C19:C20"/>
    <mergeCell ref="D19:F19"/>
    <mergeCell ref="E20:F20"/>
    <mergeCell ref="E21:F21"/>
    <mergeCell ref="E22:F22"/>
    <mergeCell ref="E23:F23"/>
    <mergeCell ref="E24:F24"/>
    <mergeCell ref="E25:F25"/>
    <mergeCell ref="A32:F32"/>
    <mergeCell ref="E27:F27"/>
    <mergeCell ref="A28:A30"/>
    <mergeCell ref="D28:D30"/>
    <mergeCell ref="E28:F28"/>
    <mergeCell ref="E29:F29"/>
    <mergeCell ref="E30:F30"/>
  </mergeCells>
  <pageMargins left="0.31496062992125984" right="0.31496062992125984" top="0.74803149606299213" bottom="0.74803149606299213" header="0.31496062992125984" footer="0.31496062992125984"/>
  <pageSetup paperSize="9" scale="8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0" workbookViewId="0">
      <selection activeCell="B28" sqref="B28"/>
    </sheetView>
  </sheetViews>
  <sheetFormatPr defaultRowHeight="15" x14ac:dyDescent="0.25"/>
  <cols>
    <col min="1" max="1" width="30.5703125" style="39" customWidth="1"/>
    <col min="2" max="2" width="62.42578125" style="39" customWidth="1"/>
    <col min="3" max="3" width="15.7109375" style="39" customWidth="1"/>
    <col min="4" max="4" width="16.28515625" style="39" customWidth="1"/>
    <col min="5" max="6" width="15.7109375" style="39" customWidth="1"/>
    <col min="7" max="16384" width="9.140625" style="39"/>
  </cols>
  <sheetData>
    <row r="1" spans="1:6" ht="42" customHeight="1" x14ac:dyDescent="0.25">
      <c r="A1" s="237" t="s">
        <v>183</v>
      </c>
      <c r="B1" s="237"/>
      <c r="C1" s="237"/>
      <c r="D1" s="237"/>
      <c r="E1" s="237"/>
      <c r="F1" s="237"/>
    </row>
    <row r="2" spans="1:6" ht="16.5" customHeight="1" x14ac:dyDescent="0.25">
      <c r="A2" s="126"/>
      <c r="B2" s="126"/>
      <c r="C2" s="126"/>
      <c r="D2" s="126"/>
      <c r="E2" s="126"/>
      <c r="F2" s="126"/>
    </row>
    <row r="3" spans="1:6" ht="16.5" customHeight="1" x14ac:dyDescent="0.25">
      <c r="A3" s="238" t="s">
        <v>131</v>
      </c>
      <c r="B3" s="238" t="s">
        <v>132</v>
      </c>
      <c r="C3" s="238" t="s">
        <v>152</v>
      </c>
      <c r="D3" s="238" t="s">
        <v>145</v>
      </c>
      <c r="E3" s="238"/>
      <c r="F3" s="238"/>
    </row>
    <row r="4" spans="1:6" ht="60" x14ac:dyDescent="0.25">
      <c r="A4" s="238"/>
      <c r="B4" s="238"/>
      <c r="C4" s="238"/>
      <c r="D4" s="43" t="s">
        <v>148</v>
      </c>
      <c r="E4" s="43" t="s">
        <v>146</v>
      </c>
      <c r="F4" s="43" t="s">
        <v>147</v>
      </c>
    </row>
    <row r="5" spans="1:6" ht="21" customHeight="1" thickBot="1" x14ac:dyDescent="0.3">
      <c r="A5" s="234" t="s">
        <v>133</v>
      </c>
      <c r="B5" s="235"/>
      <c r="C5" s="235"/>
      <c r="D5" s="235"/>
      <c r="E5" s="235"/>
      <c r="F5" s="236"/>
    </row>
    <row r="6" spans="1:6" ht="57" x14ac:dyDescent="0.25">
      <c r="A6" s="48" t="s">
        <v>134</v>
      </c>
      <c r="B6" s="49" t="s">
        <v>144</v>
      </c>
      <c r="C6" s="50" t="s">
        <v>156</v>
      </c>
      <c r="D6" s="51">
        <f>SUM(D7:D10)</f>
        <v>838.14</v>
      </c>
      <c r="E6" s="51">
        <f t="shared" ref="E6:F6" si="0">SUM(E7:E10)</f>
        <v>926.15</v>
      </c>
      <c r="F6" s="52">
        <f t="shared" si="0"/>
        <v>1688.86</v>
      </c>
    </row>
    <row r="7" spans="1:6" x14ac:dyDescent="0.25">
      <c r="A7" s="231"/>
      <c r="B7" s="40" t="s">
        <v>135</v>
      </c>
      <c r="C7" s="44" t="s">
        <v>149</v>
      </c>
      <c r="D7" s="41">
        <v>26.68</v>
      </c>
      <c r="E7" s="41">
        <f>ROUND(D7*1.105,2)</f>
        <v>29.48</v>
      </c>
      <c r="F7" s="53">
        <f>ROUND(D7*2.015,2)</f>
        <v>53.76</v>
      </c>
    </row>
    <row r="8" spans="1:6" x14ac:dyDescent="0.25">
      <c r="A8" s="232"/>
      <c r="B8" s="40" t="s">
        <v>136</v>
      </c>
      <c r="C8" s="44" t="s">
        <v>157</v>
      </c>
      <c r="D8" s="41">
        <v>137.78</v>
      </c>
      <c r="E8" s="41">
        <f t="shared" ref="E8:E12" si="1">ROUND(D8*1.105,2)</f>
        <v>152.25</v>
      </c>
      <c r="F8" s="53">
        <f t="shared" ref="F8:F12" si="2">ROUND(D8*2.015,2)</f>
        <v>277.63</v>
      </c>
    </row>
    <row r="9" spans="1:6" x14ac:dyDescent="0.25">
      <c r="A9" s="232"/>
      <c r="B9" s="40" t="s">
        <v>137</v>
      </c>
      <c r="C9" s="44" t="s">
        <v>150</v>
      </c>
      <c r="D9" s="41">
        <v>107.03</v>
      </c>
      <c r="E9" s="41">
        <f t="shared" si="1"/>
        <v>118.27</v>
      </c>
      <c r="F9" s="53">
        <f t="shared" si="2"/>
        <v>215.67</v>
      </c>
    </row>
    <row r="10" spans="1:6" ht="98.25" customHeight="1" thickBot="1" x14ac:dyDescent="0.3">
      <c r="A10" s="233"/>
      <c r="B10" s="71" t="s">
        <v>160</v>
      </c>
      <c r="C10" s="54" t="s">
        <v>151</v>
      </c>
      <c r="D10" s="55">
        <v>566.65</v>
      </c>
      <c r="E10" s="55">
        <f t="shared" si="1"/>
        <v>626.15</v>
      </c>
      <c r="F10" s="56">
        <f t="shared" si="2"/>
        <v>1141.8</v>
      </c>
    </row>
    <row r="11" spans="1:6" ht="45" x14ac:dyDescent="0.25">
      <c r="A11" s="57" t="s">
        <v>138</v>
      </c>
      <c r="B11" s="45" t="s">
        <v>139</v>
      </c>
      <c r="C11" s="46" t="s">
        <v>158</v>
      </c>
      <c r="D11" s="47">
        <v>66.650000000000006</v>
      </c>
      <c r="E11" s="47">
        <f t="shared" si="1"/>
        <v>73.650000000000006</v>
      </c>
      <c r="F11" s="58">
        <f t="shared" si="2"/>
        <v>134.30000000000001</v>
      </c>
    </row>
    <row r="12" spans="1:6" ht="45.75" thickBot="1" x14ac:dyDescent="0.3">
      <c r="A12" s="59" t="s">
        <v>138</v>
      </c>
      <c r="B12" s="60" t="s">
        <v>140</v>
      </c>
      <c r="C12" s="54" t="s">
        <v>153</v>
      </c>
      <c r="D12" s="55">
        <v>465.75</v>
      </c>
      <c r="E12" s="55">
        <f t="shared" si="1"/>
        <v>514.65</v>
      </c>
      <c r="F12" s="56">
        <f t="shared" si="2"/>
        <v>938.49</v>
      </c>
    </row>
    <row r="13" spans="1:6" ht="22.5" customHeight="1" thickBot="1" x14ac:dyDescent="0.3">
      <c r="A13" s="234" t="s">
        <v>161</v>
      </c>
      <c r="B13" s="235"/>
      <c r="C13" s="235"/>
      <c r="D13" s="235"/>
      <c r="E13" s="235"/>
      <c r="F13" s="236"/>
    </row>
    <row r="14" spans="1:6" ht="45" x14ac:dyDescent="0.25">
      <c r="A14" s="61" t="s">
        <v>138</v>
      </c>
      <c r="B14" s="49" t="s">
        <v>184</v>
      </c>
      <c r="C14" s="62" t="s">
        <v>154</v>
      </c>
      <c r="D14" s="51">
        <v>453.95</v>
      </c>
      <c r="E14" s="51">
        <f t="shared" ref="E14:E15" si="3">ROUND(D14*1.105,2)</f>
        <v>501.61</v>
      </c>
      <c r="F14" s="63">
        <f>ROUND(D14*2.015,2)</f>
        <v>914.71</v>
      </c>
    </row>
    <row r="15" spans="1:6" ht="45" x14ac:dyDescent="0.25">
      <c r="A15" s="64" t="s">
        <v>138</v>
      </c>
      <c r="B15" s="40" t="s">
        <v>185</v>
      </c>
      <c r="C15" s="44" t="s">
        <v>159</v>
      </c>
      <c r="D15" s="41">
        <v>1605.43</v>
      </c>
      <c r="E15" s="41">
        <f t="shared" si="3"/>
        <v>1774</v>
      </c>
      <c r="F15" s="65">
        <f t="shared" ref="F15:F16" si="4">ROUND(D15*2.015,2)</f>
        <v>3234.94</v>
      </c>
    </row>
    <row r="16" spans="1:6" ht="45.75" thickBot="1" x14ac:dyDescent="0.3">
      <c r="A16" s="59" t="s">
        <v>138</v>
      </c>
      <c r="B16" s="60" t="s">
        <v>186</v>
      </c>
      <c r="C16" s="54" t="s">
        <v>155</v>
      </c>
      <c r="D16" s="55">
        <v>600.79999999999995</v>
      </c>
      <c r="E16" s="55">
        <v>663.89</v>
      </c>
      <c r="F16" s="66">
        <f t="shared" si="4"/>
        <v>1210.6099999999999</v>
      </c>
    </row>
    <row r="17" spans="1:6" x14ac:dyDescent="0.25">
      <c r="B17" s="42"/>
      <c r="C17" s="42"/>
    </row>
    <row r="18" spans="1:6" x14ac:dyDescent="0.25">
      <c r="A18" s="252" t="s">
        <v>187</v>
      </c>
      <c r="B18" s="252"/>
      <c r="C18" s="252"/>
      <c r="D18" s="252"/>
      <c r="E18" s="252"/>
      <c r="F18" s="252"/>
    </row>
    <row r="19" spans="1:6" x14ac:dyDescent="0.25">
      <c r="B19" s="42"/>
      <c r="C19" s="42"/>
    </row>
  </sheetData>
  <mergeCells count="9">
    <mergeCell ref="A18:F18"/>
    <mergeCell ref="A7:A10"/>
    <mergeCell ref="A13:F13"/>
    <mergeCell ref="A1:F1"/>
    <mergeCell ref="A3:A4"/>
    <mergeCell ref="B3:B4"/>
    <mergeCell ref="C3:C4"/>
    <mergeCell ref="D3:F3"/>
    <mergeCell ref="A5:F5"/>
  </mergeCells>
  <pageMargins left="0.70866141732283472" right="0.31496062992125984" top="0.15748031496062992" bottom="0.15748031496062992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9"/>
  <sheetViews>
    <sheetView zoomScale="90" zoomScaleNormal="90" zoomScaleSheetLayoutView="70" workbookViewId="0">
      <pane xSplit="2" ySplit="11" topLeftCell="C109" activePane="bottomRight" state="frozen"/>
      <selection pane="topRight" activeCell="C1" sqref="C1"/>
      <selection pane="bottomLeft" activeCell="A12" sqref="A12"/>
      <selection pane="bottomRight" activeCell="G117" sqref="G117:G118"/>
    </sheetView>
  </sheetViews>
  <sheetFormatPr defaultColWidth="9.140625" defaultRowHeight="15" x14ac:dyDescent="0.25"/>
  <cols>
    <col min="1" max="1" width="8.7109375" style="25" customWidth="1"/>
    <col min="2" max="2" width="57.7109375" style="25" customWidth="1"/>
    <col min="3" max="3" width="20.7109375" style="25" customWidth="1"/>
    <col min="4" max="4" width="3" style="25" customWidth="1"/>
    <col min="5" max="7" width="20.7109375" style="25" customWidth="1"/>
    <col min="8" max="8" width="24.5703125" style="25" customWidth="1"/>
    <col min="9" max="16384" width="9.140625" style="25"/>
  </cols>
  <sheetData>
    <row r="2" spans="1:8" x14ac:dyDescent="0.25">
      <c r="A2" s="156" t="s">
        <v>127</v>
      </c>
      <c r="B2" s="156"/>
      <c r="C2" s="156"/>
      <c r="D2" s="156"/>
      <c r="E2" s="156"/>
      <c r="F2" s="156"/>
      <c r="G2" s="156"/>
      <c r="H2" s="156"/>
    </row>
    <row r="3" spans="1:8" x14ac:dyDescent="0.25">
      <c r="A3" s="145"/>
      <c r="B3" s="156" t="s">
        <v>189</v>
      </c>
      <c r="C3" s="156"/>
      <c r="D3" s="156"/>
      <c r="E3" s="156"/>
      <c r="F3" s="156"/>
      <c r="G3" s="156"/>
      <c r="H3" s="156"/>
    </row>
    <row r="4" spans="1:8" x14ac:dyDescent="0.25">
      <c r="A4" s="157" t="s">
        <v>180</v>
      </c>
      <c r="B4" s="157"/>
      <c r="C4" s="157"/>
      <c r="D4" s="157"/>
      <c r="E4" s="157"/>
      <c r="F4" s="157"/>
      <c r="G4" s="157"/>
      <c r="H4" s="157"/>
    </row>
    <row r="5" spans="1:8" x14ac:dyDescent="0.25">
      <c r="A5" s="157"/>
      <c r="B5" s="157"/>
      <c r="C5" s="157"/>
      <c r="D5" s="157"/>
      <c r="E5" s="157"/>
      <c r="F5" s="157"/>
      <c r="G5" s="157"/>
      <c r="H5" s="157"/>
    </row>
    <row r="6" spans="1:8" ht="12" customHeight="1" x14ac:dyDescent="0.25">
      <c r="A6" s="157"/>
      <c r="B6" s="157"/>
      <c r="C6" s="157"/>
      <c r="D6" s="157"/>
      <c r="E6" s="157"/>
      <c r="F6" s="157"/>
      <c r="G6" s="157"/>
      <c r="H6" s="157"/>
    </row>
    <row r="7" spans="1:8" x14ac:dyDescent="0.25">
      <c r="A7" s="158"/>
      <c r="B7" s="158"/>
      <c r="H7" s="26"/>
    </row>
    <row r="8" spans="1:8" ht="32.25" customHeight="1" x14ac:dyDescent="0.25">
      <c r="A8" s="159" t="s">
        <v>48</v>
      </c>
      <c r="B8" s="159" t="s">
        <v>49</v>
      </c>
      <c r="C8" s="160" t="s">
        <v>168</v>
      </c>
      <c r="D8" s="161"/>
      <c r="E8" s="161"/>
      <c r="F8" s="161"/>
      <c r="G8" s="161"/>
      <c r="H8" s="162"/>
    </row>
    <row r="9" spans="1:8" ht="22.5" customHeight="1" x14ac:dyDescent="0.25">
      <c r="A9" s="159"/>
      <c r="B9" s="159"/>
      <c r="C9" s="163" t="s">
        <v>50</v>
      </c>
      <c r="D9" s="164"/>
      <c r="E9" s="167" t="s">
        <v>51</v>
      </c>
      <c r="F9" s="167"/>
      <c r="G9" s="167"/>
      <c r="H9" s="167" t="s">
        <v>52</v>
      </c>
    </row>
    <row r="10" spans="1:8" ht="89.25" customHeight="1" x14ac:dyDescent="0.25">
      <c r="A10" s="159"/>
      <c r="B10" s="159"/>
      <c r="C10" s="165"/>
      <c r="D10" s="166"/>
      <c r="E10" s="149" t="s">
        <v>53</v>
      </c>
      <c r="F10" s="75" t="s">
        <v>54</v>
      </c>
      <c r="G10" s="149" t="s">
        <v>55</v>
      </c>
      <c r="H10" s="167"/>
    </row>
    <row r="11" spans="1:8" x14ac:dyDescent="0.25">
      <c r="A11" s="170" t="s">
        <v>56</v>
      </c>
      <c r="B11" s="171"/>
      <c r="C11" s="171"/>
      <c r="D11" s="171"/>
      <c r="E11" s="171"/>
      <c r="F11" s="171"/>
      <c r="G11" s="171"/>
      <c r="H11" s="172"/>
    </row>
    <row r="12" spans="1:8" ht="15.75" x14ac:dyDescent="0.25">
      <c r="A12" s="155" t="s">
        <v>57</v>
      </c>
      <c r="B12" s="100" t="s">
        <v>58</v>
      </c>
      <c r="C12" s="239">
        <v>1152.69</v>
      </c>
      <c r="D12" s="240"/>
      <c r="E12" s="154">
        <v>1152.69</v>
      </c>
      <c r="F12" s="117"/>
      <c r="G12" s="117"/>
      <c r="H12" s="154">
        <v>1267.95</v>
      </c>
    </row>
    <row r="13" spans="1:8" ht="15.75" x14ac:dyDescent="0.25">
      <c r="A13" s="155" t="s">
        <v>57</v>
      </c>
      <c r="B13" s="100" t="s">
        <v>59</v>
      </c>
      <c r="C13" s="239">
        <v>1325.1</v>
      </c>
      <c r="D13" s="240"/>
      <c r="E13" s="154">
        <v>1430.8</v>
      </c>
      <c r="F13" s="117"/>
      <c r="G13" s="117"/>
      <c r="H13" s="154">
        <v>1546.06</v>
      </c>
    </row>
    <row r="14" spans="1:8" ht="15.75" x14ac:dyDescent="0.25">
      <c r="A14" s="155" t="s">
        <v>57</v>
      </c>
      <c r="B14" s="100" t="s">
        <v>67</v>
      </c>
      <c r="C14" s="239">
        <v>1418.87</v>
      </c>
      <c r="D14" s="240"/>
      <c r="E14" s="154">
        <v>1418.87</v>
      </c>
      <c r="F14" s="117"/>
      <c r="G14" s="117"/>
      <c r="H14" s="154">
        <v>1560.76</v>
      </c>
    </row>
    <row r="15" spans="1:8" ht="15.75" x14ac:dyDescent="0.25">
      <c r="A15" s="155" t="s">
        <v>57</v>
      </c>
      <c r="B15" s="100">
        <v>39</v>
      </c>
      <c r="C15" s="239">
        <v>1438.09</v>
      </c>
      <c r="D15" s="240"/>
      <c r="E15" s="154">
        <v>1438.09</v>
      </c>
      <c r="F15" s="117"/>
      <c r="G15" s="117"/>
      <c r="H15" s="154">
        <v>1581.9</v>
      </c>
    </row>
    <row r="16" spans="1:8" ht="15.75" x14ac:dyDescent="0.25">
      <c r="A16" s="155" t="s">
        <v>57</v>
      </c>
      <c r="B16" s="100" t="s">
        <v>60</v>
      </c>
      <c r="C16" s="239">
        <v>1502</v>
      </c>
      <c r="D16" s="240"/>
      <c r="E16" s="154">
        <v>1502</v>
      </c>
      <c r="F16" s="117"/>
      <c r="G16" s="117"/>
      <c r="H16" s="154">
        <v>1652.2</v>
      </c>
    </row>
    <row r="17" spans="1:8" ht="15.75" x14ac:dyDescent="0.25">
      <c r="A17" s="155" t="s">
        <v>57</v>
      </c>
      <c r="B17" s="100" t="s">
        <v>61</v>
      </c>
      <c r="C17" s="239">
        <v>1505.3</v>
      </c>
      <c r="D17" s="240"/>
      <c r="E17" s="154">
        <v>1505.3</v>
      </c>
      <c r="F17" s="117"/>
      <c r="G17" s="117"/>
      <c r="H17" s="154">
        <v>1655.84</v>
      </c>
    </row>
    <row r="18" spans="1:8" ht="15.75" x14ac:dyDescent="0.25">
      <c r="A18" s="155" t="s">
        <v>57</v>
      </c>
      <c r="B18" s="100" t="s">
        <v>63</v>
      </c>
      <c r="C18" s="239">
        <v>1588.43</v>
      </c>
      <c r="D18" s="240"/>
      <c r="E18" s="154">
        <v>1588.43</v>
      </c>
      <c r="F18" s="117"/>
      <c r="G18" s="117"/>
      <c r="H18" s="154">
        <v>1747.28</v>
      </c>
    </row>
    <row r="19" spans="1:8" ht="15.75" x14ac:dyDescent="0.25">
      <c r="A19" s="155" t="s">
        <v>57</v>
      </c>
      <c r="B19" s="100" t="s">
        <v>62</v>
      </c>
      <c r="C19" s="239">
        <v>1591.29</v>
      </c>
      <c r="D19" s="240"/>
      <c r="E19" s="154">
        <v>1696.98</v>
      </c>
      <c r="F19" s="117"/>
      <c r="G19" s="117"/>
      <c r="H19" s="154">
        <v>1838.87</v>
      </c>
    </row>
    <row r="20" spans="1:8" ht="15.75" x14ac:dyDescent="0.25">
      <c r="A20" s="155" t="s">
        <v>57</v>
      </c>
      <c r="B20" s="100" t="s">
        <v>64</v>
      </c>
      <c r="C20" s="239">
        <v>1592.23</v>
      </c>
      <c r="D20" s="240"/>
      <c r="E20" s="154">
        <v>1592.23</v>
      </c>
      <c r="F20" s="117"/>
      <c r="G20" s="117"/>
      <c r="H20" s="154">
        <v>1751.45</v>
      </c>
    </row>
    <row r="21" spans="1:8" ht="15.75" x14ac:dyDescent="0.25">
      <c r="A21" s="155" t="s">
        <v>57</v>
      </c>
      <c r="B21" s="100">
        <v>36</v>
      </c>
      <c r="C21" s="239">
        <v>1610.51</v>
      </c>
      <c r="D21" s="240"/>
      <c r="E21" s="154">
        <v>1716.2</v>
      </c>
      <c r="F21" s="117"/>
      <c r="G21" s="117"/>
      <c r="H21" s="154">
        <v>1860.01</v>
      </c>
    </row>
    <row r="22" spans="1:8" ht="15.75" x14ac:dyDescent="0.25">
      <c r="A22" s="155" t="s">
        <v>57</v>
      </c>
      <c r="B22" s="100" t="s">
        <v>164</v>
      </c>
      <c r="C22" s="239">
        <v>1674.42</v>
      </c>
      <c r="D22" s="240"/>
      <c r="E22" s="154">
        <v>1780.11</v>
      </c>
      <c r="F22" s="117"/>
      <c r="G22" s="117"/>
      <c r="H22" s="154">
        <v>1930.31</v>
      </c>
    </row>
    <row r="23" spans="1:8" ht="15.75" x14ac:dyDescent="0.25">
      <c r="A23" s="155" t="s">
        <v>57</v>
      </c>
      <c r="B23" s="100" t="s">
        <v>65</v>
      </c>
      <c r="C23" s="239">
        <v>1677.72</v>
      </c>
      <c r="D23" s="240"/>
      <c r="E23" s="154">
        <v>1783.41</v>
      </c>
      <c r="F23" s="117"/>
      <c r="G23" s="117"/>
      <c r="H23" s="154">
        <v>1933.95</v>
      </c>
    </row>
    <row r="24" spans="1:8" ht="15.75" x14ac:dyDescent="0.25">
      <c r="A24" s="155" t="s">
        <v>57</v>
      </c>
      <c r="B24" s="100">
        <v>65.709999999999994</v>
      </c>
      <c r="C24" s="239">
        <v>1678.66</v>
      </c>
      <c r="D24" s="240"/>
      <c r="E24" s="154">
        <v>1678.66</v>
      </c>
      <c r="F24" s="117"/>
      <c r="G24" s="117"/>
      <c r="H24" s="154">
        <v>1846.52</v>
      </c>
    </row>
    <row r="25" spans="1:8" ht="15.75" x14ac:dyDescent="0.25">
      <c r="A25" s="155" t="s">
        <v>57</v>
      </c>
      <c r="B25" s="100">
        <v>55</v>
      </c>
      <c r="C25" s="239">
        <v>1700.99</v>
      </c>
      <c r="D25" s="240"/>
      <c r="E25" s="154">
        <v>1700.99</v>
      </c>
      <c r="F25" s="117"/>
      <c r="G25" s="117"/>
      <c r="H25" s="154">
        <v>1871.09</v>
      </c>
    </row>
    <row r="26" spans="1:8" ht="15.75" x14ac:dyDescent="0.25">
      <c r="A26" s="155" t="s">
        <v>57</v>
      </c>
      <c r="B26" s="100">
        <v>48.54</v>
      </c>
      <c r="C26" s="239">
        <v>1760.85</v>
      </c>
      <c r="D26" s="240"/>
      <c r="E26" s="154">
        <v>1866.54</v>
      </c>
      <c r="F26" s="117"/>
      <c r="G26" s="117"/>
      <c r="H26" s="154">
        <v>2025.38</v>
      </c>
    </row>
    <row r="27" spans="1:8" ht="15.75" x14ac:dyDescent="0.25">
      <c r="A27" s="155" t="s">
        <v>57</v>
      </c>
      <c r="B27" s="100" t="s">
        <v>128</v>
      </c>
      <c r="C27" s="239">
        <v>1764.64</v>
      </c>
      <c r="D27" s="240"/>
      <c r="E27" s="154">
        <v>1870.33</v>
      </c>
      <c r="F27" s="117"/>
      <c r="G27" s="117"/>
      <c r="H27" s="154">
        <v>2029.56</v>
      </c>
    </row>
    <row r="28" spans="1:8" ht="15.75" x14ac:dyDescent="0.25">
      <c r="A28" s="155" t="s">
        <v>57</v>
      </c>
      <c r="B28" s="99">
        <v>40.619999999999997</v>
      </c>
      <c r="C28" s="239">
        <v>1847.77</v>
      </c>
      <c r="D28" s="240"/>
      <c r="E28" s="154">
        <v>1953.47</v>
      </c>
      <c r="F28" s="117"/>
      <c r="G28" s="117"/>
      <c r="H28" s="154">
        <v>2121</v>
      </c>
    </row>
    <row r="29" spans="1:8" ht="15.75" x14ac:dyDescent="0.25">
      <c r="A29" s="155" t="s">
        <v>57</v>
      </c>
      <c r="B29" s="99">
        <v>68.739999999999995</v>
      </c>
      <c r="C29" s="239">
        <v>1851.08</v>
      </c>
      <c r="D29" s="240"/>
      <c r="E29" s="154">
        <v>1956.77</v>
      </c>
      <c r="F29" s="117"/>
      <c r="G29" s="117"/>
      <c r="H29" s="154">
        <v>2124.63</v>
      </c>
    </row>
    <row r="30" spans="1:8" ht="15.75" x14ac:dyDescent="0.25">
      <c r="A30" s="155" t="s">
        <v>57</v>
      </c>
      <c r="B30" s="99">
        <v>50</v>
      </c>
      <c r="C30" s="239">
        <v>1873.4</v>
      </c>
      <c r="D30" s="240"/>
      <c r="E30" s="154">
        <v>1979.1</v>
      </c>
      <c r="F30" s="117"/>
      <c r="G30" s="117"/>
      <c r="H30" s="154">
        <v>2149.19</v>
      </c>
    </row>
    <row r="31" spans="1:8" ht="15.75" x14ac:dyDescent="0.25">
      <c r="A31" s="155" t="s">
        <v>57</v>
      </c>
      <c r="B31" s="99">
        <v>42</v>
      </c>
      <c r="C31" s="239">
        <v>1934.21</v>
      </c>
      <c r="D31" s="240"/>
      <c r="E31" s="154">
        <v>2039.9</v>
      </c>
      <c r="F31" s="117"/>
      <c r="G31" s="117"/>
      <c r="H31" s="154">
        <v>2216.08</v>
      </c>
    </row>
    <row r="32" spans="1:8" ht="15.75" x14ac:dyDescent="0.25">
      <c r="A32" s="155" t="s">
        <v>57</v>
      </c>
      <c r="B32" s="99">
        <v>60</v>
      </c>
      <c r="C32" s="239">
        <v>1959.84</v>
      </c>
      <c r="D32" s="240"/>
      <c r="E32" s="154">
        <v>2065.5300000000002</v>
      </c>
      <c r="F32" s="117"/>
      <c r="G32" s="117"/>
      <c r="H32" s="154">
        <v>2244.27</v>
      </c>
    </row>
    <row r="33" spans="1:8" ht="15.75" x14ac:dyDescent="0.25">
      <c r="A33" s="155" t="s">
        <v>57</v>
      </c>
      <c r="B33" s="99">
        <v>64</v>
      </c>
      <c r="C33" s="239">
        <v>2046.76</v>
      </c>
      <c r="D33" s="240"/>
      <c r="E33" s="154">
        <v>2152.4499999999998</v>
      </c>
      <c r="F33" s="117"/>
      <c r="G33" s="117"/>
      <c r="H33" s="154">
        <v>2339.89</v>
      </c>
    </row>
    <row r="34" spans="1:8" ht="15.75" x14ac:dyDescent="0.25">
      <c r="A34" s="155" t="s">
        <v>57</v>
      </c>
      <c r="B34" s="99">
        <v>45</v>
      </c>
      <c r="C34" s="239">
        <v>2603.75</v>
      </c>
      <c r="D34" s="240"/>
      <c r="E34" s="154">
        <v>2603.75</v>
      </c>
      <c r="F34" s="117"/>
      <c r="G34" s="117"/>
      <c r="H34" s="154">
        <v>2864.12</v>
      </c>
    </row>
    <row r="35" spans="1:8" ht="15.75" x14ac:dyDescent="0.25">
      <c r="A35" s="118"/>
      <c r="B35" s="247"/>
      <c r="C35" s="247"/>
      <c r="D35" s="247"/>
      <c r="E35" s="247"/>
      <c r="F35" s="247"/>
      <c r="G35" s="247"/>
      <c r="H35" s="247"/>
    </row>
    <row r="36" spans="1:8" ht="15.75" x14ac:dyDescent="0.25">
      <c r="A36" s="155" t="s">
        <v>66</v>
      </c>
      <c r="B36" s="100" t="s">
        <v>58</v>
      </c>
      <c r="C36" s="245">
        <v>1677.19</v>
      </c>
      <c r="D36" s="246"/>
      <c r="E36" s="154">
        <v>1677.19</v>
      </c>
      <c r="F36" s="154">
        <v>1677.19</v>
      </c>
      <c r="G36" s="152">
        <v>1677.19</v>
      </c>
      <c r="H36" s="154">
        <v>1844.9</v>
      </c>
    </row>
    <row r="37" spans="1:8" ht="15.75" x14ac:dyDescent="0.25">
      <c r="A37" s="155" t="s">
        <v>66</v>
      </c>
      <c r="B37" s="100" t="s">
        <v>67</v>
      </c>
      <c r="C37" s="245">
        <v>1751.71</v>
      </c>
      <c r="D37" s="246"/>
      <c r="E37" s="154">
        <v>1751.71</v>
      </c>
      <c r="F37" s="154">
        <v>1751.71</v>
      </c>
      <c r="G37" s="152">
        <v>1751.71</v>
      </c>
      <c r="H37" s="154">
        <v>1926.88</v>
      </c>
    </row>
    <row r="38" spans="1:8" ht="15.75" x14ac:dyDescent="0.25">
      <c r="A38" s="155" t="s">
        <v>66</v>
      </c>
      <c r="B38" s="100" t="s">
        <v>68</v>
      </c>
      <c r="C38" s="245">
        <v>1834.84</v>
      </c>
      <c r="D38" s="246"/>
      <c r="E38" s="154">
        <v>1834.84</v>
      </c>
      <c r="F38" s="154">
        <v>1834.84</v>
      </c>
      <c r="G38" s="152">
        <v>1834.84</v>
      </c>
      <c r="H38" s="154">
        <v>2018.33</v>
      </c>
    </row>
    <row r="39" spans="1:8" ht="15.75" x14ac:dyDescent="0.25">
      <c r="A39" s="155" t="s">
        <v>66</v>
      </c>
      <c r="B39" s="100" t="s">
        <v>61</v>
      </c>
      <c r="C39" s="245">
        <v>1838.14</v>
      </c>
      <c r="D39" s="246"/>
      <c r="E39" s="154">
        <v>1838.14</v>
      </c>
      <c r="F39" s="154">
        <v>1838.14</v>
      </c>
      <c r="G39" s="152">
        <v>1838.14</v>
      </c>
      <c r="H39" s="154">
        <v>2021.96</v>
      </c>
    </row>
    <row r="40" spans="1:8" ht="15.75" x14ac:dyDescent="0.25">
      <c r="A40" s="155" t="s">
        <v>66</v>
      </c>
      <c r="B40" s="100" t="s">
        <v>59</v>
      </c>
      <c r="C40" s="245">
        <v>1849.6</v>
      </c>
      <c r="D40" s="246"/>
      <c r="E40" s="154">
        <v>1955.29</v>
      </c>
      <c r="F40" s="154">
        <v>1849.6</v>
      </c>
      <c r="G40" s="152">
        <v>1955.29</v>
      </c>
      <c r="H40" s="154">
        <v>2123.0100000000002</v>
      </c>
    </row>
    <row r="41" spans="1:8" ht="15.75" x14ac:dyDescent="0.25">
      <c r="A41" s="155" t="s">
        <v>66</v>
      </c>
      <c r="B41" s="100" t="s">
        <v>62</v>
      </c>
      <c r="C41" s="245">
        <v>1924.13</v>
      </c>
      <c r="D41" s="246"/>
      <c r="E41" s="154">
        <v>2029.82</v>
      </c>
      <c r="F41" s="154">
        <v>1924.13</v>
      </c>
      <c r="G41" s="152">
        <v>2029.82</v>
      </c>
      <c r="H41" s="154">
        <v>2204.9899999999998</v>
      </c>
    </row>
    <row r="42" spans="1:8" ht="15.75" x14ac:dyDescent="0.25">
      <c r="A42" s="155" t="s">
        <v>66</v>
      </c>
      <c r="B42" s="100" t="s">
        <v>64</v>
      </c>
      <c r="C42" s="245">
        <v>1925.07</v>
      </c>
      <c r="D42" s="246"/>
      <c r="E42" s="154">
        <v>1925.07</v>
      </c>
      <c r="F42" s="154">
        <v>1925.07</v>
      </c>
      <c r="G42" s="152">
        <v>1925.07</v>
      </c>
      <c r="H42" s="154">
        <v>2117.5700000000002</v>
      </c>
    </row>
    <row r="43" spans="1:8" ht="15.75" x14ac:dyDescent="0.25">
      <c r="A43" s="155" t="s">
        <v>66</v>
      </c>
      <c r="B43" s="100">
        <v>39</v>
      </c>
      <c r="C43" s="245">
        <v>1962.59</v>
      </c>
      <c r="D43" s="246"/>
      <c r="E43" s="154">
        <v>1962.59</v>
      </c>
      <c r="F43" s="154">
        <v>1962.59</v>
      </c>
      <c r="G43" s="152">
        <v>1962.59</v>
      </c>
      <c r="H43" s="154">
        <v>2158.85</v>
      </c>
    </row>
    <row r="44" spans="1:8" ht="15.75" x14ac:dyDescent="0.25">
      <c r="A44" s="155" t="s">
        <v>66</v>
      </c>
      <c r="B44" s="100" t="s">
        <v>65</v>
      </c>
      <c r="C44" s="245">
        <v>2010.56</v>
      </c>
      <c r="D44" s="246"/>
      <c r="E44" s="154">
        <v>2116.25</v>
      </c>
      <c r="F44" s="154">
        <v>2010.56</v>
      </c>
      <c r="G44" s="152">
        <v>2116.25</v>
      </c>
      <c r="H44" s="154">
        <v>2300.0700000000002</v>
      </c>
    </row>
    <row r="45" spans="1:8" ht="15.75" x14ac:dyDescent="0.25">
      <c r="A45" s="155" t="s">
        <v>66</v>
      </c>
      <c r="B45" s="100">
        <v>65.709999999999994</v>
      </c>
      <c r="C45" s="245">
        <v>2011.5</v>
      </c>
      <c r="D45" s="246"/>
      <c r="E45" s="154">
        <v>2011.5</v>
      </c>
      <c r="F45" s="154">
        <v>2011.5</v>
      </c>
      <c r="G45" s="152">
        <v>2011.5</v>
      </c>
      <c r="H45" s="154">
        <v>2212.65</v>
      </c>
    </row>
    <row r="46" spans="1:8" ht="15.75" x14ac:dyDescent="0.25">
      <c r="A46" s="155" t="s">
        <v>66</v>
      </c>
      <c r="B46" s="100" t="s">
        <v>63</v>
      </c>
      <c r="C46" s="245">
        <v>2112.9299999999998</v>
      </c>
      <c r="D46" s="246"/>
      <c r="E46" s="154">
        <v>2112.9299999999998</v>
      </c>
      <c r="F46" s="154">
        <v>2112.9299999999998</v>
      </c>
      <c r="G46" s="152">
        <v>2112.9299999999998</v>
      </c>
      <c r="H46" s="154">
        <v>2324.23</v>
      </c>
    </row>
    <row r="47" spans="1:8" ht="15.75" x14ac:dyDescent="0.25">
      <c r="A47" s="155" t="s">
        <v>66</v>
      </c>
      <c r="B47" s="100">
        <v>36</v>
      </c>
      <c r="C47" s="245">
        <v>2135</v>
      </c>
      <c r="D47" s="246"/>
      <c r="E47" s="154">
        <v>2240.6999999999998</v>
      </c>
      <c r="F47" s="154">
        <v>2135</v>
      </c>
      <c r="G47" s="152">
        <v>2240.6999999999998</v>
      </c>
      <c r="H47" s="154">
        <v>2436.96</v>
      </c>
    </row>
    <row r="48" spans="1:8" ht="15.75" x14ac:dyDescent="0.25">
      <c r="A48" s="155" t="s">
        <v>66</v>
      </c>
      <c r="B48" s="100" t="s">
        <v>165</v>
      </c>
      <c r="C48" s="245">
        <v>2439.58</v>
      </c>
      <c r="D48" s="246"/>
      <c r="E48" s="154">
        <v>2545.2800000000002</v>
      </c>
      <c r="F48" s="154">
        <v>2592.41</v>
      </c>
      <c r="G48" s="152">
        <v>2698.1</v>
      </c>
      <c r="H48" s="154">
        <v>2881.58</v>
      </c>
    </row>
    <row r="49" spans="1:9" ht="15.75" x14ac:dyDescent="0.25">
      <c r="A49" s="155" t="s">
        <v>66</v>
      </c>
      <c r="B49" s="100" t="s">
        <v>128</v>
      </c>
      <c r="C49" s="245">
        <v>2529.81</v>
      </c>
      <c r="D49" s="246"/>
      <c r="E49" s="154">
        <v>2635.5</v>
      </c>
      <c r="F49" s="154">
        <v>2682.63</v>
      </c>
      <c r="G49" s="152">
        <v>2788.33</v>
      </c>
      <c r="H49" s="154">
        <v>2980.83</v>
      </c>
    </row>
    <row r="50" spans="1:9" ht="15.75" x14ac:dyDescent="0.25">
      <c r="A50" s="155" t="s">
        <v>66</v>
      </c>
      <c r="B50" s="100" t="s">
        <v>166</v>
      </c>
      <c r="C50" s="245">
        <v>2612.94</v>
      </c>
      <c r="D50" s="246"/>
      <c r="E50" s="154">
        <v>2718.63</v>
      </c>
      <c r="F50" s="154">
        <v>2765.76</v>
      </c>
      <c r="G50" s="152">
        <v>2871.46</v>
      </c>
      <c r="H50" s="154">
        <v>3072.28</v>
      </c>
    </row>
    <row r="51" spans="1:9" ht="15.75" x14ac:dyDescent="0.25">
      <c r="A51" s="155" t="s">
        <v>66</v>
      </c>
      <c r="B51" s="100">
        <v>68.739999999999995</v>
      </c>
      <c r="C51" s="245">
        <v>2616.2399999999998</v>
      </c>
      <c r="D51" s="246"/>
      <c r="E51" s="154">
        <v>2721.94</v>
      </c>
      <c r="F51" s="154">
        <v>2769.07</v>
      </c>
      <c r="G51" s="152">
        <v>2874.76</v>
      </c>
      <c r="H51" s="154">
        <v>3075.91</v>
      </c>
    </row>
    <row r="52" spans="1:9" ht="15.75" x14ac:dyDescent="0.25">
      <c r="A52" s="155" t="s">
        <v>66</v>
      </c>
      <c r="B52" s="100" t="s">
        <v>69</v>
      </c>
      <c r="C52" s="245">
        <v>2717.67</v>
      </c>
      <c r="D52" s="246"/>
      <c r="E52" s="154">
        <v>2823.37</v>
      </c>
      <c r="F52" s="154">
        <v>2870.5</v>
      </c>
      <c r="G52" s="152">
        <v>2976.19</v>
      </c>
      <c r="H52" s="154">
        <v>3187.48</v>
      </c>
    </row>
    <row r="53" spans="1:9" ht="15.75" x14ac:dyDescent="0.25">
      <c r="A53" s="155" t="s">
        <v>66</v>
      </c>
      <c r="B53" s="100">
        <v>42</v>
      </c>
      <c r="C53" s="245">
        <v>2891.03</v>
      </c>
      <c r="D53" s="246"/>
      <c r="E53" s="154">
        <v>2996.72</v>
      </c>
      <c r="F53" s="154">
        <v>3043.86</v>
      </c>
      <c r="G53" s="152">
        <v>3149.55</v>
      </c>
      <c r="H53" s="154">
        <v>3378.18</v>
      </c>
    </row>
    <row r="54" spans="1:9" ht="15.75" x14ac:dyDescent="0.25">
      <c r="A54" s="155" t="s">
        <v>66</v>
      </c>
      <c r="B54" s="100">
        <v>45</v>
      </c>
      <c r="C54" s="245">
        <v>2929.26</v>
      </c>
      <c r="D54" s="246"/>
      <c r="E54" s="154">
        <v>2929.26</v>
      </c>
      <c r="F54" s="154">
        <v>2929.26</v>
      </c>
      <c r="G54" s="152">
        <v>2929.26</v>
      </c>
      <c r="H54" s="154">
        <v>3222.18</v>
      </c>
    </row>
    <row r="55" spans="1:9" ht="15.75" x14ac:dyDescent="0.25">
      <c r="A55" s="120"/>
      <c r="B55" s="121"/>
      <c r="C55" s="122"/>
      <c r="D55" s="122"/>
      <c r="E55" s="122"/>
      <c r="F55" s="122"/>
      <c r="G55" s="122"/>
      <c r="H55" s="153"/>
    </row>
    <row r="56" spans="1:9" ht="15.75" x14ac:dyDescent="0.25">
      <c r="A56" s="242" t="s">
        <v>70</v>
      </c>
      <c r="B56" s="243"/>
      <c r="C56" s="243"/>
      <c r="D56" s="243"/>
      <c r="E56" s="243"/>
      <c r="F56" s="243"/>
      <c r="G56" s="243"/>
      <c r="H56" s="244"/>
    </row>
    <row r="57" spans="1:9" ht="15.75" x14ac:dyDescent="0.25">
      <c r="A57" s="155" t="s">
        <v>57</v>
      </c>
      <c r="B57" s="100" t="s">
        <v>58</v>
      </c>
      <c r="C57" s="239">
        <v>1273.72</v>
      </c>
      <c r="D57" s="240"/>
      <c r="E57" s="154">
        <v>1273.72</v>
      </c>
      <c r="F57" s="117"/>
      <c r="G57" s="117"/>
      <c r="H57" s="154">
        <v>1401.09</v>
      </c>
      <c r="I57" s="131"/>
    </row>
    <row r="58" spans="1:9" ht="15.75" x14ac:dyDescent="0.25">
      <c r="A58" s="155" t="s">
        <v>57</v>
      </c>
      <c r="B58" s="100" t="s">
        <v>59</v>
      </c>
      <c r="C58" s="239">
        <v>1464.24</v>
      </c>
      <c r="D58" s="240"/>
      <c r="E58" s="154">
        <v>1581.03</v>
      </c>
      <c r="F58" s="117"/>
      <c r="G58" s="117"/>
      <c r="H58" s="154">
        <v>1708.3999999999999</v>
      </c>
      <c r="I58" s="131"/>
    </row>
    <row r="59" spans="1:9" ht="15.75" x14ac:dyDescent="0.25">
      <c r="A59" s="155" t="s">
        <v>57</v>
      </c>
      <c r="B59" s="100" t="s">
        <v>67</v>
      </c>
      <c r="C59" s="239">
        <v>1567.85</v>
      </c>
      <c r="D59" s="240"/>
      <c r="E59" s="154">
        <v>1567.85</v>
      </c>
      <c r="F59" s="117"/>
      <c r="G59" s="117"/>
      <c r="H59" s="154">
        <v>1724.64</v>
      </c>
      <c r="I59" s="131"/>
    </row>
    <row r="60" spans="1:9" ht="15.75" x14ac:dyDescent="0.25">
      <c r="A60" s="155" t="s">
        <v>57</v>
      </c>
      <c r="B60" s="100">
        <v>39</v>
      </c>
      <c r="C60" s="239">
        <v>1589.09</v>
      </c>
      <c r="D60" s="240"/>
      <c r="E60" s="154">
        <v>1589.09</v>
      </c>
      <c r="F60" s="117"/>
      <c r="G60" s="117"/>
      <c r="H60" s="154">
        <v>1748</v>
      </c>
      <c r="I60" s="131"/>
    </row>
    <row r="61" spans="1:9" ht="15.75" x14ac:dyDescent="0.25">
      <c r="A61" s="155" t="s">
        <v>57</v>
      </c>
      <c r="B61" s="100" t="s">
        <v>60</v>
      </c>
      <c r="C61" s="239">
        <v>1659.71</v>
      </c>
      <c r="D61" s="240"/>
      <c r="E61" s="154">
        <v>1659.71</v>
      </c>
      <c r="F61" s="117"/>
      <c r="G61" s="117"/>
      <c r="H61" s="154">
        <v>1825.68</v>
      </c>
      <c r="I61" s="131"/>
    </row>
    <row r="62" spans="1:9" ht="15.75" x14ac:dyDescent="0.25">
      <c r="A62" s="155" t="s">
        <v>57</v>
      </c>
      <c r="B62" s="100" t="s">
        <v>61</v>
      </c>
      <c r="C62" s="239">
        <v>1663.36</v>
      </c>
      <c r="D62" s="240"/>
      <c r="E62" s="154">
        <v>1663.36</v>
      </c>
      <c r="F62" s="117"/>
      <c r="G62" s="117"/>
      <c r="H62" s="154">
        <v>1829.7</v>
      </c>
      <c r="I62" s="131"/>
    </row>
    <row r="63" spans="1:9" ht="15.75" x14ac:dyDescent="0.25">
      <c r="A63" s="155" t="s">
        <v>57</v>
      </c>
      <c r="B63" s="100" t="s">
        <v>63</v>
      </c>
      <c r="C63" s="239">
        <v>1755.22</v>
      </c>
      <c r="D63" s="240"/>
      <c r="E63" s="154">
        <v>1755.22</v>
      </c>
      <c r="F63" s="117"/>
      <c r="G63" s="117"/>
      <c r="H63" s="154">
        <v>1930.74</v>
      </c>
      <c r="I63" s="131"/>
    </row>
    <row r="64" spans="1:9" ht="15.75" x14ac:dyDescent="0.25">
      <c r="A64" s="155" t="s">
        <v>57</v>
      </c>
      <c r="B64" s="100" t="s">
        <v>62</v>
      </c>
      <c r="C64" s="239">
        <v>1758.37</v>
      </c>
      <c r="D64" s="240"/>
      <c r="E64" s="154">
        <v>1875.1599999999999</v>
      </c>
      <c r="F64" s="117"/>
      <c r="G64" s="117"/>
      <c r="H64" s="154">
        <v>2031.95</v>
      </c>
      <c r="I64" s="131"/>
    </row>
    <row r="65" spans="1:9" ht="15.75" x14ac:dyDescent="0.25">
      <c r="A65" s="155" t="s">
        <v>57</v>
      </c>
      <c r="B65" s="100" t="s">
        <v>64</v>
      </c>
      <c r="C65" s="239">
        <v>1759.41</v>
      </c>
      <c r="D65" s="240"/>
      <c r="E65" s="154">
        <v>1759.41</v>
      </c>
      <c r="F65" s="117"/>
      <c r="G65" s="117"/>
      <c r="H65" s="154">
        <v>1935.35</v>
      </c>
      <c r="I65" s="131"/>
    </row>
    <row r="66" spans="1:9" ht="15.75" x14ac:dyDescent="0.25">
      <c r="A66" s="155" t="s">
        <v>57</v>
      </c>
      <c r="B66" s="100">
        <v>36</v>
      </c>
      <c r="C66" s="239">
        <v>1779.61</v>
      </c>
      <c r="D66" s="240"/>
      <c r="E66" s="154">
        <v>1896.3999999999999</v>
      </c>
      <c r="F66" s="117"/>
      <c r="G66" s="117"/>
      <c r="H66" s="154">
        <v>2055.31</v>
      </c>
      <c r="I66" s="131"/>
    </row>
    <row r="67" spans="1:9" ht="15.75" x14ac:dyDescent="0.25">
      <c r="A67" s="155" t="s">
        <v>57</v>
      </c>
      <c r="B67" s="100" t="s">
        <v>164</v>
      </c>
      <c r="C67" s="239">
        <v>1850.23</v>
      </c>
      <c r="D67" s="240"/>
      <c r="E67" s="154">
        <v>1967.02</v>
      </c>
      <c r="F67" s="117"/>
      <c r="G67" s="117"/>
      <c r="H67" s="154">
        <v>2132.9900000000002</v>
      </c>
      <c r="I67" s="131"/>
    </row>
    <row r="68" spans="1:9" ht="15.75" x14ac:dyDescent="0.25">
      <c r="A68" s="155" t="s">
        <v>57</v>
      </c>
      <c r="B68" s="100" t="s">
        <v>65</v>
      </c>
      <c r="C68" s="239">
        <v>1853.88</v>
      </c>
      <c r="D68" s="240"/>
      <c r="E68" s="154">
        <v>1970.67</v>
      </c>
      <c r="F68" s="117"/>
      <c r="G68" s="117"/>
      <c r="H68" s="154">
        <v>2137.0100000000002</v>
      </c>
      <c r="I68" s="131"/>
    </row>
    <row r="69" spans="1:9" ht="15.75" x14ac:dyDescent="0.25">
      <c r="A69" s="155" t="s">
        <v>57</v>
      </c>
      <c r="B69" s="100">
        <v>65.709999999999994</v>
      </c>
      <c r="C69" s="239">
        <v>1854.92</v>
      </c>
      <c r="D69" s="240"/>
      <c r="E69" s="154">
        <v>1854.92</v>
      </c>
      <c r="F69" s="117"/>
      <c r="G69" s="117"/>
      <c r="H69" s="154">
        <v>2040.41</v>
      </c>
      <c r="I69" s="131"/>
    </row>
    <row r="70" spans="1:9" ht="15.75" x14ac:dyDescent="0.25">
      <c r="A70" s="155" t="s">
        <v>57</v>
      </c>
      <c r="B70" s="100">
        <v>55</v>
      </c>
      <c r="C70" s="239">
        <v>1879.59</v>
      </c>
      <c r="D70" s="240"/>
      <c r="E70" s="154">
        <v>1879.59</v>
      </c>
      <c r="F70" s="117"/>
      <c r="G70" s="117"/>
      <c r="H70" s="154">
        <v>2067.5500000000002</v>
      </c>
      <c r="I70" s="131"/>
    </row>
    <row r="71" spans="1:9" ht="15.75" x14ac:dyDescent="0.25">
      <c r="A71" s="155" t="s">
        <v>57</v>
      </c>
      <c r="B71" s="100">
        <v>48.54</v>
      </c>
      <c r="C71" s="239">
        <v>1945.74</v>
      </c>
      <c r="D71" s="240"/>
      <c r="E71" s="154">
        <v>2062.5300000000002</v>
      </c>
      <c r="F71" s="117"/>
      <c r="G71" s="117"/>
      <c r="H71" s="154">
        <v>2238.0500000000002</v>
      </c>
      <c r="I71" s="131"/>
    </row>
    <row r="72" spans="1:9" ht="15.75" x14ac:dyDescent="0.25">
      <c r="A72" s="155" t="s">
        <v>57</v>
      </c>
      <c r="B72" s="100" t="s">
        <v>128</v>
      </c>
      <c r="C72" s="239">
        <v>1949.93</v>
      </c>
      <c r="D72" s="240"/>
      <c r="E72" s="154">
        <v>2066.7200000000003</v>
      </c>
      <c r="F72" s="117"/>
      <c r="G72" s="117"/>
      <c r="H72" s="154">
        <v>2242.66</v>
      </c>
      <c r="I72" s="131"/>
    </row>
    <row r="73" spans="1:9" ht="15.75" x14ac:dyDescent="0.25">
      <c r="A73" s="155" t="s">
        <v>57</v>
      </c>
      <c r="B73" s="99">
        <v>40.619999999999997</v>
      </c>
      <c r="C73" s="239">
        <v>2041.79</v>
      </c>
      <c r="D73" s="240"/>
      <c r="E73" s="154">
        <v>2158.58</v>
      </c>
      <c r="F73" s="117"/>
      <c r="G73" s="117"/>
      <c r="H73" s="154">
        <v>2343.71</v>
      </c>
      <c r="I73" s="131"/>
    </row>
    <row r="74" spans="1:9" ht="15.75" x14ac:dyDescent="0.25">
      <c r="A74" s="155" t="s">
        <v>57</v>
      </c>
      <c r="B74" s="99">
        <v>68.739999999999995</v>
      </c>
      <c r="C74" s="239">
        <v>2045.44</v>
      </c>
      <c r="D74" s="240"/>
      <c r="E74" s="154">
        <v>2162.23</v>
      </c>
      <c r="F74" s="117"/>
      <c r="G74" s="117"/>
      <c r="H74" s="154">
        <v>2347.7200000000003</v>
      </c>
      <c r="I74" s="131"/>
    </row>
    <row r="75" spans="1:9" ht="15.75" x14ac:dyDescent="0.25">
      <c r="A75" s="155" t="s">
        <v>57</v>
      </c>
      <c r="B75" s="99">
        <v>50</v>
      </c>
      <c r="C75" s="239">
        <v>2070.11</v>
      </c>
      <c r="D75" s="240"/>
      <c r="E75" s="154">
        <v>2186.9</v>
      </c>
      <c r="F75" s="117"/>
      <c r="G75" s="117"/>
      <c r="H75" s="154">
        <v>2374.86</v>
      </c>
      <c r="I75" s="131"/>
    </row>
    <row r="76" spans="1:9" ht="15.75" x14ac:dyDescent="0.25">
      <c r="A76" s="155" t="s">
        <v>57</v>
      </c>
      <c r="B76" s="99">
        <v>42</v>
      </c>
      <c r="C76" s="239">
        <v>2137.3000000000002</v>
      </c>
      <c r="D76" s="240"/>
      <c r="E76" s="154">
        <v>2254.09</v>
      </c>
      <c r="F76" s="117"/>
      <c r="G76" s="117"/>
      <c r="H76" s="154">
        <v>2448.77</v>
      </c>
      <c r="I76" s="131"/>
    </row>
    <row r="77" spans="1:9" ht="15.75" x14ac:dyDescent="0.25">
      <c r="A77" s="155" t="s">
        <v>57</v>
      </c>
      <c r="B77" s="99">
        <v>60</v>
      </c>
      <c r="C77" s="239">
        <v>2165.62</v>
      </c>
      <c r="D77" s="240"/>
      <c r="E77" s="154">
        <v>2282.41</v>
      </c>
      <c r="F77" s="117"/>
      <c r="G77" s="117"/>
      <c r="H77" s="154">
        <v>2479.92</v>
      </c>
      <c r="I77" s="131"/>
    </row>
    <row r="78" spans="1:9" ht="15.75" x14ac:dyDescent="0.25">
      <c r="A78" s="155" t="s">
        <v>57</v>
      </c>
      <c r="B78" s="99">
        <v>64</v>
      </c>
      <c r="C78" s="239">
        <v>2261.67</v>
      </c>
      <c r="D78" s="240"/>
      <c r="E78" s="154">
        <v>2378.46</v>
      </c>
      <c r="F78" s="117"/>
      <c r="G78" s="117"/>
      <c r="H78" s="154">
        <v>2585.58</v>
      </c>
      <c r="I78" s="131"/>
    </row>
    <row r="79" spans="1:9" ht="15.75" x14ac:dyDescent="0.25">
      <c r="A79" s="155" t="s">
        <v>57</v>
      </c>
      <c r="B79" s="99">
        <v>45</v>
      </c>
      <c r="C79" s="239">
        <v>2877.14</v>
      </c>
      <c r="D79" s="240"/>
      <c r="E79" s="154">
        <v>2877.14</v>
      </c>
      <c r="F79" s="117"/>
      <c r="G79" s="117"/>
      <c r="H79" s="154">
        <v>3164.85</v>
      </c>
      <c r="I79" s="131"/>
    </row>
    <row r="80" spans="1:9" ht="15.75" x14ac:dyDescent="0.25">
      <c r="A80" s="241"/>
      <c r="B80" s="241"/>
      <c r="C80" s="241"/>
      <c r="D80" s="241"/>
      <c r="E80" s="241"/>
      <c r="F80" s="241"/>
      <c r="G80" s="241"/>
      <c r="H80" s="241"/>
      <c r="I80" s="131"/>
    </row>
    <row r="81" spans="1:9" ht="15.75" x14ac:dyDescent="0.25">
      <c r="A81" s="155" t="s">
        <v>66</v>
      </c>
      <c r="B81" s="100" t="s">
        <v>58</v>
      </c>
      <c r="C81" s="239">
        <v>1853.29</v>
      </c>
      <c r="D81" s="240"/>
      <c r="E81" s="154">
        <v>1853.29</v>
      </c>
      <c r="F81" s="152">
        <v>1853.29</v>
      </c>
      <c r="G81" s="152">
        <v>1853.29</v>
      </c>
      <c r="H81" s="154">
        <v>2038.62</v>
      </c>
      <c r="I81" s="131"/>
    </row>
    <row r="82" spans="1:9" ht="15.75" x14ac:dyDescent="0.25">
      <c r="A82" s="155" t="s">
        <v>66</v>
      </c>
      <c r="B82" s="100" t="s">
        <v>67</v>
      </c>
      <c r="C82" s="239">
        <v>1935.64</v>
      </c>
      <c r="D82" s="240"/>
      <c r="E82" s="154">
        <v>1935.64</v>
      </c>
      <c r="F82" s="152">
        <v>1935.64</v>
      </c>
      <c r="G82" s="152">
        <v>1935.64</v>
      </c>
      <c r="H82" s="154">
        <v>2129.1999999999998</v>
      </c>
      <c r="I82" s="131"/>
    </row>
    <row r="83" spans="1:9" ht="15.75" x14ac:dyDescent="0.25">
      <c r="A83" s="155" t="s">
        <v>66</v>
      </c>
      <c r="B83" s="100" t="s">
        <v>68</v>
      </c>
      <c r="C83" s="239">
        <v>2027.5</v>
      </c>
      <c r="D83" s="240"/>
      <c r="E83" s="154">
        <v>2027.5</v>
      </c>
      <c r="F83" s="152">
        <v>2027.5</v>
      </c>
      <c r="G83" s="152">
        <v>2027.5</v>
      </c>
      <c r="H83" s="154">
        <v>2230.25</v>
      </c>
      <c r="I83" s="131"/>
    </row>
    <row r="84" spans="1:9" ht="15.75" x14ac:dyDescent="0.25">
      <c r="A84" s="155" t="s">
        <v>66</v>
      </c>
      <c r="B84" s="100" t="s">
        <v>61</v>
      </c>
      <c r="C84" s="239">
        <v>2031.15</v>
      </c>
      <c r="D84" s="240"/>
      <c r="E84" s="154">
        <v>2031.15</v>
      </c>
      <c r="F84" s="152">
        <v>2031.15</v>
      </c>
      <c r="G84" s="152">
        <v>2031.15</v>
      </c>
      <c r="H84" s="154">
        <v>2234.27</v>
      </c>
      <c r="I84" s="131"/>
    </row>
    <row r="85" spans="1:9" ht="15.75" x14ac:dyDescent="0.25">
      <c r="A85" s="155" t="s">
        <v>66</v>
      </c>
      <c r="B85" s="100" t="s">
        <v>59</v>
      </c>
      <c r="C85" s="239">
        <v>2043.81</v>
      </c>
      <c r="D85" s="240"/>
      <c r="E85" s="154">
        <v>2160.6</v>
      </c>
      <c r="F85" s="152">
        <v>2043.81</v>
      </c>
      <c r="G85" s="152">
        <v>2160.6</v>
      </c>
      <c r="H85" s="154">
        <v>2345.9299999999998</v>
      </c>
      <c r="I85" s="131"/>
    </row>
    <row r="86" spans="1:9" ht="15.75" x14ac:dyDescent="0.25">
      <c r="A86" s="155" t="s">
        <v>66</v>
      </c>
      <c r="B86" s="100" t="s">
        <v>62</v>
      </c>
      <c r="C86" s="239">
        <v>2126.16</v>
      </c>
      <c r="D86" s="240"/>
      <c r="E86" s="154">
        <v>2242.9499999999998</v>
      </c>
      <c r="F86" s="152">
        <v>2126.16</v>
      </c>
      <c r="G86" s="152">
        <v>2242.9499999999998</v>
      </c>
      <c r="H86" s="154">
        <v>2436.5099999999998</v>
      </c>
      <c r="I86" s="131"/>
    </row>
    <row r="87" spans="1:9" ht="15.75" x14ac:dyDescent="0.25">
      <c r="A87" s="155" t="s">
        <v>66</v>
      </c>
      <c r="B87" s="100" t="s">
        <v>64</v>
      </c>
      <c r="C87" s="239">
        <v>2127.1999999999998</v>
      </c>
      <c r="D87" s="240"/>
      <c r="E87" s="154">
        <v>2127.1999999999998</v>
      </c>
      <c r="F87" s="152">
        <v>2127.1999999999998</v>
      </c>
      <c r="G87" s="152">
        <v>2127.1999999999998</v>
      </c>
      <c r="H87" s="154">
        <v>2339.92</v>
      </c>
      <c r="I87" s="131"/>
    </row>
    <row r="88" spans="1:9" ht="15.75" x14ac:dyDescent="0.25">
      <c r="A88" s="155" t="s">
        <v>66</v>
      </c>
      <c r="B88" s="100">
        <v>39</v>
      </c>
      <c r="C88" s="239">
        <v>2168.66</v>
      </c>
      <c r="D88" s="240"/>
      <c r="E88" s="154">
        <v>2168.66</v>
      </c>
      <c r="F88" s="152">
        <v>2168.66</v>
      </c>
      <c r="G88" s="152">
        <v>2168.66</v>
      </c>
      <c r="H88" s="154">
        <v>2385.5300000000002</v>
      </c>
      <c r="I88" s="131"/>
    </row>
    <row r="89" spans="1:9" ht="15.75" x14ac:dyDescent="0.25">
      <c r="A89" s="155" t="s">
        <v>66</v>
      </c>
      <c r="B89" s="100" t="s">
        <v>65</v>
      </c>
      <c r="C89" s="239">
        <v>2221.67</v>
      </c>
      <c r="D89" s="240"/>
      <c r="E89" s="154">
        <v>2338.46</v>
      </c>
      <c r="F89" s="152">
        <v>2221.67</v>
      </c>
      <c r="G89" s="152">
        <v>2338.46</v>
      </c>
      <c r="H89" s="154">
        <v>2541.58</v>
      </c>
      <c r="I89" s="131"/>
    </row>
    <row r="90" spans="1:9" ht="15.75" x14ac:dyDescent="0.25">
      <c r="A90" s="155" t="s">
        <v>66</v>
      </c>
      <c r="B90" s="100">
        <v>65.709999999999994</v>
      </c>
      <c r="C90" s="239">
        <v>2222.71</v>
      </c>
      <c r="D90" s="240"/>
      <c r="E90" s="154">
        <v>2222.71</v>
      </c>
      <c r="F90" s="152">
        <v>2222.71</v>
      </c>
      <c r="G90" s="152">
        <v>2222.71</v>
      </c>
      <c r="H90" s="154">
        <v>2444.98</v>
      </c>
      <c r="I90" s="131"/>
    </row>
    <row r="91" spans="1:9" ht="15.75" x14ac:dyDescent="0.25">
      <c r="A91" s="155" t="s">
        <v>66</v>
      </c>
      <c r="B91" s="100" t="s">
        <v>63</v>
      </c>
      <c r="C91" s="239">
        <v>2334.79</v>
      </c>
      <c r="D91" s="240"/>
      <c r="E91" s="154">
        <v>2334.79</v>
      </c>
      <c r="F91" s="152">
        <v>2334.79</v>
      </c>
      <c r="G91" s="152">
        <v>2334.79</v>
      </c>
      <c r="H91" s="154">
        <v>2568.27</v>
      </c>
      <c r="I91" s="131"/>
    </row>
    <row r="92" spans="1:9" ht="15.75" x14ac:dyDescent="0.25">
      <c r="A92" s="155" t="s">
        <v>66</v>
      </c>
      <c r="B92" s="100">
        <v>36</v>
      </c>
      <c r="C92" s="239">
        <v>2359.1799999999998</v>
      </c>
      <c r="D92" s="240"/>
      <c r="E92" s="154">
        <v>2475.9699999999998</v>
      </c>
      <c r="F92" s="152">
        <v>2359.1799999999998</v>
      </c>
      <c r="G92" s="152">
        <v>2475.9699999999998</v>
      </c>
      <c r="H92" s="154">
        <v>2692.84</v>
      </c>
      <c r="I92" s="131"/>
    </row>
    <row r="93" spans="1:9" ht="15.75" x14ac:dyDescent="0.25">
      <c r="A93" s="155" t="s">
        <v>66</v>
      </c>
      <c r="B93" s="100" t="s">
        <v>165</v>
      </c>
      <c r="C93" s="239">
        <v>2695.74</v>
      </c>
      <c r="D93" s="240"/>
      <c r="E93" s="154">
        <v>2812.5299999999997</v>
      </c>
      <c r="F93" s="152">
        <v>2864.6099999999997</v>
      </c>
      <c r="G93" s="152">
        <v>2981.3999999999996</v>
      </c>
      <c r="H93" s="154">
        <v>3184.15</v>
      </c>
      <c r="I93" s="131"/>
    </row>
    <row r="94" spans="1:9" ht="15.75" x14ac:dyDescent="0.25">
      <c r="A94" s="155" t="s">
        <v>66</v>
      </c>
      <c r="B94" s="100" t="s">
        <v>128</v>
      </c>
      <c r="C94" s="239">
        <v>2795.44</v>
      </c>
      <c r="D94" s="240"/>
      <c r="E94" s="154">
        <v>2912.23</v>
      </c>
      <c r="F94" s="152">
        <v>2964.3100000000004</v>
      </c>
      <c r="G94" s="152">
        <v>3081.1000000000004</v>
      </c>
      <c r="H94" s="154">
        <v>3293.82</v>
      </c>
      <c r="I94" s="131"/>
    </row>
    <row r="95" spans="1:9" ht="15.75" x14ac:dyDescent="0.25">
      <c r="A95" s="155" t="s">
        <v>66</v>
      </c>
      <c r="B95" s="100" t="s">
        <v>166</v>
      </c>
      <c r="C95" s="239">
        <v>2887.3</v>
      </c>
      <c r="D95" s="240"/>
      <c r="E95" s="154">
        <v>3004.09</v>
      </c>
      <c r="F95" s="152">
        <v>3056.17</v>
      </c>
      <c r="G95" s="152">
        <v>3172.96</v>
      </c>
      <c r="H95" s="154">
        <v>3394.87</v>
      </c>
      <c r="I95" s="131"/>
    </row>
    <row r="96" spans="1:9" ht="15.75" x14ac:dyDescent="0.25">
      <c r="A96" s="155" t="s">
        <v>66</v>
      </c>
      <c r="B96" s="100">
        <v>68.739999999999995</v>
      </c>
      <c r="C96" s="239">
        <v>2890.95</v>
      </c>
      <c r="D96" s="240"/>
      <c r="E96" s="154">
        <v>3007.74</v>
      </c>
      <c r="F96" s="152">
        <v>3059.8199999999997</v>
      </c>
      <c r="G96" s="152">
        <v>3176.6099999999997</v>
      </c>
      <c r="H96" s="154">
        <v>3398.88</v>
      </c>
      <c r="I96" s="131"/>
    </row>
    <row r="97" spans="1:9" ht="15.75" x14ac:dyDescent="0.25">
      <c r="A97" s="155" t="s">
        <v>66</v>
      </c>
      <c r="B97" s="100" t="s">
        <v>69</v>
      </c>
      <c r="C97" s="239">
        <v>3003.03</v>
      </c>
      <c r="D97" s="240"/>
      <c r="E97" s="154">
        <v>3119.82</v>
      </c>
      <c r="F97" s="152">
        <v>3171.9000000000005</v>
      </c>
      <c r="G97" s="152">
        <v>3288.6900000000005</v>
      </c>
      <c r="H97" s="154">
        <v>3522.17</v>
      </c>
      <c r="I97" s="131"/>
    </row>
    <row r="98" spans="1:9" ht="15.75" x14ac:dyDescent="0.25">
      <c r="A98" s="155" t="s">
        <v>66</v>
      </c>
      <c r="B98" s="100">
        <v>42</v>
      </c>
      <c r="C98" s="239">
        <v>3194.59</v>
      </c>
      <c r="D98" s="240"/>
      <c r="E98" s="154">
        <v>3311.38</v>
      </c>
      <c r="F98" s="152">
        <v>3363.46</v>
      </c>
      <c r="G98" s="152">
        <v>3480.25</v>
      </c>
      <c r="H98" s="154">
        <v>3732.89</v>
      </c>
      <c r="I98" s="131"/>
    </row>
    <row r="99" spans="1:9" ht="15.75" x14ac:dyDescent="0.25">
      <c r="A99" s="155" t="s">
        <v>66</v>
      </c>
      <c r="B99" s="100">
        <v>45</v>
      </c>
      <c r="C99" s="239">
        <v>3236.83</v>
      </c>
      <c r="D99" s="240"/>
      <c r="E99" s="154">
        <v>3236.83</v>
      </c>
      <c r="F99" s="152">
        <v>3236.83</v>
      </c>
      <c r="G99" s="152">
        <v>3236.83</v>
      </c>
      <c r="H99" s="154">
        <v>3560.51</v>
      </c>
      <c r="I99" s="131"/>
    </row>
    <row r="100" spans="1:9" ht="15.75" x14ac:dyDescent="0.25">
      <c r="A100" s="120"/>
      <c r="B100" s="121"/>
      <c r="C100" s="124"/>
      <c r="D100" s="124"/>
      <c r="E100" s="122"/>
      <c r="F100" s="122"/>
      <c r="G100" s="122"/>
      <c r="H100" s="153"/>
      <c r="I100" s="131"/>
    </row>
    <row r="101" spans="1:9" ht="15.75" x14ac:dyDescent="0.25">
      <c r="A101" s="242" t="s">
        <v>71</v>
      </c>
      <c r="B101" s="243"/>
      <c r="C101" s="243"/>
      <c r="D101" s="243"/>
      <c r="E101" s="243"/>
      <c r="F101" s="243"/>
      <c r="G101" s="243"/>
      <c r="H101" s="244"/>
      <c r="I101" s="131"/>
    </row>
    <row r="102" spans="1:9" ht="15.75" x14ac:dyDescent="0.25">
      <c r="A102" s="155" t="s">
        <v>57</v>
      </c>
      <c r="B102" s="100" t="s">
        <v>58</v>
      </c>
      <c r="C102" s="239">
        <v>2322.67</v>
      </c>
      <c r="D102" s="240"/>
      <c r="E102" s="154">
        <v>2322.67</v>
      </c>
      <c r="F102" s="154"/>
      <c r="G102" s="154"/>
      <c r="H102" s="154">
        <v>2554.92</v>
      </c>
      <c r="I102" s="131"/>
    </row>
    <row r="103" spans="1:9" ht="15.75" x14ac:dyDescent="0.25">
      <c r="A103" s="155" t="s">
        <v>57</v>
      </c>
      <c r="B103" s="100" t="s">
        <v>59</v>
      </c>
      <c r="C103" s="239">
        <v>2670.08</v>
      </c>
      <c r="D103" s="240"/>
      <c r="E103" s="154">
        <v>2883.06</v>
      </c>
      <c r="F103" s="125"/>
      <c r="G103" s="125"/>
      <c r="H103" s="154">
        <v>3115.31</v>
      </c>
      <c r="I103" s="131"/>
    </row>
    <row r="104" spans="1:9" ht="15.75" x14ac:dyDescent="0.25">
      <c r="A104" s="155" t="s">
        <v>57</v>
      </c>
      <c r="B104" s="100" t="s">
        <v>67</v>
      </c>
      <c r="C104" s="239">
        <v>2859.02</v>
      </c>
      <c r="D104" s="240"/>
      <c r="E104" s="154">
        <v>2859.02</v>
      </c>
      <c r="F104" s="125"/>
      <c r="G104" s="125"/>
      <c r="H104" s="154">
        <v>3144.93</v>
      </c>
      <c r="I104" s="131"/>
    </row>
    <row r="105" spans="1:9" ht="15.75" x14ac:dyDescent="0.25">
      <c r="A105" s="155" t="s">
        <v>57</v>
      </c>
      <c r="B105" s="100">
        <v>39</v>
      </c>
      <c r="C105" s="239">
        <v>2897.75</v>
      </c>
      <c r="D105" s="240"/>
      <c r="E105" s="154">
        <v>2897.75</v>
      </c>
      <c r="F105" s="125"/>
      <c r="G105" s="125"/>
      <c r="H105" s="154">
        <v>3187.53</v>
      </c>
      <c r="I105" s="131"/>
    </row>
    <row r="106" spans="1:9" ht="15.75" x14ac:dyDescent="0.25">
      <c r="A106" s="155" t="s">
        <v>57</v>
      </c>
      <c r="B106" s="100" t="s">
        <v>60</v>
      </c>
      <c r="C106" s="239">
        <v>3026.53</v>
      </c>
      <c r="D106" s="240"/>
      <c r="E106" s="154">
        <v>3026.53</v>
      </c>
      <c r="F106" s="125"/>
      <c r="G106" s="125"/>
      <c r="H106" s="154">
        <v>3329.18</v>
      </c>
      <c r="I106" s="131"/>
    </row>
    <row r="107" spans="1:9" ht="15.75" x14ac:dyDescent="0.25">
      <c r="A107" s="155" t="s">
        <v>57</v>
      </c>
      <c r="B107" s="100" t="s">
        <v>61</v>
      </c>
      <c r="C107" s="239">
        <v>3033.18</v>
      </c>
      <c r="D107" s="240"/>
      <c r="E107" s="154">
        <v>3033.18</v>
      </c>
      <c r="F107" s="125"/>
      <c r="G107" s="125"/>
      <c r="H107" s="154">
        <v>3336.52</v>
      </c>
      <c r="I107" s="131"/>
    </row>
    <row r="108" spans="1:9" ht="15.75" x14ac:dyDescent="0.25">
      <c r="A108" s="155" t="s">
        <v>57</v>
      </c>
      <c r="B108" s="100" t="s">
        <v>63</v>
      </c>
      <c r="C108" s="239">
        <v>3200.69</v>
      </c>
      <c r="D108" s="240"/>
      <c r="E108" s="154">
        <v>3200.69</v>
      </c>
      <c r="F108" s="125"/>
      <c r="G108" s="125"/>
      <c r="H108" s="154">
        <v>3520.77</v>
      </c>
      <c r="I108" s="131"/>
    </row>
    <row r="109" spans="1:9" ht="15.75" x14ac:dyDescent="0.25">
      <c r="A109" s="155" t="s">
        <v>57</v>
      </c>
      <c r="B109" s="100" t="s">
        <v>62</v>
      </c>
      <c r="C109" s="239">
        <v>3206.45</v>
      </c>
      <c r="D109" s="240"/>
      <c r="E109" s="154">
        <v>3419.41</v>
      </c>
      <c r="F109" s="125"/>
      <c r="G109" s="125"/>
      <c r="H109" s="154">
        <v>3705.32</v>
      </c>
      <c r="I109" s="131"/>
    </row>
    <row r="110" spans="1:9" ht="15.75" x14ac:dyDescent="0.25">
      <c r="A110" s="155" t="s">
        <v>57</v>
      </c>
      <c r="B110" s="100" t="s">
        <v>64</v>
      </c>
      <c r="C110" s="239">
        <v>3208.34</v>
      </c>
      <c r="D110" s="240"/>
      <c r="E110" s="154">
        <v>3208.34</v>
      </c>
      <c r="F110" s="125"/>
      <c r="G110" s="125"/>
      <c r="H110" s="154">
        <v>3529.17</v>
      </c>
      <c r="I110" s="131"/>
    </row>
    <row r="111" spans="1:9" ht="15.75" x14ac:dyDescent="0.25">
      <c r="A111" s="155" t="s">
        <v>57</v>
      </c>
      <c r="B111" s="100">
        <v>36</v>
      </c>
      <c r="C111" s="239">
        <v>3245.18</v>
      </c>
      <c r="D111" s="240"/>
      <c r="E111" s="154">
        <v>3458.14</v>
      </c>
      <c r="F111" s="125"/>
      <c r="G111" s="125"/>
      <c r="H111" s="154">
        <v>3747.92</v>
      </c>
      <c r="I111" s="131"/>
    </row>
    <row r="112" spans="1:9" ht="15.75" x14ac:dyDescent="0.25">
      <c r="A112" s="155" t="s">
        <v>57</v>
      </c>
      <c r="B112" s="100" t="s">
        <v>164</v>
      </c>
      <c r="C112" s="239">
        <v>3373.96</v>
      </c>
      <c r="D112" s="240"/>
      <c r="E112" s="154">
        <v>3586.92</v>
      </c>
      <c r="F112" s="125"/>
      <c r="G112" s="125"/>
      <c r="H112" s="154">
        <v>3889.57</v>
      </c>
      <c r="I112" s="131"/>
    </row>
    <row r="113" spans="1:9" ht="15.75" x14ac:dyDescent="0.25">
      <c r="A113" s="155" t="s">
        <v>57</v>
      </c>
      <c r="B113" s="100" t="s">
        <v>65</v>
      </c>
      <c r="C113" s="239">
        <v>3380.61</v>
      </c>
      <c r="D113" s="240"/>
      <c r="E113" s="154">
        <v>3593.57</v>
      </c>
      <c r="F113" s="125"/>
      <c r="G113" s="125"/>
      <c r="H113" s="154">
        <v>3896.91</v>
      </c>
      <c r="I113" s="131"/>
    </row>
    <row r="114" spans="1:9" ht="15.75" x14ac:dyDescent="0.25">
      <c r="A114" s="155" t="s">
        <v>57</v>
      </c>
      <c r="B114" s="100">
        <v>65.709999999999994</v>
      </c>
      <c r="C114" s="239">
        <v>3382.5</v>
      </c>
      <c r="D114" s="240"/>
      <c r="E114" s="154">
        <v>3382.5</v>
      </c>
      <c r="F114" s="125"/>
      <c r="G114" s="125"/>
      <c r="H114" s="154">
        <v>3720.74</v>
      </c>
      <c r="I114" s="131"/>
    </row>
    <row r="115" spans="1:9" ht="15.75" x14ac:dyDescent="0.25">
      <c r="A115" s="155" t="s">
        <v>57</v>
      </c>
      <c r="B115" s="100">
        <v>55</v>
      </c>
      <c r="C115" s="239">
        <v>3427.49</v>
      </c>
      <c r="D115" s="240"/>
      <c r="E115" s="154">
        <v>3427.49</v>
      </c>
      <c r="F115" s="125"/>
      <c r="G115" s="125"/>
      <c r="H115" s="154">
        <v>3770.25</v>
      </c>
      <c r="I115" s="131"/>
    </row>
    <row r="116" spans="1:9" ht="15.75" x14ac:dyDescent="0.25">
      <c r="A116" s="155" t="s">
        <v>57</v>
      </c>
      <c r="B116" s="100">
        <v>48.54</v>
      </c>
      <c r="C116" s="239">
        <v>3548.11</v>
      </c>
      <c r="D116" s="240"/>
      <c r="E116" s="154">
        <v>3761.08</v>
      </c>
      <c r="F116" s="125"/>
      <c r="G116" s="125"/>
      <c r="H116" s="154">
        <v>4081.14</v>
      </c>
      <c r="I116" s="131"/>
    </row>
    <row r="117" spans="1:9" ht="15.75" x14ac:dyDescent="0.25">
      <c r="A117" s="155" t="s">
        <v>57</v>
      </c>
      <c r="B117" s="100" t="s">
        <v>128</v>
      </c>
      <c r="C117" s="239">
        <v>3555.75</v>
      </c>
      <c r="D117" s="240"/>
      <c r="E117" s="154">
        <v>3768.71</v>
      </c>
      <c r="F117" s="125"/>
      <c r="G117" s="125"/>
      <c r="H117" s="154">
        <v>4089.56</v>
      </c>
      <c r="I117" s="131"/>
    </row>
    <row r="118" spans="1:9" ht="15.75" x14ac:dyDescent="0.25">
      <c r="A118" s="155" t="s">
        <v>57</v>
      </c>
      <c r="B118" s="99">
        <v>40.619999999999997</v>
      </c>
      <c r="C118" s="239">
        <v>3723.26</v>
      </c>
      <c r="D118" s="240"/>
      <c r="E118" s="154">
        <v>3936.24</v>
      </c>
      <c r="F118" s="125"/>
      <c r="G118" s="125"/>
      <c r="H118" s="154">
        <v>4273.82</v>
      </c>
      <c r="I118" s="131"/>
    </row>
    <row r="119" spans="1:9" ht="15.75" x14ac:dyDescent="0.25">
      <c r="A119" s="155" t="s">
        <v>57</v>
      </c>
      <c r="B119" s="99">
        <v>68.739999999999995</v>
      </c>
      <c r="C119" s="239">
        <v>3729.93</v>
      </c>
      <c r="D119" s="240"/>
      <c r="E119" s="154">
        <v>3942.89</v>
      </c>
      <c r="F119" s="125"/>
      <c r="G119" s="125"/>
      <c r="H119" s="154">
        <v>4281.13</v>
      </c>
      <c r="I119" s="131"/>
    </row>
    <row r="120" spans="1:9" ht="15.75" x14ac:dyDescent="0.25">
      <c r="A120" s="155" t="s">
        <v>57</v>
      </c>
      <c r="B120" s="99">
        <v>50</v>
      </c>
      <c r="C120" s="239">
        <v>3774.9</v>
      </c>
      <c r="D120" s="240"/>
      <c r="E120" s="154">
        <v>3987.89</v>
      </c>
      <c r="F120" s="125"/>
      <c r="G120" s="125"/>
      <c r="H120" s="154">
        <v>4330.62</v>
      </c>
      <c r="I120" s="131"/>
    </row>
    <row r="121" spans="1:9" ht="15.75" x14ac:dyDescent="0.25">
      <c r="A121" s="155" t="s">
        <v>57</v>
      </c>
      <c r="B121" s="99">
        <v>42</v>
      </c>
      <c r="C121" s="239">
        <v>3897.43</v>
      </c>
      <c r="D121" s="240"/>
      <c r="E121" s="154">
        <v>4110.3999999999996</v>
      </c>
      <c r="F121" s="125"/>
      <c r="G121" s="125"/>
      <c r="H121" s="154">
        <v>4465.3999999999996</v>
      </c>
      <c r="I121" s="131"/>
    </row>
    <row r="122" spans="1:9" ht="15.75" x14ac:dyDescent="0.25">
      <c r="A122" s="155" t="s">
        <v>57</v>
      </c>
      <c r="B122" s="99">
        <v>60</v>
      </c>
      <c r="C122" s="239">
        <v>3949.08</v>
      </c>
      <c r="D122" s="240"/>
      <c r="E122" s="154">
        <v>4162.04</v>
      </c>
      <c r="F122" s="125"/>
      <c r="G122" s="125"/>
      <c r="H122" s="154">
        <v>4522.2</v>
      </c>
      <c r="I122" s="131"/>
    </row>
    <row r="123" spans="1:9" ht="15.75" x14ac:dyDescent="0.25">
      <c r="A123" s="155" t="s">
        <v>57</v>
      </c>
      <c r="B123" s="99">
        <v>64</v>
      </c>
      <c r="C123" s="239">
        <v>4124.22</v>
      </c>
      <c r="D123" s="240"/>
      <c r="E123" s="154">
        <v>4337.1899999999996</v>
      </c>
      <c r="F123" s="125"/>
      <c r="G123" s="125"/>
      <c r="H123" s="154">
        <v>4714.88</v>
      </c>
      <c r="I123" s="131"/>
    </row>
    <row r="124" spans="1:9" ht="15.75" x14ac:dyDescent="0.25">
      <c r="A124" s="155" t="s">
        <v>57</v>
      </c>
      <c r="B124" s="99">
        <v>45</v>
      </c>
      <c r="C124" s="239">
        <v>5246.56</v>
      </c>
      <c r="D124" s="240"/>
      <c r="E124" s="154">
        <v>5246.56</v>
      </c>
      <c r="F124" s="125"/>
      <c r="G124" s="125"/>
      <c r="H124" s="154">
        <v>5771.2</v>
      </c>
      <c r="I124" s="131"/>
    </row>
    <row r="125" spans="1:9" ht="15.75" x14ac:dyDescent="0.25">
      <c r="A125" s="241"/>
      <c r="B125" s="241"/>
      <c r="C125" s="241"/>
      <c r="D125" s="241"/>
      <c r="E125" s="241"/>
      <c r="F125" s="241"/>
      <c r="G125" s="241"/>
      <c r="H125" s="241"/>
      <c r="I125" s="131"/>
    </row>
    <row r="126" spans="1:9" ht="15.75" x14ac:dyDescent="0.25">
      <c r="A126" s="155" t="s">
        <v>66</v>
      </c>
      <c r="B126" s="100" t="s">
        <v>58</v>
      </c>
      <c r="C126" s="239">
        <v>3379.54</v>
      </c>
      <c r="D126" s="240"/>
      <c r="E126" s="154">
        <v>3379.54</v>
      </c>
      <c r="F126" s="152">
        <v>3379.54</v>
      </c>
      <c r="G126" s="152">
        <v>3379.54</v>
      </c>
      <c r="H126" s="154">
        <v>3717.47</v>
      </c>
      <c r="I126" s="131"/>
    </row>
    <row r="127" spans="1:9" ht="15.75" x14ac:dyDescent="0.25">
      <c r="A127" s="155" t="s">
        <v>66</v>
      </c>
      <c r="B127" s="100" t="s">
        <v>67</v>
      </c>
      <c r="C127" s="239">
        <v>3529.7</v>
      </c>
      <c r="D127" s="240"/>
      <c r="E127" s="154">
        <v>3529.7</v>
      </c>
      <c r="F127" s="152">
        <v>3529.7</v>
      </c>
      <c r="G127" s="152">
        <v>3529.7</v>
      </c>
      <c r="H127" s="154">
        <v>3882.66</v>
      </c>
      <c r="I127" s="131"/>
    </row>
    <row r="128" spans="1:9" ht="15.75" x14ac:dyDescent="0.25">
      <c r="A128" s="155" t="s">
        <v>66</v>
      </c>
      <c r="B128" s="100" t="s">
        <v>68</v>
      </c>
      <c r="C128" s="239">
        <v>3697.2</v>
      </c>
      <c r="D128" s="240"/>
      <c r="E128" s="154">
        <v>3697.2</v>
      </c>
      <c r="F128" s="152">
        <v>3697.2</v>
      </c>
      <c r="G128" s="152">
        <v>3697.2</v>
      </c>
      <c r="H128" s="154">
        <v>4066.93</v>
      </c>
      <c r="I128" s="131"/>
    </row>
    <row r="129" spans="1:9" ht="15.75" x14ac:dyDescent="0.25">
      <c r="A129" s="155" t="s">
        <v>66</v>
      </c>
      <c r="B129" s="100" t="s">
        <v>61</v>
      </c>
      <c r="C129" s="239">
        <v>3703.85</v>
      </c>
      <c r="D129" s="240"/>
      <c r="E129" s="154">
        <v>3703.85</v>
      </c>
      <c r="F129" s="152">
        <v>3703.85</v>
      </c>
      <c r="G129" s="152">
        <v>3703.85</v>
      </c>
      <c r="H129" s="154">
        <v>4074.25</v>
      </c>
      <c r="I129" s="131"/>
    </row>
    <row r="130" spans="1:9" ht="15.75" x14ac:dyDescent="0.25">
      <c r="A130" s="155" t="s">
        <v>66</v>
      </c>
      <c r="B130" s="100" t="s">
        <v>59</v>
      </c>
      <c r="C130" s="239">
        <v>3726.94</v>
      </c>
      <c r="D130" s="240"/>
      <c r="E130" s="154">
        <v>3939.91</v>
      </c>
      <c r="F130" s="152">
        <v>3726.94</v>
      </c>
      <c r="G130" s="152">
        <v>3939.91</v>
      </c>
      <c r="H130" s="154">
        <v>4277.87</v>
      </c>
      <c r="I130" s="131"/>
    </row>
    <row r="131" spans="1:9" ht="15.75" x14ac:dyDescent="0.25">
      <c r="A131" s="155" t="s">
        <v>66</v>
      </c>
      <c r="B131" s="100" t="s">
        <v>62</v>
      </c>
      <c r="C131" s="239">
        <v>3877.12</v>
      </c>
      <c r="D131" s="240"/>
      <c r="E131" s="154">
        <v>4090.09</v>
      </c>
      <c r="F131" s="152">
        <v>3877.12</v>
      </c>
      <c r="G131" s="152">
        <v>4090.09</v>
      </c>
      <c r="H131" s="154">
        <v>4443.05</v>
      </c>
      <c r="I131" s="131"/>
    </row>
    <row r="132" spans="1:9" ht="15.75" x14ac:dyDescent="0.25">
      <c r="A132" s="155" t="s">
        <v>66</v>
      </c>
      <c r="B132" s="100" t="s">
        <v>64</v>
      </c>
      <c r="C132" s="239">
        <v>3879.02</v>
      </c>
      <c r="D132" s="240"/>
      <c r="E132" s="154">
        <v>3879.02</v>
      </c>
      <c r="F132" s="152">
        <v>3879.02</v>
      </c>
      <c r="G132" s="152">
        <v>3879.02</v>
      </c>
      <c r="H132" s="154">
        <v>4266.8999999999996</v>
      </c>
      <c r="I132" s="131"/>
    </row>
    <row r="133" spans="1:9" ht="15.75" x14ac:dyDescent="0.25">
      <c r="A133" s="155" t="s">
        <v>66</v>
      </c>
      <c r="B133" s="100">
        <v>39</v>
      </c>
      <c r="C133" s="239">
        <v>3954.62</v>
      </c>
      <c r="D133" s="240"/>
      <c r="E133" s="154">
        <v>3954.62</v>
      </c>
      <c r="F133" s="152">
        <v>3954.62</v>
      </c>
      <c r="G133" s="152">
        <v>3954.62</v>
      </c>
      <c r="H133" s="154">
        <v>4350.08</v>
      </c>
      <c r="I133" s="131"/>
    </row>
    <row r="134" spans="1:9" ht="15.75" x14ac:dyDescent="0.25">
      <c r="A134" s="155" t="s">
        <v>66</v>
      </c>
      <c r="B134" s="100" t="s">
        <v>65</v>
      </c>
      <c r="C134" s="239">
        <v>4051.28</v>
      </c>
      <c r="D134" s="240"/>
      <c r="E134" s="154">
        <v>4264.24</v>
      </c>
      <c r="F134" s="152">
        <v>4051.28</v>
      </c>
      <c r="G134" s="152">
        <v>4264.24</v>
      </c>
      <c r="H134" s="154">
        <v>4634.6400000000003</v>
      </c>
      <c r="I134" s="131"/>
    </row>
    <row r="135" spans="1:9" ht="15.75" x14ac:dyDescent="0.25">
      <c r="A135" s="155" t="s">
        <v>66</v>
      </c>
      <c r="B135" s="100">
        <v>65.709999999999994</v>
      </c>
      <c r="C135" s="239">
        <v>4053.17</v>
      </c>
      <c r="D135" s="240"/>
      <c r="E135" s="154">
        <v>4053.17</v>
      </c>
      <c r="F135" s="152">
        <v>4053.17</v>
      </c>
      <c r="G135" s="152">
        <v>4053.17</v>
      </c>
      <c r="H135" s="154">
        <v>4458.49</v>
      </c>
      <c r="I135" s="131"/>
    </row>
    <row r="136" spans="1:9" ht="15.75" x14ac:dyDescent="0.25">
      <c r="A136" s="155" t="s">
        <v>66</v>
      </c>
      <c r="B136" s="100" t="s">
        <v>63</v>
      </c>
      <c r="C136" s="239">
        <v>4257.55</v>
      </c>
      <c r="D136" s="240"/>
      <c r="E136" s="154">
        <v>4257.55</v>
      </c>
      <c r="F136" s="152">
        <v>4257.55</v>
      </c>
      <c r="G136" s="152">
        <v>4257.55</v>
      </c>
      <c r="H136" s="154">
        <v>4683.32</v>
      </c>
      <c r="I136" s="131"/>
    </row>
    <row r="137" spans="1:9" ht="15.75" x14ac:dyDescent="0.25">
      <c r="A137" s="155" t="s">
        <v>66</v>
      </c>
      <c r="B137" s="100">
        <v>36</v>
      </c>
      <c r="C137" s="239">
        <v>4302.03</v>
      </c>
      <c r="D137" s="240"/>
      <c r="E137" s="154">
        <v>4515.01</v>
      </c>
      <c r="F137" s="152">
        <v>4302.03</v>
      </c>
      <c r="G137" s="152">
        <v>4515.01</v>
      </c>
      <c r="H137" s="154">
        <v>4910.47</v>
      </c>
      <c r="I137" s="131"/>
    </row>
    <row r="138" spans="1:9" ht="15.75" x14ac:dyDescent="0.25">
      <c r="A138" s="155" t="s">
        <v>66</v>
      </c>
      <c r="B138" s="100" t="s">
        <v>165</v>
      </c>
      <c r="C138" s="239">
        <v>4915.75</v>
      </c>
      <c r="D138" s="240"/>
      <c r="E138" s="154">
        <v>5128.74</v>
      </c>
      <c r="F138" s="152">
        <v>5223.71</v>
      </c>
      <c r="G138" s="152">
        <v>5436.67</v>
      </c>
      <c r="H138" s="154">
        <v>5806.38</v>
      </c>
      <c r="I138" s="131"/>
    </row>
    <row r="139" spans="1:9" ht="15.75" x14ac:dyDescent="0.25">
      <c r="A139" s="155" t="s">
        <v>66</v>
      </c>
      <c r="B139" s="100" t="s">
        <v>128</v>
      </c>
      <c r="C139" s="239">
        <v>5097.57</v>
      </c>
      <c r="D139" s="240"/>
      <c r="E139" s="154">
        <v>5310.53</v>
      </c>
      <c r="F139" s="152">
        <v>5405.5</v>
      </c>
      <c r="G139" s="152">
        <v>5618.48</v>
      </c>
      <c r="H139" s="154">
        <v>6006.37</v>
      </c>
      <c r="I139" s="131"/>
    </row>
    <row r="140" spans="1:9" ht="15.75" x14ac:dyDescent="0.25">
      <c r="A140" s="155" t="s">
        <v>66</v>
      </c>
      <c r="B140" s="100" t="s">
        <v>166</v>
      </c>
      <c r="C140" s="239">
        <v>5265.07</v>
      </c>
      <c r="D140" s="240"/>
      <c r="E140" s="154">
        <v>5478.04</v>
      </c>
      <c r="F140" s="152">
        <v>5573.01</v>
      </c>
      <c r="G140" s="152">
        <v>5785.99</v>
      </c>
      <c r="H140" s="154">
        <v>6190.64</v>
      </c>
      <c r="I140" s="131"/>
    </row>
    <row r="141" spans="1:9" ht="15.75" x14ac:dyDescent="0.25">
      <c r="A141" s="155" t="s">
        <v>66</v>
      </c>
      <c r="B141" s="100">
        <v>68.739999999999995</v>
      </c>
      <c r="C141" s="239">
        <v>5271.72</v>
      </c>
      <c r="D141" s="240"/>
      <c r="E141" s="154">
        <v>5484.71</v>
      </c>
      <c r="F141" s="152">
        <v>5579.68</v>
      </c>
      <c r="G141" s="152">
        <v>5792.64</v>
      </c>
      <c r="H141" s="154">
        <v>6197.96</v>
      </c>
      <c r="I141" s="131"/>
    </row>
    <row r="142" spans="1:9" ht="15.75" x14ac:dyDescent="0.25">
      <c r="A142" s="155" t="s">
        <v>66</v>
      </c>
      <c r="B142" s="100" t="s">
        <v>69</v>
      </c>
      <c r="C142" s="239">
        <v>5476.11</v>
      </c>
      <c r="D142" s="240"/>
      <c r="E142" s="154">
        <v>5689.09</v>
      </c>
      <c r="F142" s="152">
        <v>5784.06</v>
      </c>
      <c r="G142" s="152">
        <v>5997.02</v>
      </c>
      <c r="H142" s="154">
        <v>6422.77</v>
      </c>
      <c r="I142" s="131"/>
    </row>
    <row r="143" spans="1:9" ht="15.75" x14ac:dyDescent="0.25">
      <c r="A143" s="155" t="s">
        <v>66</v>
      </c>
      <c r="B143" s="100">
        <v>42</v>
      </c>
      <c r="C143" s="239">
        <v>5825.43</v>
      </c>
      <c r="D143" s="240"/>
      <c r="E143" s="154">
        <v>6038.39</v>
      </c>
      <c r="F143" s="152">
        <v>6133.38</v>
      </c>
      <c r="G143" s="152">
        <v>6346.34</v>
      </c>
      <c r="H143" s="154">
        <v>6807.03</v>
      </c>
      <c r="I143" s="131"/>
    </row>
    <row r="144" spans="1:9" ht="15.75" x14ac:dyDescent="0.25">
      <c r="A144" s="155" t="s">
        <v>66</v>
      </c>
      <c r="B144" s="100">
        <v>45</v>
      </c>
      <c r="C144" s="239">
        <v>5902.46</v>
      </c>
      <c r="D144" s="240"/>
      <c r="E144" s="154">
        <v>5902.46</v>
      </c>
      <c r="F144" s="152">
        <v>5902.46</v>
      </c>
      <c r="G144" s="152">
        <v>5902.46</v>
      </c>
      <c r="H144" s="154">
        <v>6492.69</v>
      </c>
      <c r="I144" s="131"/>
    </row>
    <row r="145" spans="1:8" x14ac:dyDescent="0.25">
      <c r="A145" s="98"/>
      <c r="B145" s="89"/>
      <c r="C145" s="38"/>
      <c r="D145" s="38"/>
      <c r="E145" s="67"/>
      <c r="F145" s="67"/>
      <c r="G145" s="67"/>
      <c r="H145" s="67"/>
    </row>
    <row r="146" spans="1:8" x14ac:dyDescent="0.25">
      <c r="A146" s="98"/>
      <c r="B146" s="89"/>
      <c r="C146" s="38"/>
      <c r="D146" s="38"/>
      <c r="E146" s="67"/>
      <c r="F146" s="67"/>
      <c r="G146" s="67"/>
      <c r="H146" s="67"/>
    </row>
    <row r="147" spans="1:8" x14ac:dyDescent="0.25">
      <c r="A147" s="98"/>
      <c r="B147" s="89"/>
      <c r="C147" s="38"/>
      <c r="D147" s="38"/>
      <c r="E147" s="67"/>
      <c r="F147" s="67"/>
      <c r="G147" s="67"/>
      <c r="H147" s="67"/>
    </row>
    <row r="148" spans="1:8" x14ac:dyDescent="0.25">
      <c r="A148" s="98"/>
      <c r="B148" s="89"/>
      <c r="C148" s="38"/>
      <c r="D148" s="38"/>
      <c r="E148" s="67"/>
      <c r="F148" s="67"/>
      <c r="G148" s="67"/>
      <c r="H148" s="67"/>
    </row>
    <row r="149" spans="1:8" x14ac:dyDescent="0.25">
      <c r="A149" s="98"/>
      <c r="B149" s="89"/>
      <c r="C149" s="38"/>
      <c r="D149" s="38"/>
      <c r="E149" s="67"/>
      <c r="F149" s="67"/>
      <c r="G149" s="67"/>
      <c r="H149" s="67"/>
    </row>
  </sheetData>
  <mergeCells count="142"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A125:H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A101:H101"/>
    <mergeCell ref="C102:D102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A80:H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3:D53"/>
    <mergeCell ref="C54:D54"/>
    <mergeCell ref="A56:H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B35:H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A11:H11"/>
    <mergeCell ref="C12:D12"/>
    <mergeCell ref="C13:D13"/>
    <mergeCell ref="C14:D14"/>
    <mergeCell ref="C15:D15"/>
    <mergeCell ref="C16:D16"/>
    <mergeCell ref="A2:H2"/>
    <mergeCell ref="B3:H3"/>
    <mergeCell ref="A4:H6"/>
    <mergeCell ref="A7:B7"/>
    <mergeCell ref="A8:A10"/>
    <mergeCell ref="B8:B10"/>
    <mergeCell ref="C8:H8"/>
    <mergeCell ref="C9:D10"/>
    <mergeCell ref="E9:G9"/>
    <mergeCell ref="H9:H10"/>
  </mergeCells>
  <pageMargins left="0.70866141732283472" right="0.51181102362204722" top="0.39370078740157483" bottom="0.55118110236220474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abSelected="1" view="pageBreakPreview" topLeftCell="A25" zoomScale="70" zoomScaleNormal="72" zoomScaleSheetLayoutView="70" workbookViewId="0">
      <selection activeCell="F58" sqref="F58"/>
    </sheetView>
  </sheetViews>
  <sheetFormatPr defaultColWidth="9.140625" defaultRowHeight="15" x14ac:dyDescent="0.25"/>
  <cols>
    <col min="1" max="1" width="8.7109375" style="25" customWidth="1"/>
    <col min="2" max="2" width="63.42578125" style="25" customWidth="1"/>
    <col min="3" max="3" width="16.28515625" style="25" customWidth="1"/>
    <col min="4" max="4" width="16" style="25" customWidth="1"/>
    <col min="5" max="5" width="18.7109375" style="25" customWidth="1"/>
    <col min="6" max="7" width="18.5703125" style="25" customWidth="1"/>
    <col min="8" max="8" width="18.85546875" style="25" customWidth="1"/>
    <col min="9" max="9" width="21.7109375" style="25" customWidth="1"/>
    <col min="10" max="10" width="12.7109375" style="25" customWidth="1"/>
    <col min="11" max="13" width="9.140625" style="25"/>
    <col min="14" max="14" width="13.5703125" style="25" customWidth="1"/>
    <col min="15" max="16384" width="9.140625" style="25"/>
  </cols>
  <sheetData>
    <row r="2" spans="1:15" ht="47.25" customHeight="1" x14ac:dyDescent="0.25">
      <c r="A2" s="190" t="s">
        <v>176</v>
      </c>
      <c r="B2" s="190"/>
      <c r="C2" s="190"/>
      <c r="D2" s="190"/>
      <c r="E2" s="190"/>
      <c r="F2" s="190"/>
      <c r="G2" s="190"/>
      <c r="H2" s="190"/>
      <c r="I2" s="190"/>
    </row>
    <row r="3" spans="1:15" ht="50.25" customHeight="1" x14ac:dyDescent="0.25">
      <c r="A3" s="179" t="s">
        <v>1</v>
      </c>
      <c r="B3" s="179" t="s">
        <v>72</v>
      </c>
      <c r="C3" s="179" t="s">
        <v>73</v>
      </c>
      <c r="D3" s="178" t="s">
        <v>74</v>
      </c>
      <c r="E3" s="178"/>
      <c r="F3" s="178"/>
      <c r="G3" s="181" t="s">
        <v>167</v>
      </c>
      <c r="H3" s="182"/>
      <c r="I3" s="183"/>
      <c r="J3" s="67"/>
      <c r="K3" s="67"/>
      <c r="L3" s="67"/>
    </row>
    <row r="4" spans="1:15" ht="50.25" customHeight="1" x14ac:dyDescent="0.25">
      <c r="A4" s="180"/>
      <c r="B4" s="180"/>
      <c r="C4" s="180"/>
      <c r="D4" s="72" t="s">
        <v>43</v>
      </c>
      <c r="E4" s="72" t="s">
        <v>4</v>
      </c>
      <c r="F4" s="148" t="s">
        <v>5</v>
      </c>
      <c r="G4" s="72" t="s">
        <v>43</v>
      </c>
      <c r="H4" s="72" t="s">
        <v>4</v>
      </c>
      <c r="I4" s="148" t="s">
        <v>5</v>
      </c>
    </row>
    <row r="5" spans="1:15" x14ac:dyDescent="0.25">
      <c r="A5" s="167">
        <v>1</v>
      </c>
      <c r="B5" s="88" t="s">
        <v>75</v>
      </c>
      <c r="C5" s="147" t="s">
        <v>76</v>
      </c>
      <c r="D5" s="30">
        <f>ROUND(E5/1.105,2)</f>
        <v>46.32</v>
      </c>
      <c r="E5" s="30">
        <v>51.18</v>
      </c>
      <c r="F5" s="147">
        <f>ROUND(D5*2.015,2)</f>
        <v>93.33</v>
      </c>
      <c r="G5" s="147">
        <f>ROUND(D5*1.1,2)</f>
        <v>50.95</v>
      </c>
      <c r="H5" s="30">
        <f>ROUND(D5*1.105*1.1,2)</f>
        <v>56.3</v>
      </c>
      <c r="I5" s="147">
        <f>ROUND(D5*2.015*1.1,2)</f>
        <v>102.67</v>
      </c>
      <c r="K5" s="28"/>
      <c r="M5" s="28"/>
      <c r="O5" s="28"/>
    </row>
    <row r="6" spans="1:15" ht="35.25" customHeight="1" x14ac:dyDescent="0.25">
      <c r="A6" s="167"/>
      <c r="B6" s="88" t="s">
        <v>77</v>
      </c>
      <c r="C6" s="147" t="s">
        <v>78</v>
      </c>
      <c r="D6" s="30">
        <f t="shared" ref="D6:D27" si="0">ROUND(E6/1.105,2)</f>
        <v>44.8</v>
      </c>
      <c r="E6" s="30">
        <v>49.5</v>
      </c>
      <c r="F6" s="147">
        <f t="shared" ref="F6:F27" si="1">ROUND(D6*2.015,2)</f>
        <v>90.27</v>
      </c>
      <c r="G6" s="147">
        <f t="shared" ref="G6:G27" si="2">ROUND(D6*1.1,2)</f>
        <v>49.28</v>
      </c>
      <c r="H6" s="30">
        <f t="shared" ref="H6:H22" si="3">ROUND(D6*1.105*1.1,2)</f>
        <v>54.45</v>
      </c>
      <c r="I6" s="30">
        <f t="shared" ref="I6:I17" si="4">ROUND(D6*2.015*1.1,2)</f>
        <v>99.3</v>
      </c>
      <c r="K6" s="28"/>
      <c r="M6" s="28"/>
      <c r="O6" s="28"/>
    </row>
    <row r="7" spans="1:15" ht="15" customHeight="1" x14ac:dyDescent="0.25">
      <c r="A7" s="167"/>
      <c r="B7" s="88" t="s">
        <v>79</v>
      </c>
      <c r="C7" s="147" t="s">
        <v>80</v>
      </c>
      <c r="D7" s="30">
        <f t="shared" si="0"/>
        <v>33.08</v>
      </c>
      <c r="E7" s="30">
        <v>36.549999999999997</v>
      </c>
      <c r="F7" s="147">
        <f t="shared" si="1"/>
        <v>66.66</v>
      </c>
      <c r="G7" s="147">
        <f t="shared" si="2"/>
        <v>36.39</v>
      </c>
      <c r="H7" s="30">
        <f t="shared" si="3"/>
        <v>40.21</v>
      </c>
      <c r="I7" s="147">
        <f t="shared" si="4"/>
        <v>73.319999999999993</v>
      </c>
      <c r="K7" s="28"/>
      <c r="M7" s="28"/>
      <c r="O7" s="28"/>
    </row>
    <row r="8" spans="1:15" ht="29.25" customHeight="1" x14ac:dyDescent="0.25">
      <c r="A8" s="151">
        <v>2</v>
      </c>
      <c r="B8" s="88" t="s">
        <v>81</v>
      </c>
      <c r="C8" s="31" t="s">
        <v>82</v>
      </c>
      <c r="D8" s="30">
        <f t="shared" si="0"/>
        <v>32.33</v>
      </c>
      <c r="E8" s="32">
        <v>35.72</v>
      </c>
      <c r="F8" s="147">
        <f t="shared" si="1"/>
        <v>65.14</v>
      </c>
      <c r="G8" s="147">
        <f t="shared" si="2"/>
        <v>35.56</v>
      </c>
      <c r="H8" s="30">
        <f t="shared" si="3"/>
        <v>39.299999999999997</v>
      </c>
      <c r="I8" s="147">
        <f t="shared" si="4"/>
        <v>71.66</v>
      </c>
      <c r="K8" s="28"/>
      <c r="M8" s="28"/>
      <c r="O8" s="28"/>
    </row>
    <row r="9" spans="1:15" ht="33" customHeight="1" x14ac:dyDescent="0.25">
      <c r="A9" s="144">
        <v>3</v>
      </c>
      <c r="B9" s="88" t="s">
        <v>83</v>
      </c>
      <c r="C9" s="33" t="s">
        <v>84</v>
      </c>
      <c r="D9" s="30">
        <f t="shared" si="0"/>
        <v>35.72</v>
      </c>
      <c r="E9" s="27">
        <v>39.47</v>
      </c>
      <c r="F9" s="147">
        <f t="shared" si="1"/>
        <v>71.98</v>
      </c>
      <c r="G9" s="147">
        <f t="shared" si="2"/>
        <v>39.29</v>
      </c>
      <c r="H9" s="30">
        <f t="shared" si="3"/>
        <v>43.42</v>
      </c>
      <c r="I9" s="147">
        <f t="shared" si="4"/>
        <v>79.17</v>
      </c>
      <c r="K9" s="28"/>
      <c r="M9" s="28"/>
      <c r="O9" s="28"/>
    </row>
    <row r="10" spans="1:15" ht="15" customHeight="1" x14ac:dyDescent="0.25">
      <c r="A10" s="144">
        <v>4</v>
      </c>
      <c r="B10" s="90" t="s">
        <v>85</v>
      </c>
      <c r="C10" s="33" t="s">
        <v>86</v>
      </c>
      <c r="D10" s="30">
        <f t="shared" si="0"/>
        <v>83.13</v>
      </c>
      <c r="E10" s="27">
        <v>91.86</v>
      </c>
      <c r="F10" s="147">
        <f t="shared" si="1"/>
        <v>167.51</v>
      </c>
      <c r="G10" s="147">
        <f t="shared" si="2"/>
        <v>91.44</v>
      </c>
      <c r="H10" s="30">
        <f t="shared" si="3"/>
        <v>101.04</v>
      </c>
      <c r="I10" s="147">
        <f t="shared" si="4"/>
        <v>184.26</v>
      </c>
      <c r="K10" s="28"/>
      <c r="M10" s="28"/>
      <c r="O10" s="28"/>
    </row>
    <row r="11" spans="1:15" ht="15" customHeight="1" x14ac:dyDescent="0.25">
      <c r="A11" s="144">
        <v>5</v>
      </c>
      <c r="B11" s="90" t="s">
        <v>87</v>
      </c>
      <c r="C11" s="33" t="s">
        <v>88</v>
      </c>
      <c r="D11" s="30">
        <f t="shared" si="0"/>
        <v>83.13</v>
      </c>
      <c r="E11" s="27">
        <v>91.86</v>
      </c>
      <c r="F11" s="147">
        <f t="shared" si="1"/>
        <v>167.51</v>
      </c>
      <c r="G11" s="147">
        <f t="shared" si="2"/>
        <v>91.44</v>
      </c>
      <c r="H11" s="30">
        <f t="shared" si="3"/>
        <v>101.04</v>
      </c>
      <c r="I11" s="147">
        <f t="shared" si="4"/>
        <v>184.26</v>
      </c>
      <c r="K11" s="28"/>
      <c r="M11" s="28"/>
      <c r="O11" s="28"/>
    </row>
    <row r="12" spans="1:15" ht="15" customHeight="1" x14ac:dyDescent="0.25">
      <c r="A12" s="144">
        <v>6</v>
      </c>
      <c r="B12" s="88" t="s">
        <v>89</v>
      </c>
      <c r="C12" s="33" t="s">
        <v>90</v>
      </c>
      <c r="D12" s="30">
        <f t="shared" si="0"/>
        <v>92.81</v>
      </c>
      <c r="E12" s="27">
        <v>102.56</v>
      </c>
      <c r="F12" s="147">
        <f t="shared" si="1"/>
        <v>187.01</v>
      </c>
      <c r="G12" s="147">
        <f t="shared" si="2"/>
        <v>102.09</v>
      </c>
      <c r="H12" s="30">
        <f t="shared" si="3"/>
        <v>112.81</v>
      </c>
      <c r="I12" s="147">
        <f t="shared" si="4"/>
        <v>205.71</v>
      </c>
      <c r="K12" s="28"/>
      <c r="M12" s="28"/>
      <c r="O12" s="28"/>
    </row>
    <row r="13" spans="1:15" ht="15" customHeight="1" x14ac:dyDescent="0.25">
      <c r="A13" s="144">
        <v>7</v>
      </c>
      <c r="B13" s="90" t="s">
        <v>91</v>
      </c>
      <c r="C13" s="33" t="s">
        <v>92</v>
      </c>
      <c r="D13" s="30">
        <f t="shared" si="0"/>
        <v>332.84</v>
      </c>
      <c r="E13" s="27">
        <v>367.79</v>
      </c>
      <c r="F13" s="147">
        <f t="shared" si="1"/>
        <v>670.67</v>
      </c>
      <c r="G13" s="147">
        <f t="shared" si="2"/>
        <v>366.12</v>
      </c>
      <c r="H13" s="30">
        <f t="shared" si="3"/>
        <v>404.57</v>
      </c>
      <c r="I13" s="147">
        <f t="shared" si="4"/>
        <v>737.74</v>
      </c>
      <c r="K13" s="28"/>
      <c r="M13" s="28"/>
      <c r="O13" s="28"/>
    </row>
    <row r="14" spans="1:15" ht="15.75" x14ac:dyDescent="0.25">
      <c r="A14" s="150">
        <v>8</v>
      </c>
      <c r="B14" s="92" t="s">
        <v>93</v>
      </c>
      <c r="C14" s="33" t="s">
        <v>94</v>
      </c>
      <c r="D14" s="30">
        <f t="shared" si="0"/>
        <v>57.53</v>
      </c>
      <c r="E14" s="27">
        <v>63.57</v>
      </c>
      <c r="F14" s="147">
        <f t="shared" si="1"/>
        <v>115.92</v>
      </c>
      <c r="G14" s="147">
        <f t="shared" si="2"/>
        <v>63.28</v>
      </c>
      <c r="H14" s="30">
        <f t="shared" si="3"/>
        <v>69.930000000000007</v>
      </c>
      <c r="I14" s="147">
        <f t="shared" si="4"/>
        <v>127.52</v>
      </c>
      <c r="K14" s="28"/>
      <c r="M14" s="28"/>
      <c r="O14" s="28"/>
    </row>
    <row r="15" spans="1:15" ht="15.75" customHeight="1" x14ac:dyDescent="0.25">
      <c r="A15" s="150">
        <v>9</v>
      </c>
      <c r="B15" s="92" t="s">
        <v>95</v>
      </c>
      <c r="C15" s="33" t="s">
        <v>96</v>
      </c>
      <c r="D15" s="30">
        <f t="shared" si="0"/>
        <v>86.43</v>
      </c>
      <c r="E15" s="27">
        <v>95.51</v>
      </c>
      <c r="F15" s="147">
        <f t="shared" si="1"/>
        <v>174.16</v>
      </c>
      <c r="G15" s="147">
        <f t="shared" si="2"/>
        <v>95.07</v>
      </c>
      <c r="H15" s="30">
        <f t="shared" si="3"/>
        <v>105.06</v>
      </c>
      <c r="I15" s="147">
        <f t="shared" si="4"/>
        <v>191.57</v>
      </c>
      <c r="K15" s="28"/>
      <c r="M15" s="28"/>
      <c r="O15" s="28"/>
    </row>
    <row r="16" spans="1:15" ht="51.75" customHeight="1" x14ac:dyDescent="0.25">
      <c r="A16" s="176">
        <v>10</v>
      </c>
      <c r="B16" s="90" t="s">
        <v>97</v>
      </c>
      <c r="C16" s="144" t="s">
        <v>98</v>
      </c>
      <c r="D16" s="30">
        <f t="shared" si="0"/>
        <v>75.36</v>
      </c>
      <c r="E16" s="27">
        <v>83.27</v>
      </c>
      <c r="F16" s="147">
        <f t="shared" si="1"/>
        <v>151.85</v>
      </c>
      <c r="G16" s="147">
        <f t="shared" si="2"/>
        <v>82.9</v>
      </c>
      <c r="H16" s="30">
        <f t="shared" si="3"/>
        <v>91.6</v>
      </c>
      <c r="I16" s="147">
        <f t="shared" si="4"/>
        <v>167.04</v>
      </c>
      <c r="K16" s="28"/>
      <c r="M16" s="28"/>
      <c r="O16" s="28"/>
    </row>
    <row r="17" spans="1:15" ht="30" customHeight="1" x14ac:dyDescent="0.25">
      <c r="A17" s="177"/>
      <c r="B17" s="88" t="s">
        <v>99</v>
      </c>
      <c r="C17" s="34" t="s">
        <v>100</v>
      </c>
      <c r="D17" s="30">
        <f t="shared" si="0"/>
        <v>116.3</v>
      </c>
      <c r="E17" s="27">
        <v>128.51</v>
      </c>
      <c r="F17" s="147">
        <f t="shared" si="1"/>
        <v>234.34</v>
      </c>
      <c r="G17" s="147">
        <f t="shared" si="2"/>
        <v>127.93</v>
      </c>
      <c r="H17" s="30">
        <f>ROUND(D17*1.105*1.1,2)</f>
        <v>141.36000000000001</v>
      </c>
      <c r="I17" s="147">
        <f t="shared" si="4"/>
        <v>257.77999999999997</v>
      </c>
      <c r="K17" s="28"/>
      <c r="M17" s="28"/>
      <c r="O17" s="28"/>
    </row>
    <row r="18" spans="1:15" ht="41.25" customHeight="1" x14ac:dyDescent="0.25">
      <c r="A18" s="176">
        <v>11</v>
      </c>
      <c r="B18" s="88" t="s">
        <v>101</v>
      </c>
      <c r="C18" s="33" t="s">
        <v>102</v>
      </c>
      <c r="D18" s="30">
        <f>ROUND(E18/1.105,2)</f>
        <v>432.33</v>
      </c>
      <c r="E18" s="27">
        <v>477.72</v>
      </c>
      <c r="F18" s="147">
        <f t="shared" si="1"/>
        <v>871.14</v>
      </c>
      <c r="G18" s="147"/>
      <c r="H18" s="30"/>
      <c r="I18" s="147"/>
      <c r="K18" s="28"/>
      <c r="M18" s="28"/>
      <c r="O18" s="28"/>
    </row>
    <row r="19" spans="1:15" ht="41.25" customHeight="1" x14ac:dyDescent="0.25">
      <c r="A19" s="177"/>
      <c r="B19" s="91" t="s">
        <v>103</v>
      </c>
      <c r="C19" s="33" t="s">
        <v>104</v>
      </c>
      <c r="D19" s="30">
        <f t="shared" si="0"/>
        <v>585.15</v>
      </c>
      <c r="E19" s="27">
        <v>646.59</v>
      </c>
      <c r="F19" s="147">
        <f t="shared" si="1"/>
        <v>1179.08</v>
      </c>
      <c r="G19" s="147">
        <v>585.15</v>
      </c>
      <c r="H19" s="30">
        <v>646.59</v>
      </c>
      <c r="I19" s="35">
        <v>1179.08</v>
      </c>
      <c r="K19" s="28"/>
      <c r="M19" s="28"/>
      <c r="O19" s="28"/>
    </row>
    <row r="20" spans="1:15" ht="15" customHeight="1" x14ac:dyDescent="0.25">
      <c r="A20" s="144">
        <v>12</v>
      </c>
      <c r="B20" s="90" t="s">
        <v>105</v>
      </c>
      <c r="C20" s="144" t="s">
        <v>106</v>
      </c>
      <c r="D20" s="30">
        <f t="shared" si="0"/>
        <v>198.99</v>
      </c>
      <c r="E20" s="27">
        <v>219.88</v>
      </c>
      <c r="F20" s="147">
        <f t="shared" si="1"/>
        <v>400.96</v>
      </c>
      <c r="G20" s="147">
        <f t="shared" si="2"/>
        <v>218.89</v>
      </c>
      <c r="H20" s="30">
        <f t="shared" si="3"/>
        <v>241.87</v>
      </c>
      <c r="I20" s="147">
        <f t="shared" ref="I20:I22" si="5">ROUND(D20*2.015*1.1,2)</f>
        <v>441.06</v>
      </c>
      <c r="K20" s="28"/>
      <c r="M20" s="28"/>
      <c r="O20" s="28"/>
    </row>
    <row r="21" spans="1:15" ht="33.75" customHeight="1" x14ac:dyDescent="0.25">
      <c r="A21" s="176">
        <v>13</v>
      </c>
      <c r="B21" s="88" t="s">
        <v>107</v>
      </c>
      <c r="C21" s="144" t="s">
        <v>108</v>
      </c>
      <c r="D21" s="30">
        <f t="shared" si="0"/>
        <v>173.36</v>
      </c>
      <c r="E21" s="27">
        <v>191.56</v>
      </c>
      <c r="F21" s="147">
        <f t="shared" si="1"/>
        <v>349.32</v>
      </c>
      <c r="G21" s="147">
        <f t="shared" si="2"/>
        <v>190.7</v>
      </c>
      <c r="H21" s="30">
        <f t="shared" si="3"/>
        <v>210.72</v>
      </c>
      <c r="I21" s="147">
        <f t="shared" si="5"/>
        <v>384.25</v>
      </c>
      <c r="K21" s="28"/>
      <c r="M21" s="28"/>
      <c r="O21" s="28"/>
    </row>
    <row r="22" spans="1:15" ht="39.75" customHeight="1" x14ac:dyDescent="0.25">
      <c r="A22" s="177"/>
      <c r="B22" s="88" t="s">
        <v>109</v>
      </c>
      <c r="C22" s="36" t="s">
        <v>110</v>
      </c>
      <c r="D22" s="30">
        <f t="shared" si="0"/>
        <v>706.08</v>
      </c>
      <c r="E22" s="27">
        <v>780.22</v>
      </c>
      <c r="F22" s="147">
        <f t="shared" si="1"/>
        <v>1422.75</v>
      </c>
      <c r="G22" s="147">
        <f t="shared" si="2"/>
        <v>776.69</v>
      </c>
      <c r="H22" s="30">
        <f t="shared" si="3"/>
        <v>858.24</v>
      </c>
      <c r="I22" s="30">
        <f t="shared" si="5"/>
        <v>1565.03</v>
      </c>
      <c r="K22" s="28"/>
      <c r="M22" s="28"/>
      <c r="O22" s="28"/>
    </row>
    <row r="23" spans="1:15" x14ac:dyDescent="0.25">
      <c r="A23" s="176">
        <v>14</v>
      </c>
      <c r="B23" s="88" t="s">
        <v>111</v>
      </c>
      <c r="C23" s="33" t="s">
        <v>112</v>
      </c>
      <c r="D23" s="30">
        <f t="shared" si="0"/>
        <v>172.42</v>
      </c>
      <c r="E23" s="27">
        <v>190.52</v>
      </c>
      <c r="F23" s="147">
        <f t="shared" si="1"/>
        <v>347.43</v>
      </c>
      <c r="G23" s="147">
        <f t="shared" si="2"/>
        <v>189.66</v>
      </c>
      <c r="H23" s="30"/>
      <c r="I23" s="30"/>
      <c r="K23" s="28"/>
      <c r="M23" s="28"/>
      <c r="O23" s="28"/>
    </row>
    <row r="24" spans="1:15" ht="15" customHeight="1" x14ac:dyDescent="0.25">
      <c r="A24" s="177"/>
      <c r="B24" s="91" t="s">
        <v>113</v>
      </c>
      <c r="C24" s="33" t="s">
        <v>114</v>
      </c>
      <c r="D24" s="30">
        <f t="shared" si="0"/>
        <v>278.11</v>
      </c>
      <c r="E24" s="27">
        <v>307.31</v>
      </c>
      <c r="F24" s="147">
        <f t="shared" si="1"/>
        <v>560.39</v>
      </c>
      <c r="G24" s="147">
        <v>378.11</v>
      </c>
      <c r="H24" s="30">
        <v>307.31</v>
      </c>
      <c r="I24" s="35">
        <v>560.39</v>
      </c>
      <c r="K24" s="28"/>
      <c r="M24" s="28"/>
      <c r="O24" s="28"/>
    </row>
    <row r="25" spans="1:15" ht="15" customHeight="1" x14ac:dyDescent="0.25">
      <c r="A25" s="144">
        <v>15</v>
      </c>
      <c r="B25" s="88" t="s">
        <v>115</v>
      </c>
      <c r="C25" s="33" t="s">
        <v>116</v>
      </c>
      <c r="D25" s="30">
        <f t="shared" si="0"/>
        <v>285.39999999999998</v>
      </c>
      <c r="E25" s="27">
        <v>315.37</v>
      </c>
      <c r="F25" s="147">
        <f t="shared" si="1"/>
        <v>575.08000000000004</v>
      </c>
      <c r="G25" s="147">
        <f t="shared" si="2"/>
        <v>313.94</v>
      </c>
      <c r="H25" s="30">
        <f t="shared" ref="H25:H27" si="6">ROUND(D25*1.105*1.1,2)</f>
        <v>346.9</v>
      </c>
      <c r="I25" s="147">
        <f t="shared" ref="I25:I27" si="7">ROUND(D25*2.015*1.1,2)</f>
        <v>632.59</v>
      </c>
      <c r="K25" s="28"/>
      <c r="M25" s="28"/>
      <c r="O25" s="28"/>
    </row>
    <row r="26" spans="1:15" ht="15" customHeight="1" x14ac:dyDescent="0.25">
      <c r="A26" s="144">
        <v>16</v>
      </c>
      <c r="B26" s="90" t="s">
        <v>30</v>
      </c>
      <c r="C26" s="30" t="s">
        <v>31</v>
      </c>
      <c r="D26" s="30">
        <f t="shared" si="0"/>
        <v>816.33</v>
      </c>
      <c r="E26" s="27">
        <v>902.04</v>
      </c>
      <c r="F26" s="30">
        <f t="shared" si="1"/>
        <v>1644.9</v>
      </c>
      <c r="G26" s="147">
        <f t="shared" si="2"/>
        <v>897.96</v>
      </c>
      <c r="H26" s="30">
        <f t="shared" si="6"/>
        <v>992.25</v>
      </c>
      <c r="I26" s="30">
        <f t="shared" si="7"/>
        <v>1809.4</v>
      </c>
      <c r="K26" s="28"/>
      <c r="M26" s="28"/>
      <c r="O26" s="28"/>
    </row>
    <row r="27" spans="1:15" ht="129" customHeight="1" x14ac:dyDescent="0.25">
      <c r="A27" s="144">
        <v>17</v>
      </c>
      <c r="B27" s="90" t="s">
        <v>130</v>
      </c>
      <c r="C27" s="30" t="s">
        <v>117</v>
      </c>
      <c r="D27" s="30">
        <f t="shared" si="0"/>
        <v>790.89</v>
      </c>
      <c r="E27" s="27">
        <v>873.93</v>
      </c>
      <c r="F27" s="147">
        <f t="shared" si="1"/>
        <v>1593.64</v>
      </c>
      <c r="G27" s="147">
        <f t="shared" si="2"/>
        <v>869.98</v>
      </c>
      <c r="H27" s="30">
        <f t="shared" si="6"/>
        <v>961.33</v>
      </c>
      <c r="I27" s="27">
        <f t="shared" si="7"/>
        <v>1753.01</v>
      </c>
      <c r="K27" s="28"/>
      <c r="M27" s="28"/>
      <c r="O27" s="28"/>
    </row>
    <row r="28" spans="1:15" x14ac:dyDescent="0.25">
      <c r="A28" s="98"/>
      <c r="B28" s="93"/>
      <c r="C28" s="38"/>
      <c r="D28" s="38"/>
      <c r="E28" s="38"/>
      <c r="F28" s="38"/>
      <c r="G28" s="38"/>
    </row>
    <row r="29" spans="1:15" x14ac:dyDescent="0.25">
      <c r="A29" s="184" t="s">
        <v>129</v>
      </c>
      <c r="B29" s="184"/>
      <c r="C29" s="184"/>
      <c r="D29" s="184"/>
      <c r="E29" s="184"/>
      <c r="F29" s="184"/>
      <c r="G29" s="184"/>
      <c r="H29" s="184"/>
      <c r="I29" s="184"/>
    </row>
    <row r="30" spans="1:15" x14ac:dyDescent="0.25">
      <c r="A30" s="184" t="s">
        <v>118</v>
      </c>
      <c r="B30" s="184"/>
      <c r="C30" s="184"/>
      <c r="D30" s="184"/>
      <c r="E30" s="184"/>
      <c r="F30" s="184"/>
      <c r="G30" s="184"/>
      <c r="H30" s="184"/>
      <c r="I30" s="184"/>
    </row>
    <row r="31" spans="1:15" ht="48.75" customHeight="1" x14ac:dyDescent="0.25">
      <c r="A31" s="184" t="s">
        <v>169</v>
      </c>
      <c r="B31" s="184"/>
      <c r="C31" s="184"/>
      <c r="D31" s="184"/>
      <c r="E31" s="184"/>
      <c r="F31" s="184"/>
      <c r="G31" s="184"/>
      <c r="H31" s="184"/>
      <c r="I31" s="184"/>
    </row>
    <row r="32" spans="1:15" ht="39" customHeight="1" x14ac:dyDescent="0.25">
      <c r="A32" s="185" t="s">
        <v>170</v>
      </c>
      <c r="B32" s="185"/>
      <c r="C32" s="185"/>
      <c r="D32" s="185"/>
      <c r="E32" s="185"/>
      <c r="F32" s="185"/>
      <c r="G32" s="185"/>
      <c r="H32" s="185"/>
      <c r="I32" s="185"/>
    </row>
    <row r="33" spans="1:9" s="29" customFormat="1" x14ac:dyDescent="0.25">
      <c r="A33" s="178" t="s">
        <v>119</v>
      </c>
      <c r="B33" s="178"/>
      <c r="C33" s="197" t="s">
        <v>120</v>
      </c>
      <c r="D33" s="198"/>
      <c r="E33" s="201" t="s">
        <v>121</v>
      </c>
      <c r="F33" s="198"/>
      <c r="G33" s="178" t="s">
        <v>145</v>
      </c>
      <c r="H33" s="178"/>
      <c r="I33" s="178"/>
    </row>
    <row r="34" spans="1:9" s="29" customFormat="1" ht="45" customHeight="1" x14ac:dyDescent="0.25">
      <c r="A34" s="178"/>
      <c r="B34" s="178"/>
      <c r="C34" s="199"/>
      <c r="D34" s="200"/>
      <c r="E34" s="202"/>
      <c r="F34" s="200"/>
      <c r="G34" s="165" t="s">
        <v>43</v>
      </c>
      <c r="H34" s="166"/>
      <c r="I34" s="146" t="s">
        <v>4</v>
      </c>
    </row>
    <row r="35" spans="1:9" s="29" customFormat="1" ht="19.5" customHeight="1" x14ac:dyDescent="0.25">
      <c r="A35" s="201" t="s">
        <v>109</v>
      </c>
      <c r="B35" s="198"/>
      <c r="C35" s="248" t="s">
        <v>177</v>
      </c>
      <c r="D35" s="249"/>
      <c r="E35" s="201" t="s">
        <v>124</v>
      </c>
      <c r="F35" s="198"/>
      <c r="G35" s="191">
        <v>706.08</v>
      </c>
      <c r="H35" s="192"/>
      <c r="I35" s="205">
        <v>780.22</v>
      </c>
    </row>
    <row r="36" spans="1:9" s="29" customFormat="1" ht="19.5" customHeight="1" x14ac:dyDescent="0.25">
      <c r="A36" s="203"/>
      <c r="B36" s="204"/>
      <c r="C36" s="186" t="s">
        <v>188</v>
      </c>
      <c r="D36" s="187"/>
      <c r="E36" s="203"/>
      <c r="F36" s="204"/>
      <c r="G36" s="193"/>
      <c r="H36" s="194"/>
      <c r="I36" s="206"/>
    </row>
    <row r="37" spans="1:9" s="29" customFormat="1" ht="18" customHeight="1" x14ac:dyDescent="0.25">
      <c r="A37" s="203"/>
      <c r="B37" s="204"/>
      <c r="C37" s="250" t="s">
        <v>178</v>
      </c>
      <c r="D37" s="251"/>
      <c r="E37" s="203"/>
      <c r="F37" s="204"/>
      <c r="G37" s="193"/>
      <c r="H37" s="194"/>
      <c r="I37" s="206"/>
    </row>
    <row r="38" spans="1:9" ht="15" customHeight="1" x14ac:dyDescent="0.25">
      <c r="A38" s="203"/>
      <c r="B38" s="204"/>
      <c r="C38" s="186" t="s">
        <v>122</v>
      </c>
      <c r="D38" s="187"/>
      <c r="E38" s="203"/>
      <c r="F38" s="204"/>
      <c r="G38" s="193"/>
      <c r="H38" s="194"/>
      <c r="I38" s="206"/>
    </row>
    <row r="39" spans="1:9" ht="15.75" customHeight="1" x14ac:dyDescent="0.25">
      <c r="A39" s="203"/>
      <c r="B39" s="204"/>
      <c r="C39" s="186" t="s">
        <v>126</v>
      </c>
      <c r="D39" s="187"/>
      <c r="E39" s="203"/>
      <c r="F39" s="204"/>
      <c r="G39" s="193"/>
      <c r="H39" s="194"/>
      <c r="I39" s="206"/>
    </row>
    <row r="40" spans="1:9" x14ac:dyDescent="0.25">
      <c r="A40" s="203"/>
      <c r="B40" s="204"/>
      <c r="C40" s="186" t="s">
        <v>171</v>
      </c>
      <c r="D40" s="187"/>
      <c r="E40" s="203"/>
      <c r="F40" s="204"/>
      <c r="G40" s="193"/>
      <c r="H40" s="194"/>
      <c r="I40" s="206"/>
    </row>
    <row r="41" spans="1:9" x14ac:dyDescent="0.25">
      <c r="A41" s="203"/>
      <c r="B41" s="204"/>
      <c r="C41" s="101" t="s">
        <v>123</v>
      </c>
      <c r="D41" s="102"/>
      <c r="E41" s="203"/>
      <c r="F41" s="204"/>
      <c r="G41" s="193"/>
      <c r="H41" s="194"/>
      <c r="I41" s="206"/>
    </row>
    <row r="42" spans="1:9" x14ac:dyDescent="0.25">
      <c r="A42" s="202"/>
      <c r="B42" s="200"/>
      <c r="C42" s="188" t="s">
        <v>125</v>
      </c>
      <c r="D42" s="189"/>
      <c r="E42" s="202"/>
      <c r="F42" s="200"/>
      <c r="G42" s="195"/>
      <c r="H42" s="196"/>
      <c r="I42" s="207"/>
    </row>
  </sheetData>
  <mergeCells count="31">
    <mergeCell ref="C42:D42"/>
    <mergeCell ref="A35:B42"/>
    <mergeCell ref="C35:D35"/>
    <mergeCell ref="E35:F42"/>
    <mergeCell ref="G35:H42"/>
    <mergeCell ref="I35:I42"/>
    <mergeCell ref="C36:D36"/>
    <mergeCell ref="C37:D37"/>
    <mergeCell ref="C38:D38"/>
    <mergeCell ref="C39:D39"/>
    <mergeCell ref="C40:D40"/>
    <mergeCell ref="A30:I30"/>
    <mergeCell ref="A31:I31"/>
    <mergeCell ref="A32:I32"/>
    <mergeCell ref="A33:B34"/>
    <mergeCell ref="C33:D34"/>
    <mergeCell ref="E33:F34"/>
    <mergeCell ref="G33:I33"/>
    <mergeCell ref="G34:H34"/>
    <mergeCell ref="A5:A7"/>
    <mergeCell ref="A16:A17"/>
    <mergeCell ref="A18:A19"/>
    <mergeCell ref="A21:A22"/>
    <mergeCell ref="A23:A24"/>
    <mergeCell ref="A29:I29"/>
    <mergeCell ref="A2:I2"/>
    <mergeCell ref="A3:A4"/>
    <mergeCell ref="B3:B4"/>
    <mergeCell ref="C3:C4"/>
    <mergeCell ref="D3:F3"/>
    <mergeCell ref="G3:I3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view="pageBreakPreview" zoomScale="70" zoomScaleNormal="72" zoomScaleSheetLayoutView="70" workbookViewId="0">
      <selection activeCell="G27" sqref="G27"/>
    </sheetView>
  </sheetViews>
  <sheetFormatPr defaultColWidth="9.140625" defaultRowHeight="15" x14ac:dyDescent="0.25"/>
  <cols>
    <col min="1" max="1" width="8.7109375" style="25" customWidth="1"/>
    <col min="2" max="2" width="63.42578125" style="25" customWidth="1"/>
    <col min="3" max="3" width="16.28515625" style="25" customWidth="1"/>
    <col min="4" max="4" width="16" style="25" customWidth="1"/>
    <col min="5" max="5" width="18.7109375" style="25" customWidth="1"/>
    <col min="6" max="7" width="18.5703125" style="25" customWidth="1"/>
    <col min="8" max="8" width="18.85546875" style="25" customWidth="1"/>
    <col min="9" max="9" width="21.7109375" style="25" customWidth="1"/>
    <col min="10" max="10" width="12.7109375" style="25" customWidth="1"/>
    <col min="11" max="13" width="9.140625" style="25"/>
    <col min="14" max="14" width="13.5703125" style="25" customWidth="1"/>
    <col min="15" max="16384" width="9.140625" style="25"/>
  </cols>
  <sheetData>
    <row r="2" spans="1:15" ht="47.25" customHeight="1" x14ac:dyDescent="0.25">
      <c r="A2" s="190" t="s">
        <v>174</v>
      </c>
      <c r="B2" s="190"/>
      <c r="C2" s="190"/>
      <c r="D2" s="190"/>
      <c r="E2" s="190"/>
      <c r="F2" s="190"/>
      <c r="G2" s="190"/>
      <c r="H2" s="190"/>
      <c r="I2" s="190"/>
    </row>
    <row r="3" spans="1:15" ht="50.25" customHeight="1" x14ac:dyDescent="0.25">
      <c r="A3" s="179" t="s">
        <v>1</v>
      </c>
      <c r="B3" s="179" t="s">
        <v>72</v>
      </c>
      <c r="C3" s="179" t="s">
        <v>73</v>
      </c>
      <c r="D3" s="178" t="s">
        <v>74</v>
      </c>
      <c r="E3" s="178"/>
      <c r="F3" s="178"/>
      <c r="G3" s="181" t="s">
        <v>167</v>
      </c>
      <c r="H3" s="182"/>
      <c r="I3" s="183"/>
      <c r="J3" s="67"/>
      <c r="K3" s="67"/>
      <c r="L3" s="67"/>
    </row>
    <row r="4" spans="1:15" ht="50.25" customHeight="1" x14ac:dyDescent="0.25">
      <c r="A4" s="180"/>
      <c r="B4" s="180"/>
      <c r="C4" s="180"/>
      <c r="D4" s="72" t="s">
        <v>43</v>
      </c>
      <c r="E4" s="72" t="s">
        <v>4</v>
      </c>
      <c r="F4" s="81" t="s">
        <v>5</v>
      </c>
      <c r="G4" s="72" t="s">
        <v>43</v>
      </c>
      <c r="H4" s="72" t="s">
        <v>4</v>
      </c>
      <c r="I4" s="81" t="s">
        <v>5</v>
      </c>
    </row>
    <row r="5" spans="1:15" x14ac:dyDescent="0.25">
      <c r="A5" s="167">
        <v>1</v>
      </c>
      <c r="B5" s="88" t="s">
        <v>75</v>
      </c>
      <c r="C5" s="74" t="s">
        <v>76</v>
      </c>
      <c r="D5" s="30">
        <f>ROUND(E5/1.105,2)</f>
        <v>46.32</v>
      </c>
      <c r="E5" s="30">
        <v>51.18</v>
      </c>
      <c r="F5" s="74">
        <f>ROUND(D5*2.015,2)</f>
        <v>93.33</v>
      </c>
      <c r="G5" s="74">
        <f>ROUND(D5*1.1,2)</f>
        <v>50.95</v>
      </c>
      <c r="H5" s="30">
        <f>ROUND(D5*1.105*1.1,2)</f>
        <v>56.3</v>
      </c>
      <c r="I5" s="74">
        <f>ROUND(D5*2.015*1.1,2)</f>
        <v>102.67</v>
      </c>
      <c r="K5" s="28"/>
      <c r="M5" s="28"/>
      <c r="O5" s="28"/>
    </row>
    <row r="6" spans="1:15" ht="35.25" customHeight="1" x14ac:dyDescent="0.25">
      <c r="A6" s="167"/>
      <c r="B6" s="88" t="s">
        <v>77</v>
      </c>
      <c r="C6" s="74" t="s">
        <v>78</v>
      </c>
      <c r="D6" s="30">
        <f t="shared" ref="D6:D27" si="0">ROUND(E6/1.105,2)</f>
        <v>44.8</v>
      </c>
      <c r="E6" s="30">
        <v>49.5</v>
      </c>
      <c r="F6" s="74">
        <f t="shared" ref="F6:F27" si="1">ROUND(D6*2.015,2)</f>
        <v>90.27</v>
      </c>
      <c r="G6" s="74">
        <f t="shared" ref="G6:G27" si="2">ROUND(D6*1.1,2)</f>
        <v>49.28</v>
      </c>
      <c r="H6" s="30">
        <f t="shared" ref="H6:H22" si="3">ROUND(D6*1.105*1.1,2)</f>
        <v>54.45</v>
      </c>
      <c r="I6" s="30">
        <f t="shared" ref="I6:I17" si="4">ROUND(D6*2.015*1.1,2)</f>
        <v>99.3</v>
      </c>
      <c r="K6" s="28"/>
      <c r="M6" s="28"/>
      <c r="O6" s="28"/>
    </row>
    <row r="7" spans="1:15" ht="15" customHeight="1" x14ac:dyDescent="0.25">
      <c r="A7" s="167"/>
      <c r="B7" s="88" t="s">
        <v>79</v>
      </c>
      <c r="C7" s="74" t="s">
        <v>80</v>
      </c>
      <c r="D7" s="30">
        <f t="shared" si="0"/>
        <v>33.08</v>
      </c>
      <c r="E7" s="30">
        <v>36.549999999999997</v>
      </c>
      <c r="F7" s="74">
        <f t="shared" si="1"/>
        <v>66.66</v>
      </c>
      <c r="G7" s="74">
        <f t="shared" si="2"/>
        <v>36.39</v>
      </c>
      <c r="H7" s="30">
        <f t="shared" si="3"/>
        <v>40.21</v>
      </c>
      <c r="I7" s="74">
        <f t="shared" si="4"/>
        <v>73.319999999999993</v>
      </c>
      <c r="K7" s="28"/>
      <c r="M7" s="28"/>
      <c r="O7" s="28"/>
    </row>
    <row r="8" spans="1:15" ht="29.25" customHeight="1" x14ac:dyDescent="0.25">
      <c r="A8" s="79">
        <v>2</v>
      </c>
      <c r="B8" s="88" t="s">
        <v>81</v>
      </c>
      <c r="C8" s="31" t="s">
        <v>82</v>
      </c>
      <c r="D8" s="30">
        <f t="shared" si="0"/>
        <v>32.33</v>
      </c>
      <c r="E8" s="32">
        <v>35.72</v>
      </c>
      <c r="F8" s="74">
        <f t="shared" si="1"/>
        <v>65.14</v>
      </c>
      <c r="G8" s="74">
        <f t="shared" si="2"/>
        <v>35.56</v>
      </c>
      <c r="H8" s="30">
        <f t="shared" si="3"/>
        <v>39.299999999999997</v>
      </c>
      <c r="I8" s="74">
        <f t="shared" si="4"/>
        <v>71.66</v>
      </c>
      <c r="K8" s="28"/>
      <c r="M8" s="28"/>
      <c r="O8" s="28"/>
    </row>
    <row r="9" spans="1:15" ht="33" customHeight="1" x14ac:dyDescent="0.25">
      <c r="A9" s="87">
        <v>3</v>
      </c>
      <c r="B9" s="88" t="s">
        <v>83</v>
      </c>
      <c r="C9" s="33" t="s">
        <v>84</v>
      </c>
      <c r="D9" s="30">
        <f t="shared" si="0"/>
        <v>35.72</v>
      </c>
      <c r="E9" s="27">
        <v>39.47</v>
      </c>
      <c r="F9" s="74">
        <f t="shared" si="1"/>
        <v>71.98</v>
      </c>
      <c r="G9" s="74">
        <f t="shared" si="2"/>
        <v>39.29</v>
      </c>
      <c r="H9" s="30">
        <f t="shared" si="3"/>
        <v>43.42</v>
      </c>
      <c r="I9" s="74">
        <f t="shared" si="4"/>
        <v>79.17</v>
      </c>
      <c r="K9" s="28"/>
      <c r="M9" s="28"/>
      <c r="O9" s="28"/>
    </row>
    <row r="10" spans="1:15" ht="15" customHeight="1" x14ac:dyDescent="0.25">
      <c r="A10" s="87">
        <v>4</v>
      </c>
      <c r="B10" s="90" t="s">
        <v>85</v>
      </c>
      <c r="C10" s="33" t="s">
        <v>86</v>
      </c>
      <c r="D10" s="30">
        <f t="shared" si="0"/>
        <v>83.13</v>
      </c>
      <c r="E10" s="27">
        <v>91.86</v>
      </c>
      <c r="F10" s="74">
        <f t="shared" si="1"/>
        <v>167.51</v>
      </c>
      <c r="G10" s="74">
        <f t="shared" si="2"/>
        <v>91.44</v>
      </c>
      <c r="H10" s="30">
        <f t="shared" si="3"/>
        <v>101.04</v>
      </c>
      <c r="I10" s="74">
        <f t="shared" si="4"/>
        <v>184.26</v>
      </c>
      <c r="K10" s="28"/>
      <c r="M10" s="28"/>
      <c r="O10" s="28"/>
    </row>
    <row r="11" spans="1:15" ht="15" customHeight="1" x14ac:dyDescent="0.25">
      <c r="A11" s="87">
        <v>5</v>
      </c>
      <c r="B11" s="90" t="s">
        <v>87</v>
      </c>
      <c r="C11" s="33" t="s">
        <v>88</v>
      </c>
      <c r="D11" s="30">
        <f t="shared" si="0"/>
        <v>83.13</v>
      </c>
      <c r="E11" s="27">
        <v>91.86</v>
      </c>
      <c r="F11" s="74">
        <f t="shared" si="1"/>
        <v>167.51</v>
      </c>
      <c r="G11" s="74">
        <f t="shared" si="2"/>
        <v>91.44</v>
      </c>
      <c r="H11" s="30">
        <f t="shared" si="3"/>
        <v>101.04</v>
      </c>
      <c r="I11" s="74">
        <f t="shared" si="4"/>
        <v>184.26</v>
      </c>
      <c r="K11" s="28"/>
      <c r="M11" s="28"/>
      <c r="O11" s="28"/>
    </row>
    <row r="12" spans="1:15" ht="15" customHeight="1" x14ac:dyDescent="0.25">
      <c r="A12" s="87">
        <v>6</v>
      </c>
      <c r="B12" s="88" t="s">
        <v>89</v>
      </c>
      <c r="C12" s="33" t="s">
        <v>90</v>
      </c>
      <c r="D12" s="30">
        <f t="shared" si="0"/>
        <v>92.81</v>
      </c>
      <c r="E12" s="27">
        <v>102.56</v>
      </c>
      <c r="F12" s="74">
        <f t="shared" si="1"/>
        <v>187.01</v>
      </c>
      <c r="G12" s="74">
        <f t="shared" si="2"/>
        <v>102.09</v>
      </c>
      <c r="H12" s="30">
        <f t="shared" si="3"/>
        <v>112.81</v>
      </c>
      <c r="I12" s="74">
        <f t="shared" si="4"/>
        <v>205.71</v>
      </c>
      <c r="K12" s="28"/>
      <c r="M12" s="28"/>
      <c r="O12" s="28"/>
    </row>
    <row r="13" spans="1:15" ht="15" customHeight="1" x14ac:dyDescent="0.25">
      <c r="A13" s="87">
        <v>7</v>
      </c>
      <c r="B13" s="90" t="s">
        <v>91</v>
      </c>
      <c r="C13" s="33" t="s">
        <v>92</v>
      </c>
      <c r="D13" s="30">
        <f t="shared" si="0"/>
        <v>332.84</v>
      </c>
      <c r="E13" s="27">
        <v>367.79</v>
      </c>
      <c r="F13" s="74">
        <f t="shared" si="1"/>
        <v>670.67</v>
      </c>
      <c r="G13" s="74">
        <f t="shared" si="2"/>
        <v>366.12</v>
      </c>
      <c r="H13" s="30">
        <f t="shared" si="3"/>
        <v>404.57</v>
      </c>
      <c r="I13" s="74">
        <f t="shared" si="4"/>
        <v>737.74</v>
      </c>
      <c r="K13" s="28"/>
      <c r="M13" s="28"/>
      <c r="O13" s="28"/>
    </row>
    <row r="14" spans="1:15" ht="15.75" x14ac:dyDescent="0.25">
      <c r="A14" s="78">
        <v>8</v>
      </c>
      <c r="B14" s="92" t="s">
        <v>93</v>
      </c>
      <c r="C14" s="33" t="s">
        <v>94</v>
      </c>
      <c r="D14" s="30">
        <f t="shared" si="0"/>
        <v>57.53</v>
      </c>
      <c r="E14" s="27">
        <v>63.57</v>
      </c>
      <c r="F14" s="74">
        <f t="shared" si="1"/>
        <v>115.92</v>
      </c>
      <c r="G14" s="74">
        <f t="shared" si="2"/>
        <v>63.28</v>
      </c>
      <c r="H14" s="30">
        <f t="shared" si="3"/>
        <v>69.930000000000007</v>
      </c>
      <c r="I14" s="74">
        <f t="shared" si="4"/>
        <v>127.52</v>
      </c>
      <c r="K14" s="28"/>
      <c r="M14" s="28"/>
      <c r="O14" s="28"/>
    </row>
    <row r="15" spans="1:15" ht="15.75" customHeight="1" x14ac:dyDescent="0.25">
      <c r="A15" s="78">
        <v>9</v>
      </c>
      <c r="B15" s="92" t="s">
        <v>95</v>
      </c>
      <c r="C15" s="33" t="s">
        <v>96</v>
      </c>
      <c r="D15" s="30">
        <f t="shared" si="0"/>
        <v>91.23</v>
      </c>
      <c r="E15" s="27">
        <v>100.81</v>
      </c>
      <c r="F15" s="74">
        <f t="shared" si="1"/>
        <v>183.83</v>
      </c>
      <c r="G15" s="74">
        <f t="shared" si="2"/>
        <v>100.35</v>
      </c>
      <c r="H15" s="30">
        <f t="shared" si="3"/>
        <v>110.89</v>
      </c>
      <c r="I15" s="74">
        <f t="shared" si="4"/>
        <v>202.21</v>
      </c>
      <c r="K15" s="28"/>
      <c r="M15" s="28"/>
      <c r="O15" s="28"/>
    </row>
    <row r="16" spans="1:15" ht="51.75" customHeight="1" x14ac:dyDescent="0.25">
      <c r="A16" s="176">
        <v>10</v>
      </c>
      <c r="B16" s="90" t="s">
        <v>97</v>
      </c>
      <c r="C16" s="87" t="s">
        <v>98</v>
      </c>
      <c r="D16" s="30">
        <f t="shared" si="0"/>
        <v>79.540000000000006</v>
      </c>
      <c r="E16" s="27">
        <v>87.89</v>
      </c>
      <c r="F16" s="74">
        <f t="shared" si="1"/>
        <v>160.27000000000001</v>
      </c>
      <c r="G16" s="74">
        <f t="shared" si="2"/>
        <v>87.49</v>
      </c>
      <c r="H16" s="30">
        <f t="shared" si="3"/>
        <v>96.68</v>
      </c>
      <c r="I16" s="74">
        <f t="shared" si="4"/>
        <v>176.3</v>
      </c>
      <c r="K16" s="28"/>
      <c r="M16" s="28"/>
      <c r="O16" s="28"/>
    </row>
    <row r="17" spans="1:15" ht="30" customHeight="1" x14ac:dyDescent="0.25">
      <c r="A17" s="177"/>
      <c r="B17" s="88" t="s">
        <v>99</v>
      </c>
      <c r="C17" s="34" t="s">
        <v>100</v>
      </c>
      <c r="D17" s="30">
        <f t="shared" si="0"/>
        <v>122.76</v>
      </c>
      <c r="E17" s="27">
        <v>135.65</v>
      </c>
      <c r="F17" s="74">
        <f t="shared" si="1"/>
        <v>247.36</v>
      </c>
      <c r="G17" s="74">
        <f t="shared" si="2"/>
        <v>135.04</v>
      </c>
      <c r="H17" s="30">
        <f>ROUND(D17*1.105*1.1,2)</f>
        <v>149.21</v>
      </c>
      <c r="I17" s="74">
        <f t="shared" si="4"/>
        <v>272.10000000000002</v>
      </c>
      <c r="K17" s="28"/>
      <c r="M17" s="28"/>
      <c r="O17" s="28"/>
    </row>
    <row r="18" spans="1:15" ht="41.25" customHeight="1" x14ac:dyDescent="0.25">
      <c r="A18" s="176">
        <v>11</v>
      </c>
      <c r="B18" s="88" t="s">
        <v>101</v>
      </c>
      <c r="C18" s="33" t="s">
        <v>102</v>
      </c>
      <c r="D18" s="30">
        <f>ROUND(E18/1.105,2)</f>
        <v>456.33</v>
      </c>
      <c r="E18" s="27">
        <v>504.24</v>
      </c>
      <c r="F18" s="74">
        <f t="shared" si="1"/>
        <v>919.5</v>
      </c>
      <c r="G18" s="74"/>
      <c r="H18" s="30"/>
      <c r="I18" s="74"/>
      <c r="K18" s="28"/>
      <c r="M18" s="28"/>
      <c r="O18" s="28"/>
    </row>
    <row r="19" spans="1:15" ht="41.25" customHeight="1" x14ac:dyDescent="0.25">
      <c r="A19" s="177"/>
      <c r="B19" s="91" t="s">
        <v>103</v>
      </c>
      <c r="C19" s="33" t="s">
        <v>104</v>
      </c>
      <c r="D19" s="30">
        <f t="shared" si="0"/>
        <v>617.66</v>
      </c>
      <c r="E19" s="27">
        <v>682.51</v>
      </c>
      <c r="F19" s="74">
        <f t="shared" si="1"/>
        <v>1244.58</v>
      </c>
      <c r="G19" s="74">
        <v>617.66</v>
      </c>
      <c r="H19" s="30">
        <v>682.51</v>
      </c>
      <c r="I19" s="35">
        <v>1244.58</v>
      </c>
      <c r="K19" s="28"/>
      <c r="M19" s="28"/>
      <c r="O19" s="28"/>
    </row>
    <row r="20" spans="1:15" ht="15" customHeight="1" x14ac:dyDescent="0.25">
      <c r="A20" s="87">
        <v>12</v>
      </c>
      <c r="B20" s="90" t="s">
        <v>105</v>
      </c>
      <c r="C20" s="87" t="s">
        <v>106</v>
      </c>
      <c r="D20" s="30">
        <f t="shared" si="0"/>
        <v>210.04</v>
      </c>
      <c r="E20" s="27">
        <v>232.09</v>
      </c>
      <c r="F20" s="74">
        <f t="shared" si="1"/>
        <v>423.23</v>
      </c>
      <c r="G20" s="74">
        <f t="shared" si="2"/>
        <v>231.04</v>
      </c>
      <c r="H20" s="30">
        <f t="shared" si="3"/>
        <v>255.3</v>
      </c>
      <c r="I20" s="74">
        <f t="shared" ref="I20:I22" si="5">ROUND(D20*2.015*1.1,2)</f>
        <v>465.55</v>
      </c>
      <c r="K20" s="28"/>
      <c r="M20" s="28"/>
      <c r="O20" s="28"/>
    </row>
    <row r="21" spans="1:15" ht="33.75" customHeight="1" x14ac:dyDescent="0.25">
      <c r="A21" s="176">
        <v>13</v>
      </c>
      <c r="B21" s="88" t="s">
        <v>107</v>
      </c>
      <c r="C21" s="87" t="s">
        <v>108</v>
      </c>
      <c r="D21" s="30">
        <f t="shared" si="0"/>
        <v>182.99</v>
      </c>
      <c r="E21" s="27">
        <v>202.2</v>
      </c>
      <c r="F21" s="74">
        <f t="shared" si="1"/>
        <v>368.72</v>
      </c>
      <c r="G21" s="74">
        <f t="shared" si="2"/>
        <v>201.29</v>
      </c>
      <c r="H21" s="30">
        <f t="shared" si="3"/>
        <v>222.42</v>
      </c>
      <c r="I21" s="74">
        <f t="shared" si="5"/>
        <v>405.6</v>
      </c>
      <c r="K21" s="28"/>
      <c r="M21" s="28"/>
      <c r="O21" s="28"/>
    </row>
    <row r="22" spans="1:15" ht="39.75" customHeight="1" x14ac:dyDescent="0.25">
      <c r="A22" s="177"/>
      <c r="B22" s="88" t="s">
        <v>109</v>
      </c>
      <c r="C22" s="36" t="s">
        <v>110</v>
      </c>
      <c r="D22" s="30">
        <f t="shared" si="0"/>
        <v>601.1</v>
      </c>
      <c r="E22" s="27">
        <v>664.22</v>
      </c>
      <c r="F22" s="74">
        <f t="shared" si="1"/>
        <v>1211.22</v>
      </c>
      <c r="G22" s="74">
        <f t="shared" si="2"/>
        <v>661.21</v>
      </c>
      <c r="H22" s="30">
        <f t="shared" si="3"/>
        <v>730.64</v>
      </c>
      <c r="I22" s="37">
        <f t="shared" si="5"/>
        <v>1332.34</v>
      </c>
      <c r="K22" s="28"/>
      <c r="M22" s="28"/>
      <c r="O22" s="28"/>
    </row>
    <row r="23" spans="1:15" x14ac:dyDescent="0.25">
      <c r="A23" s="176">
        <v>14</v>
      </c>
      <c r="B23" s="88" t="s">
        <v>111</v>
      </c>
      <c r="C23" s="33" t="s">
        <v>112</v>
      </c>
      <c r="D23" s="30">
        <f t="shared" si="0"/>
        <v>172.42</v>
      </c>
      <c r="E23" s="27">
        <v>190.52</v>
      </c>
      <c r="F23" s="74">
        <f t="shared" si="1"/>
        <v>347.43</v>
      </c>
      <c r="G23" s="74">
        <f t="shared" si="2"/>
        <v>189.66</v>
      </c>
      <c r="H23" s="30"/>
      <c r="I23" s="30"/>
      <c r="K23" s="28"/>
      <c r="M23" s="28"/>
      <c r="O23" s="28"/>
    </row>
    <row r="24" spans="1:15" ht="15" customHeight="1" x14ac:dyDescent="0.25">
      <c r="A24" s="177"/>
      <c r="B24" s="91" t="s">
        <v>113</v>
      </c>
      <c r="C24" s="33" t="s">
        <v>114</v>
      </c>
      <c r="D24" s="30">
        <f t="shared" si="0"/>
        <v>278.11</v>
      </c>
      <c r="E24" s="27">
        <v>307.31</v>
      </c>
      <c r="F24" s="74">
        <f t="shared" si="1"/>
        <v>560.39</v>
      </c>
      <c r="G24" s="74">
        <v>378.11</v>
      </c>
      <c r="H24" s="30">
        <v>307.31</v>
      </c>
      <c r="I24" s="35">
        <v>560.39</v>
      </c>
      <c r="K24" s="28"/>
      <c r="M24" s="28"/>
      <c r="O24" s="28"/>
    </row>
    <row r="25" spans="1:15" ht="15" customHeight="1" x14ac:dyDescent="0.25">
      <c r="A25" s="87">
        <v>15</v>
      </c>
      <c r="B25" s="88" t="s">
        <v>115</v>
      </c>
      <c r="C25" s="33" t="s">
        <v>116</v>
      </c>
      <c r="D25" s="30">
        <f t="shared" si="0"/>
        <v>285.39999999999998</v>
      </c>
      <c r="E25" s="27">
        <v>315.37</v>
      </c>
      <c r="F25" s="74">
        <f t="shared" si="1"/>
        <v>575.08000000000004</v>
      </c>
      <c r="G25" s="74">
        <f t="shared" si="2"/>
        <v>313.94</v>
      </c>
      <c r="H25" s="30">
        <f t="shared" ref="H25:H27" si="6">ROUND(D25*1.105*1.1,2)</f>
        <v>346.9</v>
      </c>
      <c r="I25" s="74">
        <f t="shared" ref="I25:I27" si="7">ROUND(D25*2.015*1.1,2)</f>
        <v>632.59</v>
      </c>
      <c r="K25" s="28"/>
      <c r="M25" s="28"/>
      <c r="O25" s="28"/>
    </row>
    <row r="26" spans="1:15" ht="15" customHeight="1" x14ac:dyDescent="0.25">
      <c r="A26" s="87">
        <v>16</v>
      </c>
      <c r="B26" s="90" t="s">
        <v>30</v>
      </c>
      <c r="C26" s="30" t="s">
        <v>31</v>
      </c>
      <c r="D26" s="30">
        <f t="shared" si="0"/>
        <v>816.33</v>
      </c>
      <c r="E26" s="27">
        <v>902.04</v>
      </c>
      <c r="F26" s="74">
        <f t="shared" si="1"/>
        <v>1644.9</v>
      </c>
      <c r="G26" s="74">
        <f t="shared" si="2"/>
        <v>897.96</v>
      </c>
      <c r="H26" s="30">
        <f t="shared" si="6"/>
        <v>992.25</v>
      </c>
      <c r="I26" s="74">
        <f t="shared" si="7"/>
        <v>1809.4</v>
      </c>
      <c r="K26" s="28"/>
      <c r="M26" s="28"/>
      <c r="O26" s="28"/>
    </row>
    <row r="27" spans="1:15" ht="129" customHeight="1" x14ac:dyDescent="0.25">
      <c r="A27" s="87">
        <v>17</v>
      </c>
      <c r="B27" s="90" t="s">
        <v>130</v>
      </c>
      <c r="C27" s="30" t="s">
        <v>117</v>
      </c>
      <c r="D27" s="30">
        <f t="shared" si="0"/>
        <v>834.81</v>
      </c>
      <c r="E27" s="27">
        <v>922.47</v>
      </c>
      <c r="F27" s="74">
        <f t="shared" si="1"/>
        <v>1682.14</v>
      </c>
      <c r="G27" s="74">
        <f t="shared" si="2"/>
        <v>918.29</v>
      </c>
      <c r="H27" s="30">
        <f t="shared" si="6"/>
        <v>1014.71</v>
      </c>
      <c r="I27" s="27">
        <f t="shared" si="7"/>
        <v>1850.36</v>
      </c>
      <c r="K27" s="28"/>
      <c r="M27" s="28"/>
      <c r="O27" s="28"/>
    </row>
    <row r="28" spans="1:15" x14ac:dyDescent="0.25">
      <c r="A28" s="98"/>
      <c r="B28" s="93"/>
      <c r="C28" s="38"/>
      <c r="D28" s="38"/>
      <c r="E28" s="38"/>
      <c r="F28" s="38"/>
      <c r="G28" s="38"/>
    </row>
    <row r="29" spans="1:15" x14ac:dyDescent="0.25">
      <c r="A29" s="184" t="s">
        <v>129</v>
      </c>
      <c r="B29" s="184"/>
      <c r="C29" s="184"/>
      <c r="D29" s="184"/>
      <c r="E29" s="184"/>
      <c r="F29" s="184"/>
      <c r="G29" s="184"/>
      <c r="H29" s="184"/>
      <c r="I29" s="184"/>
    </row>
    <row r="30" spans="1:15" x14ac:dyDescent="0.25">
      <c r="A30" s="184" t="s">
        <v>118</v>
      </c>
      <c r="B30" s="184"/>
      <c r="C30" s="184"/>
      <c r="D30" s="184"/>
      <c r="E30" s="184"/>
      <c r="F30" s="184"/>
      <c r="G30" s="184"/>
      <c r="H30" s="184"/>
      <c r="I30" s="184"/>
    </row>
    <row r="31" spans="1:15" ht="48.75" customHeight="1" x14ac:dyDescent="0.25">
      <c r="A31" s="184" t="s">
        <v>169</v>
      </c>
      <c r="B31" s="184"/>
      <c r="C31" s="184"/>
      <c r="D31" s="184"/>
      <c r="E31" s="184"/>
      <c r="F31" s="184"/>
      <c r="G31" s="184"/>
      <c r="H31" s="184"/>
      <c r="I31" s="184"/>
    </row>
    <row r="32" spans="1:15" ht="39" customHeight="1" x14ac:dyDescent="0.25">
      <c r="A32" s="185" t="s">
        <v>170</v>
      </c>
      <c r="B32" s="185"/>
      <c r="C32" s="185"/>
      <c r="D32" s="185"/>
      <c r="E32" s="185"/>
      <c r="F32" s="185"/>
      <c r="G32" s="185"/>
      <c r="H32" s="185"/>
      <c r="I32" s="185"/>
    </row>
    <row r="33" spans="1:9" s="29" customFormat="1" x14ac:dyDescent="0.25">
      <c r="A33" s="178" t="s">
        <v>119</v>
      </c>
      <c r="B33" s="178"/>
      <c r="C33" s="197" t="s">
        <v>120</v>
      </c>
      <c r="D33" s="198"/>
      <c r="E33" s="201" t="s">
        <v>121</v>
      </c>
      <c r="F33" s="198"/>
      <c r="G33" s="178" t="s">
        <v>145</v>
      </c>
      <c r="H33" s="178"/>
      <c r="I33" s="178"/>
    </row>
    <row r="34" spans="1:9" s="29" customFormat="1" ht="45" customHeight="1" x14ac:dyDescent="0.25">
      <c r="A34" s="178"/>
      <c r="B34" s="178"/>
      <c r="C34" s="199"/>
      <c r="D34" s="200"/>
      <c r="E34" s="202"/>
      <c r="F34" s="200"/>
      <c r="G34" s="165" t="s">
        <v>43</v>
      </c>
      <c r="H34" s="166"/>
      <c r="I34" s="73" t="s">
        <v>4</v>
      </c>
    </row>
    <row r="35" spans="1:9" ht="15" customHeight="1" x14ac:dyDescent="0.25">
      <c r="A35" s="178" t="s">
        <v>109</v>
      </c>
      <c r="B35" s="178"/>
      <c r="C35" s="186" t="s">
        <v>122</v>
      </c>
      <c r="D35" s="187"/>
      <c r="E35" s="201" t="s">
        <v>124</v>
      </c>
      <c r="F35" s="198"/>
      <c r="G35" s="191">
        <v>601.1</v>
      </c>
      <c r="H35" s="192"/>
      <c r="I35" s="205">
        <v>664.22</v>
      </c>
    </row>
    <row r="36" spans="1:9" ht="15.75" customHeight="1" x14ac:dyDescent="0.25">
      <c r="A36" s="178"/>
      <c r="B36" s="178"/>
      <c r="C36" s="186" t="s">
        <v>126</v>
      </c>
      <c r="D36" s="187"/>
      <c r="E36" s="203"/>
      <c r="F36" s="204"/>
      <c r="G36" s="193"/>
      <c r="H36" s="194"/>
      <c r="I36" s="206"/>
    </row>
    <row r="37" spans="1:9" x14ac:dyDescent="0.25">
      <c r="A37" s="178"/>
      <c r="B37" s="178"/>
      <c r="C37" s="186" t="s">
        <v>171</v>
      </c>
      <c r="D37" s="187"/>
      <c r="E37" s="203"/>
      <c r="F37" s="204"/>
      <c r="G37" s="193"/>
      <c r="H37" s="194"/>
      <c r="I37" s="206"/>
    </row>
    <row r="38" spans="1:9" x14ac:dyDescent="0.25">
      <c r="A38" s="178"/>
      <c r="B38" s="178"/>
      <c r="C38" s="101" t="s">
        <v>123</v>
      </c>
      <c r="D38" s="102"/>
      <c r="E38" s="203"/>
      <c r="F38" s="204"/>
      <c r="G38" s="193"/>
      <c r="H38" s="194"/>
      <c r="I38" s="206"/>
    </row>
    <row r="39" spans="1:9" x14ac:dyDescent="0.25">
      <c r="A39" s="178"/>
      <c r="B39" s="178"/>
      <c r="C39" s="188" t="s">
        <v>125</v>
      </c>
      <c r="D39" s="189"/>
      <c r="E39" s="202"/>
      <c r="F39" s="200"/>
      <c r="G39" s="195"/>
      <c r="H39" s="196"/>
      <c r="I39" s="207"/>
    </row>
  </sheetData>
  <mergeCells count="28">
    <mergeCell ref="C37:D37"/>
    <mergeCell ref="C39:D39"/>
    <mergeCell ref="A2:I2"/>
    <mergeCell ref="B3:B4"/>
    <mergeCell ref="A3:A4"/>
    <mergeCell ref="G34:H34"/>
    <mergeCell ref="G35:H39"/>
    <mergeCell ref="A33:B34"/>
    <mergeCell ref="C33:D34"/>
    <mergeCell ref="E33:F34"/>
    <mergeCell ref="A35:B39"/>
    <mergeCell ref="C35:D35"/>
    <mergeCell ref="E35:F39"/>
    <mergeCell ref="I35:I39"/>
    <mergeCell ref="C36:D36"/>
    <mergeCell ref="A21:A22"/>
    <mergeCell ref="A18:A19"/>
    <mergeCell ref="G33:I33"/>
    <mergeCell ref="C3:C4"/>
    <mergeCell ref="D3:F3"/>
    <mergeCell ref="G3:I3"/>
    <mergeCell ref="A5:A7"/>
    <mergeCell ref="A16:A17"/>
    <mergeCell ref="A23:A24"/>
    <mergeCell ref="A29:I29"/>
    <mergeCell ref="A30:I30"/>
    <mergeCell ref="A31:I31"/>
    <mergeCell ref="A32:I32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10" sqref="D10"/>
    </sheetView>
  </sheetViews>
  <sheetFormatPr defaultColWidth="9.140625" defaultRowHeight="15.75" x14ac:dyDescent="0.25"/>
  <cols>
    <col min="1" max="1" width="4.42578125" style="1" customWidth="1"/>
    <col min="2" max="2" width="37.85546875" style="1" customWidth="1"/>
    <col min="3" max="3" width="21.5703125" style="1" customWidth="1"/>
    <col min="4" max="4" width="18" style="1" customWidth="1"/>
    <col min="5" max="5" width="17.5703125" style="1" customWidth="1"/>
    <col min="6" max="6" width="18.7109375" style="1" customWidth="1"/>
    <col min="7" max="7" width="11" style="1" customWidth="1"/>
    <col min="8" max="16384" width="9.140625" style="1"/>
  </cols>
  <sheetData>
    <row r="1" spans="1:10" x14ac:dyDescent="0.25">
      <c r="A1" s="208" t="s">
        <v>173</v>
      </c>
      <c r="B1" s="208"/>
      <c r="C1" s="208"/>
      <c r="D1" s="208"/>
      <c r="E1" s="208"/>
      <c r="F1" s="208"/>
    </row>
    <row r="2" spans="1:10" x14ac:dyDescent="0.25">
      <c r="A2" s="208"/>
      <c r="B2" s="208"/>
      <c r="C2" s="208"/>
      <c r="D2" s="208"/>
      <c r="E2" s="208"/>
      <c r="F2" s="208"/>
    </row>
    <row r="3" spans="1:10" ht="41.25" customHeight="1" x14ac:dyDescent="0.25">
      <c r="A3" s="208"/>
      <c r="B3" s="208"/>
      <c r="C3" s="208"/>
      <c r="D3" s="208"/>
      <c r="E3" s="208"/>
      <c r="F3" s="208"/>
    </row>
    <row r="4" spans="1:10" x14ac:dyDescent="0.25">
      <c r="A4" s="96"/>
      <c r="B4" s="209" t="s">
        <v>0</v>
      </c>
      <c r="C4" s="209"/>
      <c r="D4" s="94"/>
      <c r="E4" s="96"/>
      <c r="F4" s="96"/>
    </row>
    <row r="5" spans="1:10" x14ac:dyDescent="0.25">
      <c r="A5" s="2"/>
      <c r="B5" s="3"/>
      <c r="C5" s="3"/>
      <c r="D5" s="3"/>
      <c r="E5" s="3"/>
      <c r="F5" s="2"/>
    </row>
    <row r="6" spans="1:10" x14ac:dyDescent="0.25">
      <c r="A6" s="210" t="s">
        <v>1</v>
      </c>
      <c r="B6" s="210" t="s">
        <v>2</v>
      </c>
      <c r="C6" s="210" t="s">
        <v>40</v>
      </c>
      <c r="D6" s="21"/>
      <c r="E6" s="211" t="s">
        <v>3</v>
      </c>
      <c r="F6" s="212"/>
    </row>
    <row r="7" spans="1:10" ht="63" x14ac:dyDescent="0.25">
      <c r="A7" s="210"/>
      <c r="B7" s="210"/>
      <c r="C7" s="210"/>
      <c r="D7" s="22" t="s">
        <v>43</v>
      </c>
      <c r="E7" s="95" t="s">
        <v>4</v>
      </c>
      <c r="F7" s="4" t="s">
        <v>5</v>
      </c>
    </row>
    <row r="8" spans="1:10" ht="31.5" x14ac:dyDescent="0.25">
      <c r="A8" s="5">
        <v>1</v>
      </c>
      <c r="B8" s="6" t="s">
        <v>6</v>
      </c>
      <c r="C8" s="5" t="s">
        <v>7</v>
      </c>
      <c r="D8" s="5">
        <f>ROUND(E8/1.105,2)</f>
        <v>148.13999999999999</v>
      </c>
      <c r="E8" s="7">
        <v>163.69</v>
      </c>
      <c r="F8" s="7">
        <v>298.5</v>
      </c>
      <c r="G8" s="8"/>
      <c r="H8" s="8"/>
      <c r="J8" s="8"/>
    </row>
    <row r="9" spans="1:10" ht="31.5" x14ac:dyDescent="0.25">
      <c r="A9" s="5">
        <v>2</v>
      </c>
      <c r="B9" s="6" t="s">
        <v>8</v>
      </c>
      <c r="C9" s="5" t="s">
        <v>9</v>
      </c>
      <c r="D9" s="7">
        <f t="shared" ref="D9:D15" si="0">ROUND(E9/1.105,2)</f>
        <v>183.08</v>
      </c>
      <c r="E9" s="7">
        <v>202.3</v>
      </c>
      <c r="F9" s="7">
        <v>368.91</v>
      </c>
      <c r="G9" s="8"/>
      <c r="H9" s="8"/>
      <c r="J9" s="8"/>
    </row>
    <row r="10" spans="1:10" ht="47.25" x14ac:dyDescent="0.25">
      <c r="A10" s="5">
        <v>3</v>
      </c>
      <c r="B10" s="6" t="s">
        <v>10</v>
      </c>
      <c r="C10" s="5" t="s">
        <v>11</v>
      </c>
      <c r="D10" s="5">
        <f t="shared" si="0"/>
        <v>239.89</v>
      </c>
      <c r="E10" s="7">
        <v>265.08</v>
      </c>
      <c r="F10" s="7">
        <v>483.38</v>
      </c>
      <c r="G10" s="8"/>
      <c r="H10" s="8"/>
      <c r="J10" s="8"/>
    </row>
    <row r="11" spans="1:10" ht="31.5" x14ac:dyDescent="0.25">
      <c r="A11" s="5">
        <v>4</v>
      </c>
      <c r="B11" s="6" t="s">
        <v>12</v>
      </c>
      <c r="C11" s="5" t="s">
        <v>13</v>
      </c>
      <c r="D11" s="7">
        <f t="shared" si="0"/>
        <v>122.31</v>
      </c>
      <c r="E11" s="7">
        <v>135.15</v>
      </c>
      <c r="F11" s="7">
        <v>246.45</v>
      </c>
      <c r="G11" s="8"/>
      <c r="H11" s="8"/>
      <c r="J11" s="8"/>
    </row>
    <row r="12" spans="1:10" ht="31.5" x14ac:dyDescent="0.25">
      <c r="A12" s="5">
        <v>5</v>
      </c>
      <c r="B12" s="6" t="s">
        <v>14</v>
      </c>
      <c r="C12" s="5" t="s">
        <v>15</v>
      </c>
      <c r="D12" s="5">
        <f t="shared" si="0"/>
        <v>203.87</v>
      </c>
      <c r="E12" s="7">
        <v>225.28</v>
      </c>
      <c r="F12" s="7">
        <v>410.8</v>
      </c>
      <c r="G12" s="8"/>
      <c r="H12" s="8"/>
      <c r="J12" s="8"/>
    </row>
    <row r="13" spans="1:10" ht="31.5" x14ac:dyDescent="0.25">
      <c r="A13" s="5">
        <v>6</v>
      </c>
      <c r="B13" s="6" t="s">
        <v>16</v>
      </c>
      <c r="C13" s="5" t="s">
        <v>17</v>
      </c>
      <c r="D13" s="5">
        <f t="shared" si="0"/>
        <v>142.68</v>
      </c>
      <c r="E13" s="7">
        <v>157.66</v>
      </c>
      <c r="F13" s="7">
        <v>287.5</v>
      </c>
      <c r="G13" s="8"/>
      <c r="H13" s="8"/>
      <c r="J13" s="8"/>
    </row>
    <row r="14" spans="1:10" ht="31.5" x14ac:dyDescent="0.25">
      <c r="A14" s="5">
        <v>7</v>
      </c>
      <c r="B14" s="6" t="s">
        <v>18</v>
      </c>
      <c r="C14" s="5" t="s">
        <v>42</v>
      </c>
      <c r="D14" s="5">
        <f t="shared" si="0"/>
        <v>147.62</v>
      </c>
      <c r="E14" s="7">
        <v>163.12</v>
      </c>
      <c r="F14" s="7">
        <v>297.45</v>
      </c>
      <c r="G14" s="8"/>
      <c r="H14" s="8"/>
      <c r="J14" s="8"/>
    </row>
    <row r="15" spans="1:10" x14ac:dyDescent="0.25">
      <c r="A15" s="5">
        <v>8</v>
      </c>
      <c r="B15" s="6" t="s">
        <v>19</v>
      </c>
      <c r="C15" s="5" t="s">
        <v>20</v>
      </c>
      <c r="D15" s="5">
        <f t="shared" si="0"/>
        <v>171.85</v>
      </c>
      <c r="E15" s="7">
        <v>189.89</v>
      </c>
      <c r="F15" s="7">
        <v>346.28</v>
      </c>
      <c r="G15" s="8"/>
      <c r="H15" s="8"/>
      <c r="J15" s="8"/>
    </row>
    <row r="16" spans="1:10" x14ac:dyDescent="0.25">
      <c r="A16" s="9"/>
      <c r="B16" s="10"/>
      <c r="C16" s="9"/>
      <c r="D16" s="9"/>
      <c r="E16" s="11"/>
      <c r="F16" s="11"/>
    </row>
    <row r="17" spans="1:10" x14ac:dyDescent="0.25">
      <c r="B17" s="209" t="s">
        <v>21</v>
      </c>
      <c r="C17" s="209"/>
      <c r="D17" s="209"/>
      <c r="E17" s="209"/>
    </row>
    <row r="18" spans="1:10" x14ac:dyDescent="0.25">
      <c r="B18" s="12"/>
      <c r="C18" s="12"/>
      <c r="D18" s="12"/>
      <c r="E18" s="12"/>
    </row>
    <row r="19" spans="1:10" s="14" customFormat="1" ht="31.5" customHeight="1" x14ac:dyDescent="0.25">
      <c r="A19" s="215" t="s">
        <v>22</v>
      </c>
      <c r="B19" s="215" t="s">
        <v>23</v>
      </c>
      <c r="C19" s="215" t="s">
        <v>41</v>
      </c>
      <c r="D19" s="217" t="s">
        <v>3</v>
      </c>
      <c r="E19" s="218"/>
      <c r="F19" s="219"/>
    </row>
    <row r="20" spans="1:10" s="14" customFormat="1" ht="63" x14ac:dyDescent="0.25">
      <c r="A20" s="216"/>
      <c r="B20" s="216"/>
      <c r="C20" s="216"/>
      <c r="D20" s="22" t="s">
        <v>43</v>
      </c>
      <c r="E20" s="220" t="s">
        <v>4</v>
      </c>
      <c r="F20" s="221"/>
    </row>
    <row r="21" spans="1:10" ht="31.5" x14ac:dyDescent="0.25">
      <c r="A21" s="99">
        <v>1</v>
      </c>
      <c r="B21" s="6" t="s">
        <v>24</v>
      </c>
      <c r="C21" s="5" t="s">
        <v>25</v>
      </c>
      <c r="D21" s="23">
        <f>ROUND(E21/1.105,2)</f>
        <v>503.95</v>
      </c>
      <c r="E21" s="213">
        <v>556.86</v>
      </c>
      <c r="F21" s="214"/>
      <c r="G21" s="24"/>
      <c r="H21" s="8"/>
      <c r="J21" s="8"/>
    </row>
    <row r="22" spans="1:10" x14ac:dyDescent="0.25">
      <c r="A22" s="99">
        <v>2</v>
      </c>
      <c r="B22" s="6" t="s">
        <v>26</v>
      </c>
      <c r="C22" s="5" t="s">
        <v>27</v>
      </c>
      <c r="D22" s="23">
        <f t="shared" ref="D22:D27" si="1">ROUND(E22/1.105,2)</f>
        <v>452.49</v>
      </c>
      <c r="E22" s="213">
        <v>500</v>
      </c>
      <c r="F22" s="214"/>
      <c r="G22" s="24"/>
      <c r="H22" s="8"/>
      <c r="J22" s="8"/>
    </row>
    <row r="23" spans="1:10" x14ac:dyDescent="0.25">
      <c r="A23" s="99">
        <v>3</v>
      </c>
      <c r="B23" s="6" t="s">
        <v>28</v>
      </c>
      <c r="C23" s="15" t="s">
        <v>29</v>
      </c>
      <c r="D23" s="23">
        <f t="shared" si="1"/>
        <v>99.55</v>
      </c>
      <c r="E23" s="213">
        <v>110</v>
      </c>
      <c r="F23" s="214"/>
      <c r="G23" s="24"/>
      <c r="H23" s="8"/>
      <c r="J23" s="8"/>
    </row>
    <row r="24" spans="1:10" x14ac:dyDescent="0.25">
      <c r="A24" s="99">
        <v>4</v>
      </c>
      <c r="B24" s="16" t="s">
        <v>30</v>
      </c>
      <c r="C24" s="5" t="s">
        <v>31</v>
      </c>
      <c r="D24" s="23">
        <f t="shared" si="1"/>
        <v>816.33</v>
      </c>
      <c r="E24" s="213">
        <v>902.04</v>
      </c>
      <c r="F24" s="214"/>
      <c r="G24" s="24"/>
      <c r="H24" s="8"/>
      <c r="J24" s="8"/>
    </row>
    <row r="25" spans="1:10" x14ac:dyDescent="0.25">
      <c r="A25" s="99">
        <v>5</v>
      </c>
      <c r="B25" s="17" t="s">
        <v>32</v>
      </c>
      <c r="C25" s="5" t="s">
        <v>33</v>
      </c>
      <c r="D25" s="23">
        <f t="shared" si="1"/>
        <v>219</v>
      </c>
      <c r="E25" s="213">
        <v>242</v>
      </c>
      <c r="F25" s="214"/>
      <c r="G25" s="24"/>
      <c r="H25" s="8"/>
      <c r="J25" s="8"/>
    </row>
    <row r="26" spans="1:10" x14ac:dyDescent="0.25">
      <c r="A26" s="99">
        <v>6</v>
      </c>
      <c r="B26" s="17" t="s">
        <v>34</v>
      </c>
      <c r="C26" s="5" t="s">
        <v>44</v>
      </c>
      <c r="D26" s="23"/>
      <c r="E26" s="213">
        <v>2166.1</v>
      </c>
      <c r="F26" s="214"/>
      <c r="G26" s="24"/>
      <c r="H26" s="8"/>
      <c r="J26" s="8"/>
    </row>
    <row r="27" spans="1:10" ht="29.25" customHeight="1" x14ac:dyDescent="0.25">
      <c r="A27" s="18">
        <v>7</v>
      </c>
      <c r="B27" s="19" t="s">
        <v>35</v>
      </c>
      <c r="C27" s="13" t="s">
        <v>36</v>
      </c>
      <c r="D27" s="23">
        <f t="shared" si="1"/>
        <v>219.28</v>
      </c>
      <c r="E27" s="223">
        <v>242.3</v>
      </c>
      <c r="F27" s="224"/>
      <c r="G27" s="24"/>
      <c r="H27" s="8"/>
    </row>
    <row r="28" spans="1:10" ht="31.5" x14ac:dyDescent="0.25">
      <c r="A28" s="225">
        <v>8</v>
      </c>
      <c r="B28" s="19" t="s">
        <v>37</v>
      </c>
      <c r="C28" s="20" t="s">
        <v>47</v>
      </c>
      <c r="D28" s="228"/>
      <c r="E28" s="223">
        <v>1042.77</v>
      </c>
      <c r="F28" s="224"/>
      <c r="G28" s="24"/>
    </row>
    <row r="29" spans="1:10" ht="47.25" x14ac:dyDescent="0.25">
      <c r="A29" s="226"/>
      <c r="B29" s="19" t="s">
        <v>38</v>
      </c>
      <c r="C29" s="20" t="s">
        <v>45</v>
      </c>
      <c r="D29" s="229"/>
      <c r="E29" s="223">
        <v>1759.51</v>
      </c>
      <c r="F29" s="224"/>
      <c r="G29" s="24"/>
    </row>
    <row r="30" spans="1:10" ht="47.25" x14ac:dyDescent="0.25">
      <c r="A30" s="227"/>
      <c r="B30" s="19" t="s">
        <v>39</v>
      </c>
      <c r="C30" s="20" t="s">
        <v>46</v>
      </c>
      <c r="D30" s="230"/>
      <c r="E30" s="223">
        <v>6425.1</v>
      </c>
      <c r="F30" s="224"/>
      <c r="G30" s="24"/>
    </row>
    <row r="32" spans="1:10" ht="33" customHeight="1" x14ac:dyDescent="0.25">
      <c r="A32" s="222" t="s">
        <v>172</v>
      </c>
      <c r="B32" s="222"/>
      <c r="C32" s="222"/>
      <c r="D32" s="222"/>
      <c r="E32" s="222"/>
      <c r="F32" s="222"/>
    </row>
  </sheetData>
  <mergeCells count="25">
    <mergeCell ref="A32:F32"/>
    <mergeCell ref="E27:F27"/>
    <mergeCell ref="A28:A30"/>
    <mergeCell ref="D28:D30"/>
    <mergeCell ref="E28:F28"/>
    <mergeCell ref="E29:F29"/>
    <mergeCell ref="E30:F30"/>
    <mergeCell ref="E26:F26"/>
    <mergeCell ref="B17:E17"/>
    <mergeCell ref="A19:A20"/>
    <mergeCell ref="B19:B20"/>
    <mergeCell ref="C19:C20"/>
    <mergeCell ref="D19:F19"/>
    <mergeCell ref="E20:F20"/>
    <mergeCell ref="E21:F21"/>
    <mergeCell ref="E22:F22"/>
    <mergeCell ref="E23:F23"/>
    <mergeCell ref="E24:F24"/>
    <mergeCell ref="E25:F25"/>
    <mergeCell ref="A1:F3"/>
    <mergeCell ref="B4:C4"/>
    <mergeCell ref="A6:A7"/>
    <mergeCell ref="B6:B7"/>
    <mergeCell ref="C6:C7"/>
    <mergeCell ref="E6:F6"/>
  </mergeCells>
  <pageMargins left="0.31496062992125984" right="0.31496062992125984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6" sqref="F6"/>
    </sheetView>
  </sheetViews>
  <sheetFormatPr defaultRowHeight="15" x14ac:dyDescent="0.25"/>
  <cols>
    <col min="1" max="1" width="30.5703125" style="39" customWidth="1"/>
    <col min="2" max="2" width="62.42578125" style="39" customWidth="1"/>
    <col min="3" max="3" width="15.7109375" style="39" customWidth="1"/>
    <col min="4" max="4" width="16.28515625" style="39" customWidth="1"/>
    <col min="5" max="6" width="15.7109375" style="39" customWidth="1"/>
    <col min="7" max="16384" width="9.140625" style="39"/>
  </cols>
  <sheetData>
    <row r="1" spans="1:6" ht="42" customHeight="1" x14ac:dyDescent="0.25">
      <c r="A1" s="237" t="s">
        <v>162</v>
      </c>
      <c r="B1" s="237"/>
      <c r="C1" s="237"/>
      <c r="D1" s="237"/>
      <c r="E1" s="237"/>
      <c r="F1" s="237"/>
    </row>
    <row r="2" spans="1:6" ht="16.5" customHeight="1" x14ac:dyDescent="0.25">
      <c r="A2" s="96"/>
      <c r="B2" s="96"/>
      <c r="C2" s="96"/>
      <c r="D2" s="96"/>
      <c r="E2" s="96"/>
      <c r="F2" s="96"/>
    </row>
    <row r="3" spans="1:6" ht="16.5" customHeight="1" x14ac:dyDescent="0.25">
      <c r="A3" s="238" t="s">
        <v>131</v>
      </c>
      <c r="B3" s="238" t="s">
        <v>132</v>
      </c>
      <c r="C3" s="238" t="s">
        <v>152</v>
      </c>
      <c r="D3" s="238" t="s">
        <v>145</v>
      </c>
      <c r="E3" s="238"/>
      <c r="F3" s="238"/>
    </row>
    <row r="4" spans="1:6" ht="60" x14ac:dyDescent="0.25">
      <c r="A4" s="238"/>
      <c r="B4" s="238"/>
      <c r="C4" s="238"/>
      <c r="D4" s="43" t="s">
        <v>148</v>
      </c>
      <c r="E4" s="43" t="s">
        <v>146</v>
      </c>
      <c r="F4" s="43" t="s">
        <v>147</v>
      </c>
    </row>
    <row r="5" spans="1:6" ht="21" customHeight="1" thickBot="1" x14ac:dyDescent="0.3">
      <c r="A5" s="234" t="s">
        <v>133</v>
      </c>
      <c r="B5" s="235"/>
      <c r="C5" s="235"/>
      <c r="D5" s="235"/>
      <c r="E5" s="235"/>
      <c r="F5" s="236"/>
    </row>
    <row r="6" spans="1:6" ht="57" x14ac:dyDescent="0.25">
      <c r="A6" s="48" t="s">
        <v>134</v>
      </c>
      <c r="B6" s="49" t="s">
        <v>144</v>
      </c>
      <c r="C6" s="50" t="s">
        <v>156</v>
      </c>
      <c r="D6" s="51">
        <f>SUM(D7:D10)</f>
        <v>726</v>
      </c>
      <c r="E6" s="51">
        <f t="shared" ref="E6:F6" si="0">SUM(E7:E10)</f>
        <v>802.23</v>
      </c>
      <c r="F6" s="52">
        <f t="shared" si="0"/>
        <v>1462.89</v>
      </c>
    </row>
    <row r="7" spans="1:6" x14ac:dyDescent="0.25">
      <c r="A7" s="231"/>
      <c r="B7" s="40" t="s">
        <v>135</v>
      </c>
      <c r="C7" s="44" t="s">
        <v>149</v>
      </c>
      <c r="D7" s="41">
        <v>24</v>
      </c>
      <c r="E7" s="41">
        <f>ROUND(D7*1.105,2)</f>
        <v>26.52</v>
      </c>
      <c r="F7" s="53">
        <f>ROUND(D7*2.015,2)</f>
        <v>48.36</v>
      </c>
    </row>
    <row r="8" spans="1:6" x14ac:dyDescent="0.25">
      <c r="A8" s="232"/>
      <c r="B8" s="40" t="s">
        <v>136</v>
      </c>
      <c r="C8" s="44" t="s">
        <v>157</v>
      </c>
      <c r="D8" s="41">
        <v>124</v>
      </c>
      <c r="E8" s="41">
        <f t="shared" ref="E8:E12" si="1">ROUND(D8*1.105,2)</f>
        <v>137.02000000000001</v>
      </c>
      <c r="F8" s="53">
        <f t="shared" ref="F8:F12" si="2">ROUND(D8*2.015,2)</f>
        <v>249.86</v>
      </c>
    </row>
    <row r="9" spans="1:6" x14ac:dyDescent="0.25">
      <c r="A9" s="232"/>
      <c r="B9" s="40" t="s">
        <v>137</v>
      </c>
      <c r="C9" s="44" t="s">
        <v>150</v>
      </c>
      <c r="D9" s="41">
        <v>88.99</v>
      </c>
      <c r="E9" s="41">
        <f t="shared" si="1"/>
        <v>98.33</v>
      </c>
      <c r="F9" s="53">
        <f t="shared" si="2"/>
        <v>179.31</v>
      </c>
    </row>
    <row r="10" spans="1:6" ht="98.25" customHeight="1" thickBot="1" x14ac:dyDescent="0.3">
      <c r="A10" s="233"/>
      <c r="B10" s="71" t="s">
        <v>160</v>
      </c>
      <c r="C10" s="54" t="s">
        <v>151</v>
      </c>
      <c r="D10" s="55">
        <v>489.01</v>
      </c>
      <c r="E10" s="55">
        <f t="shared" si="1"/>
        <v>540.36</v>
      </c>
      <c r="F10" s="56">
        <f t="shared" si="2"/>
        <v>985.36</v>
      </c>
    </row>
    <row r="11" spans="1:6" ht="45" x14ac:dyDescent="0.25">
      <c r="A11" s="57" t="s">
        <v>138</v>
      </c>
      <c r="B11" s="45" t="s">
        <v>139</v>
      </c>
      <c r="C11" s="46" t="s">
        <v>158</v>
      </c>
      <c r="D11" s="47">
        <v>60</v>
      </c>
      <c r="E11" s="47">
        <f t="shared" si="1"/>
        <v>66.3</v>
      </c>
      <c r="F11" s="58">
        <f t="shared" si="2"/>
        <v>120.9</v>
      </c>
    </row>
    <row r="12" spans="1:6" ht="45.75" thickBot="1" x14ac:dyDescent="0.3">
      <c r="A12" s="59" t="s">
        <v>138</v>
      </c>
      <c r="B12" s="60" t="s">
        <v>140</v>
      </c>
      <c r="C12" s="54" t="s">
        <v>153</v>
      </c>
      <c r="D12" s="55">
        <v>419</v>
      </c>
      <c r="E12" s="55">
        <f t="shared" si="1"/>
        <v>463</v>
      </c>
      <c r="F12" s="56">
        <f t="shared" si="2"/>
        <v>844.29</v>
      </c>
    </row>
    <row r="13" spans="1:6" ht="22.5" customHeight="1" thickBot="1" x14ac:dyDescent="0.3">
      <c r="A13" s="234" t="s">
        <v>161</v>
      </c>
      <c r="B13" s="235"/>
      <c r="C13" s="235"/>
      <c r="D13" s="235"/>
      <c r="E13" s="235"/>
      <c r="F13" s="236"/>
    </row>
    <row r="14" spans="1:6" ht="45" x14ac:dyDescent="0.25">
      <c r="A14" s="61" t="s">
        <v>138</v>
      </c>
      <c r="B14" s="49" t="s">
        <v>141</v>
      </c>
      <c r="C14" s="62" t="s">
        <v>154</v>
      </c>
      <c r="D14" s="51">
        <v>1367.2</v>
      </c>
      <c r="E14" s="51">
        <f t="shared" ref="E14:E16" si="3">ROUND(D14*1.105,2)</f>
        <v>1510.76</v>
      </c>
      <c r="F14" s="63">
        <f>ROUND(D14*2.015,2)</f>
        <v>2754.91</v>
      </c>
    </row>
    <row r="15" spans="1:6" ht="45" x14ac:dyDescent="0.25">
      <c r="A15" s="64" t="s">
        <v>138</v>
      </c>
      <c r="B15" s="40" t="s">
        <v>142</v>
      </c>
      <c r="C15" s="44" t="s">
        <v>159</v>
      </c>
      <c r="D15" s="41">
        <v>1065</v>
      </c>
      <c r="E15" s="41">
        <f t="shared" si="3"/>
        <v>1176.83</v>
      </c>
      <c r="F15" s="65">
        <f t="shared" ref="F15:F16" si="4">ROUND(D15*2.015,2)</f>
        <v>2145.98</v>
      </c>
    </row>
    <row r="16" spans="1:6" ht="45.75" thickBot="1" x14ac:dyDescent="0.3">
      <c r="A16" s="59" t="s">
        <v>138</v>
      </c>
      <c r="B16" s="60" t="s">
        <v>143</v>
      </c>
      <c r="C16" s="54" t="s">
        <v>155</v>
      </c>
      <c r="D16" s="55">
        <v>1139.3</v>
      </c>
      <c r="E16" s="55">
        <f t="shared" si="3"/>
        <v>1258.93</v>
      </c>
      <c r="F16" s="66">
        <f t="shared" si="4"/>
        <v>2295.69</v>
      </c>
    </row>
    <row r="17" spans="2:3" x14ac:dyDescent="0.25">
      <c r="B17" s="42"/>
      <c r="C17" s="42"/>
    </row>
    <row r="18" spans="2:3" x14ac:dyDescent="0.25">
      <c r="B18" s="42"/>
      <c r="C18" s="42"/>
    </row>
    <row r="19" spans="2:3" x14ac:dyDescent="0.25">
      <c r="B19" s="42"/>
      <c r="C19" s="42"/>
    </row>
  </sheetData>
  <mergeCells count="8">
    <mergeCell ref="A7:A10"/>
    <mergeCell ref="A13:F13"/>
    <mergeCell ref="A1:F1"/>
    <mergeCell ref="A3:A4"/>
    <mergeCell ref="B3:B4"/>
    <mergeCell ref="C3:C4"/>
    <mergeCell ref="D3:F3"/>
    <mergeCell ref="A5:F5"/>
  </mergeCells>
  <pageMargins left="0.70866141732283472" right="0.31496062992125984" top="0.15748031496062992" bottom="0.15748031496062992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9"/>
  <sheetViews>
    <sheetView zoomScale="90" zoomScaleNormal="90" zoomScaleSheetLayoutView="70" workbookViewId="0">
      <pane xSplit="2" ySplit="11" topLeftCell="C103" activePane="bottomRight" state="frozen"/>
      <selection pane="topRight" activeCell="C1" sqref="C1"/>
      <selection pane="bottomLeft" activeCell="A12" sqref="A12"/>
      <selection pane="bottomRight" activeCell="H97" sqref="H97"/>
    </sheetView>
  </sheetViews>
  <sheetFormatPr defaultColWidth="9.140625" defaultRowHeight="15" x14ac:dyDescent="0.25"/>
  <cols>
    <col min="1" max="1" width="8.7109375" style="25" customWidth="1"/>
    <col min="2" max="2" width="57.7109375" style="25" customWidth="1"/>
    <col min="3" max="3" width="20.7109375" style="25" customWidth="1"/>
    <col min="4" max="4" width="3" style="25" customWidth="1"/>
    <col min="5" max="7" width="20.7109375" style="25" customWidth="1"/>
    <col min="8" max="8" width="24.5703125" style="25" customWidth="1"/>
    <col min="9" max="16384" width="9.140625" style="25"/>
  </cols>
  <sheetData>
    <row r="2" spans="1:8" x14ac:dyDescent="0.25">
      <c r="A2" s="156" t="s">
        <v>127</v>
      </c>
      <c r="B2" s="156"/>
      <c r="C2" s="156"/>
      <c r="D2" s="156"/>
      <c r="E2" s="156"/>
      <c r="F2" s="156"/>
      <c r="G2" s="156"/>
      <c r="H2" s="156"/>
    </row>
    <row r="3" spans="1:8" x14ac:dyDescent="0.25">
      <c r="A3" s="104"/>
      <c r="B3" s="156" t="s">
        <v>179</v>
      </c>
      <c r="C3" s="156"/>
      <c r="D3" s="156"/>
      <c r="E3" s="156"/>
      <c r="F3" s="156"/>
      <c r="G3" s="156"/>
      <c r="H3" s="156"/>
    </row>
    <row r="4" spans="1:8" x14ac:dyDescent="0.25">
      <c r="A4" s="157" t="s">
        <v>180</v>
      </c>
      <c r="B4" s="157"/>
      <c r="C4" s="157"/>
      <c r="D4" s="157"/>
      <c r="E4" s="157"/>
      <c r="F4" s="157"/>
      <c r="G4" s="157"/>
      <c r="H4" s="157"/>
    </row>
    <row r="5" spans="1:8" x14ac:dyDescent="0.25">
      <c r="A5" s="157"/>
      <c r="B5" s="157"/>
      <c r="C5" s="157"/>
      <c r="D5" s="157"/>
      <c r="E5" s="157"/>
      <c r="F5" s="157"/>
      <c r="G5" s="157"/>
      <c r="H5" s="157"/>
    </row>
    <row r="6" spans="1:8" ht="12" customHeight="1" x14ac:dyDescent="0.25">
      <c r="A6" s="157"/>
      <c r="B6" s="157"/>
      <c r="C6" s="157"/>
      <c r="D6" s="157"/>
      <c r="E6" s="157"/>
      <c r="F6" s="157"/>
      <c r="G6" s="157"/>
      <c r="H6" s="157"/>
    </row>
    <row r="7" spans="1:8" x14ac:dyDescent="0.25">
      <c r="A7" s="158"/>
      <c r="B7" s="158"/>
      <c r="H7" s="26"/>
    </row>
    <row r="8" spans="1:8" ht="32.25" customHeight="1" x14ac:dyDescent="0.25">
      <c r="A8" s="159" t="s">
        <v>48</v>
      </c>
      <c r="B8" s="159" t="s">
        <v>49</v>
      </c>
      <c r="C8" s="160" t="s">
        <v>168</v>
      </c>
      <c r="D8" s="161"/>
      <c r="E8" s="161"/>
      <c r="F8" s="161"/>
      <c r="G8" s="161"/>
      <c r="H8" s="162"/>
    </row>
    <row r="9" spans="1:8" ht="22.5" customHeight="1" x14ac:dyDescent="0.25">
      <c r="A9" s="159"/>
      <c r="B9" s="159"/>
      <c r="C9" s="163" t="s">
        <v>50</v>
      </c>
      <c r="D9" s="164"/>
      <c r="E9" s="167" t="s">
        <v>51</v>
      </c>
      <c r="F9" s="167"/>
      <c r="G9" s="167"/>
      <c r="H9" s="167" t="s">
        <v>52</v>
      </c>
    </row>
    <row r="10" spans="1:8" ht="89.25" customHeight="1" x14ac:dyDescent="0.25">
      <c r="A10" s="159"/>
      <c r="B10" s="159"/>
      <c r="C10" s="165"/>
      <c r="D10" s="166"/>
      <c r="E10" s="110" t="s">
        <v>53</v>
      </c>
      <c r="F10" s="75" t="s">
        <v>54</v>
      </c>
      <c r="G10" s="110" t="s">
        <v>55</v>
      </c>
      <c r="H10" s="167"/>
    </row>
    <row r="11" spans="1:8" x14ac:dyDescent="0.25">
      <c r="A11" s="170" t="s">
        <v>56</v>
      </c>
      <c r="B11" s="171"/>
      <c r="C11" s="171"/>
      <c r="D11" s="171"/>
      <c r="E11" s="171"/>
      <c r="F11" s="171"/>
      <c r="G11" s="171"/>
      <c r="H11" s="172"/>
    </row>
    <row r="12" spans="1:8" ht="15.75" x14ac:dyDescent="0.25">
      <c r="A12" s="5" t="s">
        <v>57</v>
      </c>
      <c r="B12" s="100" t="s">
        <v>58</v>
      </c>
      <c r="C12" s="239">
        <v>1152.69</v>
      </c>
      <c r="D12" s="240"/>
      <c r="E12" s="115">
        <v>1152.69</v>
      </c>
      <c r="F12" s="117"/>
      <c r="G12" s="117"/>
      <c r="H12" s="115">
        <v>1267.95</v>
      </c>
    </row>
    <row r="13" spans="1:8" ht="15.75" x14ac:dyDescent="0.25">
      <c r="A13" s="5" t="s">
        <v>57</v>
      </c>
      <c r="B13" s="100" t="s">
        <v>59</v>
      </c>
      <c r="C13" s="239">
        <v>1325.1</v>
      </c>
      <c r="D13" s="240"/>
      <c r="E13" s="115">
        <v>1430.8</v>
      </c>
      <c r="F13" s="117"/>
      <c r="G13" s="117"/>
      <c r="H13" s="115">
        <v>1546.06</v>
      </c>
    </row>
    <row r="14" spans="1:8" ht="15.75" x14ac:dyDescent="0.25">
      <c r="A14" s="5" t="s">
        <v>57</v>
      </c>
      <c r="B14" s="100" t="s">
        <v>67</v>
      </c>
      <c r="C14" s="239">
        <v>1418.87</v>
      </c>
      <c r="D14" s="240"/>
      <c r="E14" s="115">
        <v>1418.87</v>
      </c>
      <c r="F14" s="117"/>
      <c r="G14" s="117"/>
      <c r="H14" s="115">
        <v>1560.76</v>
      </c>
    </row>
    <row r="15" spans="1:8" ht="15.75" x14ac:dyDescent="0.25">
      <c r="A15" s="5" t="s">
        <v>57</v>
      </c>
      <c r="B15" s="100">
        <v>39</v>
      </c>
      <c r="C15" s="239">
        <v>1438.09</v>
      </c>
      <c r="D15" s="240"/>
      <c r="E15" s="115">
        <v>1438.09</v>
      </c>
      <c r="F15" s="117"/>
      <c r="G15" s="117"/>
      <c r="H15" s="115">
        <v>1581.9</v>
      </c>
    </row>
    <row r="16" spans="1:8" ht="15.75" x14ac:dyDescent="0.25">
      <c r="A16" s="5" t="s">
        <v>57</v>
      </c>
      <c r="B16" s="100" t="s">
        <v>60</v>
      </c>
      <c r="C16" s="239">
        <v>1502</v>
      </c>
      <c r="D16" s="240"/>
      <c r="E16" s="115">
        <v>1502</v>
      </c>
      <c r="F16" s="117"/>
      <c r="G16" s="117"/>
      <c r="H16" s="115">
        <v>1652.2</v>
      </c>
    </row>
    <row r="17" spans="1:8" ht="15.75" x14ac:dyDescent="0.25">
      <c r="A17" s="5" t="s">
        <v>57</v>
      </c>
      <c r="B17" s="100" t="s">
        <v>61</v>
      </c>
      <c r="C17" s="239">
        <v>1505.3</v>
      </c>
      <c r="D17" s="240"/>
      <c r="E17" s="115">
        <v>1505.3</v>
      </c>
      <c r="F17" s="117"/>
      <c r="G17" s="117"/>
      <c r="H17" s="115">
        <v>1655.84</v>
      </c>
    </row>
    <row r="18" spans="1:8" ht="15.75" x14ac:dyDescent="0.25">
      <c r="A18" s="5" t="s">
        <v>57</v>
      </c>
      <c r="B18" s="100" t="s">
        <v>63</v>
      </c>
      <c r="C18" s="239">
        <v>1588.43</v>
      </c>
      <c r="D18" s="240"/>
      <c r="E18" s="115">
        <v>1588.43</v>
      </c>
      <c r="F18" s="117"/>
      <c r="G18" s="117"/>
      <c r="H18" s="115">
        <v>1747.28</v>
      </c>
    </row>
    <row r="19" spans="1:8" ht="15.75" x14ac:dyDescent="0.25">
      <c r="A19" s="5" t="s">
        <v>57</v>
      </c>
      <c r="B19" s="100" t="s">
        <v>62</v>
      </c>
      <c r="C19" s="239">
        <v>1591.29</v>
      </c>
      <c r="D19" s="240"/>
      <c r="E19" s="115">
        <v>1696.98</v>
      </c>
      <c r="F19" s="117"/>
      <c r="G19" s="117"/>
      <c r="H19" s="115">
        <v>1838.87</v>
      </c>
    </row>
    <row r="20" spans="1:8" ht="15.75" x14ac:dyDescent="0.25">
      <c r="A20" s="5" t="s">
        <v>57</v>
      </c>
      <c r="B20" s="100" t="s">
        <v>64</v>
      </c>
      <c r="C20" s="239">
        <v>1592.23</v>
      </c>
      <c r="D20" s="240"/>
      <c r="E20" s="115">
        <v>1592.23</v>
      </c>
      <c r="F20" s="117"/>
      <c r="G20" s="117"/>
      <c r="H20" s="115">
        <v>1751.45</v>
      </c>
    </row>
    <row r="21" spans="1:8" ht="15.75" x14ac:dyDescent="0.25">
      <c r="A21" s="5" t="s">
        <v>57</v>
      </c>
      <c r="B21" s="100">
        <v>36</v>
      </c>
      <c r="C21" s="239">
        <v>1610.51</v>
      </c>
      <c r="D21" s="240"/>
      <c r="E21" s="115">
        <v>1716.2</v>
      </c>
      <c r="F21" s="117"/>
      <c r="G21" s="117"/>
      <c r="H21" s="115">
        <v>1860.01</v>
      </c>
    </row>
    <row r="22" spans="1:8" ht="15.75" x14ac:dyDescent="0.25">
      <c r="A22" s="5" t="s">
        <v>57</v>
      </c>
      <c r="B22" s="100" t="s">
        <v>164</v>
      </c>
      <c r="C22" s="239">
        <v>1674.42</v>
      </c>
      <c r="D22" s="240"/>
      <c r="E22" s="115">
        <v>1780.11</v>
      </c>
      <c r="F22" s="117"/>
      <c r="G22" s="117"/>
      <c r="H22" s="115">
        <v>1930.31</v>
      </c>
    </row>
    <row r="23" spans="1:8" ht="15.75" x14ac:dyDescent="0.25">
      <c r="A23" s="5" t="s">
        <v>57</v>
      </c>
      <c r="B23" s="100" t="s">
        <v>65</v>
      </c>
      <c r="C23" s="239">
        <v>1677.72</v>
      </c>
      <c r="D23" s="240"/>
      <c r="E23" s="115">
        <v>1783.41</v>
      </c>
      <c r="F23" s="117"/>
      <c r="G23" s="117"/>
      <c r="H23" s="115">
        <v>1933.95</v>
      </c>
    </row>
    <row r="24" spans="1:8" ht="15.75" x14ac:dyDescent="0.25">
      <c r="A24" s="5" t="s">
        <v>57</v>
      </c>
      <c r="B24" s="100">
        <v>65.709999999999994</v>
      </c>
      <c r="C24" s="239">
        <v>1678.66</v>
      </c>
      <c r="D24" s="240"/>
      <c r="E24" s="115">
        <v>1678.66</v>
      </c>
      <c r="F24" s="117"/>
      <c r="G24" s="117"/>
      <c r="H24" s="115">
        <v>1846.52</v>
      </c>
    </row>
    <row r="25" spans="1:8" ht="15.75" x14ac:dyDescent="0.25">
      <c r="A25" s="5" t="s">
        <v>57</v>
      </c>
      <c r="B25" s="100">
        <v>55</v>
      </c>
      <c r="C25" s="239">
        <v>1700.99</v>
      </c>
      <c r="D25" s="240"/>
      <c r="E25" s="115">
        <v>1700.99</v>
      </c>
      <c r="F25" s="117"/>
      <c r="G25" s="117"/>
      <c r="H25" s="115">
        <v>1871.09</v>
      </c>
    </row>
    <row r="26" spans="1:8" ht="15.75" x14ac:dyDescent="0.25">
      <c r="A26" s="5" t="s">
        <v>57</v>
      </c>
      <c r="B26" s="100">
        <v>48.54</v>
      </c>
      <c r="C26" s="239">
        <v>1760.85</v>
      </c>
      <c r="D26" s="240"/>
      <c r="E26" s="115">
        <v>1866.54</v>
      </c>
      <c r="F26" s="117"/>
      <c r="G26" s="117"/>
      <c r="H26" s="115">
        <v>2025.38</v>
      </c>
    </row>
    <row r="27" spans="1:8" ht="15.75" x14ac:dyDescent="0.25">
      <c r="A27" s="5" t="s">
        <v>57</v>
      </c>
      <c r="B27" s="100" t="s">
        <v>128</v>
      </c>
      <c r="C27" s="239">
        <v>1764.64</v>
      </c>
      <c r="D27" s="240"/>
      <c r="E27" s="115">
        <v>1870.33</v>
      </c>
      <c r="F27" s="117"/>
      <c r="G27" s="117"/>
      <c r="H27" s="115">
        <v>2029.56</v>
      </c>
    </row>
    <row r="28" spans="1:8" ht="15.75" x14ac:dyDescent="0.25">
      <c r="A28" s="5" t="s">
        <v>57</v>
      </c>
      <c r="B28" s="99">
        <v>40.619999999999997</v>
      </c>
      <c r="C28" s="239">
        <v>1847.77</v>
      </c>
      <c r="D28" s="240"/>
      <c r="E28" s="115">
        <v>1953.47</v>
      </c>
      <c r="F28" s="117"/>
      <c r="G28" s="117"/>
      <c r="H28" s="115">
        <v>2121</v>
      </c>
    </row>
    <row r="29" spans="1:8" ht="15.75" x14ac:dyDescent="0.25">
      <c r="A29" s="5" t="s">
        <v>57</v>
      </c>
      <c r="B29" s="99">
        <v>68.739999999999995</v>
      </c>
      <c r="C29" s="239">
        <v>1851.08</v>
      </c>
      <c r="D29" s="240"/>
      <c r="E29" s="115">
        <v>1956.77</v>
      </c>
      <c r="F29" s="117"/>
      <c r="G29" s="117"/>
      <c r="H29" s="115">
        <v>2124.63</v>
      </c>
    </row>
    <row r="30" spans="1:8" ht="15.75" x14ac:dyDescent="0.25">
      <c r="A30" s="5" t="s">
        <v>57</v>
      </c>
      <c r="B30" s="99">
        <v>50</v>
      </c>
      <c r="C30" s="239">
        <v>1873.4</v>
      </c>
      <c r="D30" s="240"/>
      <c r="E30" s="115">
        <v>1979.1</v>
      </c>
      <c r="F30" s="117"/>
      <c r="G30" s="117"/>
      <c r="H30" s="115">
        <v>2149.19</v>
      </c>
    </row>
    <row r="31" spans="1:8" ht="15.75" x14ac:dyDescent="0.25">
      <c r="A31" s="5" t="s">
        <v>57</v>
      </c>
      <c r="B31" s="99">
        <v>42</v>
      </c>
      <c r="C31" s="239">
        <v>1934.21</v>
      </c>
      <c r="D31" s="240"/>
      <c r="E31" s="115">
        <v>2039.9</v>
      </c>
      <c r="F31" s="117"/>
      <c r="G31" s="117"/>
      <c r="H31" s="115">
        <v>2216.08</v>
      </c>
    </row>
    <row r="32" spans="1:8" ht="15.75" x14ac:dyDescent="0.25">
      <c r="A32" s="5" t="s">
        <v>57</v>
      </c>
      <c r="B32" s="99">
        <v>60</v>
      </c>
      <c r="C32" s="239">
        <v>1959.84</v>
      </c>
      <c r="D32" s="240"/>
      <c r="E32" s="115">
        <v>2065.5300000000002</v>
      </c>
      <c r="F32" s="117"/>
      <c r="G32" s="117"/>
      <c r="H32" s="115">
        <v>2244.27</v>
      </c>
    </row>
    <row r="33" spans="1:8" ht="15.75" x14ac:dyDescent="0.25">
      <c r="A33" s="5" t="s">
        <v>57</v>
      </c>
      <c r="B33" s="99">
        <v>64</v>
      </c>
      <c r="C33" s="239">
        <v>2046.76</v>
      </c>
      <c r="D33" s="240"/>
      <c r="E33" s="115">
        <v>2152.4499999999998</v>
      </c>
      <c r="F33" s="117"/>
      <c r="G33" s="117"/>
      <c r="H33" s="115">
        <v>2339.89</v>
      </c>
    </row>
    <row r="34" spans="1:8" ht="15.75" x14ac:dyDescent="0.25">
      <c r="A34" s="5" t="s">
        <v>57</v>
      </c>
      <c r="B34" s="99">
        <v>45</v>
      </c>
      <c r="C34" s="239">
        <v>2603.75</v>
      </c>
      <c r="D34" s="240"/>
      <c r="E34" s="115">
        <v>2603.75</v>
      </c>
      <c r="F34" s="117"/>
      <c r="G34" s="117"/>
      <c r="H34" s="115">
        <v>2864.12</v>
      </c>
    </row>
    <row r="35" spans="1:8" ht="15.75" x14ac:dyDescent="0.25">
      <c r="A35" s="118"/>
      <c r="B35" s="247"/>
      <c r="C35" s="247"/>
      <c r="D35" s="247"/>
      <c r="E35" s="247"/>
      <c r="F35" s="247"/>
      <c r="G35" s="247"/>
      <c r="H35" s="247"/>
    </row>
    <row r="36" spans="1:8" ht="15.75" x14ac:dyDescent="0.25">
      <c r="A36" s="5" t="s">
        <v>66</v>
      </c>
      <c r="B36" s="100" t="s">
        <v>58</v>
      </c>
      <c r="C36" s="245">
        <v>1677.19</v>
      </c>
      <c r="D36" s="246"/>
      <c r="E36" s="115">
        <v>1677.19</v>
      </c>
      <c r="F36" s="115">
        <v>1677.19</v>
      </c>
      <c r="G36" s="116">
        <v>1677.19</v>
      </c>
      <c r="H36" s="119">
        <v>1844.9</v>
      </c>
    </row>
    <row r="37" spans="1:8" ht="15.75" x14ac:dyDescent="0.25">
      <c r="A37" s="5" t="s">
        <v>66</v>
      </c>
      <c r="B37" s="100" t="s">
        <v>67</v>
      </c>
      <c r="C37" s="245">
        <v>1751.71</v>
      </c>
      <c r="D37" s="246"/>
      <c r="E37" s="115">
        <v>1751.71</v>
      </c>
      <c r="F37" s="115">
        <v>1751.71</v>
      </c>
      <c r="G37" s="116">
        <v>1751.71</v>
      </c>
      <c r="H37" s="119">
        <v>1926.88</v>
      </c>
    </row>
    <row r="38" spans="1:8" ht="15.75" x14ac:dyDescent="0.25">
      <c r="A38" s="5" t="s">
        <v>66</v>
      </c>
      <c r="B38" s="100" t="s">
        <v>68</v>
      </c>
      <c r="C38" s="245">
        <v>1834.84</v>
      </c>
      <c r="D38" s="246"/>
      <c r="E38" s="115">
        <v>1834.84</v>
      </c>
      <c r="F38" s="115">
        <v>1834.84</v>
      </c>
      <c r="G38" s="116">
        <v>1834.84</v>
      </c>
      <c r="H38" s="119">
        <v>2018.33</v>
      </c>
    </row>
    <row r="39" spans="1:8" ht="15.75" x14ac:dyDescent="0.25">
      <c r="A39" s="5" t="s">
        <v>66</v>
      </c>
      <c r="B39" s="100" t="s">
        <v>61</v>
      </c>
      <c r="C39" s="245">
        <v>1838.14</v>
      </c>
      <c r="D39" s="246"/>
      <c r="E39" s="115">
        <v>1838.14</v>
      </c>
      <c r="F39" s="115">
        <v>1838.14</v>
      </c>
      <c r="G39" s="116">
        <v>1838.14</v>
      </c>
      <c r="H39" s="119">
        <v>2021.96</v>
      </c>
    </row>
    <row r="40" spans="1:8" ht="15.75" x14ac:dyDescent="0.25">
      <c r="A40" s="5" t="s">
        <v>66</v>
      </c>
      <c r="B40" s="100" t="s">
        <v>59</v>
      </c>
      <c r="C40" s="245">
        <v>1849.6</v>
      </c>
      <c r="D40" s="246"/>
      <c r="E40" s="115">
        <v>1955.29</v>
      </c>
      <c r="F40" s="115">
        <v>1849.6</v>
      </c>
      <c r="G40" s="116">
        <v>1955.29</v>
      </c>
      <c r="H40" s="119">
        <v>2123.0100000000002</v>
      </c>
    </row>
    <row r="41" spans="1:8" ht="15.75" x14ac:dyDescent="0.25">
      <c r="A41" s="5" t="s">
        <v>66</v>
      </c>
      <c r="B41" s="100" t="s">
        <v>62</v>
      </c>
      <c r="C41" s="245">
        <v>1924.13</v>
      </c>
      <c r="D41" s="246"/>
      <c r="E41" s="115">
        <v>2029.82</v>
      </c>
      <c r="F41" s="115">
        <v>1924.13</v>
      </c>
      <c r="G41" s="116">
        <v>2029.82</v>
      </c>
      <c r="H41" s="119">
        <v>2204.9899999999998</v>
      </c>
    </row>
    <row r="42" spans="1:8" ht="15.75" x14ac:dyDescent="0.25">
      <c r="A42" s="5" t="s">
        <v>66</v>
      </c>
      <c r="B42" s="100" t="s">
        <v>64</v>
      </c>
      <c r="C42" s="245">
        <v>1925.07</v>
      </c>
      <c r="D42" s="246"/>
      <c r="E42" s="115">
        <v>1925.07</v>
      </c>
      <c r="F42" s="115">
        <v>1925.07</v>
      </c>
      <c r="G42" s="116">
        <v>1925.07</v>
      </c>
      <c r="H42" s="119">
        <v>2117.5700000000002</v>
      </c>
    </row>
    <row r="43" spans="1:8" ht="15.75" x14ac:dyDescent="0.25">
      <c r="A43" s="5" t="s">
        <v>66</v>
      </c>
      <c r="B43" s="100">
        <v>39</v>
      </c>
      <c r="C43" s="245">
        <v>1962.59</v>
      </c>
      <c r="D43" s="246"/>
      <c r="E43" s="115">
        <v>1962.59</v>
      </c>
      <c r="F43" s="115">
        <v>1962.59</v>
      </c>
      <c r="G43" s="116">
        <v>1962.59</v>
      </c>
      <c r="H43" s="119">
        <v>2158.85</v>
      </c>
    </row>
    <row r="44" spans="1:8" ht="15.75" x14ac:dyDescent="0.25">
      <c r="A44" s="5" t="s">
        <v>66</v>
      </c>
      <c r="B44" s="100" t="s">
        <v>65</v>
      </c>
      <c r="C44" s="245">
        <v>2010.56</v>
      </c>
      <c r="D44" s="246"/>
      <c r="E44" s="115">
        <v>2116.25</v>
      </c>
      <c r="F44" s="115">
        <v>2010.56</v>
      </c>
      <c r="G44" s="116">
        <v>2116.25</v>
      </c>
      <c r="H44" s="119">
        <v>2300.0700000000002</v>
      </c>
    </row>
    <row r="45" spans="1:8" ht="15.75" x14ac:dyDescent="0.25">
      <c r="A45" s="5" t="s">
        <v>66</v>
      </c>
      <c r="B45" s="100">
        <v>65.709999999999994</v>
      </c>
      <c r="C45" s="245">
        <v>2011.5</v>
      </c>
      <c r="D45" s="246"/>
      <c r="E45" s="115">
        <v>2011.5</v>
      </c>
      <c r="F45" s="115">
        <v>2011.5</v>
      </c>
      <c r="G45" s="116">
        <v>2011.5</v>
      </c>
      <c r="H45" s="119">
        <v>2212.65</v>
      </c>
    </row>
    <row r="46" spans="1:8" ht="15.75" x14ac:dyDescent="0.25">
      <c r="A46" s="5" t="s">
        <v>66</v>
      </c>
      <c r="B46" s="100" t="s">
        <v>63</v>
      </c>
      <c r="C46" s="245">
        <v>2112.9299999999998</v>
      </c>
      <c r="D46" s="246"/>
      <c r="E46" s="115">
        <v>2112.9299999999998</v>
      </c>
      <c r="F46" s="115">
        <v>2112.9299999999998</v>
      </c>
      <c r="G46" s="116">
        <v>2112.9299999999998</v>
      </c>
      <c r="H46" s="119">
        <v>2324.23</v>
      </c>
    </row>
    <row r="47" spans="1:8" ht="15.75" x14ac:dyDescent="0.25">
      <c r="A47" s="5" t="s">
        <v>66</v>
      </c>
      <c r="B47" s="100">
        <v>36</v>
      </c>
      <c r="C47" s="245">
        <v>2135</v>
      </c>
      <c r="D47" s="246"/>
      <c r="E47" s="115">
        <v>2240.6999999999998</v>
      </c>
      <c r="F47" s="115">
        <v>2135</v>
      </c>
      <c r="G47" s="116">
        <v>2240.6999999999998</v>
      </c>
      <c r="H47" s="119">
        <v>2436.96</v>
      </c>
    </row>
    <row r="48" spans="1:8" ht="15.75" x14ac:dyDescent="0.25">
      <c r="A48" s="5" t="s">
        <v>66</v>
      </c>
      <c r="B48" s="100" t="s">
        <v>165</v>
      </c>
      <c r="C48" s="245">
        <v>2439.58</v>
      </c>
      <c r="D48" s="246"/>
      <c r="E48" s="115">
        <v>2545.2800000000002</v>
      </c>
      <c r="F48" s="115">
        <v>2592.41</v>
      </c>
      <c r="G48" s="116">
        <v>2698.1</v>
      </c>
      <c r="H48" s="119">
        <v>2881.58</v>
      </c>
    </row>
    <row r="49" spans="1:9" ht="15.75" x14ac:dyDescent="0.25">
      <c r="A49" s="5" t="s">
        <v>66</v>
      </c>
      <c r="B49" s="100" t="s">
        <v>128</v>
      </c>
      <c r="C49" s="245">
        <v>2529.81</v>
      </c>
      <c r="D49" s="246"/>
      <c r="E49" s="115">
        <v>2635.5</v>
      </c>
      <c r="F49" s="115">
        <v>2682.63</v>
      </c>
      <c r="G49" s="116">
        <v>2788.33</v>
      </c>
      <c r="H49" s="119">
        <v>2980.83</v>
      </c>
    </row>
    <row r="50" spans="1:9" ht="15.75" x14ac:dyDescent="0.25">
      <c r="A50" s="5" t="s">
        <v>66</v>
      </c>
      <c r="B50" s="100" t="s">
        <v>166</v>
      </c>
      <c r="C50" s="245">
        <v>2612.94</v>
      </c>
      <c r="D50" s="246"/>
      <c r="E50" s="115">
        <v>2718.63</v>
      </c>
      <c r="F50" s="115">
        <v>2765.76</v>
      </c>
      <c r="G50" s="116">
        <v>2871.46</v>
      </c>
      <c r="H50" s="119">
        <v>3072.28</v>
      </c>
    </row>
    <row r="51" spans="1:9" ht="15.75" x14ac:dyDescent="0.25">
      <c r="A51" s="5" t="s">
        <v>66</v>
      </c>
      <c r="B51" s="100">
        <v>68.739999999999995</v>
      </c>
      <c r="C51" s="245">
        <v>2616.2399999999998</v>
      </c>
      <c r="D51" s="246"/>
      <c r="E51" s="115">
        <v>2721.94</v>
      </c>
      <c r="F51" s="115">
        <v>2769.07</v>
      </c>
      <c r="G51" s="116">
        <v>2874.76</v>
      </c>
      <c r="H51" s="119">
        <v>3075.91</v>
      </c>
    </row>
    <row r="52" spans="1:9" ht="15.75" x14ac:dyDescent="0.25">
      <c r="A52" s="5" t="s">
        <v>66</v>
      </c>
      <c r="B52" s="100" t="s">
        <v>69</v>
      </c>
      <c r="C52" s="245">
        <v>2717.67</v>
      </c>
      <c r="D52" s="246"/>
      <c r="E52" s="115">
        <v>2823.37</v>
      </c>
      <c r="F52" s="115">
        <v>2870.5</v>
      </c>
      <c r="G52" s="116">
        <v>2976.19</v>
      </c>
      <c r="H52" s="119">
        <v>3187.48</v>
      </c>
    </row>
    <row r="53" spans="1:9" ht="15.75" x14ac:dyDescent="0.25">
      <c r="A53" s="5" t="s">
        <v>66</v>
      </c>
      <c r="B53" s="100">
        <v>42</v>
      </c>
      <c r="C53" s="245">
        <v>2891.03</v>
      </c>
      <c r="D53" s="246"/>
      <c r="E53" s="115">
        <v>2996.72</v>
      </c>
      <c r="F53" s="115">
        <v>3043.86</v>
      </c>
      <c r="G53" s="116">
        <v>3149.55</v>
      </c>
      <c r="H53" s="119">
        <v>3378.18</v>
      </c>
    </row>
    <row r="54" spans="1:9" ht="15.75" x14ac:dyDescent="0.25">
      <c r="A54" s="5" t="s">
        <v>66</v>
      </c>
      <c r="B54" s="100">
        <v>45</v>
      </c>
      <c r="C54" s="245">
        <v>2929.26</v>
      </c>
      <c r="D54" s="246"/>
      <c r="E54" s="115">
        <v>2929.26</v>
      </c>
      <c r="F54" s="115">
        <v>2929.26</v>
      </c>
      <c r="G54" s="116">
        <v>2929.26</v>
      </c>
      <c r="H54" s="119">
        <v>3222.18</v>
      </c>
    </row>
    <row r="55" spans="1:9" ht="15.75" x14ac:dyDescent="0.25">
      <c r="A55" s="120"/>
      <c r="B55" s="121"/>
      <c r="C55" s="122"/>
      <c r="D55" s="122"/>
      <c r="E55" s="122"/>
      <c r="F55" s="122"/>
      <c r="G55" s="122"/>
      <c r="H55" s="123"/>
    </row>
    <row r="56" spans="1:9" ht="15.75" x14ac:dyDescent="0.25">
      <c r="A56" s="242" t="s">
        <v>70</v>
      </c>
      <c r="B56" s="243"/>
      <c r="C56" s="243"/>
      <c r="D56" s="243"/>
      <c r="E56" s="243"/>
      <c r="F56" s="243"/>
      <c r="G56" s="243"/>
      <c r="H56" s="244"/>
    </row>
    <row r="57" spans="1:9" ht="15.75" x14ac:dyDescent="0.25">
      <c r="A57" s="5" t="s">
        <v>57</v>
      </c>
      <c r="B57" s="100" t="s">
        <v>58</v>
      </c>
      <c r="C57" s="239">
        <v>1273.72</v>
      </c>
      <c r="D57" s="240"/>
      <c r="E57" s="115">
        <v>1273.72</v>
      </c>
      <c r="F57" s="117"/>
      <c r="G57" s="117"/>
      <c r="H57" s="115">
        <v>1401.09</v>
      </c>
      <c r="I57" s="131"/>
    </row>
    <row r="58" spans="1:9" ht="15.75" x14ac:dyDescent="0.25">
      <c r="A58" s="5" t="s">
        <v>57</v>
      </c>
      <c r="B58" s="100" t="s">
        <v>59</v>
      </c>
      <c r="C58" s="239">
        <v>1464.24</v>
      </c>
      <c r="D58" s="240"/>
      <c r="E58" s="115">
        <v>1581.03</v>
      </c>
      <c r="F58" s="117"/>
      <c r="G58" s="117"/>
      <c r="H58" s="115">
        <v>1708.3999999999999</v>
      </c>
      <c r="I58" s="131"/>
    </row>
    <row r="59" spans="1:9" ht="15.75" x14ac:dyDescent="0.25">
      <c r="A59" s="5" t="s">
        <v>57</v>
      </c>
      <c r="B59" s="100" t="s">
        <v>67</v>
      </c>
      <c r="C59" s="239">
        <v>1567.85</v>
      </c>
      <c r="D59" s="240"/>
      <c r="E59" s="115">
        <v>1567.85</v>
      </c>
      <c r="F59" s="117"/>
      <c r="G59" s="117"/>
      <c r="H59" s="115">
        <v>1724.64</v>
      </c>
      <c r="I59" s="131"/>
    </row>
    <row r="60" spans="1:9" ht="15.75" x14ac:dyDescent="0.25">
      <c r="A60" s="5" t="s">
        <v>57</v>
      </c>
      <c r="B60" s="100">
        <v>39</v>
      </c>
      <c r="C60" s="239">
        <v>1589.09</v>
      </c>
      <c r="D60" s="240"/>
      <c r="E60" s="115">
        <v>1589.09</v>
      </c>
      <c r="F60" s="117"/>
      <c r="G60" s="117"/>
      <c r="H60" s="115">
        <v>1748</v>
      </c>
      <c r="I60" s="131"/>
    </row>
    <row r="61" spans="1:9" ht="15.75" x14ac:dyDescent="0.25">
      <c r="A61" s="5" t="s">
        <v>57</v>
      </c>
      <c r="B61" s="100" t="s">
        <v>60</v>
      </c>
      <c r="C61" s="239">
        <v>1659.71</v>
      </c>
      <c r="D61" s="240"/>
      <c r="E61" s="115">
        <v>1659.71</v>
      </c>
      <c r="F61" s="117"/>
      <c r="G61" s="117"/>
      <c r="H61" s="115">
        <v>1825.68</v>
      </c>
      <c r="I61" s="131"/>
    </row>
    <row r="62" spans="1:9" ht="15.75" x14ac:dyDescent="0.25">
      <c r="A62" s="5" t="s">
        <v>57</v>
      </c>
      <c r="B62" s="100" t="s">
        <v>61</v>
      </c>
      <c r="C62" s="239">
        <v>1663.36</v>
      </c>
      <c r="D62" s="240"/>
      <c r="E62" s="115">
        <v>1663.36</v>
      </c>
      <c r="F62" s="117"/>
      <c r="G62" s="117"/>
      <c r="H62" s="115">
        <v>1829.7</v>
      </c>
      <c r="I62" s="131"/>
    </row>
    <row r="63" spans="1:9" ht="15.75" x14ac:dyDescent="0.25">
      <c r="A63" s="5" t="s">
        <v>57</v>
      </c>
      <c r="B63" s="100" t="s">
        <v>63</v>
      </c>
      <c r="C63" s="239">
        <v>1755.22</v>
      </c>
      <c r="D63" s="240"/>
      <c r="E63" s="115">
        <v>1755.22</v>
      </c>
      <c r="F63" s="117"/>
      <c r="G63" s="117"/>
      <c r="H63" s="115">
        <v>1930.74</v>
      </c>
      <c r="I63" s="131"/>
    </row>
    <row r="64" spans="1:9" ht="15.75" x14ac:dyDescent="0.25">
      <c r="A64" s="5" t="s">
        <v>57</v>
      </c>
      <c r="B64" s="100" t="s">
        <v>62</v>
      </c>
      <c r="C64" s="239">
        <v>1758.37</v>
      </c>
      <c r="D64" s="240"/>
      <c r="E64" s="115">
        <v>1875.1599999999999</v>
      </c>
      <c r="F64" s="117"/>
      <c r="G64" s="117"/>
      <c r="H64" s="115">
        <v>2031.95</v>
      </c>
      <c r="I64" s="131"/>
    </row>
    <row r="65" spans="1:9" ht="15.75" x14ac:dyDescent="0.25">
      <c r="A65" s="5" t="s">
        <v>57</v>
      </c>
      <c r="B65" s="100" t="s">
        <v>64</v>
      </c>
      <c r="C65" s="239">
        <v>1759.41</v>
      </c>
      <c r="D65" s="240"/>
      <c r="E65" s="115">
        <v>1759.41</v>
      </c>
      <c r="F65" s="117"/>
      <c r="G65" s="117"/>
      <c r="H65" s="115">
        <v>1935.35</v>
      </c>
      <c r="I65" s="131"/>
    </row>
    <row r="66" spans="1:9" ht="15.75" x14ac:dyDescent="0.25">
      <c r="A66" s="5" t="s">
        <v>57</v>
      </c>
      <c r="B66" s="100">
        <v>36</v>
      </c>
      <c r="C66" s="239">
        <v>1779.61</v>
      </c>
      <c r="D66" s="240"/>
      <c r="E66" s="115">
        <v>1896.3999999999999</v>
      </c>
      <c r="F66" s="117"/>
      <c r="G66" s="117"/>
      <c r="H66" s="115">
        <v>2055.31</v>
      </c>
      <c r="I66" s="131"/>
    </row>
    <row r="67" spans="1:9" ht="15.75" x14ac:dyDescent="0.25">
      <c r="A67" s="5" t="s">
        <v>57</v>
      </c>
      <c r="B67" s="100" t="s">
        <v>164</v>
      </c>
      <c r="C67" s="239">
        <v>1850.23</v>
      </c>
      <c r="D67" s="240"/>
      <c r="E67" s="115">
        <v>1967.02</v>
      </c>
      <c r="F67" s="117"/>
      <c r="G67" s="117"/>
      <c r="H67" s="115">
        <v>2132.9900000000002</v>
      </c>
      <c r="I67" s="131"/>
    </row>
    <row r="68" spans="1:9" ht="15.75" x14ac:dyDescent="0.25">
      <c r="A68" s="5" t="s">
        <v>57</v>
      </c>
      <c r="B68" s="100" t="s">
        <v>65</v>
      </c>
      <c r="C68" s="239">
        <v>1853.88</v>
      </c>
      <c r="D68" s="240"/>
      <c r="E68" s="115">
        <v>1970.67</v>
      </c>
      <c r="F68" s="117"/>
      <c r="G68" s="117"/>
      <c r="H68" s="115">
        <v>2137.0100000000002</v>
      </c>
      <c r="I68" s="131"/>
    </row>
    <row r="69" spans="1:9" ht="15.75" x14ac:dyDescent="0.25">
      <c r="A69" s="5" t="s">
        <v>57</v>
      </c>
      <c r="B69" s="100">
        <v>65.709999999999994</v>
      </c>
      <c r="C69" s="239">
        <v>1854.92</v>
      </c>
      <c r="D69" s="240"/>
      <c r="E69" s="115">
        <v>1854.92</v>
      </c>
      <c r="F69" s="117"/>
      <c r="G69" s="117"/>
      <c r="H69" s="115">
        <v>2040.41</v>
      </c>
      <c r="I69" s="131"/>
    </row>
    <row r="70" spans="1:9" ht="15.75" x14ac:dyDescent="0.25">
      <c r="A70" s="5" t="s">
        <v>57</v>
      </c>
      <c r="B70" s="100">
        <v>55</v>
      </c>
      <c r="C70" s="239">
        <v>1879.59</v>
      </c>
      <c r="D70" s="240"/>
      <c r="E70" s="115">
        <v>1879.59</v>
      </c>
      <c r="F70" s="117"/>
      <c r="G70" s="117"/>
      <c r="H70" s="115">
        <v>2067.5500000000002</v>
      </c>
      <c r="I70" s="131"/>
    </row>
    <row r="71" spans="1:9" ht="15.75" x14ac:dyDescent="0.25">
      <c r="A71" s="5" t="s">
        <v>57</v>
      </c>
      <c r="B71" s="100">
        <v>48.54</v>
      </c>
      <c r="C71" s="239">
        <v>1945.74</v>
      </c>
      <c r="D71" s="240"/>
      <c r="E71" s="115">
        <v>2062.5300000000002</v>
      </c>
      <c r="F71" s="117"/>
      <c r="G71" s="117"/>
      <c r="H71" s="115">
        <v>2238.0500000000002</v>
      </c>
      <c r="I71" s="131"/>
    </row>
    <row r="72" spans="1:9" ht="15.75" x14ac:dyDescent="0.25">
      <c r="A72" s="5" t="s">
        <v>57</v>
      </c>
      <c r="B72" s="100" t="s">
        <v>128</v>
      </c>
      <c r="C72" s="239">
        <v>1949.93</v>
      </c>
      <c r="D72" s="240"/>
      <c r="E72" s="115">
        <v>2066.7200000000003</v>
      </c>
      <c r="F72" s="117"/>
      <c r="G72" s="117"/>
      <c r="H72" s="115">
        <v>2242.66</v>
      </c>
      <c r="I72" s="131"/>
    </row>
    <row r="73" spans="1:9" ht="15.75" x14ac:dyDescent="0.25">
      <c r="A73" s="5" t="s">
        <v>57</v>
      </c>
      <c r="B73" s="99">
        <v>40.619999999999997</v>
      </c>
      <c r="C73" s="239">
        <v>2041.79</v>
      </c>
      <c r="D73" s="240"/>
      <c r="E73" s="115">
        <v>2158.58</v>
      </c>
      <c r="F73" s="117"/>
      <c r="G73" s="117"/>
      <c r="H73" s="115">
        <v>2343.71</v>
      </c>
      <c r="I73" s="131"/>
    </row>
    <row r="74" spans="1:9" ht="15.75" x14ac:dyDescent="0.25">
      <c r="A74" s="5" t="s">
        <v>57</v>
      </c>
      <c r="B74" s="99">
        <v>68.739999999999995</v>
      </c>
      <c r="C74" s="239">
        <v>2045.44</v>
      </c>
      <c r="D74" s="240"/>
      <c r="E74" s="115">
        <v>2162.23</v>
      </c>
      <c r="F74" s="117"/>
      <c r="G74" s="117"/>
      <c r="H74" s="115">
        <v>2347.7200000000003</v>
      </c>
      <c r="I74" s="131"/>
    </row>
    <row r="75" spans="1:9" ht="15.75" x14ac:dyDescent="0.25">
      <c r="A75" s="5" t="s">
        <v>57</v>
      </c>
      <c r="B75" s="99">
        <v>50</v>
      </c>
      <c r="C75" s="239">
        <v>2070.11</v>
      </c>
      <c r="D75" s="240"/>
      <c r="E75" s="115">
        <v>2186.9</v>
      </c>
      <c r="F75" s="117"/>
      <c r="G75" s="117"/>
      <c r="H75" s="115">
        <v>2374.86</v>
      </c>
      <c r="I75" s="131"/>
    </row>
    <row r="76" spans="1:9" ht="15.75" x14ac:dyDescent="0.25">
      <c r="A76" s="5" t="s">
        <v>57</v>
      </c>
      <c r="B76" s="99">
        <v>42</v>
      </c>
      <c r="C76" s="239">
        <v>2137.3000000000002</v>
      </c>
      <c r="D76" s="240"/>
      <c r="E76" s="115">
        <v>2254.09</v>
      </c>
      <c r="F76" s="117"/>
      <c r="G76" s="117"/>
      <c r="H76" s="115">
        <v>2448.77</v>
      </c>
      <c r="I76" s="131"/>
    </row>
    <row r="77" spans="1:9" ht="15.75" x14ac:dyDescent="0.25">
      <c r="A77" s="5" t="s">
        <v>57</v>
      </c>
      <c r="B77" s="99">
        <v>60</v>
      </c>
      <c r="C77" s="239">
        <v>2165.62</v>
      </c>
      <c r="D77" s="240"/>
      <c r="E77" s="115">
        <v>2282.41</v>
      </c>
      <c r="F77" s="117"/>
      <c r="G77" s="117"/>
      <c r="H77" s="115">
        <v>2479.92</v>
      </c>
      <c r="I77" s="131"/>
    </row>
    <row r="78" spans="1:9" ht="15.75" x14ac:dyDescent="0.25">
      <c r="A78" s="5" t="s">
        <v>57</v>
      </c>
      <c r="B78" s="99">
        <v>64</v>
      </c>
      <c r="C78" s="239">
        <v>2261.67</v>
      </c>
      <c r="D78" s="240"/>
      <c r="E78" s="115">
        <v>2378.46</v>
      </c>
      <c r="F78" s="117"/>
      <c r="G78" s="117"/>
      <c r="H78" s="115">
        <v>2585.58</v>
      </c>
      <c r="I78" s="131"/>
    </row>
    <row r="79" spans="1:9" ht="15.75" x14ac:dyDescent="0.25">
      <c r="A79" s="5" t="s">
        <v>57</v>
      </c>
      <c r="B79" s="99">
        <v>45</v>
      </c>
      <c r="C79" s="239">
        <v>2877.14</v>
      </c>
      <c r="D79" s="240"/>
      <c r="E79" s="115">
        <v>2877.14</v>
      </c>
      <c r="F79" s="117"/>
      <c r="G79" s="117"/>
      <c r="H79" s="115">
        <v>3164.85</v>
      </c>
      <c r="I79" s="131"/>
    </row>
    <row r="80" spans="1:9" ht="15.75" x14ac:dyDescent="0.25">
      <c r="A80" s="241"/>
      <c r="B80" s="241"/>
      <c r="C80" s="241"/>
      <c r="D80" s="241"/>
      <c r="E80" s="241"/>
      <c r="F80" s="241"/>
      <c r="G80" s="241"/>
      <c r="H80" s="241"/>
      <c r="I80" s="131"/>
    </row>
    <row r="81" spans="1:9" ht="15.75" x14ac:dyDescent="0.25">
      <c r="A81" s="5" t="s">
        <v>66</v>
      </c>
      <c r="B81" s="100" t="s">
        <v>58</v>
      </c>
      <c r="C81" s="239">
        <v>1853.29</v>
      </c>
      <c r="D81" s="240"/>
      <c r="E81" s="115">
        <v>1853.29</v>
      </c>
      <c r="F81" s="116">
        <v>1853.29</v>
      </c>
      <c r="G81" s="116">
        <v>1853.29</v>
      </c>
      <c r="H81" s="115">
        <v>2038.62</v>
      </c>
      <c r="I81" s="131"/>
    </row>
    <row r="82" spans="1:9" ht="15.75" x14ac:dyDescent="0.25">
      <c r="A82" s="5" t="s">
        <v>66</v>
      </c>
      <c r="B82" s="100" t="s">
        <v>67</v>
      </c>
      <c r="C82" s="239">
        <v>1935.64</v>
      </c>
      <c r="D82" s="240"/>
      <c r="E82" s="115">
        <v>1935.64</v>
      </c>
      <c r="F82" s="116">
        <v>1935.64</v>
      </c>
      <c r="G82" s="116">
        <v>1935.64</v>
      </c>
      <c r="H82" s="115">
        <v>2129.1999999999998</v>
      </c>
      <c r="I82" s="131"/>
    </row>
    <row r="83" spans="1:9" ht="15.75" x14ac:dyDescent="0.25">
      <c r="A83" s="5" t="s">
        <v>66</v>
      </c>
      <c r="B83" s="100" t="s">
        <v>68</v>
      </c>
      <c r="C83" s="239">
        <v>2027.5</v>
      </c>
      <c r="D83" s="240"/>
      <c r="E83" s="115">
        <v>2027.5</v>
      </c>
      <c r="F83" s="116">
        <v>2027.5</v>
      </c>
      <c r="G83" s="116">
        <v>2027.5</v>
      </c>
      <c r="H83" s="115">
        <v>2230.25</v>
      </c>
      <c r="I83" s="131"/>
    </row>
    <row r="84" spans="1:9" ht="15.75" x14ac:dyDescent="0.25">
      <c r="A84" s="5" t="s">
        <v>66</v>
      </c>
      <c r="B84" s="100" t="s">
        <v>61</v>
      </c>
      <c r="C84" s="239">
        <v>2031.15</v>
      </c>
      <c r="D84" s="240"/>
      <c r="E84" s="115">
        <v>2031.15</v>
      </c>
      <c r="F84" s="116">
        <v>2031.15</v>
      </c>
      <c r="G84" s="116">
        <v>2031.15</v>
      </c>
      <c r="H84" s="115">
        <v>2234.27</v>
      </c>
      <c r="I84" s="131"/>
    </row>
    <row r="85" spans="1:9" ht="15.75" x14ac:dyDescent="0.25">
      <c r="A85" s="5" t="s">
        <v>66</v>
      </c>
      <c r="B85" s="100" t="s">
        <v>59</v>
      </c>
      <c r="C85" s="239">
        <v>2043.81</v>
      </c>
      <c r="D85" s="240"/>
      <c r="E85" s="115">
        <v>2160.6</v>
      </c>
      <c r="F85" s="116">
        <v>2043.81</v>
      </c>
      <c r="G85" s="116">
        <v>2160.6</v>
      </c>
      <c r="H85" s="115">
        <v>2345.9299999999998</v>
      </c>
      <c r="I85" s="131"/>
    </row>
    <row r="86" spans="1:9" ht="15.75" x14ac:dyDescent="0.25">
      <c r="A86" s="5" t="s">
        <v>66</v>
      </c>
      <c r="B86" s="100" t="s">
        <v>62</v>
      </c>
      <c r="C86" s="239">
        <v>2126.16</v>
      </c>
      <c r="D86" s="240"/>
      <c r="E86" s="115">
        <v>2242.9499999999998</v>
      </c>
      <c r="F86" s="116">
        <v>2126.16</v>
      </c>
      <c r="G86" s="116">
        <v>2242.9499999999998</v>
      </c>
      <c r="H86" s="115">
        <v>2436.5099999999998</v>
      </c>
      <c r="I86" s="131"/>
    </row>
    <row r="87" spans="1:9" ht="15.75" x14ac:dyDescent="0.25">
      <c r="A87" s="5" t="s">
        <v>66</v>
      </c>
      <c r="B87" s="100" t="s">
        <v>64</v>
      </c>
      <c r="C87" s="239">
        <v>2127.1999999999998</v>
      </c>
      <c r="D87" s="240"/>
      <c r="E87" s="115">
        <v>2127.1999999999998</v>
      </c>
      <c r="F87" s="116">
        <v>2127.1999999999998</v>
      </c>
      <c r="G87" s="116">
        <v>2127.1999999999998</v>
      </c>
      <c r="H87" s="115">
        <v>2339.92</v>
      </c>
      <c r="I87" s="131"/>
    </row>
    <row r="88" spans="1:9" ht="15.75" x14ac:dyDescent="0.25">
      <c r="A88" s="5" t="s">
        <v>66</v>
      </c>
      <c r="B88" s="100">
        <v>39</v>
      </c>
      <c r="C88" s="239">
        <v>2168.66</v>
      </c>
      <c r="D88" s="240"/>
      <c r="E88" s="115">
        <v>2168.66</v>
      </c>
      <c r="F88" s="116">
        <v>2168.66</v>
      </c>
      <c r="G88" s="116">
        <v>2168.66</v>
      </c>
      <c r="H88" s="115">
        <v>2385.5300000000002</v>
      </c>
      <c r="I88" s="131"/>
    </row>
    <row r="89" spans="1:9" ht="15.75" x14ac:dyDescent="0.25">
      <c r="A89" s="5" t="s">
        <v>66</v>
      </c>
      <c r="B89" s="100" t="s">
        <v>65</v>
      </c>
      <c r="C89" s="239">
        <v>2221.67</v>
      </c>
      <c r="D89" s="240"/>
      <c r="E89" s="115">
        <v>2338.46</v>
      </c>
      <c r="F89" s="116">
        <v>2221.67</v>
      </c>
      <c r="G89" s="116">
        <v>2338.46</v>
      </c>
      <c r="H89" s="115">
        <v>2541.58</v>
      </c>
      <c r="I89" s="131"/>
    </row>
    <row r="90" spans="1:9" ht="15.75" x14ac:dyDescent="0.25">
      <c r="A90" s="5" t="s">
        <v>66</v>
      </c>
      <c r="B90" s="100">
        <v>65.709999999999994</v>
      </c>
      <c r="C90" s="239">
        <v>2222.71</v>
      </c>
      <c r="D90" s="240"/>
      <c r="E90" s="115">
        <v>2222.71</v>
      </c>
      <c r="F90" s="116">
        <v>2222.71</v>
      </c>
      <c r="G90" s="116">
        <v>2222.71</v>
      </c>
      <c r="H90" s="115">
        <v>2444.98</v>
      </c>
      <c r="I90" s="131"/>
    </row>
    <row r="91" spans="1:9" ht="15.75" x14ac:dyDescent="0.25">
      <c r="A91" s="5" t="s">
        <v>66</v>
      </c>
      <c r="B91" s="100" t="s">
        <v>63</v>
      </c>
      <c r="C91" s="239">
        <v>2334.79</v>
      </c>
      <c r="D91" s="240"/>
      <c r="E91" s="115">
        <v>2334.79</v>
      </c>
      <c r="F91" s="116">
        <v>2334.79</v>
      </c>
      <c r="G91" s="116">
        <v>2334.79</v>
      </c>
      <c r="H91" s="115">
        <v>2568.27</v>
      </c>
      <c r="I91" s="131"/>
    </row>
    <row r="92" spans="1:9" ht="15.75" x14ac:dyDescent="0.25">
      <c r="A92" s="5" t="s">
        <v>66</v>
      </c>
      <c r="B92" s="100">
        <v>36</v>
      </c>
      <c r="C92" s="239">
        <v>2359.1799999999998</v>
      </c>
      <c r="D92" s="240"/>
      <c r="E92" s="115">
        <v>2475.9699999999998</v>
      </c>
      <c r="F92" s="116">
        <v>2359.1799999999998</v>
      </c>
      <c r="G92" s="116">
        <v>2475.9699999999998</v>
      </c>
      <c r="H92" s="115">
        <v>2692.84</v>
      </c>
      <c r="I92" s="131"/>
    </row>
    <row r="93" spans="1:9" ht="15.75" x14ac:dyDescent="0.25">
      <c r="A93" s="5" t="s">
        <v>66</v>
      </c>
      <c r="B93" s="100" t="s">
        <v>165</v>
      </c>
      <c r="C93" s="239">
        <v>2695.74</v>
      </c>
      <c r="D93" s="240"/>
      <c r="E93" s="115">
        <v>2812.5299999999997</v>
      </c>
      <c r="F93" s="116">
        <v>2864.6099999999997</v>
      </c>
      <c r="G93" s="116">
        <v>2981.3999999999996</v>
      </c>
      <c r="H93" s="115">
        <v>3184.15</v>
      </c>
      <c r="I93" s="131"/>
    </row>
    <row r="94" spans="1:9" ht="15.75" x14ac:dyDescent="0.25">
      <c r="A94" s="5" t="s">
        <v>66</v>
      </c>
      <c r="B94" s="100" t="s">
        <v>128</v>
      </c>
      <c r="C94" s="239">
        <v>2795.44</v>
      </c>
      <c r="D94" s="240"/>
      <c r="E94" s="115">
        <v>2912.23</v>
      </c>
      <c r="F94" s="116">
        <v>2964.3100000000004</v>
      </c>
      <c r="G94" s="116">
        <v>3081.1000000000004</v>
      </c>
      <c r="H94" s="115">
        <v>3293.82</v>
      </c>
      <c r="I94" s="131"/>
    </row>
    <row r="95" spans="1:9" ht="15.75" x14ac:dyDescent="0.25">
      <c r="A95" s="5" t="s">
        <v>66</v>
      </c>
      <c r="B95" s="100" t="s">
        <v>166</v>
      </c>
      <c r="C95" s="239">
        <v>2887.3</v>
      </c>
      <c r="D95" s="240"/>
      <c r="E95" s="115">
        <v>3004.09</v>
      </c>
      <c r="F95" s="116">
        <v>3056.17</v>
      </c>
      <c r="G95" s="116">
        <v>3172.96</v>
      </c>
      <c r="H95" s="115">
        <v>3394.87</v>
      </c>
      <c r="I95" s="131"/>
    </row>
    <row r="96" spans="1:9" ht="15.75" x14ac:dyDescent="0.25">
      <c r="A96" s="5" t="s">
        <v>66</v>
      </c>
      <c r="B96" s="100">
        <v>68.739999999999995</v>
      </c>
      <c r="C96" s="239">
        <v>2890.95</v>
      </c>
      <c r="D96" s="240"/>
      <c r="E96" s="115">
        <v>3007.74</v>
      </c>
      <c r="F96" s="116">
        <v>3059.8199999999997</v>
      </c>
      <c r="G96" s="116">
        <v>3176.6099999999997</v>
      </c>
      <c r="H96" s="115">
        <v>3398.88</v>
      </c>
      <c r="I96" s="131"/>
    </row>
    <row r="97" spans="1:9" ht="15.75" x14ac:dyDescent="0.25">
      <c r="A97" s="5" t="s">
        <v>66</v>
      </c>
      <c r="B97" s="100" t="s">
        <v>69</v>
      </c>
      <c r="C97" s="239">
        <v>3003.03</v>
      </c>
      <c r="D97" s="240"/>
      <c r="E97" s="115">
        <v>3119.82</v>
      </c>
      <c r="F97" s="116">
        <v>3171.9000000000005</v>
      </c>
      <c r="G97" s="116">
        <v>3288.6900000000005</v>
      </c>
      <c r="H97" s="115">
        <v>3522.17</v>
      </c>
      <c r="I97" s="131"/>
    </row>
    <row r="98" spans="1:9" ht="15.75" x14ac:dyDescent="0.25">
      <c r="A98" s="5" t="s">
        <v>66</v>
      </c>
      <c r="B98" s="100">
        <v>42</v>
      </c>
      <c r="C98" s="239">
        <v>3194.59</v>
      </c>
      <c r="D98" s="240"/>
      <c r="E98" s="115">
        <v>3311.38</v>
      </c>
      <c r="F98" s="116">
        <v>3363.46</v>
      </c>
      <c r="G98" s="116">
        <v>3480.25</v>
      </c>
      <c r="H98" s="115">
        <v>3732.89</v>
      </c>
      <c r="I98" s="131"/>
    </row>
    <row r="99" spans="1:9" ht="15.75" x14ac:dyDescent="0.25">
      <c r="A99" s="5" t="s">
        <v>66</v>
      </c>
      <c r="B99" s="100">
        <v>45</v>
      </c>
      <c r="C99" s="239">
        <v>3236.83</v>
      </c>
      <c r="D99" s="240"/>
      <c r="E99" s="115">
        <v>3236.83</v>
      </c>
      <c r="F99" s="116">
        <v>3236.83</v>
      </c>
      <c r="G99" s="116">
        <v>3236.83</v>
      </c>
      <c r="H99" s="115">
        <v>3560.51</v>
      </c>
      <c r="I99" s="131"/>
    </row>
    <row r="100" spans="1:9" ht="15.75" x14ac:dyDescent="0.25">
      <c r="A100" s="120"/>
      <c r="B100" s="121"/>
      <c r="C100" s="124"/>
      <c r="D100" s="124"/>
      <c r="E100" s="122"/>
      <c r="F100" s="122"/>
      <c r="G100" s="122"/>
      <c r="H100" s="123"/>
      <c r="I100" s="131"/>
    </row>
    <row r="101" spans="1:9" ht="15.75" x14ac:dyDescent="0.25">
      <c r="A101" s="242" t="s">
        <v>71</v>
      </c>
      <c r="B101" s="243"/>
      <c r="C101" s="243"/>
      <c r="D101" s="243"/>
      <c r="E101" s="243"/>
      <c r="F101" s="243"/>
      <c r="G101" s="243"/>
      <c r="H101" s="244"/>
      <c r="I101" s="131"/>
    </row>
    <row r="102" spans="1:9" ht="15.75" x14ac:dyDescent="0.25">
      <c r="A102" s="5" t="s">
        <v>57</v>
      </c>
      <c r="B102" s="100" t="s">
        <v>58</v>
      </c>
      <c r="C102" s="239">
        <v>2322.67</v>
      </c>
      <c r="D102" s="240"/>
      <c r="E102" s="115">
        <v>2322.67</v>
      </c>
      <c r="F102" s="115"/>
      <c r="G102" s="115"/>
      <c r="H102" s="115">
        <v>2554.92</v>
      </c>
      <c r="I102" s="131"/>
    </row>
    <row r="103" spans="1:9" ht="15.75" x14ac:dyDescent="0.25">
      <c r="A103" s="5" t="s">
        <v>57</v>
      </c>
      <c r="B103" s="100" t="s">
        <v>59</v>
      </c>
      <c r="C103" s="239">
        <v>2670.08</v>
      </c>
      <c r="D103" s="240"/>
      <c r="E103" s="115">
        <v>2883.06</v>
      </c>
      <c r="F103" s="125"/>
      <c r="G103" s="125"/>
      <c r="H103" s="115">
        <v>3115.31</v>
      </c>
      <c r="I103" s="131"/>
    </row>
    <row r="104" spans="1:9" ht="15.75" x14ac:dyDescent="0.25">
      <c r="A104" s="5" t="s">
        <v>57</v>
      </c>
      <c r="B104" s="100" t="s">
        <v>67</v>
      </c>
      <c r="C104" s="239">
        <v>2859.02</v>
      </c>
      <c r="D104" s="240"/>
      <c r="E104" s="115">
        <v>2859.02</v>
      </c>
      <c r="F104" s="125"/>
      <c r="G104" s="125"/>
      <c r="H104" s="115">
        <v>3144.93</v>
      </c>
      <c r="I104" s="131"/>
    </row>
    <row r="105" spans="1:9" ht="15.75" x14ac:dyDescent="0.25">
      <c r="A105" s="5" t="s">
        <v>57</v>
      </c>
      <c r="B105" s="100">
        <v>39</v>
      </c>
      <c r="C105" s="239">
        <v>2897.75</v>
      </c>
      <c r="D105" s="240"/>
      <c r="E105" s="115">
        <v>2897.75</v>
      </c>
      <c r="F105" s="125"/>
      <c r="G105" s="125"/>
      <c r="H105" s="115">
        <v>3187.53</v>
      </c>
      <c r="I105" s="131"/>
    </row>
    <row r="106" spans="1:9" ht="15.75" x14ac:dyDescent="0.25">
      <c r="A106" s="5" t="s">
        <v>57</v>
      </c>
      <c r="B106" s="100" t="s">
        <v>60</v>
      </c>
      <c r="C106" s="239">
        <v>3026.53</v>
      </c>
      <c r="D106" s="240"/>
      <c r="E106" s="115">
        <v>3026.53</v>
      </c>
      <c r="F106" s="125"/>
      <c r="G106" s="125"/>
      <c r="H106" s="115">
        <v>3329.18</v>
      </c>
      <c r="I106" s="131"/>
    </row>
    <row r="107" spans="1:9" ht="15.75" x14ac:dyDescent="0.25">
      <c r="A107" s="5" t="s">
        <v>57</v>
      </c>
      <c r="B107" s="100" t="s">
        <v>61</v>
      </c>
      <c r="C107" s="239">
        <v>3033.18</v>
      </c>
      <c r="D107" s="240"/>
      <c r="E107" s="115">
        <v>3033.18</v>
      </c>
      <c r="F107" s="125"/>
      <c r="G107" s="125"/>
      <c r="H107" s="115">
        <v>3336.52</v>
      </c>
      <c r="I107" s="131"/>
    </row>
    <row r="108" spans="1:9" ht="15.75" x14ac:dyDescent="0.25">
      <c r="A108" s="5" t="s">
        <v>57</v>
      </c>
      <c r="B108" s="100" t="s">
        <v>63</v>
      </c>
      <c r="C108" s="239">
        <v>3200.69</v>
      </c>
      <c r="D108" s="240"/>
      <c r="E108" s="115">
        <v>3200.69</v>
      </c>
      <c r="F108" s="125"/>
      <c r="G108" s="125"/>
      <c r="H108" s="115">
        <v>3520.77</v>
      </c>
      <c r="I108" s="131"/>
    </row>
    <row r="109" spans="1:9" ht="15.75" x14ac:dyDescent="0.25">
      <c r="A109" s="5" t="s">
        <v>57</v>
      </c>
      <c r="B109" s="100" t="s">
        <v>62</v>
      </c>
      <c r="C109" s="239">
        <v>3206.45</v>
      </c>
      <c r="D109" s="240"/>
      <c r="E109" s="115">
        <v>3419.41</v>
      </c>
      <c r="F109" s="125"/>
      <c r="G109" s="125"/>
      <c r="H109" s="115">
        <v>3705.32</v>
      </c>
      <c r="I109" s="131"/>
    </row>
    <row r="110" spans="1:9" ht="15.75" x14ac:dyDescent="0.25">
      <c r="A110" s="5" t="s">
        <v>57</v>
      </c>
      <c r="B110" s="100" t="s">
        <v>64</v>
      </c>
      <c r="C110" s="239">
        <v>3208.34</v>
      </c>
      <c r="D110" s="240"/>
      <c r="E110" s="115">
        <v>3208.34</v>
      </c>
      <c r="F110" s="125"/>
      <c r="G110" s="125"/>
      <c r="H110" s="115">
        <v>3529.17</v>
      </c>
      <c r="I110" s="131"/>
    </row>
    <row r="111" spans="1:9" ht="15.75" x14ac:dyDescent="0.25">
      <c r="A111" s="5" t="s">
        <v>57</v>
      </c>
      <c r="B111" s="100">
        <v>36</v>
      </c>
      <c r="C111" s="239">
        <v>3245.18</v>
      </c>
      <c r="D111" s="240"/>
      <c r="E111" s="115">
        <v>3458.14</v>
      </c>
      <c r="F111" s="125"/>
      <c r="G111" s="125"/>
      <c r="H111" s="115">
        <v>3747.92</v>
      </c>
      <c r="I111" s="131"/>
    </row>
    <row r="112" spans="1:9" ht="15.75" x14ac:dyDescent="0.25">
      <c r="A112" s="5" t="s">
        <v>57</v>
      </c>
      <c r="B112" s="100" t="s">
        <v>164</v>
      </c>
      <c r="C112" s="239">
        <v>3373.96</v>
      </c>
      <c r="D112" s="240"/>
      <c r="E112" s="115">
        <v>3586.92</v>
      </c>
      <c r="F112" s="125"/>
      <c r="G112" s="125"/>
      <c r="H112" s="115">
        <v>3889.57</v>
      </c>
      <c r="I112" s="131"/>
    </row>
    <row r="113" spans="1:9" ht="15.75" x14ac:dyDescent="0.25">
      <c r="A113" s="5" t="s">
        <v>57</v>
      </c>
      <c r="B113" s="100" t="s">
        <v>65</v>
      </c>
      <c r="C113" s="239">
        <v>3380.61</v>
      </c>
      <c r="D113" s="240"/>
      <c r="E113" s="115">
        <v>3593.57</v>
      </c>
      <c r="F113" s="125"/>
      <c r="G113" s="125"/>
      <c r="H113" s="115">
        <v>3896.91</v>
      </c>
      <c r="I113" s="131"/>
    </row>
    <row r="114" spans="1:9" ht="15.75" x14ac:dyDescent="0.25">
      <c r="A114" s="5" t="s">
        <v>57</v>
      </c>
      <c r="B114" s="100">
        <v>65.709999999999994</v>
      </c>
      <c r="C114" s="239">
        <v>3382.5</v>
      </c>
      <c r="D114" s="240"/>
      <c r="E114" s="115">
        <v>3382.5</v>
      </c>
      <c r="F114" s="125"/>
      <c r="G114" s="125"/>
      <c r="H114" s="115">
        <v>3720.74</v>
      </c>
      <c r="I114" s="131"/>
    </row>
    <row r="115" spans="1:9" ht="15.75" x14ac:dyDescent="0.25">
      <c r="A115" s="5" t="s">
        <v>57</v>
      </c>
      <c r="B115" s="100">
        <v>55</v>
      </c>
      <c r="C115" s="239">
        <v>3427.49</v>
      </c>
      <c r="D115" s="240"/>
      <c r="E115" s="115">
        <v>3427.49</v>
      </c>
      <c r="F115" s="125"/>
      <c r="G115" s="125"/>
      <c r="H115" s="115">
        <v>3770.25</v>
      </c>
      <c r="I115" s="131"/>
    </row>
    <row r="116" spans="1:9" ht="15.75" x14ac:dyDescent="0.25">
      <c r="A116" s="5" t="s">
        <v>57</v>
      </c>
      <c r="B116" s="100">
        <v>48.54</v>
      </c>
      <c r="C116" s="239">
        <v>3548.11</v>
      </c>
      <c r="D116" s="240"/>
      <c r="E116" s="115">
        <v>3761.08</v>
      </c>
      <c r="F116" s="125"/>
      <c r="G116" s="125"/>
      <c r="H116" s="115">
        <v>4081.14</v>
      </c>
      <c r="I116" s="131"/>
    </row>
    <row r="117" spans="1:9" ht="15.75" x14ac:dyDescent="0.25">
      <c r="A117" s="5" t="s">
        <v>57</v>
      </c>
      <c r="B117" s="100" t="s">
        <v>128</v>
      </c>
      <c r="C117" s="239">
        <v>3555.75</v>
      </c>
      <c r="D117" s="240"/>
      <c r="E117" s="115">
        <v>3768.71</v>
      </c>
      <c r="F117" s="125"/>
      <c r="G117" s="125"/>
      <c r="H117" s="115">
        <v>4089.56</v>
      </c>
      <c r="I117" s="131"/>
    </row>
    <row r="118" spans="1:9" ht="15.75" x14ac:dyDescent="0.25">
      <c r="A118" s="5" t="s">
        <v>57</v>
      </c>
      <c r="B118" s="99">
        <v>40.619999999999997</v>
      </c>
      <c r="C118" s="239">
        <v>3723.26</v>
      </c>
      <c r="D118" s="240"/>
      <c r="E118" s="115">
        <v>3936.24</v>
      </c>
      <c r="F118" s="125"/>
      <c r="G118" s="125"/>
      <c r="H118" s="115">
        <v>4273.82</v>
      </c>
      <c r="I118" s="131"/>
    </row>
    <row r="119" spans="1:9" ht="15.75" x14ac:dyDescent="0.25">
      <c r="A119" s="5" t="s">
        <v>57</v>
      </c>
      <c r="B119" s="99">
        <v>68.739999999999995</v>
      </c>
      <c r="C119" s="239">
        <v>3729.93</v>
      </c>
      <c r="D119" s="240"/>
      <c r="E119" s="115">
        <v>3942.89</v>
      </c>
      <c r="F119" s="125"/>
      <c r="G119" s="125"/>
      <c r="H119" s="115">
        <v>4281.13</v>
      </c>
      <c r="I119" s="131"/>
    </row>
    <row r="120" spans="1:9" ht="15.75" x14ac:dyDescent="0.25">
      <c r="A120" s="5" t="s">
        <v>57</v>
      </c>
      <c r="B120" s="99">
        <v>50</v>
      </c>
      <c r="C120" s="239">
        <v>3774.9</v>
      </c>
      <c r="D120" s="240"/>
      <c r="E120" s="115">
        <v>3987.89</v>
      </c>
      <c r="F120" s="125"/>
      <c r="G120" s="125"/>
      <c r="H120" s="115">
        <v>4330.62</v>
      </c>
      <c r="I120" s="131"/>
    </row>
    <row r="121" spans="1:9" ht="15.75" x14ac:dyDescent="0.25">
      <c r="A121" s="5" t="s">
        <v>57</v>
      </c>
      <c r="B121" s="99">
        <v>42</v>
      </c>
      <c r="C121" s="239">
        <v>3897.43</v>
      </c>
      <c r="D121" s="240"/>
      <c r="E121" s="115">
        <v>4110.3999999999996</v>
      </c>
      <c r="F121" s="125"/>
      <c r="G121" s="125"/>
      <c r="H121" s="115">
        <v>4465.3999999999996</v>
      </c>
      <c r="I121" s="131"/>
    </row>
    <row r="122" spans="1:9" ht="15.75" x14ac:dyDescent="0.25">
      <c r="A122" s="5" t="s">
        <v>57</v>
      </c>
      <c r="B122" s="99">
        <v>60</v>
      </c>
      <c r="C122" s="239">
        <v>3949.08</v>
      </c>
      <c r="D122" s="240"/>
      <c r="E122" s="115">
        <v>4162.04</v>
      </c>
      <c r="F122" s="125"/>
      <c r="G122" s="125"/>
      <c r="H122" s="115">
        <v>4522.2</v>
      </c>
      <c r="I122" s="131"/>
    </row>
    <row r="123" spans="1:9" ht="15.75" x14ac:dyDescent="0.25">
      <c r="A123" s="5" t="s">
        <v>57</v>
      </c>
      <c r="B123" s="99">
        <v>64</v>
      </c>
      <c r="C123" s="239">
        <v>4124.22</v>
      </c>
      <c r="D123" s="240"/>
      <c r="E123" s="115">
        <v>4337.1899999999996</v>
      </c>
      <c r="F123" s="125"/>
      <c r="G123" s="125"/>
      <c r="H123" s="115">
        <v>4714.88</v>
      </c>
      <c r="I123" s="131"/>
    </row>
    <row r="124" spans="1:9" ht="15.75" x14ac:dyDescent="0.25">
      <c r="A124" s="5" t="s">
        <v>57</v>
      </c>
      <c r="B124" s="99">
        <v>45</v>
      </c>
      <c r="C124" s="239">
        <v>5246.56</v>
      </c>
      <c r="D124" s="240"/>
      <c r="E124" s="115">
        <v>5246.56</v>
      </c>
      <c r="F124" s="125"/>
      <c r="G124" s="125"/>
      <c r="H124" s="115">
        <v>5771.2</v>
      </c>
      <c r="I124" s="131"/>
    </row>
    <row r="125" spans="1:9" ht="15.75" x14ac:dyDescent="0.25">
      <c r="A125" s="241"/>
      <c r="B125" s="241"/>
      <c r="C125" s="241"/>
      <c r="D125" s="241"/>
      <c r="E125" s="241"/>
      <c r="F125" s="241"/>
      <c r="G125" s="241"/>
      <c r="H125" s="241"/>
      <c r="I125" s="131"/>
    </row>
    <row r="126" spans="1:9" ht="15.75" x14ac:dyDescent="0.25">
      <c r="A126" s="5" t="s">
        <v>66</v>
      </c>
      <c r="B126" s="100" t="s">
        <v>58</v>
      </c>
      <c r="C126" s="239">
        <v>3379.54</v>
      </c>
      <c r="D126" s="240"/>
      <c r="E126" s="115">
        <v>3379.54</v>
      </c>
      <c r="F126" s="116">
        <v>3379.54</v>
      </c>
      <c r="G126" s="116">
        <v>3379.54</v>
      </c>
      <c r="H126" s="115">
        <v>3717.47</v>
      </c>
      <c r="I126" s="131"/>
    </row>
    <row r="127" spans="1:9" ht="15.75" x14ac:dyDescent="0.25">
      <c r="A127" s="5" t="s">
        <v>66</v>
      </c>
      <c r="B127" s="100" t="s">
        <v>67</v>
      </c>
      <c r="C127" s="239">
        <v>3529.7</v>
      </c>
      <c r="D127" s="240"/>
      <c r="E127" s="115">
        <v>3529.7</v>
      </c>
      <c r="F127" s="116">
        <v>3529.7</v>
      </c>
      <c r="G127" s="116">
        <v>3529.7</v>
      </c>
      <c r="H127" s="115">
        <v>3882.66</v>
      </c>
      <c r="I127" s="131"/>
    </row>
    <row r="128" spans="1:9" ht="15.75" x14ac:dyDescent="0.25">
      <c r="A128" s="5" t="s">
        <v>66</v>
      </c>
      <c r="B128" s="100" t="s">
        <v>68</v>
      </c>
      <c r="C128" s="239">
        <v>3697.2</v>
      </c>
      <c r="D128" s="240"/>
      <c r="E128" s="115">
        <v>3697.2</v>
      </c>
      <c r="F128" s="116">
        <v>3697.2</v>
      </c>
      <c r="G128" s="116">
        <v>3697.2</v>
      </c>
      <c r="H128" s="115">
        <v>4066.93</v>
      </c>
      <c r="I128" s="131"/>
    </row>
    <row r="129" spans="1:9" ht="15.75" x14ac:dyDescent="0.25">
      <c r="A129" s="5" t="s">
        <v>66</v>
      </c>
      <c r="B129" s="100" t="s">
        <v>61</v>
      </c>
      <c r="C129" s="239">
        <v>3703.85</v>
      </c>
      <c r="D129" s="240"/>
      <c r="E129" s="115">
        <v>3703.85</v>
      </c>
      <c r="F129" s="116">
        <v>3703.85</v>
      </c>
      <c r="G129" s="116">
        <v>3703.85</v>
      </c>
      <c r="H129" s="115">
        <v>4074.25</v>
      </c>
      <c r="I129" s="131"/>
    </row>
    <row r="130" spans="1:9" ht="15.75" x14ac:dyDescent="0.25">
      <c r="A130" s="5" t="s">
        <v>66</v>
      </c>
      <c r="B130" s="100" t="s">
        <v>59</v>
      </c>
      <c r="C130" s="239">
        <v>3726.94</v>
      </c>
      <c r="D130" s="240"/>
      <c r="E130" s="115">
        <v>3939.91</v>
      </c>
      <c r="F130" s="116">
        <v>3726.94</v>
      </c>
      <c r="G130" s="116">
        <v>3939.91</v>
      </c>
      <c r="H130" s="115">
        <v>4277.87</v>
      </c>
      <c r="I130" s="131"/>
    </row>
    <row r="131" spans="1:9" ht="15.75" x14ac:dyDescent="0.25">
      <c r="A131" s="5" t="s">
        <v>66</v>
      </c>
      <c r="B131" s="100" t="s">
        <v>62</v>
      </c>
      <c r="C131" s="239">
        <v>3877.12</v>
      </c>
      <c r="D131" s="240"/>
      <c r="E131" s="115">
        <v>4090.09</v>
      </c>
      <c r="F131" s="116">
        <v>3877.12</v>
      </c>
      <c r="G131" s="116">
        <v>4090.09</v>
      </c>
      <c r="H131" s="115">
        <v>4443.05</v>
      </c>
      <c r="I131" s="131"/>
    </row>
    <row r="132" spans="1:9" ht="15.75" x14ac:dyDescent="0.25">
      <c r="A132" s="5" t="s">
        <v>66</v>
      </c>
      <c r="B132" s="100" t="s">
        <v>64</v>
      </c>
      <c r="C132" s="239">
        <v>3879.02</v>
      </c>
      <c r="D132" s="240"/>
      <c r="E132" s="115">
        <v>3879.02</v>
      </c>
      <c r="F132" s="116">
        <v>3879.02</v>
      </c>
      <c r="G132" s="116">
        <v>3879.02</v>
      </c>
      <c r="H132" s="115">
        <v>4266.8999999999996</v>
      </c>
      <c r="I132" s="131"/>
    </row>
    <row r="133" spans="1:9" ht="15.75" x14ac:dyDescent="0.25">
      <c r="A133" s="5" t="s">
        <v>66</v>
      </c>
      <c r="B133" s="100">
        <v>39</v>
      </c>
      <c r="C133" s="239">
        <v>3954.62</v>
      </c>
      <c r="D133" s="240"/>
      <c r="E133" s="115">
        <v>3954.62</v>
      </c>
      <c r="F133" s="116">
        <v>3954.62</v>
      </c>
      <c r="G133" s="116">
        <v>3954.62</v>
      </c>
      <c r="H133" s="115">
        <v>4350.08</v>
      </c>
      <c r="I133" s="131"/>
    </row>
    <row r="134" spans="1:9" ht="15.75" x14ac:dyDescent="0.25">
      <c r="A134" s="5" t="s">
        <v>66</v>
      </c>
      <c r="B134" s="100" t="s">
        <v>65</v>
      </c>
      <c r="C134" s="239">
        <v>4051.28</v>
      </c>
      <c r="D134" s="240"/>
      <c r="E134" s="115">
        <v>4264.24</v>
      </c>
      <c r="F134" s="116">
        <v>4051.28</v>
      </c>
      <c r="G134" s="116">
        <v>4264.24</v>
      </c>
      <c r="H134" s="115">
        <v>4634.6400000000003</v>
      </c>
      <c r="I134" s="131"/>
    </row>
    <row r="135" spans="1:9" ht="15.75" x14ac:dyDescent="0.25">
      <c r="A135" s="5" t="s">
        <v>66</v>
      </c>
      <c r="B135" s="100">
        <v>65.709999999999994</v>
      </c>
      <c r="C135" s="239">
        <v>4053.17</v>
      </c>
      <c r="D135" s="240"/>
      <c r="E135" s="115">
        <v>4053.17</v>
      </c>
      <c r="F135" s="116">
        <v>4053.17</v>
      </c>
      <c r="G135" s="116">
        <v>4053.17</v>
      </c>
      <c r="H135" s="115">
        <v>4458.49</v>
      </c>
      <c r="I135" s="131"/>
    </row>
    <row r="136" spans="1:9" ht="15.75" x14ac:dyDescent="0.25">
      <c r="A136" s="5" t="s">
        <v>66</v>
      </c>
      <c r="B136" s="100" t="s">
        <v>63</v>
      </c>
      <c r="C136" s="239">
        <v>4257.55</v>
      </c>
      <c r="D136" s="240"/>
      <c r="E136" s="115">
        <v>4257.55</v>
      </c>
      <c r="F136" s="116">
        <v>4257.55</v>
      </c>
      <c r="G136" s="116">
        <v>4257.55</v>
      </c>
      <c r="H136" s="115">
        <v>4683.32</v>
      </c>
      <c r="I136" s="131"/>
    </row>
    <row r="137" spans="1:9" ht="15.75" x14ac:dyDescent="0.25">
      <c r="A137" s="5" t="s">
        <v>66</v>
      </c>
      <c r="B137" s="100">
        <v>36</v>
      </c>
      <c r="C137" s="239">
        <v>4302.03</v>
      </c>
      <c r="D137" s="240"/>
      <c r="E137" s="115">
        <v>4515.01</v>
      </c>
      <c r="F137" s="116">
        <v>4302.03</v>
      </c>
      <c r="G137" s="116">
        <v>4515.01</v>
      </c>
      <c r="H137" s="115">
        <v>4910.47</v>
      </c>
      <c r="I137" s="131"/>
    </row>
    <row r="138" spans="1:9" ht="15.75" x14ac:dyDescent="0.25">
      <c r="A138" s="5" t="s">
        <v>66</v>
      </c>
      <c r="B138" s="100" t="s">
        <v>165</v>
      </c>
      <c r="C138" s="239">
        <v>4915.75</v>
      </c>
      <c r="D138" s="240"/>
      <c r="E138" s="115">
        <v>5128.74</v>
      </c>
      <c r="F138" s="116">
        <v>5223.71</v>
      </c>
      <c r="G138" s="116">
        <v>5436.67</v>
      </c>
      <c r="H138" s="115">
        <v>5806.38</v>
      </c>
      <c r="I138" s="131"/>
    </row>
    <row r="139" spans="1:9" ht="15.75" x14ac:dyDescent="0.25">
      <c r="A139" s="5" t="s">
        <v>66</v>
      </c>
      <c r="B139" s="100" t="s">
        <v>128</v>
      </c>
      <c r="C139" s="239">
        <v>5097.57</v>
      </c>
      <c r="D139" s="240"/>
      <c r="E139" s="115">
        <v>5310.53</v>
      </c>
      <c r="F139" s="116">
        <v>5405.5</v>
      </c>
      <c r="G139" s="116">
        <v>5618.48</v>
      </c>
      <c r="H139" s="115">
        <v>6006.37</v>
      </c>
      <c r="I139" s="131"/>
    </row>
    <row r="140" spans="1:9" ht="15.75" x14ac:dyDescent="0.25">
      <c r="A140" s="5" t="s">
        <v>66</v>
      </c>
      <c r="B140" s="100" t="s">
        <v>166</v>
      </c>
      <c r="C140" s="239">
        <v>5265.07</v>
      </c>
      <c r="D140" s="240"/>
      <c r="E140" s="115">
        <v>5478.04</v>
      </c>
      <c r="F140" s="116">
        <v>5573.01</v>
      </c>
      <c r="G140" s="116">
        <v>5785.99</v>
      </c>
      <c r="H140" s="115">
        <v>6190.64</v>
      </c>
      <c r="I140" s="131"/>
    </row>
    <row r="141" spans="1:9" ht="15.75" x14ac:dyDescent="0.25">
      <c r="A141" s="5" t="s">
        <v>66</v>
      </c>
      <c r="B141" s="100">
        <v>68.739999999999995</v>
      </c>
      <c r="C141" s="239">
        <v>5271.72</v>
      </c>
      <c r="D141" s="240"/>
      <c r="E141" s="115">
        <v>5484.71</v>
      </c>
      <c r="F141" s="116">
        <v>5579.68</v>
      </c>
      <c r="G141" s="116">
        <v>5792.64</v>
      </c>
      <c r="H141" s="115">
        <v>6197.96</v>
      </c>
      <c r="I141" s="131"/>
    </row>
    <row r="142" spans="1:9" ht="15.75" x14ac:dyDescent="0.25">
      <c r="A142" s="5" t="s">
        <v>66</v>
      </c>
      <c r="B142" s="100" t="s">
        <v>69</v>
      </c>
      <c r="C142" s="239">
        <v>5476.11</v>
      </c>
      <c r="D142" s="240"/>
      <c r="E142" s="115">
        <v>5689.09</v>
      </c>
      <c r="F142" s="116">
        <v>5784.06</v>
      </c>
      <c r="G142" s="116">
        <v>5997.02</v>
      </c>
      <c r="H142" s="115">
        <v>6422.77</v>
      </c>
      <c r="I142" s="131"/>
    </row>
    <row r="143" spans="1:9" ht="15.75" x14ac:dyDescent="0.25">
      <c r="A143" s="5" t="s">
        <v>66</v>
      </c>
      <c r="B143" s="100">
        <v>42</v>
      </c>
      <c r="C143" s="239">
        <v>5825.43</v>
      </c>
      <c r="D143" s="240"/>
      <c r="E143" s="115">
        <v>6038.39</v>
      </c>
      <c r="F143" s="116">
        <v>6133.38</v>
      </c>
      <c r="G143" s="116">
        <v>6346.34</v>
      </c>
      <c r="H143" s="115">
        <v>6807.03</v>
      </c>
      <c r="I143" s="131"/>
    </row>
    <row r="144" spans="1:9" ht="15.75" x14ac:dyDescent="0.25">
      <c r="A144" s="5" t="s">
        <v>66</v>
      </c>
      <c r="B144" s="100">
        <v>45</v>
      </c>
      <c r="C144" s="239">
        <v>5902.46</v>
      </c>
      <c r="D144" s="240"/>
      <c r="E144" s="115">
        <v>5902.46</v>
      </c>
      <c r="F144" s="116">
        <v>5902.46</v>
      </c>
      <c r="G144" s="116">
        <v>5902.46</v>
      </c>
      <c r="H144" s="115">
        <v>6492.69</v>
      </c>
      <c r="I144" s="131"/>
    </row>
    <row r="145" spans="1:8" x14ac:dyDescent="0.25">
      <c r="A145" s="98"/>
      <c r="B145" s="89"/>
      <c r="C145" s="38"/>
      <c r="D145" s="38"/>
      <c r="E145" s="67"/>
      <c r="F145" s="67"/>
      <c r="G145" s="67"/>
      <c r="H145" s="67"/>
    </row>
    <row r="146" spans="1:8" x14ac:dyDescent="0.25">
      <c r="A146" s="98"/>
      <c r="B146" s="89"/>
      <c r="C146" s="38"/>
      <c r="D146" s="38"/>
      <c r="E146" s="67"/>
      <c r="F146" s="67"/>
      <c r="G146" s="67"/>
      <c r="H146" s="67"/>
    </row>
    <row r="147" spans="1:8" x14ac:dyDescent="0.25">
      <c r="A147" s="98"/>
      <c r="B147" s="89"/>
      <c r="C147" s="38"/>
      <c r="D147" s="38"/>
      <c r="E147" s="67"/>
      <c r="F147" s="67"/>
      <c r="G147" s="67"/>
      <c r="H147" s="67"/>
    </row>
    <row r="148" spans="1:8" x14ac:dyDescent="0.25">
      <c r="A148" s="98"/>
      <c r="B148" s="89"/>
      <c r="C148" s="38"/>
      <c r="D148" s="38"/>
      <c r="E148" s="67"/>
      <c r="F148" s="67"/>
      <c r="G148" s="67"/>
      <c r="H148" s="67"/>
    </row>
    <row r="149" spans="1:8" x14ac:dyDescent="0.25">
      <c r="A149" s="98"/>
      <c r="B149" s="89"/>
      <c r="C149" s="38"/>
      <c r="D149" s="38"/>
      <c r="E149" s="67"/>
      <c r="F149" s="67"/>
      <c r="G149" s="67"/>
      <c r="H149" s="67"/>
    </row>
  </sheetData>
  <mergeCells count="142">
    <mergeCell ref="A2:H2"/>
    <mergeCell ref="B3:H3"/>
    <mergeCell ref="A4:H6"/>
    <mergeCell ref="A7:B7"/>
    <mergeCell ref="A8:A10"/>
    <mergeCell ref="B8:B10"/>
    <mergeCell ref="C8:H8"/>
    <mergeCell ref="C9:D10"/>
    <mergeCell ref="E9:G9"/>
    <mergeCell ref="H9:H10"/>
    <mergeCell ref="C17:D17"/>
    <mergeCell ref="C18:D18"/>
    <mergeCell ref="C19:D19"/>
    <mergeCell ref="C20:D20"/>
    <mergeCell ref="C21:D21"/>
    <mergeCell ref="C22:D22"/>
    <mergeCell ref="A11:H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B35:H35"/>
    <mergeCell ref="C36:D36"/>
    <mergeCell ref="C37:D37"/>
    <mergeCell ref="C38:D38"/>
    <mergeCell ref="C39:D39"/>
    <mergeCell ref="C40:D40"/>
    <mergeCell ref="C53:D53"/>
    <mergeCell ref="C54:D54"/>
    <mergeCell ref="A56:H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A80:H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3:D103"/>
    <mergeCell ref="C104:D104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A101:H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A125:H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</mergeCells>
  <pageMargins left="0.70866141732283472" right="0.51181102362204722" top="0.39370078740157483" bottom="0.55118110236220474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view="pageBreakPreview" zoomScale="70" zoomScaleNormal="72" zoomScaleSheetLayoutView="70" workbookViewId="0">
      <selection activeCell="E19" sqref="E19"/>
    </sheetView>
  </sheetViews>
  <sheetFormatPr defaultColWidth="9.140625" defaultRowHeight="15" x14ac:dyDescent="0.25"/>
  <cols>
    <col min="1" max="1" width="8.7109375" style="25" customWidth="1"/>
    <col min="2" max="2" width="63.42578125" style="25" customWidth="1"/>
    <col min="3" max="3" width="16.28515625" style="25" customWidth="1"/>
    <col min="4" max="4" width="16" style="25" customWidth="1"/>
    <col min="5" max="5" width="18.7109375" style="25" customWidth="1"/>
    <col min="6" max="7" width="18.5703125" style="25" customWidth="1"/>
    <col min="8" max="8" width="18.85546875" style="25" customWidth="1"/>
    <col min="9" max="9" width="21.7109375" style="25" customWidth="1"/>
    <col min="10" max="10" width="12.7109375" style="25" customWidth="1"/>
    <col min="11" max="13" width="9.140625" style="25"/>
    <col min="14" max="14" width="13.5703125" style="25" customWidth="1"/>
    <col min="15" max="16384" width="9.140625" style="25"/>
  </cols>
  <sheetData>
    <row r="2" spans="1:15" ht="47.25" customHeight="1" x14ac:dyDescent="0.25">
      <c r="A2" s="190" t="s">
        <v>176</v>
      </c>
      <c r="B2" s="190"/>
      <c r="C2" s="190"/>
      <c r="D2" s="190"/>
      <c r="E2" s="190"/>
      <c r="F2" s="190"/>
      <c r="G2" s="190"/>
      <c r="H2" s="190"/>
      <c r="I2" s="190"/>
    </row>
    <row r="3" spans="1:15" ht="50.25" customHeight="1" x14ac:dyDescent="0.25">
      <c r="A3" s="179" t="s">
        <v>1</v>
      </c>
      <c r="B3" s="179" t="s">
        <v>72</v>
      </c>
      <c r="C3" s="179" t="s">
        <v>73</v>
      </c>
      <c r="D3" s="178" t="s">
        <v>74</v>
      </c>
      <c r="E3" s="178"/>
      <c r="F3" s="178"/>
      <c r="G3" s="181" t="s">
        <v>167</v>
      </c>
      <c r="H3" s="182"/>
      <c r="I3" s="183"/>
      <c r="J3" s="67"/>
      <c r="K3" s="67"/>
      <c r="L3" s="67"/>
    </row>
    <row r="4" spans="1:15" ht="50.25" customHeight="1" x14ac:dyDescent="0.25">
      <c r="A4" s="180"/>
      <c r="B4" s="180"/>
      <c r="C4" s="180"/>
      <c r="D4" s="72" t="s">
        <v>43</v>
      </c>
      <c r="E4" s="72" t="s">
        <v>4</v>
      </c>
      <c r="F4" s="111" t="s">
        <v>5</v>
      </c>
      <c r="G4" s="72" t="s">
        <v>43</v>
      </c>
      <c r="H4" s="72" t="s">
        <v>4</v>
      </c>
      <c r="I4" s="111" t="s">
        <v>5</v>
      </c>
    </row>
    <row r="5" spans="1:15" x14ac:dyDescent="0.25">
      <c r="A5" s="167">
        <v>1</v>
      </c>
      <c r="B5" s="88" t="s">
        <v>75</v>
      </c>
      <c r="C5" s="107" t="s">
        <v>76</v>
      </c>
      <c r="D5" s="30">
        <f>ROUND(E5/1.105,2)</f>
        <v>46.32</v>
      </c>
      <c r="E5" s="30">
        <v>51.18</v>
      </c>
      <c r="F5" s="107">
        <f>ROUND(D5*2.015,2)</f>
        <v>93.33</v>
      </c>
      <c r="G5" s="107">
        <f>ROUND(D5*1.1,2)</f>
        <v>50.95</v>
      </c>
      <c r="H5" s="30">
        <f>ROUND(D5*1.105*1.1,2)</f>
        <v>56.3</v>
      </c>
      <c r="I5" s="107">
        <f>ROUND(D5*2.015*1.1,2)</f>
        <v>102.67</v>
      </c>
      <c r="K5" s="28"/>
      <c r="M5" s="28"/>
      <c r="O5" s="28"/>
    </row>
    <row r="6" spans="1:15" ht="35.25" customHeight="1" x14ac:dyDescent="0.25">
      <c r="A6" s="167"/>
      <c r="B6" s="88" t="s">
        <v>77</v>
      </c>
      <c r="C6" s="107" t="s">
        <v>78</v>
      </c>
      <c r="D6" s="30">
        <f t="shared" ref="D6:D27" si="0">ROUND(E6/1.105,2)</f>
        <v>44.8</v>
      </c>
      <c r="E6" s="30">
        <v>49.5</v>
      </c>
      <c r="F6" s="107">
        <f t="shared" ref="F6:F27" si="1">ROUND(D6*2.015,2)</f>
        <v>90.27</v>
      </c>
      <c r="G6" s="107">
        <f t="shared" ref="G6:G27" si="2">ROUND(D6*1.1,2)</f>
        <v>49.28</v>
      </c>
      <c r="H6" s="30">
        <f t="shared" ref="H6:H22" si="3">ROUND(D6*1.105*1.1,2)</f>
        <v>54.45</v>
      </c>
      <c r="I6" s="30">
        <f t="shared" ref="I6:I17" si="4">ROUND(D6*2.015*1.1,2)</f>
        <v>99.3</v>
      </c>
      <c r="K6" s="28"/>
      <c r="M6" s="28"/>
      <c r="O6" s="28"/>
    </row>
    <row r="7" spans="1:15" ht="15" customHeight="1" x14ac:dyDescent="0.25">
      <c r="A7" s="167"/>
      <c r="B7" s="88" t="s">
        <v>79</v>
      </c>
      <c r="C7" s="107" t="s">
        <v>80</v>
      </c>
      <c r="D7" s="30">
        <f t="shared" si="0"/>
        <v>33.08</v>
      </c>
      <c r="E7" s="30">
        <v>36.549999999999997</v>
      </c>
      <c r="F7" s="107">
        <f t="shared" si="1"/>
        <v>66.66</v>
      </c>
      <c r="G7" s="107">
        <f t="shared" si="2"/>
        <v>36.39</v>
      </c>
      <c r="H7" s="30">
        <f t="shared" si="3"/>
        <v>40.21</v>
      </c>
      <c r="I7" s="107">
        <f t="shared" si="4"/>
        <v>73.319999999999993</v>
      </c>
      <c r="K7" s="28"/>
      <c r="M7" s="28"/>
      <c r="O7" s="28"/>
    </row>
    <row r="8" spans="1:15" ht="29.25" customHeight="1" x14ac:dyDescent="0.25">
      <c r="A8" s="109">
        <v>2</v>
      </c>
      <c r="B8" s="88" t="s">
        <v>81</v>
      </c>
      <c r="C8" s="31" t="s">
        <v>82</v>
      </c>
      <c r="D8" s="30">
        <f t="shared" si="0"/>
        <v>32.33</v>
      </c>
      <c r="E8" s="32">
        <v>35.72</v>
      </c>
      <c r="F8" s="107">
        <f t="shared" si="1"/>
        <v>65.14</v>
      </c>
      <c r="G8" s="107">
        <f t="shared" si="2"/>
        <v>35.56</v>
      </c>
      <c r="H8" s="30">
        <f t="shared" si="3"/>
        <v>39.299999999999997</v>
      </c>
      <c r="I8" s="107">
        <f t="shared" si="4"/>
        <v>71.66</v>
      </c>
      <c r="K8" s="28"/>
      <c r="M8" s="28"/>
      <c r="O8" s="28"/>
    </row>
    <row r="9" spans="1:15" ht="33" customHeight="1" x14ac:dyDescent="0.25">
      <c r="A9" s="105">
        <v>3</v>
      </c>
      <c r="B9" s="88" t="s">
        <v>83</v>
      </c>
      <c r="C9" s="33" t="s">
        <v>84</v>
      </c>
      <c r="D9" s="30">
        <f t="shared" si="0"/>
        <v>35.72</v>
      </c>
      <c r="E9" s="27">
        <v>39.47</v>
      </c>
      <c r="F9" s="107">
        <f t="shared" si="1"/>
        <v>71.98</v>
      </c>
      <c r="G9" s="107">
        <f t="shared" si="2"/>
        <v>39.29</v>
      </c>
      <c r="H9" s="30">
        <f t="shared" si="3"/>
        <v>43.42</v>
      </c>
      <c r="I9" s="107">
        <f t="shared" si="4"/>
        <v>79.17</v>
      </c>
      <c r="K9" s="28"/>
      <c r="M9" s="28"/>
      <c r="O9" s="28"/>
    </row>
    <row r="10" spans="1:15" ht="15" customHeight="1" x14ac:dyDescent="0.25">
      <c r="A10" s="105">
        <v>4</v>
      </c>
      <c r="B10" s="90" t="s">
        <v>85</v>
      </c>
      <c r="C10" s="33" t="s">
        <v>86</v>
      </c>
      <c r="D10" s="30">
        <f t="shared" si="0"/>
        <v>83.13</v>
      </c>
      <c r="E10" s="27">
        <v>91.86</v>
      </c>
      <c r="F10" s="107">
        <f t="shared" si="1"/>
        <v>167.51</v>
      </c>
      <c r="G10" s="107">
        <f t="shared" si="2"/>
        <v>91.44</v>
      </c>
      <c r="H10" s="30">
        <f t="shared" si="3"/>
        <v>101.04</v>
      </c>
      <c r="I10" s="107">
        <f t="shared" si="4"/>
        <v>184.26</v>
      </c>
      <c r="K10" s="28"/>
      <c r="M10" s="28"/>
      <c r="O10" s="28"/>
    </row>
    <row r="11" spans="1:15" ht="15" customHeight="1" x14ac:dyDescent="0.25">
      <c r="A11" s="105">
        <v>5</v>
      </c>
      <c r="B11" s="90" t="s">
        <v>87</v>
      </c>
      <c r="C11" s="33" t="s">
        <v>88</v>
      </c>
      <c r="D11" s="30">
        <f t="shared" si="0"/>
        <v>83.13</v>
      </c>
      <c r="E11" s="27">
        <v>91.86</v>
      </c>
      <c r="F11" s="107">
        <f t="shared" si="1"/>
        <v>167.51</v>
      </c>
      <c r="G11" s="107">
        <f t="shared" si="2"/>
        <v>91.44</v>
      </c>
      <c r="H11" s="30">
        <f t="shared" si="3"/>
        <v>101.04</v>
      </c>
      <c r="I11" s="107">
        <f t="shared" si="4"/>
        <v>184.26</v>
      </c>
      <c r="K11" s="28"/>
      <c r="M11" s="28"/>
      <c r="O11" s="28"/>
    </row>
    <row r="12" spans="1:15" ht="15" customHeight="1" x14ac:dyDescent="0.25">
      <c r="A12" s="105">
        <v>6</v>
      </c>
      <c r="B12" s="88" t="s">
        <v>89</v>
      </c>
      <c r="C12" s="33" t="s">
        <v>90</v>
      </c>
      <c r="D12" s="30">
        <f t="shared" si="0"/>
        <v>92.81</v>
      </c>
      <c r="E12" s="27">
        <v>102.56</v>
      </c>
      <c r="F12" s="107">
        <f t="shared" si="1"/>
        <v>187.01</v>
      </c>
      <c r="G12" s="107">
        <f t="shared" si="2"/>
        <v>102.09</v>
      </c>
      <c r="H12" s="30">
        <f t="shared" si="3"/>
        <v>112.81</v>
      </c>
      <c r="I12" s="107">
        <f t="shared" si="4"/>
        <v>205.71</v>
      </c>
      <c r="K12" s="28"/>
      <c r="M12" s="28"/>
      <c r="O12" s="28"/>
    </row>
    <row r="13" spans="1:15" ht="15" customHeight="1" x14ac:dyDescent="0.25">
      <c r="A13" s="105">
        <v>7</v>
      </c>
      <c r="B13" s="90" t="s">
        <v>91</v>
      </c>
      <c r="C13" s="33" t="s">
        <v>92</v>
      </c>
      <c r="D13" s="30">
        <f t="shared" si="0"/>
        <v>332.84</v>
      </c>
      <c r="E13" s="27">
        <v>367.79</v>
      </c>
      <c r="F13" s="107">
        <f t="shared" si="1"/>
        <v>670.67</v>
      </c>
      <c r="G13" s="107">
        <f t="shared" si="2"/>
        <v>366.12</v>
      </c>
      <c r="H13" s="30">
        <f t="shared" si="3"/>
        <v>404.57</v>
      </c>
      <c r="I13" s="107">
        <f t="shared" si="4"/>
        <v>737.74</v>
      </c>
      <c r="K13" s="28"/>
      <c r="M13" s="28"/>
      <c r="O13" s="28"/>
    </row>
    <row r="14" spans="1:15" ht="15.75" x14ac:dyDescent="0.25">
      <c r="A14" s="108">
        <v>8</v>
      </c>
      <c r="B14" s="92" t="s">
        <v>93</v>
      </c>
      <c r="C14" s="33" t="s">
        <v>94</v>
      </c>
      <c r="D14" s="30">
        <f t="shared" si="0"/>
        <v>57.53</v>
      </c>
      <c r="E14" s="27">
        <v>63.57</v>
      </c>
      <c r="F14" s="107">
        <f t="shared" si="1"/>
        <v>115.92</v>
      </c>
      <c r="G14" s="107">
        <f t="shared" si="2"/>
        <v>63.28</v>
      </c>
      <c r="H14" s="30">
        <f t="shared" si="3"/>
        <v>69.930000000000007</v>
      </c>
      <c r="I14" s="107">
        <f t="shared" si="4"/>
        <v>127.52</v>
      </c>
      <c r="K14" s="28"/>
      <c r="M14" s="28"/>
      <c r="O14" s="28"/>
    </row>
    <row r="15" spans="1:15" ht="15.75" customHeight="1" x14ac:dyDescent="0.25">
      <c r="A15" s="108">
        <v>9</v>
      </c>
      <c r="B15" s="92" t="s">
        <v>95</v>
      </c>
      <c r="C15" s="33" t="s">
        <v>96</v>
      </c>
      <c r="D15" s="30">
        <f t="shared" si="0"/>
        <v>86.43</v>
      </c>
      <c r="E15" s="27">
        <v>95.51</v>
      </c>
      <c r="F15" s="107">
        <f t="shared" si="1"/>
        <v>174.16</v>
      </c>
      <c r="G15" s="107">
        <f t="shared" si="2"/>
        <v>95.07</v>
      </c>
      <c r="H15" s="30">
        <f t="shared" si="3"/>
        <v>105.06</v>
      </c>
      <c r="I15" s="107">
        <f t="shared" si="4"/>
        <v>191.57</v>
      </c>
      <c r="K15" s="28"/>
      <c r="M15" s="28"/>
      <c r="O15" s="28"/>
    </row>
    <row r="16" spans="1:15" ht="51.75" customHeight="1" x14ac:dyDescent="0.25">
      <c r="A16" s="176">
        <v>10</v>
      </c>
      <c r="B16" s="90" t="s">
        <v>97</v>
      </c>
      <c r="C16" s="105" t="s">
        <v>98</v>
      </c>
      <c r="D16" s="30">
        <f t="shared" si="0"/>
        <v>75.36</v>
      </c>
      <c r="E16" s="27">
        <v>83.27</v>
      </c>
      <c r="F16" s="107">
        <f t="shared" si="1"/>
        <v>151.85</v>
      </c>
      <c r="G16" s="107">
        <f t="shared" si="2"/>
        <v>82.9</v>
      </c>
      <c r="H16" s="30">
        <f t="shared" si="3"/>
        <v>91.6</v>
      </c>
      <c r="I16" s="107">
        <f t="shared" si="4"/>
        <v>167.04</v>
      </c>
      <c r="K16" s="28"/>
      <c r="M16" s="28"/>
      <c r="O16" s="28"/>
    </row>
    <row r="17" spans="1:15" ht="30" customHeight="1" x14ac:dyDescent="0.25">
      <c r="A17" s="177"/>
      <c r="B17" s="88" t="s">
        <v>99</v>
      </c>
      <c r="C17" s="34" t="s">
        <v>100</v>
      </c>
      <c r="D17" s="30">
        <f t="shared" si="0"/>
        <v>116.3</v>
      </c>
      <c r="E17" s="27">
        <v>128.51</v>
      </c>
      <c r="F17" s="107">
        <f t="shared" si="1"/>
        <v>234.34</v>
      </c>
      <c r="G17" s="107">
        <f t="shared" si="2"/>
        <v>127.93</v>
      </c>
      <c r="H17" s="30">
        <f>ROUND(D17*1.105*1.1,2)</f>
        <v>141.36000000000001</v>
      </c>
      <c r="I17" s="107">
        <f t="shared" si="4"/>
        <v>257.77999999999997</v>
      </c>
      <c r="K17" s="28"/>
      <c r="M17" s="28"/>
      <c r="O17" s="28"/>
    </row>
    <row r="18" spans="1:15" ht="41.25" customHeight="1" x14ac:dyDescent="0.25">
      <c r="A18" s="176">
        <v>11</v>
      </c>
      <c r="B18" s="88" t="s">
        <v>101</v>
      </c>
      <c r="C18" s="33" t="s">
        <v>102</v>
      </c>
      <c r="D18" s="30">
        <f>ROUND(E18/1.105,2)</f>
        <v>432.33</v>
      </c>
      <c r="E18" s="27">
        <v>477.72</v>
      </c>
      <c r="F18" s="107">
        <f t="shared" si="1"/>
        <v>871.14</v>
      </c>
      <c r="G18" s="107"/>
      <c r="H18" s="30"/>
      <c r="I18" s="107"/>
      <c r="K18" s="28"/>
      <c r="M18" s="28"/>
      <c r="O18" s="28"/>
    </row>
    <row r="19" spans="1:15" ht="41.25" customHeight="1" x14ac:dyDescent="0.25">
      <c r="A19" s="177"/>
      <c r="B19" s="91" t="s">
        <v>103</v>
      </c>
      <c r="C19" s="33" t="s">
        <v>104</v>
      </c>
      <c r="D19" s="30">
        <f t="shared" si="0"/>
        <v>585.15</v>
      </c>
      <c r="E19" s="27">
        <v>646.59</v>
      </c>
      <c r="F19" s="107">
        <f t="shared" si="1"/>
        <v>1179.08</v>
      </c>
      <c r="G19" s="107">
        <v>585.15</v>
      </c>
      <c r="H19" s="30">
        <v>646.59</v>
      </c>
      <c r="I19" s="35">
        <v>1179.08</v>
      </c>
      <c r="K19" s="28"/>
      <c r="M19" s="28"/>
      <c r="O19" s="28"/>
    </row>
    <row r="20" spans="1:15" ht="15" customHeight="1" x14ac:dyDescent="0.25">
      <c r="A20" s="105">
        <v>12</v>
      </c>
      <c r="B20" s="90" t="s">
        <v>105</v>
      </c>
      <c r="C20" s="105" t="s">
        <v>106</v>
      </c>
      <c r="D20" s="30">
        <f t="shared" si="0"/>
        <v>198.99</v>
      </c>
      <c r="E20" s="27">
        <v>219.88</v>
      </c>
      <c r="F20" s="107">
        <f t="shared" si="1"/>
        <v>400.96</v>
      </c>
      <c r="G20" s="107">
        <f t="shared" si="2"/>
        <v>218.89</v>
      </c>
      <c r="H20" s="30">
        <f t="shared" si="3"/>
        <v>241.87</v>
      </c>
      <c r="I20" s="107">
        <f t="shared" ref="I20:I22" si="5">ROUND(D20*2.015*1.1,2)</f>
        <v>441.06</v>
      </c>
      <c r="K20" s="28"/>
      <c r="M20" s="28"/>
      <c r="O20" s="28"/>
    </row>
    <row r="21" spans="1:15" ht="33.75" customHeight="1" x14ac:dyDescent="0.25">
      <c r="A21" s="176">
        <v>13</v>
      </c>
      <c r="B21" s="88" t="s">
        <v>107</v>
      </c>
      <c r="C21" s="105" t="s">
        <v>108</v>
      </c>
      <c r="D21" s="30">
        <f t="shared" si="0"/>
        <v>173.36</v>
      </c>
      <c r="E21" s="27">
        <v>191.56</v>
      </c>
      <c r="F21" s="107">
        <f t="shared" si="1"/>
        <v>349.32</v>
      </c>
      <c r="G21" s="107">
        <f t="shared" si="2"/>
        <v>190.7</v>
      </c>
      <c r="H21" s="30">
        <f t="shared" si="3"/>
        <v>210.72</v>
      </c>
      <c r="I21" s="107">
        <f t="shared" si="5"/>
        <v>384.25</v>
      </c>
      <c r="K21" s="28"/>
      <c r="M21" s="28"/>
      <c r="O21" s="28"/>
    </row>
    <row r="22" spans="1:15" ht="39.75" customHeight="1" x14ac:dyDescent="0.25">
      <c r="A22" s="177"/>
      <c r="B22" s="88" t="s">
        <v>109</v>
      </c>
      <c r="C22" s="36" t="s">
        <v>110</v>
      </c>
      <c r="D22" s="30">
        <f t="shared" si="0"/>
        <v>706.08</v>
      </c>
      <c r="E22" s="27">
        <v>780.22</v>
      </c>
      <c r="F22" s="107">
        <f t="shared" si="1"/>
        <v>1422.75</v>
      </c>
      <c r="G22" s="107">
        <f t="shared" si="2"/>
        <v>776.69</v>
      </c>
      <c r="H22" s="30">
        <f t="shared" si="3"/>
        <v>858.24</v>
      </c>
      <c r="I22" s="30">
        <f t="shared" si="5"/>
        <v>1565.03</v>
      </c>
      <c r="K22" s="28"/>
      <c r="M22" s="28"/>
      <c r="O22" s="28"/>
    </row>
    <row r="23" spans="1:15" x14ac:dyDescent="0.25">
      <c r="A23" s="176">
        <v>14</v>
      </c>
      <c r="B23" s="88" t="s">
        <v>111</v>
      </c>
      <c r="C23" s="33" t="s">
        <v>112</v>
      </c>
      <c r="D23" s="30">
        <f t="shared" si="0"/>
        <v>172.42</v>
      </c>
      <c r="E23" s="27">
        <v>190.52</v>
      </c>
      <c r="F23" s="107">
        <f t="shared" si="1"/>
        <v>347.43</v>
      </c>
      <c r="G23" s="107">
        <f t="shared" si="2"/>
        <v>189.66</v>
      </c>
      <c r="H23" s="30"/>
      <c r="I23" s="30"/>
      <c r="K23" s="28"/>
      <c r="M23" s="28"/>
      <c r="O23" s="28"/>
    </row>
    <row r="24" spans="1:15" ht="15" customHeight="1" x14ac:dyDescent="0.25">
      <c r="A24" s="177"/>
      <c r="B24" s="91" t="s">
        <v>113</v>
      </c>
      <c r="C24" s="33" t="s">
        <v>114</v>
      </c>
      <c r="D24" s="30">
        <f t="shared" si="0"/>
        <v>278.11</v>
      </c>
      <c r="E24" s="27">
        <v>307.31</v>
      </c>
      <c r="F24" s="107">
        <f t="shared" si="1"/>
        <v>560.39</v>
      </c>
      <c r="G24" s="107">
        <v>378.11</v>
      </c>
      <c r="H24" s="30">
        <v>307.31</v>
      </c>
      <c r="I24" s="35">
        <v>560.39</v>
      </c>
      <c r="K24" s="28"/>
      <c r="M24" s="28"/>
      <c r="O24" s="28"/>
    </row>
    <row r="25" spans="1:15" ht="15" customHeight="1" x14ac:dyDescent="0.25">
      <c r="A25" s="105">
        <v>15</v>
      </c>
      <c r="B25" s="88" t="s">
        <v>115</v>
      </c>
      <c r="C25" s="33" t="s">
        <v>116</v>
      </c>
      <c r="D25" s="30">
        <f t="shared" si="0"/>
        <v>285.39999999999998</v>
      </c>
      <c r="E25" s="27">
        <v>315.37</v>
      </c>
      <c r="F25" s="107">
        <f t="shared" si="1"/>
        <v>575.08000000000004</v>
      </c>
      <c r="G25" s="107">
        <f t="shared" si="2"/>
        <v>313.94</v>
      </c>
      <c r="H25" s="30">
        <f t="shared" ref="H25:H27" si="6">ROUND(D25*1.105*1.1,2)</f>
        <v>346.9</v>
      </c>
      <c r="I25" s="107">
        <f t="shared" ref="I25:I27" si="7">ROUND(D25*2.015*1.1,2)</f>
        <v>632.59</v>
      </c>
      <c r="K25" s="28"/>
      <c r="M25" s="28"/>
      <c r="O25" s="28"/>
    </row>
    <row r="26" spans="1:15" ht="15" customHeight="1" x14ac:dyDescent="0.25">
      <c r="A26" s="105">
        <v>16</v>
      </c>
      <c r="B26" s="90" t="s">
        <v>30</v>
      </c>
      <c r="C26" s="30" t="s">
        <v>31</v>
      </c>
      <c r="D26" s="30">
        <f t="shared" si="0"/>
        <v>816.33</v>
      </c>
      <c r="E26" s="27">
        <v>902.04</v>
      </c>
      <c r="F26" s="30">
        <f t="shared" si="1"/>
        <v>1644.9</v>
      </c>
      <c r="G26" s="107">
        <f t="shared" si="2"/>
        <v>897.96</v>
      </c>
      <c r="H26" s="30">
        <f t="shared" si="6"/>
        <v>992.25</v>
      </c>
      <c r="I26" s="30">
        <f t="shared" si="7"/>
        <v>1809.4</v>
      </c>
      <c r="K26" s="28"/>
      <c r="M26" s="28"/>
      <c r="O26" s="28"/>
    </row>
    <row r="27" spans="1:15" ht="129" customHeight="1" x14ac:dyDescent="0.25">
      <c r="A27" s="105">
        <v>17</v>
      </c>
      <c r="B27" s="90" t="s">
        <v>130</v>
      </c>
      <c r="C27" s="30" t="s">
        <v>117</v>
      </c>
      <c r="D27" s="30">
        <f t="shared" si="0"/>
        <v>790.89</v>
      </c>
      <c r="E27" s="27">
        <v>873.93</v>
      </c>
      <c r="F27" s="107">
        <f t="shared" si="1"/>
        <v>1593.64</v>
      </c>
      <c r="G27" s="107">
        <f t="shared" si="2"/>
        <v>869.98</v>
      </c>
      <c r="H27" s="30">
        <f t="shared" si="6"/>
        <v>961.33</v>
      </c>
      <c r="I27" s="27">
        <f t="shared" si="7"/>
        <v>1753.01</v>
      </c>
      <c r="K27" s="28"/>
      <c r="M27" s="28"/>
      <c r="O27" s="28"/>
    </row>
    <row r="28" spans="1:15" x14ac:dyDescent="0.25">
      <c r="A28" s="98"/>
      <c r="B28" s="93"/>
      <c r="C28" s="38"/>
      <c r="D28" s="38"/>
      <c r="E28" s="38"/>
      <c r="F28" s="38"/>
      <c r="G28" s="38"/>
    </row>
    <row r="29" spans="1:15" x14ac:dyDescent="0.25">
      <c r="A29" s="184" t="s">
        <v>129</v>
      </c>
      <c r="B29" s="184"/>
      <c r="C29" s="184"/>
      <c r="D29" s="184"/>
      <c r="E29" s="184"/>
      <c r="F29" s="184"/>
      <c r="G29" s="184"/>
      <c r="H29" s="184"/>
      <c r="I29" s="184"/>
    </row>
    <row r="30" spans="1:15" x14ac:dyDescent="0.25">
      <c r="A30" s="184" t="s">
        <v>118</v>
      </c>
      <c r="B30" s="184"/>
      <c r="C30" s="184"/>
      <c r="D30" s="184"/>
      <c r="E30" s="184"/>
      <c r="F30" s="184"/>
      <c r="G30" s="184"/>
      <c r="H30" s="184"/>
      <c r="I30" s="184"/>
    </row>
    <row r="31" spans="1:15" ht="48.75" customHeight="1" x14ac:dyDescent="0.25">
      <c r="A31" s="184" t="s">
        <v>169</v>
      </c>
      <c r="B31" s="184"/>
      <c r="C31" s="184"/>
      <c r="D31" s="184"/>
      <c r="E31" s="184"/>
      <c r="F31" s="184"/>
      <c r="G31" s="184"/>
      <c r="H31" s="184"/>
      <c r="I31" s="184"/>
    </row>
    <row r="32" spans="1:15" ht="39" customHeight="1" x14ac:dyDescent="0.25">
      <c r="A32" s="185" t="s">
        <v>170</v>
      </c>
      <c r="B32" s="185"/>
      <c r="C32" s="185"/>
      <c r="D32" s="185"/>
      <c r="E32" s="185"/>
      <c r="F32" s="185"/>
      <c r="G32" s="185"/>
      <c r="H32" s="185"/>
      <c r="I32" s="185"/>
    </row>
    <row r="33" spans="1:9" s="29" customFormat="1" x14ac:dyDescent="0.25">
      <c r="A33" s="178" t="s">
        <v>119</v>
      </c>
      <c r="B33" s="178"/>
      <c r="C33" s="197" t="s">
        <v>120</v>
      </c>
      <c r="D33" s="198"/>
      <c r="E33" s="201" t="s">
        <v>121</v>
      </c>
      <c r="F33" s="198"/>
      <c r="G33" s="178" t="s">
        <v>145</v>
      </c>
      <c r="H33" s="178"/>
      <c r="I33" s="178"/>
    </row>
    <row r="34" spans="1:9" s="29" customFormat="1" ht="45" customHeight="1" x14ac:dyDescent="0.25">
      <c r="A34" s="178"/>
      <c r="B34" s="178"/>
      <c r="C34" s="199"/>
      <c r="D34" s="200"/>
      <c r="E34" s="202"/>
      <c r="F34" s="200"/>
      <c r="G34" s="165" t="s">
        <v>43</v>
      </c>
      <c r="H34" s="166"/>
      <c r="I34" s="106" t="s">
        <v>4</v>
      </c>
    </row>
    <row r="35" spans="1:9" s="29" customFormat="1" ht="19.5" customHeight="1" x14ac:dyDescent="0.25">
      <c r="A35" s="201" t="s">
        <v>109</v>
      </c>
      <c r="B35" s="198"/>
      <c r="C35" s="248" t="s">
        <v>177</v>
      </c>
      <c r="D35" s="249"/>
      <c r="E35" s="201" t="s">
        <v>124</v>
      </c>
      <c r="F35" s="198"/>
      <c r="G35" s="191">
        <v>706.08</v>
      </c>
      <c r="H35" s="192"/>
      <c r="I35" s="205">
        <v>780.22</v>
      </c>
    </row>
    <row r="36" spans="1:9" s="29" customFormat="1" ht="18" customHeight="1" x14ac:dyDescent="0.25">
      <c r="A36" s="203"/>
      <c r="B36" s="204"/>
      <c r="C36" s="250" t="s">
        <v>178</v>
      </c>
      <c r="D36" s="251"/>
      <c r="E36" s="203"/>
      <c r="F36" s="204"/>
      <c r="G36" s="193"/>
      <c r="H36" s="194"/>
      <c r="I36" s="206"/>
    </row>
    <row r="37" spans="1:9" ht="15" customHeight="1" x14ac:dyDescent="0.25">
      <c r="A37" s="203"/>
      <c r="B37" s="204"/>
      <c r="C37" s="186" t="s">
        <v>122</v>
      </c>
      <c r="D37" s="187"/>
      <c r="E37" s="203"/>
      <c r="F37" s="204"/>
      <c r="G37" s="193"/>
      <c r="H37" s="194"/>
      <c r="I37" s="206"/>
    </row>
    <row r="38" spans="1:9" ht="15.75" customHeight="1" x14ac:dyDescent="0.25">
      <c r="A38" s="203"/>
      <c r="B38" s="204"/>
      <c r="C38" s="186" t="s">
        <v>126</v>
      </c>
      <c r="D38" s="187"/>
      <c r="E38" s="203"/>
      <c r="F38" s="204"/>
      <c r="G38" s="193"/>
      <c r="H38" s="194"/>
      <c r="I38" s="206"/>
    </row>
    <row r="39" spans="1:9" x14ac:dyDescent="0.25">
      <c r="A39" s="203"/>
      <c r="B39" s="204"/>
      <c r="C39" s="186" t="s">
        <v>171</v>
      </c>
      <c r="D39" s="187"/>
      <c r="E39" s="203"/>
      <c r="F39" s="204"/>
      <c r="G39" s="193"/>
      <c r="H39" s="194"/>
      <c r="I39" s="206"/>
    </row>
    <row r="40" spans="1:9" x14ac:dyDescent="0.25">
      <c r="A40" s="203"/>
      <c r="B40" s="204"/>
      <c r="C40" s="101" t="s">
        <v>123</v>
      </c>
      <c r="D40" s="102"/>
      <c r="E40" s="203"/>
      <c r="F40" s="204"/>
      <c r="G40" s="193"/>
      <c r="H40" s="194"/>
      <c r="I40" s="206"/>
    </row>
    <row r="41" spans="1:9" x14ac:dyDescent="0.25">
      <c r="A41" s="202"/>
      <c r="B41" s="200"/>
      <c r="C41" s="188" t="s">
        <v>125</v>
      </c>
      <c r="D41" s="189"/>
      <c r="E41" s="202"/>
      <c r="F41" s="200"/>
      <c r="G41" s="195"/>
      <c r="H41" s="196"/>
      <c r="I41" s="207"/>
    </row>
  </sheetData>
  <mergeCells count="30">
    <mergeCell ref="C37:D37"/>
    <mergeCell ref="C38:D38"/>
    <mergeCell ref="A29:I29"/>
    <mergeCell ref="A2:I2"/>
    <mergeCell ref="A3:A4"/>
    <mergeCell ref="B3:B4"/>
    <mergeCell ref="C3:C4"/>
    <mergeCell ref="D3:F3"/>
    <mergeCell ref="G3:I3"/>
    <mergeCell ref="A5:A7"/>
    <mergeCell ref="A16:A17"/>
    <mergeCell ref="A18:A19"/>
    <mergeCell ref="A21:A22"/>
    <mergeCell ref="A23:A24"/>
    <mergeCell ref="C39:D39"/>
    <mergeCell ref="C41:D41"/>
    <mergeCell ref="A35:B41"/>
    <mergeCell ref="E35:F41"/>
    <mergeCell ref="A30:I30"/>
    <mergeCell ref="A31:I31"/>
    <mergeCell ref="A32:I32"/>
    <mergeCell ref="A33:B34"/>
    <mergeCell ref="C33:D34"/>
    <mergeCell ref="E33:F34"/>
    <mergeCell ref="G33:I33"/>
    <mergeCell ref="G34:H34"/>
    <mergeCell ref="G35:H41"/>
    <mergeCell ref="I35:I41"/>
    <mergeCell ref="C35:D35"/>
    <mergeCell ref="C36:D36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14" sqref="J14"/>
    </sheetView>
  </sheetViews>
  <sheetFormatPr defaultColWidth="9.140625" defaultRowHeight="15.75" x14ac:dyDescent="0.25"/>
  <cols>
    <col min="1" max="1" width="4.42578125" style="1" customWidth="1"/>
    <col min="2" max="2" width="37.85546875" style="1" customWidth="1"/>
    <col min="3" max="3" width="21.5703125" style="1" customWidth="1"/>
    <col min="4" max="4" width="18" style="1" customWidth="1"/>
    <col min="5" max="5" width="17.5703125" style="1" customWidth="1"/>
    <col min="6" max="6" width="18.7109375" style="1" customWidth="1"/>
    <col min="7" max="7" width="11" style="1" customWidth="1"/>
    <col min="8" max="16384" width="9.140625" style="1"/>
  </cols>
  <sheetData>
    <row r="1" spans="1:10" x14ac:dyDescent="0.25">
      <c r="A1" s="208" t="s">
        <v>173</v>
      </c>
      <c r="B1" s="208"/>
      <c r="C1" s="208"/>
      <c r="D1" s="208"/>
      <c r="E1" s="208"/>
      <c r="F1" s="208"/>
    </row>
    <row r="2" spans="1:10" x14ac:dyDescent="0.25">
      <c r="A2" s="208"/>
      <c r="B2" s="208"/>
      <c r="C2" s="208"/>
      <c r="D2" s="208"/>
      <c r="E2" s="208"/>
      <c r="F2" s="208"/>
    </row>
    <row r="3" spans="1:10" ht="41.25" customHeight="1" x14ac:dyDescent="0.25">
      <c r="A3" s="208"/>
      <c r="B3" s="208"/>
      <c r="C3" s="208"/>
      <c r="D3" s="208"/>
      <c r="E3" s="208"/>
      <c r="F3" s="208"/>
    </row>
    <row r="4" spans="1:10" x14ac:dyDescent="0.25">
      <c r="A4" s="112"/>
      <c r="B4" s="209" t="s">
        <v>0</v>
      </c>
      <c r="C4" s="209"/>
      <c r="D4" s="113"/>
      <c r="E4" s="112"/>
      <c r="F4" s="112"/>
    </row>
    <row r="5" spans="1:10" x14ac:dyDescent="0.25">
      <c r="A5" s="2"/>
      <c r="B5" s="3"/>
      <c r="C5" s="3"/>
      <c r="D5" s="3"/>
      <c r="E5" s="3"/>
      <c r="F5" s="2"/>
    </row>
    <row r="6" spans="1:10" x14ac:dyDescent="0.25">
      <c r="A6" s="210" t="s">
        <v>1</v>
      </c>
      <c r="B6" s="210" t="s">
        <v>2</v>
      </c>
      <c r="C6" s="210" t="s">
        <v>40</v>
      </c>
      <c r="D6" s="21"/>
      <c r="E6" s="211" t="s">
        <v>3</v>
      </c>
      <c r="F6" s="212"/>
    </row>
    <row r="7" spans="1:10" ht="63" x14ac:dyDescent="0.25">
      <c r="A7" s="210"/>
      <c r="B7" s="210"/>
      <c r="C7" s="210"/>
      <c r="D7" s="22" t="s">
        <v>43</v>
      </c>
      <c r="E7" s="114" t="s">
        <v>4</v>
      </c>
      <c r="F7" s="4" t="s">
        <v>5</v>
      </c>
    </row>
    <row r="8" spans="1:10" ht="31.5" x14ac:dyDescent="0.25">
      <c r="A8" s="5">
        <v>1</v>
      </c>
      <c r="B8" s="6" t="s">
        <v>6</v>
      </c>
      <c r="C8" s="5" t="s">
        <v>7</v>
      </c>
      <c r="D8" s="5">
        <f>ROUND(E8/1.105,2)</f>
        <v>148.13999999999999</v>
      </c>
      <c r="E8" s="7">
        <v>163.69</v>
      </c>
      <c r="F8" s="7">
        <v>298.5</v>
      </c>
      <c r="G8" s="8"/>
      <c r="H8" s="8"/>
      <c r="J8" s="8"/>
    </row>
    <row r="9" spans="1:10" ht="31.5" x14ac:dyDescent="0.25">
      <c r="A9" s="5">
        <v>2</v>
      </c>
      <c r="B9" s="6" t="s">
        <v>8</v>
      </c>
      <c r="C9" s="5" t="s">
        <v>9</v>
      </c>
      <c r="D9" s="7">
        <f t="shared" ref="D9:D15" si="0">ROUND(E9/1.105,2)</f>
        <v>183.08</v>
      </c>
      <c r="E9" s="7">
        <v>202.3</v>
      </c>
      <c r="F9" s="7">
        <v>368.91</v>
      </c>
      <c r="G9" s="8"/>
      <c r="H9" s="8"/>
      <c r="J9" s="8"/>
    </row>
    <row r="10" spans="1:10" ht="47.25" x14ac:dyDescent="0.25">
      <c r="A10" s="5">
        <v>3</v>
      </c>
      <c r="B10" s="6" t="s">
        <v>10</v>
      </c>
      <c r="C10" s="5" t="s">
        <v>11</v>
      </c>
      <c r="D10" s="5">
        <f t="shared" si="0"/>
        <v>239.89</v>
      </c>
      <c r="E10" s="7">
        <v>265.08</v>
      </c>
      <c r="F10" s="7">
        <v>483.38</v>
      </c>
      <c r="G10" s="8"/>
      <c r="H10" s="8"/>
      <c r="J10" s="8"/>
    </row>
    <row r="11" spans="1:10" ht="31.5" x14ac:dyDescent="0.25">
      <c r="A11" s="5">
        <v>4</v>
      </c>
      <c r="B11" s="6" t="s">
        <v>12</v>
      </c>
      <c r="C11" s="5" t="s">
        <v>13</v>
      </c>
      <c r="D11" s="7">
        <f t="shared" si="0"/>
        <v>122.31</v>
      </c>
      <c r="E11" s="7">
        <v>135.15</v>
      </c>
      <c r="F11" s="7">
        <v>246.45</v>
      </c>
      <c r="G11" s="8"/>
      <c r="H11" s="8"/>
      <c r="J11" s="8"/>
    </row>
    <row r="12" spans="1:10" ht="31.5" x14ac:dyDescent="0.25">
      <c r="A12" s="5">
        <v>5</v>
      </c>
      <c r="B12" s="6" t="s">
        <v>14</v>
      </c>
      <c r="C12" s="5" t="s">
        <v>15</v>
      </c>
      <c r="D12" s="5">
        <f t="shared" si="0"/>
        <v>203.87</v>
      </c>
      <c r="E12" s="7">
        <v>225.28</v>
      </c>
      <c r="F12" s="7">
        <v>410.8</v>
      </c>
      <c r="G12" s="8"/>
      <c r="H12" s="8"/>
      <c r="J12" s="8"/>
    </row>
    <row r="13" spans="1:10" ht="31.5" x14ac:dyDescent="0.25">
      <c r="A13" s="5">
        <v>6</v>
      </c>
      <c r="B13" s="6" t="s">
        <v>16</v>
      </c>
      <c r="C13" s="5" t="s">
        <v>17</v>
      </c>
      <c r="D13" s="5">
        <f t="shared" si="0"/>
        <v>142.68</v>
      </c>
      <c r="E13" s="7">
        <v>157.66</v>
      </c>
      <c r="F13" s="7">
        <v>287.5</v>
      </c>
      <c r="G13" s="8"/>
      <c r="H13" s="8"/>
      <c r="J13" s="8"/>
    </row>
    <row r="14" spans="1:10" ht="31.5" x14ac:dyDescent="0.25">
      <c r="A14" s="5">
        <v>7</v>
      </c>
      <c r="B14" s="6" t="s">
        <v>18</v>
      </c>
      <c r="C14" s="5" t="s">
        <v>42</v>
      </c>
      <c r="D14" s="5">
        <f t="shared" si="0"/>
        <v>147.62</v>
      </c>
      <c r="E14" s="7">
        <v>163.12</v>
      </c>
      <c r="F14" s="7">
        <v>297.45</v>
      </c>
      <c r="G14" s="8"/>
      <c r="H14" s="8"/>
      <c r="J14" s="8"/>
    </row>
    <row r="15" spans="1:10" x14ac:dyDescent="0.25">
      <c r="A15" s="5">
        <v>8</v>
      </c>
      <c r="B15" s="6" t="s">
        <v>19</v>
      </c>
      <c r="C15" s="5" t="s">
        <v>20</v>
      </c>
      <c r="D15" s="5">
        <f t="shared" si="0"/>
        <v>171.85</v>
      </c>
      <c r="E15" s="7">
        <v>189.89</v>
      </c>
      <c r="F15" s="7">
        <v>346.28</v>
      </c>
      <c r="G15" s="8"/>
      <c r="H15" s="8"/>
      <c r="J15" s="8"/>
    </row>
    <row r="16" spans="1:10" x14ac:dyDescent="0.25">
      <c r="A16" s="9"/>
      <c r="B16" s="10"/>
      <c r="C16" s="9"/>
      <c r="D16" s="9"/>
      <c r="E16" s="11"/>
      <c r="F16" s="11"/>
    </row>
    <row r="17" spans="1:10" x14ac:dyDescent="0.25">
      <c r="B17" s="209" t="s">
        <v>21</v>
      </c>
      <c r="C17" s="209"/>
      <c r="D17" s="209"/>
      <c r="E17" s="209"/>
    </row>
    <row r="18" spans="1:10" x14ac:dyDescent="0.25">
      <c r="B18" s="12"/>
      <c r="C18" s="12"/>
      <c r="D18" s="12"/>
      <c r="E18" s="12"/>
    </row>
    <row r="19" spans="1:10" s="14" customFormat="1" ht="31.5" customHeight="1" x14ac:dyDescent="0.25">
      <c r="A19" s="215" t="s">
        <v>22</v>
      </c>
      <c r="B19" s="215" t="s">
        <v>23</v>
      </c>
      <c r="C19" s="215" t="s">
        <v>41</v>
      </c>
      <c r="D19" s="217" t="s">
        <v>3</v>
      </c>
      <c r="E19" s="218"/>
      <c r="F19" s="219"/>
    </row>
    <row r="20" spans="1:10" s="14" customFormat="1" ht="63" x14ac:dyDescent="0.25">
      <c r="A20" s="216"/>
      <c r="B20" s="216"/>
      <c r="C20" s="216"/>
      <c r="D20" s="22" t="s">
        <v>43</v>
      </c>
      <c r="E20" s="220" t="s">
        <v>4</v>
      </c>
      <c r="F20" s="221"/>
    </row>
    <row r="21" spans="1:10" ht="31.5" x14ac:dyDescent="0.25">
      <c r="A21" s="99">
        <v>1</v>
      </c>
      <c r="B21" s="6" t="s">
        <v>24</v>
      </c>
      <c r="C21" s="5" t="s">
        <v>25</v>
      </c>
      <c r="D21" s="23">
        <f>ROUND(E21/1.105,2)</f>
        <v>503.95</v>
      </c>
      <c r="E21" s="213">
        <v>556.86</v>
      </c>
      <c r="F21" s="214"/>
      <c r="G21" s="24"/>
      <c r="H21" s="8"/>
      <c r="J21" s="8"/>
    </row>
    <row r="22" spans="1:10" x14ac:dyDescent="0.25">
      <c r="A22" s="99">
        <v>2</v>
      </c>
      <c r="B22" s="6" t="s">
        <v>26</v>
      </c>
      <c r="C22" s="5" t="s">
        <v>27</v>
      </c>
      <c r="D22" s="23">
        <f t="shared" ref="D22:D27" si="1">ROUND(E22/1.105,2)</f>
        <v>452.49</v>
      </c>
      <c r="E22" s="213">
        <v>500</v>
      </c>
      <c r="F22" s="214"/>
      <c r="G22" s="24"/>
      <c r="H22" s="8"/>
      <c r="J22" s="8"/>
    </row>
    <row r="23" spans="1:10" x14ac:dyDescent="0.25">
      <c r="A23" s="99">
        <v>3</v>
      </c>
      <c r="B23" s="6" t="s">
        <v>28</v>
      </c>
      <c r="C23" s="15" t="s">
        <v>29</v>
      </c>
      <c r="D23" s="23">
        <f t="shared" si="1"/>
        <v>99.55</v>
      </c>
      <c r="E23" s="213">
        <v>110</v>
      </c>
      <c r="F23" s="214"/>
      <c r="G23" s="24"/>
      <c r="H23" s="8"/>
      <c r="J23" s="8"/>
    </row>
    <row r="24" spans="1:10" x14ac:dyDescent="0.25">
      <c r="A24" s="99">
        <v>4</v>
      </c>
      <c r="B24" s="16" t="s">
        <v>30</v>
      </c>
      <c r="C24" s="5" t="s">
        <v>31</v>
      </c>
      <c r="D24" s="23">
        <f t="shared" si="1"/>
        <v>816.33</v>
      </c>
      <c r="E24" s="213">
        <v>902.04</v>
      </c>
      <c r="F24" s="214"/>
      <c r="G24" s="24"/>
      <c r="H24" s="8"/>
      <c r="J24" s="8"/>
    </row>
    <row r="25" spans="1:10" x14ac:dyDescent="0.25">
      <c r="A25" s="99">
        <v>5</v>
      </c>
      <c r="B25" s="17" t="s">
        <v>32</v>
      </c>
      <c r="C25" s="5" t="s">
        <v>33</v>
      </c>
      <c r="D25" s="23">
        <f t="shared" si="1"/>
        <v>219</v>
      </c>
      <c r="E25" s="213">
        <v>242</v>
      </c>
      <c r="F25" s="214"/>
      <c r="G25" s="24"/>
      <c r="H25" s="8"/>
      <c r="J25" s="8"/>
    </row>
    <row r="26" spans="1:10" x14ac:dyDescent="0.25">
      <c r="A26" s="99">
        <v>6</v>
      </c>
      <c r="B26" s="17" t="s">
        <v>34</v>
      </c>
      <c r="C26" s="5" t="s">
        <v>44</v>
      </c>
      <c r="D26" s="23"/>
      <c r="E26" s="213">
        <v>2166.1</v>
      </c>
      <c r="F26" s="214"/>
      <c r="G26" s="24"/>
      <c r="H26" s="8"/>
      <c r="J26" s="8"/>
    </row>
    <row r="27" spans="1:10" ht="29.25" customHeight="1" x14ac:dyDescent="0.25">
      <c r="A27" s="18">
        <v>7</v>
      </c>
      <c r="B27" s="19" t="s">
        <v>35</v>
      </c>
      <c r="C27" s="13" t="s">
        <v>36</v>
      </c>
      <c r="D27" s="23">
        <f t="shared" si="1"/>
        <v>219.28</v>
      </c>
      <c r="E27" s="223">
        <v>242.3</v>
      </c>
      <c r="F27" s="224"/>
      <c r="G27" s="24"/>
      <c r="H27" s="8"/>
    </row>
    <row r="28" spans="1:10" ht="31.5" x14ac:dyDescent="0.25">
      <c r="A28" s="225">
        <v>8</v>
      </c>
      <c r="B28" s="19" t="s">
        <v>37</v>
      </c>
      <c r="C28" s="20" t="s">
        <v>47</v>
      </c>
      <c r="D28" s="228"/>
      <c r="E28" s="223">
        <v>1042.77</v>
      </c>
      <c r="F28" s="224"/>
      <c r="G28" s="24"/>
    </row>
    <row r="29" spans="1:10" ht="47.25" x14ac:dyDescent="0.25">
      <c r="A29" s="226"/>
      <c r="B29" s="19" t="s">
        <v>38</v>
      </c>
      <c r="C29" s="20" t="s">
        <v>45</v>
      </c>
      <c r="D29" s="229"/>
      <c r="E29" s="223">
        <v>1759.51</v>
      </c>
      <c r="F29" s="224"/>
      <c r="G29" s="24"/>
    </row>
    <row r="30" spans="1:10" ht="47.25" x14ac:dyDescent="0.25">
      <c r="A30" s="227"/>
      <c r="B30" s="19" t="s">
        <v>39</v>
      </c>
      <c r="C30" s="20" t="s">
        <v>46</v>
      </c>
      <c r="D30" s="230"/>
      <c r="E30" s="223">
        <v>6425.1</v>
      </c>
      <c r="F30" s="224"/>
      <c r="G30" s="24"/>
    </row>
    <row r="32" spans="1:10" ht="33" customHeight="1" x14ac:dyDescent="0.25">
      <c r="A32" s="222" t="s">
        <v>172</v>
      </c>
      <c r="B32" s="222"/>
      <c r="C32" s="222"/>
      <c r="D32" s="222"/>
      <c r="E32" s="222"/>
      <c r="F32" s="222"/>
    </row>
  </sheetData>
  <mergeCells count="25">
    <mergeCell ref="A1:F3"/>
    <mergeCell ref="B4:C4"/>
    <mergeCell ref="A6:A7"/>
    <mergeCell ref="B6:B7"/>
    <mergeCell ref="C6:C7"/>
    <mergeCell ref="E6:F6"/>
    <mergeCell ref="E26:F26"/>
    <mergeCell ref="B17:E17"/>
    <mergeCell ref="A19:A20"/>
    <mergeCell ref="B19:B20"/>
    <mergeCell ref="C19:C20"/>
    <mergeCell ref="D19:F19"/>
    <mergeCell ref="E20:F20"/>
    <mergeCell ref="E21:F21"/>
    <mergeCell ref="E22:F22"/>
    <mergeCell ref="E23:F23"/>
    <mergeCell ref="E24:F24"/>
    <mergeCell ref="E25:F25"/>
    <mergeCell ref="A32:F32"/>
    <mergeCell ref="E27:F27"/>
    <mergeCell ref="A28:A30"/>
    <mergeCell ref="D28:D30"/>
    <mergeCell ref="E28:F28"/>
    <mergeCell ref="E29:F29"/>
    <mergeCell ref="E30:F30"/>
  </mergeCells>
  <pageMargins left="0.31496062992125984" right="0.31496062992125984" top="0.74803149606299213" bottom="0.74803149606299213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workbookViewId="0">
      <selection activeCell="C24" sqref="C24"/>
    </sheetView>
  </sheetViews>
  <sheetFormatPr defaultRowHeight="15" x14ac:dyDescent="0.25"/>
  <cols>
    <col min="1" max="1" width="30.5703125" style="39" customWidth="1"/>
    <col min="2" max="2" width="62.42578125" style="39" customWidth="1"/>
    <col min="3" max="3" width="15.7109375" style="39" customWidth="1"/>
    <col min="4" max="4" width="16.28515625" style="39" customWidth="1"/>
    <col min="5" max="6" width="15.7109375" style="39" customWidth="1"/>
    <col min="7" max="16384" width="9.140625" style="39"/>
  </cols>
  <sheetData>
    <row r="1" spans="1:6" ht="42" customHeight="1" x14ac:dyDescent="0.25">
      <c r="A1" s="237" t="s">
        <v>181</v>
      </c>
      <c r="B1" s="237"/>
      <c r="C1" s="237"/>
      <c r="D1" s="237"/>
      <c r="E1" s="237"/>
      <c r="F1" s="237"/>
    </row>
    <row r="2" spans="1:6" ht="16.5" customHeight="1" x14ac:dyDescent="0.25">
      <c r="A2" s="112"/>
      <c r="B2" s="112"/>
      <c r="C2" s="112"/>
      <c r="D2" s="112"/>
      <c r="E2" s="112"/>
      <c r="F2" s="112"/>
    </row>
    <row r="3" spans="1:6" ht="16.5" customHeight="1" x14ac:dyDescent="0.25">
      <c r="A3" s="238" t="s">
        <v>131</v>
      </c>
      <c r="B3" s="238" t="s">
        <v>132</v>
      </c>
      <c r="C3" s="238" t="s">
        <v>152</v>
      </c>
      <c r="D3" s="238" t="s">
        <v>145</v>
      </c>
      <c r="E3" s="238"/>
      <c r="F3" s="238"/>
    </row>
    <row r="4" spans="1:6" ht="60" x14ac:dyDescent="0.25">
      <c r="A4" s="238"/>
      <c r="B4" s="238"/>
      <c r="C4" s="238"/>
      <c r="D4" s="43" t="s">
        <v>148</v>
      </c>
      <c r="E4" s="43" t="s">
        <v>146</v>
      </c>
      <c r="F4" s="43" t="s">
        <v>147</v>
      </c>
    </row>
    <row r="5" spans="1:6" ht="21" customHeight="1" thickBot="1" x14ac:dyDescent="0.3">
      <c r="A5" s="234" t="s">
        <v>133</v>
      </c>
      <c r="B5" s="235"/>
      <c r="C5" s="235"/>
      <c r="D5" s="235"/>
      <c r="E5" s="235"/>
      <c r="F5" s="236"/>
    </row>
    <row r="6" spans="1:6" ht="57" x14ac:dyDescent="0.25">
      <c r="A6" s="48" t="s">
        <v>134</v>
      </c>
      <c r="B6" s="49" t="s">
        <v>144</v>
      </c>
      <c r="C6" s="50" t="s">
        <v>156</v>
      </c>
      <c r="D6" s="51">
        <f>SUM(D7:D10)</f>
        <v>807</v>
      </c>
      <c r="E6" s="51">
        <f t="shared" ref="E6:F6" si="0">SUM(E7:E10)</f>
        <v>891.74</v>
      </c>
      <c r="F6" s="52">
        <f t="shared" si="0"/>
        <v>1626.1</v>
      </c>
    </row>
    <row r="7" spans="1:6" x14ac:dyDescent="0.25">
      <c r="A7" s="231"/>
      <c r="B7" s="40" t="s">
        <v>135</v>
      </c>
      <c r="C7" s="44" t="s">
        <v>149</v>
      </c>
      <c r="D7" s="41">
        <v>26.68</v>
      </c>
      <c r="E7" s="41">
        <f>ROUND(D7*1.105,2)</f>
        <v>29.48</v>
      </c>
      <c r="F7" s="53">
        <f>ROUND(D7*2.015,2)</f>
        <v>53.76</v>
      </c>
    </row>
    <row r="8" spans="1:6" x14ac:dyDescent="0.25">
      <c r="A8" s="232"/>
      <c r="B8" s="40" t="s">
        <v>136</v>
      </c>
      <c r="C8" s="44" t="s">
        <v>157</v>
      </c>
      <c r="D8" s="41">
        <v>137.78</v>
      </c>
      <c r="E8" s="41">
        <f t="shared" ref="E8:E12" si="1">ROUND(D8*1.105,2)</f>
        <v>152.25</v>
      </c>
      <c r="F8" s="53">
        <f t="shared" ref="F8:F12" si="2">ROUND(D8*2.015,2)</f>
        <v>277.63</v>
      </c>
    </row>
    <row r="9" spans="1:6" x14ac:dyDescent="0.25">
      <c r="A9" s="232"/>
      <c r="B9" s="40" t="s">
        <v>137</v>
      </c>
      <c r="C9" s="44" t="s">
        <v>150</v>
      </c>
      <c r="D9" s="41">
        <v>98.96</v>
      </c>
      <c r="E9" s="41">
        <f t="shared" si="1"/>
        <v>109.35</v>
      </c>
      <c r="F9" s="53">
        <f t="shared" si="2"/>
        <v>199.4</v>
      </c>
    </row>
    <row r="10" spans="1:6" ht="98.25" customHeight="1" thickBot="1" x14ac:dyDescent="0.3">
      <c r="A10" s="233"/>
      <c r="B10" s="71" t="s">
        <v>160</v>
      </c>
      <c r="C10" s="54" t="s">
        <v>151</v>
      </c>
      <c r="D10" s="55">
        <v>543.58000000000004</v>
      </c>
      <c r="E10" s="55">
        <f t="shared" si="1"/>
        <v>600.66</v>
      </c>
      <c r="F10" s="56">
        <f t="shared" si="2"/>
        <v>1095.31</v>
      </c>
    </row>
    <row r="11" spans="1:6" ht="45" x14ac:dyDescent="0.25">
      <c r="A11" s="57" t="s">
        <v>138</v>
      </c>
      <c r="B11" s="45" t="s">
        <v>139</v>
      </c>
      <c r="C11" s="46" t="s">
        <v>158</v>
      </c>
      <c r="D11" s="47">
        <v>66.650000000000006</v>
      </c>
      <c r="E11" s="47">
        <f t="shared" si="1"/>
        <v>73.650000000000006</v>
      </c>
      <c r="F11" s="58">
        <f t="shared" si="2"/>
        <v>134.30000000000001</v>
      </c>
    </row>
    <row r="12" spans="1:6" ht="45.75" thickBot="1" x14ac:dyDescent="0.3">
      <c r="A12" s="59" t="s">
        <v>138</v>
      </c>
      <c r="B12" s="60" t="s">
        <v>140</v>
      </c>
      <c r="C12" s="54" t="s">
        <v>153</v>
      </c>
      <c r="D12" s="55">
        <v>465.75</v>
      </c>
      <c r="E12" s="55">
        <f t="shared" si="1"/>
        <v>514.65</v>
      </c>
      <c r="F12" s="56">
        <f t="shared" si="2"/>
        <v>938.49</v>
      </c>
    </row>
    <row r="13" spans="1:6" ht="22.5" customHeight="1" thickBot="1" x14ac:dyDescent="0.3">
      <c r="A13" s="234" t="s">
        <v>161</v>
      </c>
      <c r="B13" s="235"/>
      <c r="C13" s="235"/>
      <c r="D13" s="235"/>
      <c r="E13" s="235"/>
      <c r="F13" s="236"/>
    </row>
    <row r="14" spans="1:6" ht="45" x14ac:dyDescent="0.25">
      <c r="A14" s="61" t="s">
        <v>138</v>
      </c>
      <c r="B14" s="49" t="s">
        <v>141</v>
      </c>
      <c r="C14" s="62" t="s">
        <v>154</v>
      </c>
      <c r="D14" s="51">
        <v>1519.83</v>
      </c>
      <c r="E14" s="51">
        <f t="shared" ref="E14:E16" si="3">ROUND(D14*1.105,2)</f>
        <v>1679.41</v>
      </c>
      <c r="F14" s="63">
        <f>ROUND(D14*2.015,2)</f>
        <v>3062.46</v>
      </c>
    </row>
    <row r="15" spans="1:6" ht="45" x14ac:dyDescent="0.25">
      <c r="A15" s="64" t="s">
        <v>138</v>
      </c>
      <c r="B15" s="40" t="s">
        <v>142</v>
      </c>
      <c r="C15" s="44" t="s">
        <v>159</v>
      </c>
      <c r="D15" s="41">
        <v>1183.81</v>
      </c>
      <c r="E15" s="41">
        <f t="shared" si="3"/>
        <v>1308.1099999999999</v>
      </c>
      <c r="F15" s="65">
        <f t="shared" ref="F15:F16" si="4">ROUND(D15*2.015,2)</f>
        <v>2385.38</v>
      </c>
    </row>
    <row r="16" spans="1:6" ht="45.75" thickBot="1" x14ac:dyDescent="0.3">
      <c r="A16" s="59" t="s">
        <v>138</v>
      </c>
      <c r="B16" s="60" t="s">
        <v>143</v>
      </c>
      <c r="C16" s="54" t="s">
        <v>155</v>
      </c>
      <c r="D16" s="55">
        <v>1266.46</v>
      </c>
      <c r="E16" s="55">
        <f t="shared" si="3"/>
        <v>1399.44</v>
      </c>
      <c r="F16" s="66">
        <f t="shared" si="4"/>
        <v>2551.92</v>
      </c>
    </row>
    <row r="17" spans="2:3" x14ac:dyDescent="0.25">
      <c r="B17" s="42"/>
      <c r="C17" s="42"/>
    </row>
    <row r="18" spans="2:3" x14ac:dyDescent="0.25">
      <c r="B18" s="42"/>
      <c r="C18" s="42"/>
    </row>
    <row r="19" spans="2:3" x14ac:dyDescent="0.25">
      <c r="B19" s="42"/>
      <c r="C19" s="42"/>
    </row>
  </sheetData>
  <mergeCells count="8">
    <mergeCell ref="A7:A10"/>
    <mergeCell ref="A13:F13"/>
    <mergeCell ref="A1:F1"/>
    <mergeCell ref="A3:A4"/>
    <mergeCell ref="B3:B4"/>
    <mergeCell ref="C3:C4"/>
    <mergeCell ref="D3:F3"/>
    <mergeCell ref="A5:F5"/>
  </mergeCells>
  <pageMargins left="0.70866141732283472" right="0.31496062992125984" top="0.15748031496062992" bottom="0.15748031496062992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9"/>
  <sheetViews>
    <sheetView zoomScale="90" zoomScaleNormal="90" zoomScaleSheetLayoutView="70" workbookViewId="0">
      <pane xSplit="2" ySplit="11" topLeftCell="C109" activePane="bottomRight" state="frozen"/>
      <selection pane="topRight" activeCell="C1" sqref="C1"/>
      <selection pane="bottomLeft" activeCell="A12" sqref="A12"/>
      <selection pane="bottomRight" activeCell="B3" sqref="B3:H3"/>
    </sheetView>
  </sheetViews>
  <sheetFormatPr defaultColWidth="9.140625" defaultRowHeight="15" x14ac:dyDescent="0.25"/>
  <cols>
    <col min="1" max="1" width="8.7109375" style="25" customWidth="1"/>
    <col min="2" max="2" width="57.7109375" style="25" customWidth="1"/>
    <col min="3" max="3" width="20.7109375" style="25" customWidth="1"/>
    <col min="4" max="4" width="3" style="25" customWidth="1"/>
    <col min="5" max="7" width="20.7109375" style="25" customWidth="1"/>
    <col min="8" max="8" width="24.5703125" style="25" customWidth="1"/>
    <col min="9" max="16384" width="9.140625" style="25"/>
  </cols>
  <sheetData>
    <row r="2" spans="1:8" x14ac:dyDescent="0.25">
      <c r="A2" s="156" t="s">
        <v>127</v>
      </c>
      <c r="B2" s="156"/>
      <c r="C2" s="156"/>
      <c r="D2" s="156"/>
      <c r="E2" s="156"/>
      <c r="F2" s="156"/>
      <c r="G2" s="156"/>
      <c r="H2" s="156"/>
    </row>
    <row r="3" spans="1:8" x14ac:dyDescent="0.25">
      <c r="A3" s="132"/>
      <c r="B3" s="156" t="s">
        <v>179</v>
      </c>
      <c r="C3" s="156"/>
      <c r="D3" s="156"/>
      <c r="E3" s="156"/>
      <c r="F3" s="156"/>
      <c r="G3" s="156"/>
      <c r="H3" s="156"/>
    </row>
    <row r="4" spans="1:8" x14ac:dyDescent="0.25">
      <c r="A4" s="157" t="s">
        <v>180</v>
      </c>
      <c r="B4" s="157"/>
      <c r="C4" s="157"/>
      <c r="D4" s="157"/>
      <c r="E4" s="157"/>
      <c r="F4" s="157"/>
      <c r="G4" s="157"/>
      <c r="H4" s="157"/>
    </row>
    <row r="5" spans="1:8" x14ac:dyDescent="0.25">
      <c r="A5" s="157"/>
      <c r="B5" s="157"/>
      <c r="C5" s="157"/>
      <c r="D5" s="157"/>
      <c r="E5" s="157"/>
      <c r="F5" s="157"/>
      <c r="G5" s="157"/>
      <c r="H5" s="157"/>
    </row>
    <row r="6" spans="1:8" ht="12" customHeight="1" x14ac:dyDescent="0.25">
      <c r="A6" s="157"/>
      <c r="B6" s="157"/>
      <c r="C6" s="157"/>
      <c r="D6" s="157"/>
      <c r="E6" s="157"/>
      <c r="F6" s="157"/>
      <c r="G6" s="157"/>
      <c r="H6" s="157"/>
    </row>
    <row r="7" spans="1:8" x14ac:dyDescent="0.25">
      <c r="A7" s="158"/>
      <c r="B7" s="158"/>
      <c r="H7" s="26"/>
    </row>
    <row r="8" spans="1:8" ht="32.25" customHeight="1" x14ac:dyDescent="0.25">
      <c r="A8" s="159" t="s">
        <v>48</v>
      </c>
      <c r="B8" s="159" t="s">
        <v>49</v>
      </c>
      <c r="C8" s="160" t="s">
        <v>168</v>
      </c>
      <c r="D8" s="161"/>
      <c r="E8" s="161"/>
      <c r="F8" s="161"/>
      <c r="G8" s="161"/>
      <c r="H8" s="162"/>
    </row>
    <row r="9" spans="1:8" ht="22.5" customHeight="1" x14ac:dyDescent="0.25">
      <c r="A9" s="159"/>
      <c r="B9" s="159"/>
      <c r="C9" s="163" t="s">
        <v>50</v>
      </c>
      <c r="D9" s="164"/>
      <c r="E9" s="167" t="s">
        <v>51</v>
      </c>
      <c r="F9" s="167"/>
      <c r="G9" s="167"/>
      <c r="H9" s="167" t="s">
        <v>52</v>
      </c>
    </row>
    <row r="10" spans="1:8" ht="89.25" customHeight="1" x14ac:dyDescent="0.25">
      <c r="A10" s="159"/>
      <c r="B10" s="159"/>
      <c r="C10" s="165"/>
      <c r="D10" s="166"/>
      <c r="E10" s="138" t="s">
        <v>53</v>
      </c>
      <c r="F10" s="75" t="s">
        <v>54</v>
      </c>
      <c r="G10" s="138" t="s">
        <v>55</v>
      </c>
      <c r="H10" s="167"/>
    </row>
    <row r="11" spans="1:8" x14ac:dyDescent="0.25">
      <c r="A11" s="170" t="s">
        <v>56</v>
      </c>
      <c r="B11" s="171"/>
      <c r="C11" s="171"/>
      <c r="D11" s="171"/>
      <c r="E11" s="171"/>
      <c r="F11" s="171"/>
      <c r="G11" s="171"/>
      <c r="H11" s="172"/>
    </row>
    <row r="12" spans="1:8" ht="15.75" x14ac:dyDescent="0.25">
      <c r="A12" s="140" t="s">
        <v>57</v>
      </c>
      <c r="B12" s="100" t="s">
        <v>58</v>
      </c>
      <c r="C12" s="239">
        <v>1152.69</v>
      </c>
      <c r="D12" s="240"/>
      <c r="E12" s="143">
        <v>1152.69</v>
      </c>
      <c r="F12" s="117"/>
      <c r="G12" s="117"/>
      <c r="H12" s="143">
        <v>1267.95</v>
      </c>
    </row>
    <row r="13" spans="1:8" ht="15.75" x14ac:dyDescent="0.25">
      <c r="A13" s="140" t="s">
        <v>57</v>
      </c>
      <c r="B13" s="100" t="s">
        <v>59</v>
      </c>
      <c r="C13" s="239">
        <v>1325.1</v>
      </c>
      <c r="D13" s="240"/>
      <c r="E13" s="143">
        <v>1430.8</v>
      </c>
      <c r="F13" s="117"/>
      <c r="G13" s="117"/>
      <c r="H13" s="143">
        <v>1546.06</v>
      </c>
    </row>
    <row r="14" spans="1:8" ht="15.75" x14ac:dyDescent="0.25">
      <c r="A14" s="140" t="s">
        <v>57</v>
      </c>
      <c r="B14" s="100" t="s">
        <v>67</v>
      </c>
      <c r="C14" s="239">
        <v>1418.87</v>
      </c>
      <c r="D14" s="240"/>
      <c r="E14" s="143">
        <v>1418.87</v>
      </c>
      <c r="F14" s="117"/>
      <c r="G14" s="117"/>
      <c r="H14" s="143">
        <v>1560.76</v>
      </c>
    </row>
    <row r="15" spans="1:8" ht="15.75" x14ac:dyDescent="0.25">
      <c r="A15" s="140" t="s">
        <v>57</v>
      </c>
      <c r="B15" s="100">
        <v>39</v>
      </c>
      <c r="C15" s="239">
        <v>1438.09</v>
      </c>
      <c r="D15" s="240"/>
      <c r="E15" s="143">
        <v>1438.09</v>
      </c>
      <c r="F15" s="117"/>
      <c r="G15" s="117"/>
      <c r="H15" s="143">
        <v>1581.9</v>
      </c>
    </row>
    <row r="16" spans="1:8" ht="15.75" x14ac:dyDescent="0.25">
      <c r="A16" s="140" t="s">
        <v>57</v>
      </c>
      <c r="B16" s="100" t="s">
        <v>60</v>
      </c>
      <c r="C16" s="239">
        <v>1502</v>
      </c>
      <c r="D16" s="240"/>
      <c r="E16" s="143">
        <v>1502</v>
      </c>
      <c r="F16" s="117"/>
      <c r="G16" s="117"/>
      <c r="H16" s="143">
        <v>1652.2</v>
      </c>
    </row>
    <row r="17" spans="1:8" ht="15.75" x14ac:dyDescent="0.25">
      <c r="A17" s="140" t="s">
        <v>57</v>
      </c>
      <c r="B17" s="100" t="s">
        <v>61</v>
      </c>
      <c r="C17" s="239">
        <v>1505.3</v>
      </c>
      <c r="D17" s="240"/>
      <c r="E17" s="143">
        <v>1505.3</v>
      </c>
      <c r="F17" s="117"/>
      <c r="G17" s="117"/>
      <c r="H17" s="143">
        <v>1655.84</v>
      </c>
    </row>
    <row r="18" spans="1:8" ht="15.75" x14ac:dyDescent="0.25">
      <c r="A18" s="140" t="s">
        <v>57</v>
      </c>
      <c r="B18" s="100" t="s">
        <v>63</v>
      </c>
      <c r="C18" s="239">
        <v>1588.43</v>
      </c>
      <c r="D18" s="240"/>
      <c r="E18" s="143">
        <v>1588.43</v>
      </c>
      <c r="F18" s="117"/>
      <c r="G18" s="117"/>
      <c r="H18" s="143">
        <v>1747.28</v>
      </c>
    </row>
    <row r="19" spans="1:8" ht="15.75" x14ac:dyDescent="0.25">
      <c r="A19" s="140" t="s">
        <v>57</v>
      </c>
      <c r="B19" s="100" t="s">
        <v>62</v>
      </c>
      <c r="C19" s="239">
        <v>1591.29</v>
      </c>
      <c r="D19" s="240"/>
      <c r="E19" s="143">
        <v>1696.98</v>
      </c>
      <c r="F19" s="117"/>
      <c r="G19" s="117"/>
      <c r="H19" s="143">
        <v>1838.87</v>
      </c>
    </row>
    <row r="20" spans="1:8" ht="15.75" x14ac:dyDescent="0.25">
      <c r="A20" s="140" t="s">
        <v>57</v>
      </c>
      <c r="B20" s="100" t="s">
        <v>64</v>
      </c>
      <c r="C20" s="239">
        <v>1592.23</v>
      </c>
      <c r="D20" s="240"/>
      <c r="E20" s="143">
        <v>1592.23</v>
      </c>
      <c r="F20" s="117"/>
      <c r="G20" s="117"/>
      <c r="H20" s="143">
        <v>1751.45</v>
      </c>
    </row>
    <row r="21" spans="1:8" ht="15.75" x14ac:dyDescent="0.25">
      <c r="A21" s="140" t="s">
        <v>57</v>
      </c>
      <c r="B21" s="100">
        <v>36</v>
      </c>
      <c r="C21" s="239">
        <v>1610.51</v>
      </c>
      <c r="D21" s="240"/>
      <c r="E21" s="143">
        <v>1716.2</v>
      </c>
      <c r="F21" s="117"/>
      <c r="G21" s="117"/>
      <c r="H21" s="143">
        <v>1860.01</v>
      </c>
    </row>
    <row r="22" spans="1:8" ht="15.75" x14ac:dyDescent="0.25">
      <c r="A22" s="140" t="s">
        <v>57</v>
      </c>
      <c r="B22" s="100" t="s">
        <v>164</v>
      </c>
      <c r="C22" s="239">
        <v>1674.42</v>
      </c>
      <c r="D22" s="240"/>
      <c r="E22" s="143">
        <v>1780.11</v>
      </c>
      <c r="F22" s="117"/>
      <c r="G22" s="117"/>
      <c r="H22" s="143">
        <v>1930.31</v>
      </c>
    </row>
    <row r="23" spans="1:8" ht="15.75" x14ac:dyDescent="0.25">
      <c r="A23" s="140" t="s">
        <v>57</v>
      </c>
      <c r="B23" s="100" t="s">
        <v>65</v>
      </c>
      <c r="C23" s="239">
        <v>1677.72</v>
      </c>
      <c r="D23" s="240"/>
      <c r="E23" s="143">
        <v>1783.41</v>
      </c>
      <c r="F23" s="117"/>
      <c r="G23" s="117"/>
      <c r="H23" s="143">
        <v>1933.95</v>
      </c>
    </row>
    <row r="24" spans="1:8" ht="15.75" x14ac:dyDescent="0.25">
      <c r="A24" s="140" t="s">
        <v>57</v>
      </c>
      <c r="B24" s="100">
        <v>65.709999999999994</v>
      </c>
      <c r="C24" s="239">
        <v>1678.66</v>
      </c>
      <c r="D24" s="240"/>
      <c r="E24" s="143">
        <v>1678.66</v>
      </c>
      <c r="F24" s="117"/>
      <c r="G24" s="117"/>
      <c r="H24" s="143">
        <v>1846.52</v>
      </c>
    </row>
    <row r="25" spans="1:8" ht="15.75" x14ac:dyDescent="0.25">
      <c r="A25" s="140" t="s">
        <v>57</v>
      </c>
      <c r="B25" s="100">
        <v>55</v>
      </c>
      <c r="C25" s="239">
        <v>1700.99</v>
      </c>
      <c r="D25" s="240"/>
      <c r="E25" s="143">
        <v>1700.99</v>
      </c>
      <c r="F25" s="117"/>
      <c r="G25" s="117"/>
      <c r="H25" s="143">
        <v>1871.09</v>
      </c>
    </row>
    <row r="26" spans="1:8" ht="15.75" x14ac:dyDescent="0.25">
      <c r="A26" s="140" t="s">
        <v>57</v>
      </c>
      <c r="B26" s="100">
        <v>48.54</v>
      </c>
      <c r="C26" s="239">
        <v>1760.85</v>
      </c>
      <c r="D26" s="240"/>
      <c r="E26" s="143">
        <v>1866.54</v>
      </c>
      <c r="F26" s="117"/>
      <c r="G26" s="117"/>
      <c r="H26" s="143">
        <v>2025.38</v>
      </c>
    </row>
    <row r="27" spans="1:8" ht="15.75" x14ac:dyDescent="0.25">
      <c r="A27" s="140" t="s">
        <v>57</v>
      </c>
      <c r="B27" s="100" t="s">
        <v>128</v>
      </c>
      <c r="C27" s="239">
        <v>1764.64</v>
      </c>
      <c r="D27" s="240"/>
      <c r="E27" s="143">
        <v>1870.33</v>
      </c>
      <c r="F27" s="117"/>
      <c r="G27" s="117"/>
      <c r="H27" s="143">
        <v>2029.56</v>
      </c>
    </row>
    <row r="28" spans="1:8" ht="15.75" x14ac:dyDescent="0.25">
      <c r="A28" s="140" t="s">
        <v>57</v>
      </c>
      <c r="B28" s="99">
        <v>40.619999999999997</v>
      </c>
      <c r="C28" s="239">
        <v>1847.77</v>
      </c>
      <c r="D28" s="240"/>
      <c r="E28" s="143">
        <v>1953.47</v>
      </c>
      <c r="F28" s="117"/>
      <c r="G28" s="117"/>
      <c r="H28" s="143">
        <v>2121</v>
      </c>
    </row>
    <row r="29" spans="1:8" ht="15.75" x14ac:dyDescent="0.25">
      <c r="A29" s="140" t="s">
        <v>57</v>
      </c>
      <c r="B29" s="99">
        <v>68.739999999999995</v>
      </c>
      <c r="C29" s="239">
        <v>1851.08</v>
      </c>
      <c r="D29" s="240"/>
      <c r="E29" s="143">
        <v>1956.77</v>
      </c>
      <c r="F29" s="117"/>
      <c r="G29" s="117"/>
      <c r="H29" s="143">
        <v>2124.63</v>
      </c>
    </row>
    <row r="30" spans="1:8" ht="15.75" x14ac:dyDescent="0.25">
      <c r="A30" s="140" t="s">
        <v>57</v>
      </c>
      <c r="B30" s="99">
        <v>50</v>
      </c>
      <c r="C30" s="239">
        <v>1873.4</v>
      </c>
      <c r="D30" s="240"/>
      <c r="E30" s="143">
        <v>1979.1</v>
      </c>
      <c r="F30" s="117"/>
      <c r="G30" s="117"/>
      <c r="H30" s="143">
        <v>2149.19</v>
      </c>
    </row>
    <row r="31" spans="1:8" ht="15.75" x14ac:dyDescent="0.25">
      <c r="A31" s="140" t="s">
        <v>57</v>
      </c>
      <c r="B31" s="99">
        <v>42</v>
      </c>
      <c r="C31" s="239">
        <v>1934.21</v>
      </c>
      <c r="D31" s="240"/>
      <c r="E31" s="143">
        <v>2039.9</v>
      </c>
      <c r="F31" s="117"/>
      <c r="G31" s="117"/>
      <c r="H31" s="143">
        <v>2216.08</v>
      </c>
    </row>
    <row r="32" spans="1:8" ht="15.75" x14ac:dyDescent="0.25">
      <c r="A32" s="140" t="s">
        <v>57</v>
      </c>
      <c r="B32" s="99">
        <v>60</v>
      </c>
      <c r="C32" s="239">
        <v>1959.84</v>
      </c>
      <c r="D32" s="240"/>
      <c r="E32" s="143">
        <v>2065.5300000000002</v>
      </c>
      <c r="F32" s="117"/>
      <c r="G32" s="117"/>
      <c r="H32" s="143">
        <v>2244.27</v>
      </c>
    </row>
    <row r="33" spans="1:8" ht="15.75" x14ac:dyDescent="0.25">
      <c r="A33" s="140" t="s">
        <v>57</v>
      </c>
      <c r="B33" s="99">
        <v>64</v>
      </c>
      <c r="C33" s="239">
        <v>2046.76</v>
      </c>
      <c r="D33" s="240"/>
      <c r="E33" s="143">
        <v>2152.4499999999998</v>
      </c>
      <c r="F33" s="117"/>
      <c r="G33" s="117"/>
      <c r="H33" s="143">
        <v>2339.89</v>
      </c>
    </row>
    <row r="34" spans="1:8" ht="15.75" x14ac:dyDescent="0.25">
      <c r="A34" s="140" t="s">
        <v>57</v>
      </c>
      <c r="B34" s="99">
        <v>45</v>
      </c>
      <c r="C34" s="239">
        <v>2603.75</v>
      </c>
      <c r="D34" s="240"/>
      <c r="E34" s="143">
        <v>2603.75</v>
      </c>
      <c r="F34" s="117"/>
      <c r="G34" s="117"/>
      <c r="H34" s="143">
        <v>2864.12</v>
      </c>
    </row>
    <row r="35" spans="1:8" ht="15.75" x14ac:dyDescent="0.25">
      <c r="A35" s="118"/>
      <c r="B35" s="247"/>
      <c r="C35" s="247"/>
      <c r="D35" s="247"/>
      <c r="E35" s="247"/>
      <c r="F35" s="247"/>
      <c r="G35" s="247"/>
      <c r="H35" s="247"/>
    </row>
    <row r="36" spans="1:8" ht="15.75" x14ac:dyDescent="0.25">
      <c r="A36" s="140" t="s">
        <v>66</v>
      </c>
      <c r="B36" s="100" t="s">
        <v>58</v>
      </c>
      <c r="C36" s="245">
        <v>1677.19</v>
      </c>
      <c r="D36" s="246"/>
      <c r="E36" s="143">
        <v>1677.19</v>
      </c>
      <c r="F36" s="143">
        <v>1677.19</v>
      </c>
      <c r="G36" s="141">
        <v>1677.19</v>
      </c>
      <c r="H36" s="143">
        <v>1844.9</v>
      </c>
    </row>
    <row r="37" spans="1:8" ht="15.75" x14ac:dyDescent="0.25">
      <c r="A37" s="140" t="s">
        <v>66</v>
      </c>
      <c r="B37" s="100" t="s">
        <v>67</v>
      </c>
      <c r="C37" s="245">
        <v>1751.71</v>
      </c>
      <c r="D37" s="246"/>
      <c r="E37" s="143">
        <v>1751.71</v>
      </c>
      <c r="F37" s="143">
        <v>1751.71</v>
      </c>
      <c r="G37" s="141">
        <v>1751.71</v>
      </c>
      <c r="H37" s="143">
        <v>1926.88</v>
      </c>
    </row>
    <row r="38" spans="1:8" ht="15.75" x14ac:dyDescent="0.25">
      <c r="A38" s="140" t="s">
        <v>66</v>
      </c>
      <c r="B38" s="100" t="s">
        <v>68</v>
      </c>
      <c r="C38" s="245">
        <v>1834.84</v>
      </c>
      <c r="D38" s="246"/>
      <c r="E38" s="143">
        <v>1834.84</v>
      </c>
      <c r="F38" s="143">
        <v>1834.84</v>
      </c>
      <c r="G38" s="141">
        <v>1834.84</v>
      </c>
      <c r="H38" s="143">
        <v>2018.33</v>
      </c>
    </row>
    <row r="39" spans="1:8" ht="15.75" x14ac:dyDescent="0.25">
      <c r="A39" s="140" t="s">
        <v>66</v>
      </c>
      <c r="B39" s="100" t="s">
        <v>61</v>
      </c>
      <c r="C39" s="245">
        <v>1838.14</v>
      </c>
      <c r="D39" s="246"/>
      <c r="E39" s="143">
        <v>1838.14</v>
      </c>
      <c r="F39" s="143">
        <v>1838.14</v>
      </c>
      <c r="G39" s="141">
        <v>1838.14</v>
      </c>
      <c r="H39" s="143">
        <v>2021.96</v>
      </c>
    </row>
    <row r="40" spans="1:8" ht="15.75" x14ac:dyDescent="0.25">
      <c r="A40" s="140" t="s">
        <v>66</v>
      </c>
      <c r="B40" s="100" t="s">
        <v>59</v>
      </c>
      <c r="C40" s="245">
        <v>1849.6</v>
      </c>
      <c r="D40" s="246"/>
      <c r="E40" s="143">
        <v>1955.29</v>
      </c>
      <c r="F40" s="143">
        <v>1849.6</v>
      </c>
      <c r="G40" s="141">
        <v>1955.29</v>
      </c>
      <c r="H40" s="143">
        <v>2123.0100000000002</v>
      </c>
    </row>
    <row r="41" spans="1:8" ht="15.75" x14ac:dyDescent="0.25">
      <c r="A41" s="140" t="s">
        <v>66</v>
      </c>
      <c r="B41" s="100" t="s">
        <v>62</v>
      </c>
      <c r="C41" s="245">
        <v>1924.13</v>
      </c>
      <c r="D41" s="246"/>
      <c r="E41" s="143">
        <v>2029.82</v>
      </c>
      <c r="F41" s="143">
        <v>1924.13</v>
      </c>
      <c r="G41" s="141">
        <v>2029.82</v>
      </c>
      <c r="H41" s="143">
        <v>2204.9899999999998</v>
      </c>
    </row>
    <row r="42" spans="1:8" ht="15.75" x14ac:dyDescent="0.25">
      <c r="A42" s="140" t="s">
        <v>66</v>
      </c>
      <c r="B42" s="100" t="s">
        <v>64</v>
      </c>
      <c r="C42" s="245">
        <v>1925.07</v>
      </c>
      <c r="D42" s="246"/>
      <c r="E42" s="143">
        <v>1925.07</v>
      </c>
      <c r="F42" s="143">
        <v>1925.07</v>
      </c>
      <c r="G42" s="141">
        <v>1925.07</v>
      </c>
      <c r="H42" s="143">
        <v>2117.5700000000002</v>
      </c>
    </row>
    <row r="43" spans="1:8" ht="15.75" x14ac:dyDescent="0.25">
      <c r="A43" s="140" t="s">
        <v>66</v>
      </c>
      <c r="B43" s="100">
        <v>39</v>
      </c>
      <c r="C43" s="245">
        <v>1962.59</v>
      </c>
      <c r="D43" s="246"/>
      <c r="E43" s="143">
        <v>1962.59</v>
      </c>
      <c r="F43" s="143">
        <v>1962.59</v>
      </c>
      <c r="G43" s="141">
        <v>1962.59</v>
      </c>
      <c r="H43" s="143">
        <v>2158.85</v>
      </c>
    </row>
    <row r="44" spans="1:8" ht="15.75" x14ac:dyDescent="0.25">
      <c r="A44" s="140" t="s">
        <v>66</v>
      </c>
      <c r="B44" s="100" t="s">
        <v>65</v>
      </c>
      <c r="C44" s="245">
        <v>2010.56</v>
      </c>
      <c r="D44" s="246"/>
      <c r="E44" s="143">
        <v>2116.25</v>
      </c>
      <c r="F44" s="143">
        <v>2010.56</v>
      </c>
      <c r="G44" s="141">
        <v>2116.25</v>
      </c>
      <c r="H44" s="143">
        <v>2300.0700000000002</v>
      </c>
    </row>
    <row r="45" spans="1:8" ht="15.75" x14ac:dyDescent="0.25">
      <c r="A45" s="140" t="s">
        <v>66</v>
      </c>
      <c r="B45" s="100">
        <v>65.709999999999994</v>
      </c>
      <c r="C45" s="245">
        <v>2011.5</v>
      </c>
      <c r="D45" s="246"/>
      <c r="E45" s="143">
        <v>2011.5</v>
      </c>
      <c r="F45" s="143">
        <v>2011.5</v>
      </c>
      <c r="G45" s="141">
        <v>2011.5</v>
      </c>
      <c r="H45" s="143">
        <v>2212.65</v>
      </c>
    </row>
    <row r="46" spans="1:8" ht="15.75" x14ac:dyDescent="0.25">
      <c r="A46" s="140" t="s">
        <v>66</v>
      </c>
      <c r="B46" s="100" t="s">
        <v>63</v>
      </c>
      <c r="C46" s="245">
        <v>2112.9299999999998</v>
      </c>
      <c r="D46" s="246"/>
      <c r="E46" s="143">
        <v>2112.9299999999998</v>
      </c>
      <c r="F46" s="143">
        <v>2112.9299999999998</v>
      </c>
      <c r="G46" s="141">
        <v>2112.9299999999998</v>
      </c>
      <c r="H46" s="143">
        <v>2324.23</v>
      </c>
    </row>
    <row r="47" spans="1:8" ht="15.75" x14ac:dyDescent="0.25">
      <c r="A47" s="140" t="s">
        <v>66</v>
      </c>
      <c r="B47" s="100">
        <v>36</v>
      </c>
      <c r="C47" s="245">
        <v>2135</v>
      </c>
      <c r="D47" s="246"/>
      <c r="E47" s="143">
        <v>2240.6999999999998</v>
      </c>
      <c r="F47" s="143">
        <v>2135</v>
      </c>
      <c r="G47" s="141">
        <v>2240.6999999999998</v>
      </c>
      <c r="H47" s="143">
        <v>2436.96</v>
      </c>
    </row>
    <row r="48" spans="1:8" ht="15.75" x14ac:dyDescent="0.25">
      <c r="A48" s="140" t="s">
        <v>66</v>
      </c>
      <c r="B48" s="100" t="s">
        <v>165</v>
      </c>
      <c r="C48" s="245">
        <v>2439.58</v>
      </c>
      <c r="D48" s="246"/>
      <c r="E48" s="143">
        <v>2545.2800000000002</v>
      </c>
      <c r="F48" s="143">
        <v>2592.41</v>
      </c>
      <c r="G48" s="141">
        <v>2698.1</v>
      </c>
      <c r="H48" s="143">
        <v>2881.58</v>
      </c>
    </row>
    <row r="49" spans="1:9" ht="15.75" x14ac:dyDescent="0.25">
      <c r="A49" s="140" t="s">
        <v>66</v>
      </c>
      <c r="B49" s="100" t="s">
        <v>128</v>
      </c>
      <c r="C49" s="245">
        <v>2529.81</v>
      </c>
      <c r="D49" s="246"/>
      <c r="E49" s="143">
        <v>2635.5</v>
      </c>
      <c r="F49" s="143">
        <v>2682.63</v>
      </c>
      <c r="G49" s="141">
        <v>2788.33</v>
      </c>
      <c r="H49" s="143">
        <v>2980.83</v>
      </c>
    </row>
    <row r="50" spans="1:9" ht="15.75" x14ac:dyDescent="0.25">
      <c r="A50" s="140" t="s">
        <v>66</v>
      </c>
      <c r="B50" s="100" t="s">
        <v>166</v>
      </c>
      <c r="C50" s="245">
        <v>2612.94</v>
      </c>
      <c r="D50" s="246"/>
      <c r="E50" s="143">
        <v>2718.63</v>
      </c>
      <c r="F50" s="143">
        <v>2765.76</v>
      </c>
      <c r="G50" s="141">
        <v>2871.46</v>
      </c>
      <c r="H50" s="143">
        <v>3072.28</v>
      </c>
    </row>
    <row r="51" spans="1:9" ht="15.75" x14ac:dyDescent="0.25">
      <c r="A51" s="140" t="s">
        <v>66</v>
      </c>
      <c r="B51" s="100">
        <v>68.739999999999995</v>
      </c>
      <c r="C51" s="245">
        <v>2616.2399999999998</v>
      </c>
      <c r="D51" s="246"/>
      <c r="E51" s="143">
        <v>2721.94</v>
      </c>
      <c r="F51" s="143">
        <v>2769.07</v>
      </c>
      <c r="G51" s="141">
        <v>2874.76</v>
      </c>
      <c r="H51" s="143">
        <v>3075.91</v>
      </c>
    </row>
    <row r="52" spans="1:9" ht="15.75" x14ac:dyDescent="0.25">
      <c r="A52" s="140" t="s">
        <v>66</v>
      </c>
      <c r="B52" s="100" t="s">
        <v>69</v>
      </c>
      <c r="C52" s="245">
        <v>2717.67</v>
      </c>
      <c r="D52" s="246"/>
      <c r="E52" s="143">
        <v>2823.37</v>
      </c>
      <c r="F52" s="143">
        <v>2870.5</v>
      </c>
      <c r="G52" s="141">
        <v>2976.19</v>
      </c>
      <c r="H52" s="143">
        <v>3187.48</v>
      </c>
    </row>
    <row r="53" spans="1:9" ht="15.75" x14ac:dyDescent="0.25">
      <c r="A53" s="140" t="s">
        <v>66</v>
      </c>
      <c r="B53" s="100">
        <v>42</v>
      </c>
      <c r="C53" s="245">
        <v>2891.03</v>
      </c>
      <c r="D53" s="246"/>
      <c r="E53" s="143">
        <v>2996.72</v>
      </c>
      <c r="F53" s="143">
        <v>3043.86</v>
      </c>
      <c r="G53" s="141">
        <v>3149.55</v>
      </c>
      <c r="H53" s="143">
        <v>3378.18</v>
      </c>
    </row>
    <row r="54" spans="1:9" ht="15.75" x14ac:dyDescent="0.25">
      <c r="A54" s="140" t="s">
        <v>66</v>
      </c>
      <c r="B54" s="100">
        <v>45</v>
      </c>
      <c r="C54" s="245">
        <v>2929.26</v>
      </c>
      <c r="D54" s="246"/>
      <c r="E54" s="143">
        <v>2929.26</v>
      </c>
      <c r="F54" s="143">
        <v>2929.26</v>
      </c>
      <c r="G54" s="141">
        <v>2929.26</v>
      </c>
      <c r="H54" s="143">
        <v>3222.18</v>
      </c>
    </row>
    <row r="55" spans="1:9" ht="15.75" x14ac:dyDescent="0.25">
      <c r="A55" s="120"/>
      <c r="B55" s="121"/>
      <c r="C55" s="122"/>
      <c r="D55" s="122"/>
      <c r="E55" s="122"/>
      <c r="F55" s="122"/>
      <c r="G55" s="122"/>
      <c r="H55" s="142"/>
    </row>
    <row r="56" spans="1:9" ht="15.75" x14ac:dyDescent="0.25">
      <c r="A56" s="242" t="s">
        <v>70</v>
      </c>
      <c r="B56" s="243"/>
      <c r="C56" s="243"/>
      <c r="D56" s="243"/>
      <c r="E56" s="243"/>
      <c r="F56" s="243"/>
      <c r="G56" s="243"/>
      <c r="H56" s="244"/>
    </row>
    <row r="57" spans="1:9" ht="15.75" x14ac:dyDescent="0.25">
      <c r="A57" s="140" t="s">
        <v>57</v>
      </c>
      <c r="B57" s="100" t="s">
        <v>58</v>
      </c>
      <c r="C57" s="239">
        <v>1273.72</v>
      </c>
      <c r="D57" s="240"/>
      <c r="E57" s="143">
        <v>1273.72</v>
      </c>
      <c r="F57" s="117"/>
      <c r="G57" s="117"/>
      <c r="H57" s="143">
        <v>1401.09</v>
      </c>
      <c r="I57" s="131"/>
    </row>
    <row r="58" spans="1:9" ht="15.75" x14ac:dyDescent="0.25">
      <c r="A58" s="140" t="s">
        <v>57</v>
      </c>
      <c r="B58" s="100" t="s">
        <v>59</v>
      </c>
      <c r="C58" s="239">
        <v>1464.24</v>
      </c>
      <c r="D58" s="240"/>
      <c r="E58" s="143">
        <v>1581.03</v>
      </c>
      <c r="F58" s="117"/>
      <c r="G58" s="117"/>
      <c r="H58" s="143">
        <v>1708.3999999999999</v>
      </c>
      <c r="I58" s="131"/>
    </row>
    <row r="59" spans="1:9" ht="15.75" x14ac:dyDescent="0.25">
      <c r="A59" s="140" t="s">
        <v>57</v>
      </c>
      <c r="B59" s="100" t="s">
        <v>67</v>
      </c>
      <c r="C59" s="239">
        <v>1567.85</v>
      </c>
      <c r="D59" s="240"/>
      <c r="E59" s="143">
        <v>1567.85</v>
      </c>
      <c r="F59" s="117"/>
      <c r="G59" s="117"/>
      <c r="H59" s="143">
        <v>1724.64</v>
      </c>
      <c r="I59" s="131"/>
    </row>
    <row r="60" spans="1:9" ht="15.75" x14ac:dyDescent="0.25">
      <c r="A60" s="140" t="s">
        <v>57</v>
      </c>
      <c r="B60" s="100">
        <v>39</v>
      </c>
      <c r="C60" s="239">
        <v>1589.09</v>
      </c>
      <c r="D60" s="240"/>
      <c r="E60" s="143">
        <v>1589.09</v>
      </c>
      <c r="F60" s="117"/>
      <c r="G60" s="117"/>
      <c r="H60" s="143">
        <v>1748</v>
      </c>
      <c r="I60" s="131"/>
    </row>
    <row r="61" spans="1:9" ht="15.75" x14ac:dyDescent="0.25">
      <c r="A61" s="140" t="s">
        <v>57</v>
      </c>
      <c r="B61" s="100" t="s">
        <v>60</v>
      </c>
      <c r="C61" s="239">
        <v>1659.71</v>
      </c>
      <c r="D61" s="240"/>
      <c r="E61" s="143">
        <v>1659.71</v>
      </c>
      <c r="F61" s="117"/>
      <c r="G61" s="117"/>
      <c r="H61" s="143">
        <v>1825.68</v>
      </c>
      <c r="I61" s="131"/>
    </row>
    <row r="62" spans="1:9" ht="15.75" x14ac:dyDescent="0.25">
      <c r="A62" s="140" t="s">
        <v>57</v>
      </c>
      <c r="B62" s="100" t="s">
        <v>61</v>
      </c>
      <c r="C62" s="239">
        <v>1663.36</v>
      </c>
      <c r="D62" s="240"/>
      <c r="E62" s="143">
        <v>1663.36</v>
      </c>
      <c r="F62" s="117"/>
      <c r="G62" s="117"/>
      <c r="H62" s="143">
        <v>1829.7</v>
      </c>
      <c r="I62" s="131"/>
    </row>
    <row r="63" spans="1:9" ht="15.75" x14ac:dyDescent="0.25">
      <c r="A63" s="140" t="s">
        <v>57</v>
      </c>
      <c r="B63" s="100" t="s">
        <v>63</v>
      </c>
      <c r="C63" s="239">
        <v>1755.22</v>
      </c>
      <c r="D63" s="240"/>
      <c r="E63" s="143">
        <v>1755.22</v>
      </c>
      <c r="F63" s="117"/>
      <c r="G63" s="117"/>
      <c r="H63" s="143">
        <v>1930.74</v>
      </c>
      <c r="I63" s="131"/>
    </row>
    <row r="64" spans="1:9" ht="15.75" x14ac:dyDescent="0.25">
      <c r="A64" s="140" t="s">
        <v>57</v>
      </c>
      <c r="B64" s="100" t="s">
        <v>62</v>
      </c>
      <c r="C64" s="239">
        <v>1758.37</v>
      </c>
      <c r="D64" s="240"/>
      <c r="E64" s="143">
        <v>1875.1599999999999</v>
      </c>
      <c r="F64" s="117"/>
      <c r="G64" s="117"/>
      <c r="H64" s="143">
        <v>2031.95</v>
      </c>
      <c r="I64" s="131"/>
    </row>
    <row r="65" spans="1:9" ht="15.75" x14ac:dyDescent="0.25">
      <c r="A65" s="140" t="s">
        <v>57</v>
      </c>
      <c r="B65" s="100" t="s">
        <v>64</v>
      </c>
      <c r="C65" s="239">
        <v>1759.41</v>
      </c>
      <c r="D65" s="240"/>
      <c r="E65" s="143">
        <v>1759.41</v>
      </c>
      <c r="F65" s="117"/>
      <c r="G65" s="117"/>
      <c r="H65" s="143">
        <v>1935.35</v>
      </c>
      <c r="I65" s="131"/>
    </row>
    <row r="66" spans="1:9" ht="15.75" x14ac:dyDescent="0.25">
      <c r="A66" s="140" t="s">
        <v>57</v>
      </c>
      <c r="B66" s="100">
        <v>36</v>
      </c>
      <c r="C66" s="239">
        <v>1779.61</v>
      </c>
      <c r="D66" s="240"/>
      <c r="E66" s="143">
        <v>1896.3999999999999</v>
      </c>
      <c r="F66" s="117"/>
      <c r="G66" s="117"/>
      <c r="H66" s="143">
        <v>2055.31</v>
      </c>
      <c r="I66" s="131"/>
    </row>
    <row r="67" spans="1:9" ht="15.75" x14ac:dyDescent="0.25">
      <c r="A67" s="140" t="s">
        <v>57</v>
      </c>
      <c r="B67" s="100" t="s">
        <v>164</v>
      </c>
      <c r="C67" s="239">
        <v>1850.23</v>
      </c>
      <c r="D67" s="240"/>
      <c r="E67" s="143">
        <v>1967.02</v>
      </c>
      <c r="F67" s="117"/>
      <c r="G67" s="117"/>
      <c r="H67" s="143">
        <v>2132.9900000000002</v>
      </c>
      <c r="I67" s="131"/>
    </row>
    <row r="68" spans="1:9" ht="15.75" x14ac:dyDescent="0.25">
      <c r="A68" s="140" t="s">
        <v>57</v>
      </c>
      <c r="B68" s="100" t="s">
        <v>65</v>
      </c>
      <c r="C68" s="239">
        <v>1853.88</v>
      </c>
      <c r="D68" s="240"/>
      <c r="E68" s="143">
        <v>1970.67</v>
      </c>
      <c r="F68" s="117"/>
      <c r="G68" s="117"/>
      <c r="H68" s="143">
        <v>2137.0100000000002</v>
      </c>
      <c r="I68" s="131"/>
    </row>
    <row r="69" spans="1:9" ht="15.75" x14ac:dyDescent="0.25">
      <c r="A69" s="140" t="s">
        <v>57</v>
      </c>
      <c r="B69" s="100">
        <v>65.709999999999994</v>
      </c>
      <c r="C69" s="239">
        <v>1854.92</v>
      </c>
      <c r="D69" s="240"/>
      <c r="E69" s="143">
        <v>1854.92</v>
      </c>
      <c r="F69" s="117"/>
      <c r="G69" s="117"/>
      <c r="H69" s="143">
        <v>2040.41</v>
      </c>
      <c r="I69" s="131"/>
    </row>
    <row r="70" spans="1:9" ht="15.75" x14ac:dyDescent="0.25">
      <c r="A70" s="140" t="s">
        <v>57</v>
      </c>
      <c r="B70" s="100">
        <v>55</v>
      </c>
      <c r="C70" s="239">
        <v>1879.59</v>
      </c>
      <c r="D70" s="240"/>
      <c r="E70" s="143">
        <v>1879.59</v>
      </c>
      <c r="F70" s="117"/>
      <c r="G70" s="117"/>
      <c r="H70" s="143">
        <v>2067.5500000000002</v>
      </c>
      <c r="I70" s="131"/>
    </row>
    <row r="71" spans="1:9" ht="15.75" x14ac:dyDescent="0.25">
      <c r="A71" s="140" t="s">
        <v>57</v>
      </c>
      <c r="B71" s="100">
        <v>48.54</v>
      </c>
      <c r="C71" s="239">
        <v>1945.74</v>
      </c>
      <c r="D71" s="240"/>
      <c r="E71" s="143">
        <v>2062.5300000000002</v>
      </c>
      <c r="F71" s="117"/>
      <c r="G71" s="117"/>
      <c r="H71" s="143">
        <v>2238.0500000000002</v>
      </c>
      <c r="I71" s="131"/>
    </row>
    <row r="72" spans="1:9" ht="15.75" x14ac:dyDescent="0.25">
      <c r="A72" s="140" t="s">
        <v>57</v>
      </c>
      <c r="B72" s="100" t="s">
        <v>128</v>
      </c>
      <c r="C72" s="239">
        <v>1949.93</v>
      </c>
      <c r="D72" s="240"/>
      <c r="E72" s="143">
        <v>2066.7200000000003</v>
      </c>
      <c r="F72" s="117"/>
      <c r="G72" s="117"/>
      <c r="H72" s="143">
        <v>2242.66</v>
      </c>
      <c r="I72" s="131"/>
    </row>
    <row r="73" spans="1:9" ht="15.75" x14ac:dyDescent="0.25">
      <c r="A73" s="140" t="s">
        <v>57</v>
      </c>
      <c r="B73" s="99">
        <v>40.619999999999997</v>
      </c>
      <c r="C73" s="239">
        <v>2041.79</v>
      </c>
      <c r="D73" s="240"/>
      <c r="E73" s="143">
        <v>2158.58</v>
      </c>
      <c r="F73" s="117"/>
      <c r="G73" s="117"/>
      <c r="H73" s="143">
        <v>2343.71</v>
      </c>
      <c r="I73" s="131"/>
    </row>
    <row r="74" spans="1:9" ht="15.75" x14ac:dyDescent="0.25">
      <c r="A74" s="140" t="s">
        <v>57</v>
      </c>
      <c r="B74" s="99">
        <v>68.739999999999995</v>
      </c>
      <c r="C74" s="239">
        <v>2045.44</v>
      </c>
      <c r="D74" s="240"/>
      <c r="E74" s="143">
        <v>2162.23</v>
      </c>
      <c r="F74" s="117"/>
      <c r="G74" s="117"/>
      <c r="H74" s="143">
        <v>2347.7200000000003</v>
      </c>
      <c r="I74" s="131"/>
    </row>
    <row r="75" spans="1:9" ht="15.75" x14ac:dyDescent="0.25">
      <c r="A75" s="140" t="s">
        <v>57</v>
      </c>
      <c r="B75" s="99">
        <v>50</v>
      </c>
      <c r="C75" s="239">
        <v>2070.11</v>
      </c>
      <c r="D75" s="240"/>
      <c r="E75" s="143">
        <v>2186.9</v>
      </c>
      <c r="F75" s="117"/>
      <c r="G75" s="117"/>
      <c r="H75" s="143">
        <v>2374.86</v>
      </c>
      <c r="I75" s="131"/>
    </row>
    <row r="76" spans="1:9" ht="15.75" x14ac:dyDescent="0.25">
      <c r="A76" s="140" t="s">
        <v>57</v>
      </c>
      <c r="B76" s="99">
        <v>42</v>
      </c>
      <c r="C76" s="239">
        <v>2137.3000000000002</v>
      </c>
      <c r="D76" s="240"/>
      <c r="E76" s="143">
        <v>2254.09</v>
      </c>
      <c r="F76" s="117"/>
      <c r="G76" s="117"/>
      <c r="H76" s="143">
        <v>2448.77</v>
      </c>
      <c r="I76" s="131"/>
    </row>
    <row r="77" spans="1:9" ht="15.75" x14ac:dyDescent="0.25">
      <c r="A77" s="140" t="s">
        <v>57</v>
      </c>
      <c r="B77" s="99">
        <v>60</v>
      </c>
      <c r="C77" s="239">
        <v>2165.62</v>
      </c>
      <c r="D77" s="240"/>
      <c r="E77" s="143">
        <v>2282.41</v>
      </c>
      <c r="F77" s="117"/>
      <c r="G77" s="117"/>
      <c r="H77" s="143">
        <v>2479.92</v>
      </c>
      <c r="I77" s="131"/>
    </row>
    <row r="78" spans="1:9" ht="15.75" x14ac:dyDescent="0.25">
      <c r="A78" s="140" t="s">
        <v>57</v>
      </c>
      <c r="B78" s="99">
        <v>64</v>
      </c>
      <c r="C78" s="239">
        <v>2261.67</v>
      </c>
      <c r="D78" s="240"/>
      <c r="E78" s="143">
        <v>2378.46</v>
      </c>
      <c r="F78" s="117"/>
      <c r="G78" s="117"/>
      <c r="H78" s="143">
        <v>2585.58</v>
      </c>
      <c r="I78" s="131"/>
    </row>
    <row r="79" spans="1:9" ht="15.75" x14ac:dyDescent="0.25">
      <c r="A79" s="140" t="s">
        <v>57</v>
      </c>
      <c r="B79" s="99">
        <v>45</v>
      </c>
      <c r="C79" s="239">
        <v>2877.14</v>
      </c>
      <c r="D79" s="240"/>
      <c r="E79" s="143">
        <v>2877.14</v>
      </c>
      <c r="F79" s="117"/>
      <c r="G79" s="117"/>
      <c r="H79" s="143">
        <v>3164.85</v>
      </c>
      <c r="I79" s="131"/>
    </row>
    <row r="80" spans="1:9" ht="15.75" x14ac:dyDescent="0.25">
      <c r="A80" s="241"/>
      <c r="B80" s="241"/>
      <c r="C80" s="241"/>
      <c r="D80" s="241"/>
      <c r="E80" s="241"/>
      <c r="F80" s="241"/>
      <c r="G80" s="241"/>
      <c r="H80" s="241"/>
      <c r="I80" s="131"/>
    </row>
    <row r="81" spans="1:9" ht="15.75" x14ac:dyDescent="0.25">
      <c r="A81" s="140" t="s">
        <v>66</v>
      </c>
      <c r="B81" s="100" t="s">
        <v>58</v>
      </c>
      <c r="C81" s="239">
        <v>1853.29</v>
      </c>
      <c r="D81" s="240"/>
      <c r="E81" s="143">
        <v>1853.29</v>
      </c>
      <c r="F81" s="141">
        <v>1853.29</v>
      </c>
      <c r="G81" s="141">
        <v>1853.29</v>
      </c>
      <c r="H81" s="143">
        <v>2038.62</v>
      </c>
      <c r="I81" s="131"/>
    </row>
    <row r="82" spans="1:9" ht="15.75" x14ac:dyDescent="0.25">
      <c r="A82" s="140" t="s">
        <v>66</v>
      </c>
      <c r="B82" s="100" t="s">
        <v>67</v>
      </c>
      <c r="C82" s="239">
        <v>1935.64</v>
      </c>
      <c r="D82" s="240"/>
      <c r="E82" s="143">
        <v>1935.64</v>
      </c>
      <c r="F82" s="141">
        <v>1935.64</v>
      </c>
      <c r="G82" s="141">
        <v>1935.64</v>
      </c>
      <c r="H82" s="143">
        <v>2129.1999999999998</v>
      </c>
      <c r="I82" s="131"/>
    </row>
    <row r="83" spans="1:9" ht="15.75" x14ac:dyDescent="0.25">
      <c r="A83" s="140" t="s">
        <v>66</v>
      </c>
      <c r="B83" s="100" t="s">
        <v>68</v>
      </c>
      <c r="C83" s="239">
        <v>2027.5</v>
      </c>
      <c r="D83" s="240"/>
      <c r="E83" s="143">
        <v>2027.5</v>
      </c>
      <c r="F83" s="141">
        <v>2027.5</v>
      </c>
      <c r="G83" s="141">
        <v>2027.5</v>
      </c>
      <c r="H83" s="143">
        <v>2230.25</v>
      </c>
      <c r="I83" s="131"/>
    </row>
    <row r="84" spans="1:9" ht="15.75" x14ac:dyDescent="0.25">
      <c r="A84" s="140" t="s">
        <v>66</v>
      </c>
      <c r="B84" s="100" t="s">
        <v>61</v>
      </c>
      <c r="C84" s="239">
        <v>2031.15</v>
      </c>
      <c r="D84" s="240"/>
      <c r="E84" s="143">
        <v>2031.15</v>
      </c>
      <c r="F84" s="141">
        <v>2031.15</v>
      </c>
      <c r="G84" s="141">
        <v>2031.15</v>
      </c>
      <c r="H84" s="143">
        <v>2234.27</v>
      </c>
      <c r="I84" s="131"/>
    </row>
    <row r="85" spans="1:9" ht="15.75" x14ac:dyDescent="0.25">
      <c r="A85" s="140" t="s">
        <v>66</v>
      </c>
      <c r="B85" s="100" t="s">
        <v>59</v>
      </c>
      <c r="C85" s="239">
        <v>2043.81</v>
      </c>
      <c r="D85" s="240"/>
      <c r="E85" s="143">
        <v>2160.6</v>
      </c>
      <c r="F85" s="141">
        <v>2043.81</v>
      </c>
      <c r="G85" s="141">
        <v>2160.6</v>
      </c>
      <c r="H85" s="143">
        <v>2345.9299999999998</v>
      </c>
      <c r="I85" s="131"/>
    </row>
    <row r="86" spans="1:9" ht="15.75" x14ac:dyDescent="0.25">
      <c r="A86" s="140" t="s">
        <v>66</v>
      </c>
      <c r="B86" s="100" t="s">
        <v>62</v>
      </c>
      <c r="C86" s="239">
        <v>2126.16</v>
      </c>
      <c r="D86" s="240"/>
      <c r="E86" s="143">
        <v>2242.9499999999998</v>
      </c>
      <c r="F86" s="141">
        <v>2126.16</v>
      </c>
      <c r="G86" s="141">
        <v>2242.9499999999998</v>
      </c>
      <c r="H86" s="143">
        <v>2436.5099999999998</v>
      </c>
      <c r="I86" s="131"/>
    </row>
    <row r="87" spans="1:9" ht="15.75" x14ac:dyDescent="0.25">
      <c r="A87" s="140" t="s">
        <v>66</v>
      </c>
      <c r="B87" s="100" t="s">
        <v>64</v>
      </c>
      <c r="C87" s="239">
        <v>2127.1999999999998</v>
      </c>
      <c r="D87" s="240"/>
      <c r="E87" s="143">
        <v>2127.1999999999998</v>
      </c>
      <c r="F87" s="141">
        <v>2127.1999999999998</v>
      </c>
      <c r="G87" s="141">
        <v>2127.1999999999998</v>
      </c>
      <c r="H87" s="143">
        <v>2339.92</v>
      </c>
      <c r="I87" s="131"/>
    </row>
    <row r="88" spans="1:9" ht="15.75" x14ac:dyDescent="0.25">
      <c r="A88" s="140" t="s">
        <v>66</v>
      </c>
      <c r="B88" s="100">
        <v>39</v>
      </c>
      <c r="C88" s="239">
        <v>2168.66</v>
      </c>
      <c r="D88" s="240"/>
      <c r="E88" s="143">
        <v>2168.66</v>
      </c>
      <c r="F88" s="141">
        <v>2168.66</v>
      </c>
      <c r="G88" s="141">
        <v>2168.66</v>
      </c>
      <c r="H88" s="143">
        <v>2385.5300000000002</v>
      </c>
      <c r="I88" s="131"/>
    </row>
    <row r="89" spans="1:9" ht="15.75" x14ac:dyDescent="0.25">
      <c r="A89" s="140" t="s">
        <v>66</v>
      </c>
      <c r="B89" s="100" t="s">
        <v>65</v>
      </c>
      <c r="C89" s="239">
        <v>2221.67</v>
      </c>
      <c r="D89" s="240"/>
      <c r="E89" s="143">
        <v>2338.46</v>
      </c>
      <c r="F89" s="141">
        <v>2221.67</v>
      </c>
      <c r="G89" s="141">
        <v>2338.46</v>
      </c>
      <c r="H89" s="143">
        <v>2541.58</v>
      </c>
      <c r="I89" s="131"/>
    </row>
    <row r="90" spans="1:9" ht="15.75" x14ac:dyDescent="0.25">
      <c r="A90" s="140" t="s">
        <v>66</v>
      </c>
      <c r="B90" s="100">
        <v>65.709999999999994</v>
      </c>
      <c r="C90" s="239">
        <v>2222.71</v>
      </c>
      <c r="D90" s="240"/>
      <c r="E90" s="143">
        <v>2222.71</v>
      </c>
      <c r="F90" s="141">
        <v>2222.71</v>
      </c>
      <c r="G90" s="141">
        <v>2222.71</v>
      </c>
      <c r="H90" s="143">
        <v>2444.98</v>
      </c>
      <c r="I90" s="131"/>
    </row>
    <row r="91" spans="1:9" ht="15.75" x14ac:dyDescent="0.25">
      <c r="A91" s="140" t="s">
        <v>66</v>
      </c>
      <c r="B91" s="100" t="s">
        <v>63</v>
      </c>
      <c r="C91" s="239">
        <v>2334.79</v>
      </c>
      <c r="D91" s="240"/>
      <c r="E91" s="143">
        <v>2334.79</v>
      </c>
      <c r="F91" s="141">
        <v>2334.79</v>
      </c>
      <c r="G91" s="141">
        <v>2334.79</v>
      </c>
      <c r="H91" s="143">
        <v>2568.27</v>
      </c>
      <c r="I91" s="131"/>
    </row>
    <row r="92" spans="1:9" ht="15.75" x14ac:dyDescent="0.25">
      <c r="A92" s="140" t="s">
        <v>66</v>
      </c>
      <c r="B92" s="100">
        <v>36</v>
      </c>
      <c r="C92" s="239">
        <v>2359.1799999999998</v>
      </c>
      <c r="D92" s="240"/>
      <c r="E92" s="143">
        <v>2475.9699999999998</v>
      </c>
      <c r="F92" s="141">
        <v>2359.1799999999998</v>
      </c>
      <c r="G92" s="141">
        <v>2475.9699999999998</v>
      </c>
      <c r="H92" s="143">
        <v>2692.84</v>
      </c>
      <c r="I92" s="131"/>
    </row>
    <row r="93" spans="1:9" ht="15.75" x14ac:dyDescent="0.25">
      <c r="A93" s="140" t="s">
        <v>66</v>
      </c>
      <c r="B93" s="100" t="s">
        <v>165</v>
      </c>
      <c r="C93" s="239">
        <v>2695.74</v>
      </c>
      <c r="D93" s="240"/>
      <c r="E93" s="143">
        <v>2812.5299999999997</v>
      </c>
      <c r="F93" s="141">
        <v>2864.6099999999997</v>
      </c>
      <c r="G93" s="141">
        <v>2981.3999999999996</v>
      </c>
      <c r="H93" s="143">
        <v>3184.15</v>
      </c>
      <c r="I93" s="131"/>
    </row>
    <row r="94" spans="1:9" ht="15.75" x14ac:dyDescent="0.25">
      <c r="A94" s="140" t="s">
        <v>66</v>
      </c>
      <c r="B94" s="100" t="s">
        <v>128</v>
      </c>
      <c r="C94" s="239">
        <v>2795.44</v>
      </c>
      <c r="D94" s="240"/>
      <c r="E94" s="143">
        <v>2912.23</v>
      </c>
      <c r="F94" s="141">
        <v>2964.3100000000004</v>
      </c>
      <c r="G94" s="141">
        <v>3081.1000000000004</v>
      </c>
      <c r="H94" s="143">
        <v>3293.82</v>
      </c>
      <c r="I94" s="131"/>
    </row>
    <row r="95" spans="1:9" ht="15.75" x14ac:dyDescent="0.25">
      <c r="A95" s="140" t="s">
        <v>66</v>
      </c>
      <c r="B95" s="100" t="s">
        <v>166</v>
      </c>
      <c r="C95" s="239">
        <v>2887.3</v>
      </c>
      <c r="D95" s="240"/>
      <c r="E95" s="143">
        <v>3004.09</v>
      </c>
      <c r="F95" s="141">
        <v>3056.17</v>
      </c>
      <c r="G95" s="141">
        <v>3172.96</v>
      </c>
      <c r="H95" s="143">
        <v>3394.87</v>
      </c>
      <c r="I95" s="131"/>
    </row>
    <row r="96" spans="1:9" ht="15.75" x14ac:dyDescent="0.25">
      <c r="A96" s="140" t="s">
        <v>66</v>
      </c>
      <c r="B96" s="100">
        <v>68.739999999999995</v>
      </c>
      <c r="C96" s="239">
        <v>2890.95</v>
      </c>
      <c r="D96" s="240"/>
      <c r="E96" s="143">
        <v>3007.74</v>
      </c>
      <c r="F96" s="141">
        <v>3059.8199999999997</v>
      </c>
      <c r="G96" s="141">
        <v>3176.6099999999997</v>
      </c>
      <c r="H96" s="143">
        <v>3398.88</v>
      </c>
      <c r="I96" s="131"/>
    </row>
    <row r="97" spans="1:9" ht="15.75" x14ac:dyDescent="0.25">
      <c r="A97" s="140" t="s">
        <v>66</v>
      </c>
      <c r="B97" s="100" t="s">
        <v>69</v>
      </c>
      <c r="C97" s="239">
        <v>3003.03</v>
      </c>
      <c r="D97" s="240"/>
      <c r="E97" s="143">
        <v>3119.82</v>
      </c>
      <c r="F97" s="141">
        <v>3171.9000000000005</v>
      </c>
      <c r="G97" s="141">
        <v>3288.6900000000005</v>
      </c>
      <c r="H97" s="143">
        <v>3522.17</v>
      </c>
      <c r="I97" s="131"/>
    </row>
    <row r="98" spans="1:9" ht="15.75" x14ac:dyDescent="0.25">
      <c r="A98" s="140" t="s">
        <v>66</v>
      </c>
      <c r="B98" s="100">
        <v>42</v>
      </c>
      <c r="C98" s="239">
        <v>3194.59</v>
      </c>
      <c r="D98" s="240"/>
      <c r="E98" s="143">
        <v>3311.38</v>
      </c>
      <c r="F98" s="141">
        <v>3363.46</v>
      </c>
      <c r="G98" s="141">
        <v>3480.25</v>
      </c>
      <c r="H98" s="143">
        <v>3732.89</v>
      </c>
      <c r="I98" s="131"/>
    </row>
    <row r="99" spans="1:9" ht="15.75" x14ac:dyDescent="0.25">
      <c r="A99" s="140" t="s">
        <v>66</v>
      </c>
      <c r="B99" s="100">
        <v>45</v>
      </c>
      <c r="C99" s="239">
        <v>3236.83</v>
      </c>
      <c r="D99" s="240"/>
      <c r="E99" s="143">
        <v>3236.83</v>
      </c>
      <c r="F99" s="141">
        <v>3236.83</v>
      </c>
      <c r="G99" s="141">
        <v>3236.83</v>
      </c>
      <c r="H99" s="143">
        <v>3560.51</v>
      </c>
      <c r="I99" s="131"/>
    </row>
    <row r="100" spans="1:9" ht="15.75" x14ac:dyDescent="0.25">
      <c r="A100" s="120"/>
      <c r="B100" s="121"/>
      <c r="C100" s="124"/>
      <c r="D100" s="124"/>
      <c r="E100" s="122"/>
      <c r="F100" s="122"/>
      <c r="G100" s="122"/>
      <c r="H100" s="142"/>
      <c r="I100" s="131"/>
    </row>
    <row r="101" spans="1:9" ht="15.75" x14ac:dyDescent="0.25">
      <c r="A101" s="242" t="s">
        <v>71</v>
      </c>
      <c r="B101" s="243"/>
      <c r="C101" s="243"/>
      <c r="D101" s="243"/>
      <c r="E101" s="243"/>
      <c r="F101" s="243"/>
      <c r="G101" s="243"/>
      <c r="H101" s="244"/>
      <c r="I101" s="131"/>
    </row>
    <row r="102" spans="1:9" ht="15.75" x14ac:dyDescent="0.25">
      <c r="A102" s="140" t="s">
        <v>57</v>
      </c>
      <c r="B102" s="100" t="s">
        <v>58</v>
      </c>
      <c r="C102" s="239">
        <v>2322.67</v>
      </c>
      <c r="D102" s="240"/>
      <c r="E102" s="143">
        <v>2322.67</v>
      </c>
      <c r="F102" s="143"/>
      <c r="G102" s="143"/>
      <c r="H102" s="143">
        <v>2554.92</v>
      </c>
      <c r="I102" s="131"/>
    </row>
    <row r="103" spans="1:9" ht="15.75" x14ac:dyDescent="0.25">
      <c r="A103" s="140" t="s">
        <v>57</v>
      </c>
      <c r="B103" s="100" t="s">
        <v>59</v>
      </c>
      <c r="C103" s="239">
        <v>2670.08</v>
      </c>
      <c r="D103" s="240"/>
      <c r="E103" s="143">
        <v>2883.06</v>
      </c>
      <c r="F103" s="125"/>
      <c r="G103" s="125"/>
      <c r="H103" s="143">
        <v>3115.31</v>
      </c>
      <c r="I103" s="131"/>
    </row>
    <row r="104" spans="1:9" ht="15.75" x14ac:dyDescent="0.25">
      <c r="A104" s="140" t="s">
        <v>57</v>
      </c>
      <c r="B104" s="100" t="s">
        <v>67</v>
      </c>
      <c r="C104" s="239">
        <v>2859.02</v>
      </c>
      <c r="D104" s="240"/>
      <c r="E104" s="143">
        <v>2859.02</v>
      </c>
      <c r="F104" s="125"/>
      <c r="G104" s="125"/>
      <c r="H104" s="143">
        <v>3144.93</v>
      </c>
      <c r="I104" s="131"/>
    </row>
    <row r="105" spans="1:9" ht="15.75" x14ac:dyDescent="0.25">
      <c r="A105" s="140" t="s">
        <v>57</v>
      </c>
      <c r="B105" s="100">
        <v>39</v>
      </c>
      <c r="C105" s="239">
        <v>2897.75</v>
      </c>
      <c r="D105" s="240"/>
      <c r="E105" s="143">
        <v>2897.75</v>
      </c>
      <c r="F105" s="125"/>
      <c r="G105" s="125"/>
      <c r="H105" s="143">
        <v>3187.53</v>
      </c>
      <c r="I105" s="131"/>
    </row>
    <row r="106" spans="1:9" ht="15.75" x14ac:dyDescent="0.25">
      <c r="A106" s="140" t="s">
        <v>57</v>
      </c>
      <c r="B106" s="100" t="s">
        <v>60</v>
      </c>
      <c r="C106" s="239">
        <v>3026.53</v>
      </c>
      <c r="D106" s="240"/>
      <c r="E106" s="143">
        <v>3026.53</v>
      </c>
      <c r="F106" s="125"/>
      <c r="G106" s="125"/>
      <c r="H106" s="143">
        <v>3329.18</v>
      </c>
      <c r="I106" s="131"/>
    </row>
    <row r="107" spans="1:9" ht="15.75" x14ac:dyDescent="0.25">
      <c r="A107" s="140" t="s">
        <v>57</v>
      </c>
      <c r="B107" s="100" t="s">
        <v>61</v>
      </c>
      <c r="C107" s="239">
        <v>3033.18</v>
      </c>
      <c r="D107" s="240"/>
      <c r="E107" s="143">
        <v>3033.18</v>
      </c>
      <c r="F107" s="125"/>
      <c r="G107" s="125"/>
      <c r="H107" s="143">
        <v>3336.52</v>
      </c>
      <c r="I107" s="131"/>
    </row>
    <row r="108" spans="1:9" ht="15.75" x14ac:dyDescent="0.25">
      <c r="A108" s="140" t="s">
        <v>57</v>
      </c>
      <c r="B108" s="100" t="s">
        <v>63</v>
      </c>
      <c r="C108" s="239">
        <v>3200.69</v>
      </c>
      <c r="D108" s="240"/>
      <c r="E108" s="143">
        <v>3200.69</v>
      </c>
      <c r="F108" s="125"/>
      <c r="G108" s="125"/>
      <c r="H108" s="143">
        <v>3520.77</v>
      </c>
      <c r="I108" s="131"/>
    </row>
    <row r="109" spans="1:9" ht="15.75" x14ac:dyDescent="0.25">
      <c r="A109" s="140" t="s">
        <v>57</v>
      </c>
      <c r="B109" s="100" t="s">
        <v>62</v>
      </c>
      <c r="C109" s="239">
        <v>3206.45</v>
      </c>
      <c r="D109" s="240"/>
      <c r="E109" s="143">
        <v>3419.41</v>
      </c>
      <c r="F109" s="125"/>
      <c r="G109" s="125"/>
      <c r="H109" s="143">
        <v>3705.32</v>
      </c>
      <c r="I109" s="131"/>
    </row>
    <row r="110" spans="1:9" ht="15.75" x14ac:dyDescent="0.25">
      <c r="A110" s="140" t="s">
        <v>57</v>
      </c>
      <c r="B110" s="100" t="s">
        <v>64</v>
      </c>
      <c r="C110" s="239">
        <v>3208.34</v>
      </c>
      <c r="D110" s="240"/>
      <c r="E110" s="143">
        <v>3208.34</v>
      </c>
      <c r="F110" s="125"/>
      <c r="G110" s="125"/>
      <c r="H110" s="143">
        <v>3529.17</v>
      </c>
      <c r="I110" s="131"/>
    </row>
    <row r="111" spans="1:9" ht="15.75" x14ac:dyDescent="0.25">
      <c r="A111" s="140" t="s">
        <v>57</v>
      </c>
      <c r="B111" s="100">
        <v>36</v>
      </c>
      <c r="C111" s="239">
        <v>3245.18</v>
      </c>
      <c r="D111" s="240"/>
      <c r="E111" s="143">
        <v>3458.14</v>
      </c>
      <c r="F111" s="125"/>
      <c r="G111" s="125"/>
      <c r="H111" s="143">
        <v>3747.92</v>
      </c>
      <c r="I111" s="131"/>
    </row>
    <row r="112" spans="1:9" ht="15.75" x14ac:dyDescent="0.25">
      <c r="A112" s="140" t="s">
        <v>57</v>
      </c>
      <c r="B112" s="100" t="s">
        <v>164</v>
      </c>
      <c r="C112" s="239">
        <v>3373.96</v>
      </c>
      <c r="D112" s="240"/>
      <c r="E112" s="143">
        <v>3586.92</v>
      </c>
      <c r="F112" s="125"/>
      <c r="G112" s="125"/>
      <c r="H112" s="143">
        <v>3889.57</v>
      </c>
      <c r="I112" s="131"/>
    </row>
    <row r="113" spans="1:9" ht="15.75" x14ac:dyDescent="0.25">
      <c r="A113" s="140" t="s">
        <v>57</v>
      </c>
      <c r="B113" s="100" t="s">
        <v>65</v>
      </c>
      <c r="C113" s="239">
        <v>3380.61</v>
      </c>
      <c r="D113" s="240"/>
      <c r="E113" s="143">
        <v>3593.57</v>
      </c>
      <c r="F113" s="125"/>
      <c r="G113" s="125"/>
      <c r="H113" s="143">
        <v>3896.91</v>
      </c>
      <c r="I113" s="131"/>
    </row>
    <row r="114" spans="1:9" ht="15.75" x14ac:dyDescent="0.25">
      <c r="A114" s="140" t="s">
        <v>57</v>
      </c>
      <c r="B114" s="100">
        <v>65.709999999999994</v>
      </c>
      <c r="C114" s="239">
        <v>3382.5</v>
      </c>
      <c r="D114" s="240"/>
      <c r="E114" s="143">
        <v>3382.5</v>
      </c>
      <c r="F114" s="125"/>
      <c r="G114" s="125"/>
      <c r="H114" s="143">
        <v>3720.74</v>
      </c>
      <c r="I114" s="131"/>
    </row>
    <row r="115" spans="1:9" ht="15.75" x14ac:dyDescent="0.25">
      <c r="A115" s="140" t="s">
        <v>57</v>
      </c>
      <c r="B115" s="100">
        <v>55</v>
      </c>
      <c r="C115" s="239">
        <v>3427.49</v>
      </c>
      <c r="D115" s="240"/>
      <c r="E115" s="143">
        <v>3427.49</v>
      </c>
      <c r="F115" s="125"/>
      <c r="G115" s="125"/>
      <c r="H115" s="143">
        <v>3770.25</v>
      </c>
      <c r="I115" s="131"/>
    </row>
    <row r="116" spans="1:9" ht="15.75" x14ac:dyDescent="0.25">
      <c r="A116" s="140" t="s">
        <v>57</v>
      </c>
      <c r="B116" s="100">
        <v>48.54</v>
      </c>
      <c r="C116" s="239">
        <v>3548.11</v>
      </c>
      <c r="D116" s="240"/>
      <c r="E116" s="143">
        <v>3761.08</v>
      </c>
      <c r="F116" s="125"/>
      <c r="G116" s="125"/>
      <c r="H116" s="143">
        <v>4081.14</v>
      </c>
      <c r="I116" s="131"/>
    </row>
    <row r="117" spans="1:9" ht="15.75" x14ac:dyDescent="0.25">
      <c r="A117" s="140" t="s">
        <v>57</v>
      </c>
      <c r="B117" s="100" t="s">
        <v>128</v>
      </c>
      <c r="C117" s="239">
        <v>3555.75</v>
      </c>
      <c r="D117" s="240"/>
      <c r="E117" s="143">
        <v>3768.71</v>
      </c>
      <c r="F117" s="125"/>
      <c r="G117" s="125"/>
      <c r="H117" s="143">
        <v>4089.56</v>
      </c>
      <c r="I117" s="131"/>
    </row>
    <row r="118" spans="1:9" ht="15.75" x14ac:dyDescent="0.25">
      <c r="A118" s="140" t="s">
        <v>57</v>
      </c>
      <c r="B118" s="99">
        <v>40.619999999999997</v>
      </c>
      <c r="C118" s="239">
        <v>3723.26</v>
      </c>
      <c r="D118" s="240"/>
      <c r="E118" s="143">
        <v>3936.24</v>
      </c>
      <c r="F118" s="125"/>
      <c r="G118" s="125"/>
      <c r="H118" s="143">
        <v>4273.82</v>
      </c>
      <c r="I118" s="131"/>
    </row>
    <row r="119" spans="1:9" ht="15.75" x14ac:dyDescent="0.25">
      <c r="A119" s="140" t="s">
        <v>57</v>
      </c>
      <c r="B119" s="99">
        <v>68.739999999999995</v>
      </c>
      <c r="C119" s="239">
        <v>3729.93</v>
      </c>
      <c r="D119" s="240"/>
      <c r="E119" s="143">
        <v>3942.89</v>
      </c>
      <c r="F119" s="125"/>
      <c r="G119" s="125"/>
      <c r="H119" s="143">
        <v>4281.13</v>
      </c>
      <c r="I119" s="131"/>
    </row>
    <row r="120" spans="1:9" ht="15.75" x14ac:dyDescent="0.25">
      <c r="A120" s="140" t="s">
        <v>57</v>
      </c>
      <c r="B120" s="99">
        <v>50</v>
      </c>
      <c r="C120" s="239">
        <v>3774.9</v>
      </c>
      <c r="D120" s="240"/>
      <c r="E120" s="143">
        <v>3987.89</v>
      </c>
      <c r="F120" s="125"/>
      <c r="G120" s="125"/>
      <c r="H120" s="143">
        <v>4330.62</v>
      </c>
      <c r="I120" s="131"/>
    </row>
    <row r="121" spans="1:9" ht="15.75" x14ac:dyDescent="0.25">
      <c r="A121" s="140" t="s">
        <v>57</v>
      </c>
      <c r="B121" s="99">
        <v>42</v>
      </c>
      <c r="C121" s="239">
        <v>3897.43</v>
      </c>
      <c r="D121" s="240"/>
      <c r="E121" s="143">
        <v>4110.3999999999996</v>
      </c>
      <c r="F121" s="125"/>
      <c r="G121" s="125"/>
      <c r="H121" s="143">
        <v>4465.3999999999996</v>
      </c>
      <c r="I121" s="131"/>
    </row>
    <row r="122" spans="1:9" ht="15.75" x14ac:dyDescent="0.25">
      <c r="A122" s="140" t="s">
        <v>57</v>
      </c>
      <c r="B122" s="99">
        <v>60</v>
      </c>
      <c r="C122" s="239">
        <v>3949.08</v>
      </c>
      <c r="D122" s="240"/>
      <c r="E122" s="143">
        <v>4162.04</v>
      </c>
      <c r="F122" s="125"/>
      <c r="G122" s="125"/>
      <c r="H122" s="143">
        <v>4522.2</v>
      </c>
      <c r="I122" s="131"/>
    </row>
    <row r="123" spans="1:9" ht="15.75" x14ac:dyDescent="0.25">
      <c r="A123" s="140" t="s">
        <v>57</v>
      </c>
      <c r="B123" s="99">
        <v>64</v>
      </c>
      <c r="C123" s="239">
        <v>4124.22</v>
      </c>
      <c r="D123" s="240"/>
      <c r="E123" s="143">
        <v>4337.1899999999996</v>
      </c>
      <c r="F123" s="125"/>
      <c r="G123" s="125"/>
      <c r="H123" s="143">
        <v>4714.88</v>
      </c>
      <c r="I123" s="131"/>
    </row>
    <row r="124" spans="1:9" ht="15.75" x14ac:dyDescent="0.25">
      <c r="A124" s="140" t="s">
        <v>57</v>
      </c>
      <c r="B124" s="99">
        <v>45</v>
      </c>
      <c r="C124" s="239">
        <v>5246.56</v>
      </c>
      <c r="D124" s="240"/>
      <c r="E124" s="143">
        <v>5246.56</v>
      </c>
      <c r="F124" s="125"/>
      <c r="G124" s="125"/>
      <c r="H124" s="143">
        <v>5771.2</v>
      </c>
      <c r="I124" s="131"/>
    </row>
    <row r="125" spans="1:9" ht="15.75" x14ac:dyDescent="0.25">
      <c r="A125" s="241"/>
      <c r="B125" s="241"/>
      <c r="C125" s="241"/>
      <c r="D125" s="241"/>
      <c r="E125" s="241"/>
      <c r="F125" s="241"/>
      <c r="G125" s="241"/>
      <c r="H125" s="241"/>
      <c r="I125" s="131"/>
    </row>
    <row r="126" spans="1:9" ht="15.75" x14ac:dyDescent="0.25">
      <c r="A126" s="140" t="s">
        <v>66</v>
      </c>
      <c r="B126" s="100" t="s">
        <v>58</v>
      </c>
      <c r="C126" s="239">
        <v>3379.54</v>
      </c>
      <c r="D126" s="240"/>
      <c r="E126" s="143">
        <v>3379.54</v>
      </c>
      <c r="F126" s="141">
        <v>3379.54</v>
      </c>
      <c r="G126" s="141">
        <v>3379.54</v>
      </c>
      <c r="H126" s="143">
        <v>3717.47</v>
      </c>
      <c r="I126" s="131"/>
    </row>
    <row r="127" spans="1:9" ht="15.75" x14ac:dyDescent="0.25">
      <c r="A127" s="140" t="s">
        <v>66</v>
      </c>
      <c r="B127" s="100" t="s">
        <v>67</v>
      </c>
      <c r="C127" s="239">
        <v>3529.7</v>
      </c>
      <c r="D127" s="240"/>
      <c r="E127" s="143">
        <v>3529.7</v>
      </c>
      <c r="F127" s="141">
        <v>3529.7</v>
      </c>
      <c r="G127" s="141">
        <v>3529.7</v>
      </c>
      <c r="H127" s="143">
        <v>3882.66</v>
      </c>
      <c r="I127" s="131"/>
    </row>
    <row r="128" spans="1:9" ht="15.75" x14ac:dyDescent="0.25">
      <c r="A128" s="140" t="s">
        <v>66</v>
      </c>
      <c r="B128" s="100" t="s">
        <v>68</v>
      </c>
      <c r="C128" s="239">
        <v>3697.2</v>
      </c>
      <c r="D128" s="240"/>
      <c r="E128" s="143">
        <v>3697.2</v>
      </c>
      <c r="F128" s="141">
        <v>3697.2</v>
      </c>
      <c r="G128" s="141">
        <v>3697.2</v>
      </c>
      <c r="H128" s="143">
        <v>4066.93</v>
      </c>
      <c r="I128" s="131"/>
    </row>
    <row r="129" spans="1:9" ht="15.75" x14ac:dyDescent="0.25">
      <c r="A129" s="140" t="s">
        <v>66</v>
      </c>
      <c r="B129" s="100" t="s">
        <v>61</v>
      </c>
      <c r="C129" s="239">
        <v>3703.85</v>
      </c>
      <c r="D129" s="240"/>
      <c r="E129" s="143">
        <v>3703.85</v>
      </c>
      <c r="F129" s="141">
        <v>3703.85</v>
      </c>
      <c r="G129" s="141">
        <v>3703.85</v>
      </c>
      <c r="H129" s="143">
        <v>4074.25</v>
      </c>
      <c r="I129" s="131"/>
    </row>
    <row r="130" spans="1:9" ht="15.75" x14ac:dyDescent="0.25">
      <c r="A130" s="140" t="s">
        <v>66</v>
      </c>
      <c r="B130" s="100" t="s">
        <v>59</v>
      </c>
      <c r="C130" s="239">
        <v>3726.94</v>
      </c>
      <c r="D130" s="240"/>
      <c r="E130" s="143">
        <v>3939.91</v>
      </c>
      <c r="F130" s="141">
        <v>3726.94</v>
      </c>
      <c r="G130" s="141">
        <v>3939.91</v>
      </c>
      <c r="H130" s="143">
        <v>4277.87</v>
      </c>
      <c r="I130" s="131"/>
    </row>
    <row r="131" spans="1:9" ht="15.75" x14ac:dyDescent="0.25">
      <c r="A131" s="140" t="s">
        <v>66</v>
      </c>
      <c r="B131" s="100" t="s">
        <v>62</v>
      </c>
      <c r="C131" s="239">
        <v>3877.12</v>
      </c>
      <c r="D131" s="240"/>
      <c r="E131" s="143">
        <v>4090.09</v>
      </c>
      <c r="F131" s="141">
        <v>3877.12</v>
      </c>
      <c r="G131" s="141">
        <v>4090.09</v>
      </c>
      <c r="H131" s="143">
        <v>4443.05</v>
      </c>
      <c r="I131" s="131"/>
    </row>
    <row r="132" spans="1:9" ht="15.75" x14ac:dyDescent="0.25">
      <c r="A132" s="140" t="s">
        <v>66</v>
      </c>
      <c r="B132" s="100" t="s">
        <v>64</v>
      </c>
      <c r="C132" s="239">
        <v>3879.02</v>
      </c>
      <c r="D132" s="240"/>
      <c r="E132" s="143">
        <v>3879.02</v>
      </c>
      <c r="F132" s="141">
        <v>3879.02</v>
      </c>
      <c r="G132" s="141">
        <v>3879.02</v>
      </c>
      <c r="H132" s="143">
        <v>4266.8999999999996</v>
      </c>
      <c r="I132" s="131"/>
    </row>
    <row r="133" spans="1:9" ht="15.75" x14ac:dyDescent="0.25">
      <c r="A133" s="140" t="s">
        <v>66</v>
      </c>
      <c r="B133" s="100">
        <v>39</v>
      </c>
      <c r="C133" s="239">
        <v>3954.62</v>
      </c>
      <c r="D133" s="240"/>
      <c r="E133" s="143">
        <v>3954.62</v>
      </c>
      <c r="F133" s="141">
        <v>3954.62</v>
      </c>
      <c r="G133" s="141">
        <v>3954.62</v>
      </c>
      <c r="H133" s="143">
        <v>4350.08</v>
      </c>
      <c r="I133" s="131"/>
    </row>
    <row r="134" spans="1:9" ht="15.75" x14ac:dyDescent="0.25">
      <c r="A134" s="140" t="s">
        <v>66</v>
      </c>
      <c r="B134" s="100" t="s">
        <v>65</v>
      </c>
      <c r="C134" s="239">
        <v>4051.28</v>
      </c>
      <c r="D134" s="240"/>
      <c r="E134" s="143">
        <v>4264.24</v>
      </c>
      <c r="F134" s="141">
        <v>4051.28</v>
      </c>
      <c r="G134" s="141">
        <v>4264.24</v>
      </c>
      <c r="H134" s="143">
        <v>4634.6400000000003</v>
      </c>
      <c r="I134" s="131"/>
    </row>
    <row r="135" spans="1:9" ht="15.75" x14ac:dyDescent="0.25">
      <c r="A135" s="140" t="s">
        <v>66</v>
      </c>
      <c r="B135" s="100">
        <v>65.709999999999994</v>
      </c>
      <c r="C135" s="239">
        <v>4053.17</v>
      </c>
      <c r="D135" s="240"/>
      <c r="E135" s="143">
        <v>4053.17</v>
      </c>
      <c r="F135" s="141">
        <v>4053.17</v>
      </c>
      <c r="G135" s="141">
        <v>4053.17</v>
      </c>
      <c r="H135" s="143">
        <v>4458.49</v>
      </c>
      <c r="I135" s="131"/>
    </row>
    <row r="136" spans="1:9" ht="15.75" x14ac:dyDescent="0.25">
      <c r="A136" s="140" t="s">
        <v>66</v>
      </c>
      <c r="B136" s="100" t="s">
        <v>63</v>
      </c>
      <c r="C136" s="239">
        <v>4257.55</v>
      </c>
      <c r="D136" s="240"/>
      <c r="E136" s="143">
        <v>4257.55</v>
      </c>
      <c r="F136" s="141">
        <v>4257.55</v>
      </c>
      <c r="G136" s="141">
        <v>4257.55</v>
      </c>
      <c r="H136" s="143">
        <v>4683.32</v>
      </c>
      <c r="I136" s="131"/>
    </row>
    <row r="137" spans="1:9" ht="15.75" x14ac:dyDescent="0.25">
      <c r="A137" s="140" t="s">
        <v>66</v>
      </c>
      <c r="B137" s="100">
        <v>36</v>
      </c>
      <c r="C137" s="239">
        <v>4302.03</v>
      </c>
      <c r="D137" s="240"/>
      <c r="E137" s="143">
        <v>4515.01</v>
      </c>
      <c r="F137" s="141">
        <v>4302.03</v>
      </c>
      <c r="G137" s="141">
        <v>4515.01</v>
      </c>
      <c r="H137" s="143">
        <v>4910.47</v>
      </c>
      <c r="I137" s="131"/>
    </row>
    <row r="138" spans="1:9" ht="15.75" x14ac:dyDescent="0.25">
      <c r="A138" s="140" t="s">
        <v>66</v>
      </c>
      <c r="B138" s="100" t="s">
        <v>165</v>
      </c>
      <c r="C138" s="239">
        <v>4915.75</v>
      </c>
      <c r="D138" s="240"/>
      <c r="E138" s="143">
        <v>5128.74</v>
      </c>
      <c r="F138" s="141">
        <v>5223.71</v>
      </c>
      <c r="G138" s="141">
        <v>5436.67</v>
      </c>
      <c r="H138" s="143">
        <v>5806.38</v>
      </c>
      <c r="I138" s="131"/>
    </row>
    <row r="139" spans="1:9" ht="15.75" x14ac:dyDescent="0.25">
      <c r="A139" s="140" t="s">
        <v>66</v>
      </c>
      <c r="B139" s="100" t="s">
        <v>128</v>
      </c>
      <c r="C139" s="239">
        <v>5097.57</v>
      </c>
      <c r="D139" s="240"/>
      <c r="E139" s="143">
        <v>5310.53</v>
      </c>
      <c r="F139" s="141">
        <v>5405.5</v>
      </c>
      <c r="G139" s="141">
        <v>5618.48</v>
      </c>
      <c r="H139" s="143">
        <v>6006.37</v>
      </c>
      <c r="I139" s="131"/>
    </row>
    <row r="140" spans="1:9" ht="15.75" x14ac:dyDescent="0.25">
      <c r="A140" s="140" t="s">
        <v>66</v>
      </c>
      <c r="B140" s="100" t="s">
        <v>166</v>
      </c>
      <c r="C140" s="239">
        <v>5265.07</v>
      </c>
      <c r="D140" s="240"/>
      <c r="E140" s="143">
        <v>5478.04</v>
      </c>
      <c r="F140" s="141">
        <v>5573.01</v>
      </c>
      <c r="G140" s="141">
        <v>5785.99</v>
      </c>
      <c r="H140" s="143">
        <v>6190.64</v>
      </c>
      <c r="I140" s="131"/>
    </row>
    <row r="141" spans="1:9" ht="15.75" x14ac:dyDescent="0.25">
      <c r="A141" s="140" t="s">
        <v>66</v>
      </c>
      <c r="B141" s="100">
        <v>68.739999999999995</v>
      </c>
      <c r="C141" s="239">
        <v>5271.72</v>
      </c>
      <c r="D141" s="240"/>
      <c r="E141" s="143">
        <v>5484.71</v>
      </c>
      <c r="F141" s="141">
        <v>5579.68</v>
      </c>
      <c r="G141" s="141">
        <v>5792.64</v>
      </c>
      <c r="H141" s="143">
        <v>6197.96</v>
      </c>
      <c r="I141" s="131"/>
    </row>
    <row r="142" spans="1:9" ht="15.75" x14ac:dyDescent="0.25">
      <c r="A142" s="140" t="s">
        <v>66</v>
      </c>
      <c r="B142" s="100" t="s">
        <v>69</v>
      </c>
      <c r="C142" s="239">
        <v>5476.11</v>
      </c>
      <c r="D142" s="240"/>
      <c r="E142" s="143">
        <v>5689.09</v>
      </c>
      <c r="F142" s="141">
        <v>5784.06</v>
      </c>
      <c r="G142" s="141">
        <v>5997.02</v>
      </c>
      <c r="H142" s="143">
        <v>6422.77</v>
      </c>
      <c r="I142" s="131"/>
    </row>
    <row r="143" spans="1:9" ht="15.75" x14ac:dyDescent="0.25">
      <c r="A143" s="140" t="s">
        <v>66</v>
      </c>
      <c r="B143" s="100">
        <v>42</v>
      </c>
      <c r="C143" s="239">
        <v>5825.43</v>
      </c>
      <c r="D143" s="240"/>
      <c r="E143" s="143">
        <v>6038.39</v>
      </c>
      <c r="F143" s="141">
        <v>6133.38</v>
      </c>
      <c r="G143" s="141">
        <v>6346.34</v>
      </c>
      <c r="H143" s="143">
        <v>6807.03</v>
      </c>
      <c r="I143" s="131"/>
    </row>
    <row r="144" spans="1:9" ht="15.75" x14ac:dyDescent="0.25">
      <c r="A144" s="140" t="s">
        <v>66</v>
      </c>
      <c r="B144" s="100">
        <v>45</v>
      </c>
      <c r="C144" s="239">
        <v>5902.46</v>
      </c>
      <c r="D144" s="240"/>
      <c r="E144" s="143">
        <v>5902.46</v>
      </c>
      <c r="F144" s="141">
        <v>5902.46</v>
      </c>
      <c r="G144" s="141">
        <v>5902.46</v>
      </c>
      <c r="H144" s="143">
        <v>6492.69</v>
      </c>
      <c r="I144" s="131"/>
    </row>
    <row r="145" spans="1:8" x14ac:dyDescent="0.25">
      <c r="A145" s="98"/>
      <c r="B145" s="89"/>
      <c r="C145" s="38"/>
      <c r="D145" s="38"/>
      <c r="E145" s="67"/>
      <c r="F145" s="67"/>
      <c r="G145" s="67"/>
      <c r="H145" s="67"/>
    </row>
    <row r="146" spans="1:8" x14ac:dyDescent="0.25">
      <c r="A146" s="98"/>
      <c r="B146" s="89"/>
      <c r="C146" s="38"/>
      <c r="D146" s="38"/>
      <c r="E146" s="67"/>
      <c r="F146" s="67"/>
      <c r="G146" s="67"/>
      <c r="H146" s="67"/>
    </row>
    <row r="147" spans="1:8" x14ac:dyDescent="0.25">
      <c r="A147" s="98"/>
      <c r="B147" s="89"/>
      <c r="C147" s="38"/>
      <c r="D147" s="38"/>
      <c r="E147" s="67"/>
      <c r="F147" s="67"/>
      <c r="G147" s="67"/>
      <c r="H147" s="67"/>
    </row>
    <row r="148" spans="1:8" x14ac:dyDescent="0.25">
      <c r="A148" s="98"/>
      <c r="B148" s="89"/>
      <c r="C148" s="38"/>
      <c r="D148" s="38"/>
      <c r="E148" s="67"/>
      <c r="F148" s="67"/>
      <c r="G148" s="67"/>
      <c r="H148" s="67"/>
    </row>
    <row r="149" spans="1:8" x14ac:dyDescent="0.25">
      <c r="A149" s="98"/>
      <c r="B149" s="89"/>
      <c r="C149" s="38"/>
      <c r="D149" s="38"/>
      <c r="E149" s="67"/>
      <c r="F149" s="67"/>
      <c r="G149" s="67"/>
      <c r="H149" s="67"/>
    </row>
  </sheetData>
  <mergeCells count="142">
    <mergeCell ref="A2:H2"/>
    <mergeCell ref="B3:H3"/>
    <mergeCell ref="A4:H6"/>
    <mergeCell ref="A7:B7"/>
    <mergeCell ref="A8:A10"/>
    <mergeCell ref="B8:B10"/>
    <mergeCell ref="C8:H8"/>
    <mergeCell ref="C9:D10"/>
    <mergeCell ref="E9:G9"/>
    <mergeCell ref="H9:H10"/>
    <mergeCell ref="C17:D17"/>
    <mergeCell ref="C18:D18"/>
    <mergeCell ref="C19:D19"/>
    <mergeCell ref="C20:D20"/>
    <mergeCell ref="C21:D21"/>
    <mergeCell ref="C22:D22"/>
    <mergeCell ref="A11:H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B35:H35"/>
    <mergeCell ref="C36:D36"/>
    <mergeCell ref="C37:D37"/>
    <mergeCell ref="C38:D38"/>
    <mergeCell ref="C39:D39"/>
    <mergeCell ref="C40:D40"/>
    <mergeCell ref="C53:D53"/>
    <mergeCell ref="C54:D54"/>
    <mergeCell ref="A56:H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A80:H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3:D103"/>
    <mergeCell ref="C104:D104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A101:H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A125:H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</mergeCells>
  <pageMargins left="0.70866141732283472" right="0.51181102362204722" top="0.39370078740157483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8</vt:i4>
      </vt:variant>
    </vt:vector>
  </HeadingPairs>
  <TitlesOfParts>
    <vt:vector size="22" baseType="lpstr">
      <vt:lpstr>ДВН 1 этап ст.1 комп.пос(Пр.19)</vt:lpstr>
      <vt:lpstr>ДВН 1 этап ст исслед.(Пр.19-21)</vt:lpstr>
      <vt:lpstr>ДВН 2 этап (Пр.19-21)</vt:lpstr>
      <vt:lpstr>Углубленная диспан (Пр.19-21)</vt:lpstr>
      <vt:lpstr>ДВН 1 эт ст.1 комп.пос(Пр.3-22)</vt:lpstr>
      <vt:lpstr>ДВН 1 этап ст исслед.(Пр.3-22)</vt:lpstr>
      <vt:lpstr>ДВН 2 этап (Пр.3-22)</vt:lpstr>
      <vt:lpstr>Углубленная диспан (Пр.3-22)</vt:lpstr>
      <vt:lpstr>ДВН 1 эт ст.1 комп.пос(Пр.8-22)</vt:lpstr>
      <vt:lpstr>ДВН 1 этап ст исслед.(Пр.8-22)</vt:lpstr>
      <vt:lpstr>ДВН 2 этап (Пр.8-22)</vt:lpstr>
      <vt:lpstr>Углубленная диспан (Пр.8-22)</vt:lpstr>
      <vt:lpstr>ДВН1 эт.ст.комп.пос.Пр.10-22</vt:lpstr>
      <vt:lpstr>ДВН 1 этап ст исслед.(Пр.10-22)</vt:lpstr>
      <vt:lpstr>'ДВН 1 эт ст.1 комп.пос(Пр.3-22)'!Заголовки_для_печати</vt:lpstr>
      <vt:lpstr>'ДВН 1 эт ст.1 комп.пос(Пр.8-22)'!Заголовки_для_печати</vt:lpstr>
      <vt:lpstr>'ДВН 1 этап ст исслед.(Пр.10-22)'!Заголовки_для_печати</vt:lpstr>
      <vt:lpstr>'ДВН 1 этап ст исслед.(Пр.19-21)'!Заголовки_для_печати</vt:lpstr>
      <vt:lpstr>'ДВН 1 этап ст исслед.(Пр.3-22)'!Заголовки_для_печати</vt:lpstr>
      <vt:lpstr>'ДВН 1 этап ст исслед.(Пр.8-22)'!Заголовки_для_печати</vt:lpstr>
      <vt:lpstr>'ДВН 1 этап ст.1 комп.пос(Пр.19)'!Заголовки_для_печати</vt:lpstr>
      <vt:lpstr>'ДВН1 эт.ст.комп.пос.Пр.10-22'!Заголовки_для_печати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2022-11-30T11:46:24Z</dcterms:modified>
</cp:coreProperties>
</file>