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8-23\"/>
    </mc:Choice>
  </mc:AlternateContent>
  <xr:revisionPtr revIDLastSave="0" documentId="13_ncr:1_{04172298-B70E-40FD-AD20-F5A7881F7FFE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  <sheet name="СБП для Пр." sheetId="20" r:id="rId9"/>
  </sheets>
  <calcPr calcId="191029"/>
</workbook>
</file>

<file path=xl/calcChain.xml><?xml version="1.0" encoding="utf-8"?>
<calcChain xmlns="http://schemas.openxmlformats.org/spreadsheetml/2006/main">
  <c r="M8" i="15" l="1"/>
  <c r="K156" i="13" l="1"/>
  <c r="F156" i="8" l="1"/>
  <c r="I156" i="8" s="1"/>
  <c r="E153" i="18"/>
  <c r="F153" i="18"/>
  <c r="K153" i="18"/>
  <c r="E11" i="13"/>
  <c r="G11" i="13"/>
  <c r="I11" i="13"/>
  <c r="J11" i="13"/>
  <c r="D11" i="13"/>
  <c r="E11" i="15"/>
  <c r="G11" i="15"/>
  <c r="H11" i="15"/>
  <c r="K11" i="15"/>
  <c r="L11" i="15"/>
  <c r="N11" i="15"/>
  <c r="O11" i="15"/>
  <c r="F156" i="15"/>
  <c r="I156" i="15"/>
  <c r="J156" i="15" s="1"/>
  <c r="M156" i="15"/>
  <c r="P156" i="15"/>
  <c r="F156" i="16"/>
  <c r="I156" i="16"/>
  <c r="M156" i="16"/>
  <c r="P156" i="16"/>
  <c r="E11" i="16"/>
  <c r="G11" i="16"/>
  <c r="H11" i="16"/>
  <c r="K11" i="16"/>
  <c r="L11" i="16"/>
  <c r="N11" i="16"/>
  <c r="O11" i="16"/>
  <c r="H156" i="10"/>
  <c r="I156" i="10"/>
  <c r="N156" i="10"/>
  <c r="E11" i="10"/>
  <c r="F11" i="10"/>
  <c r="G11" i="10"/>
  <c r="K11" i="10"/>
  <c r="L11" i="10"/>
  <c r="M11" i="10"/>
  <c r="D11" i="10"/>
  <c r="Q156" i="15" l="1"/>
  <c r="J156" i="10"/>
  <c r="O156" i="10" s="1"/>
  <c r="J156" i="16"/>
  <c r="Q156" i="16" s="1"/>
  <c r="G153" i="18"/>
  <c r="J153" i="18" l="1"/>
  <c r="H153" i="18"/>
  <c r="I153" i="18"/>
  <c r="D153" i="18" l="1"/>
  <c r="F155" i="13" l="1"/>
  <c r="F155" i="15"/>
  <c r="I155" i="15"/>
  <c r="M155" i="15"/>
  <c r="P155" i="15"/>
  <c r="F155" i="8"/>
  <c r="I155" i="8" s="1"/>
  <c r="F155" i="16"/>
  <c r="I155" i="16"/>
  <c r="M155" i="16"/>
  <c r="P155" i="16"/>
  <c r="J155" i="16" l="1"/>
  <c r="Q155" i="16" s="1"/>
  <c r="J155" i="15"/>
  <c r="Q155" i="15" s="1"/>
  <c r="H155" i="13"/>
  <c r="K155" i="13" s="1"/>
  <c r="I152" i="18"/>
  <c r="G152" i="18"/>
  <c r="F152" i="18"/>
  <c r="E152" i="18"/>
  <c r="N155" i="10"/>
  <c r="H155" i="10"/>
  <c r="I155" i="10"/>
  <c r="J152" i="18" l="1"/>
  <c r="K152" i="18"/>
  <c r="J155" i="10"/>
  <c r="O155" i="10" s="1"/>
  <c r="H152" i="18" l="1"/>
  <c r="D152" i="18" s="1"/>
  <c r="H150" i="14" l="1"/>
  <c r="K150" i="14" s="1"/>
  <c r="I11" i="14"/>
  <c r="I6" i="14" s="1"/>
  <c r="J11" i="14"/>
  <c r="J6" i="14" s="1"/>
  <c r="J8" i="15" l="1"/>
  <c r="J8" i="16" l="1"/>
  <c r="I8" i="8" l="1"/>
  <c r="H8" i="13"/>
  <c r="K8" i="13" s="1"/>
  <c r="H9" i="13"/>
  <c r="K9" i="13" s="1"/>
  <c r="H10" i="13"/>
  <c r="K10" i="13" s="1"/>
  <c r="H7" i="13"/>
  <c r="K7" i="13" s="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3" i="13"/>
  <c r="F12" i="13"/>
  <c r="E6" i="13"/>
  <c r="G6" i="13"/>
  <c r="I6" i="13"/>
  <c r="D6" i="13"/>
  <c r="F13" i="8"/>
  <c r="I13" i="8" s="1"/>
  <c r="G8" i="20" s="1"/>
  <c r="F14" i="8"/>
  <c r="I14" i="8" s="1"/>
  <c r="G9" i="20" s="1"/>
  <c r="F15" i="8"/>
  <c r="I15" i="8" s="1"/>
  <c r="F16" i="8"/>
  <c r="I16" i="8" s="1"/>
  <c r="F17" i="8"/>
  <c r="I17" i="8" s="1"/>
  <c r="G12" i="20" s="1"/>
  <c r="F18" i="8"/>
  <c r="I18" i="8" s="1"/>
  <c r="G13" i="20" s="1"/>
  <c r="F19" i="8"/>
  <c r="I19" i="8" s="1"/>
  <c r="G14" i="20" s="1"/>
  <c r="F20" i="8"/>
  <c r="I20" i="8" s="1"/>
  <c r="F21" i="8"/>
  <c r="I21" i="8" s="1"/>
  <c r="G16" i="20" s="1"/>
  <c r="F22" i="8"/>
  <c r="I22" i="8" s="1"/>
  <c r="F23" i="8"/>
  <c r="I23" i="8" s="1"/>
  <c r="F24" i="8"/>
  <c r="I24" i="8" s="1"/>
  <c r="F25" i="8"/>
  <c r="I25" i="8" s="1"/>
  <c r="F26" i="8"/>
  <c r="I26" i="8" s="1"/>
  <c r="G19" i="20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G27" i="20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G31" i="20" s="1"/>
  <c r="F46" i="8"/>
  <c r="I46" i="8" s="1"/>
  <c r="G32" i="20" s="1"/>
  <c r="F47" i="8"/>
  <c r="I47" i="8" s="1"/>
  <c r="G33" i="20" s="1"/>
  <c r="F48" i="8"/>
  <c r="I48" i="8" s="1"/>
  <c r="F49" i="8"/>
  <c r="I49" i="8" s="1"/>
  <c r="F50" i="8"/>
  <c r="I50" i="8" s="1"/>
  <c r="G36" i="20" s="1"/>
  <c r="F51" i="8"/>
  <c r="I51" i="8" s="1"/>
  <c r="G37" i="20" s="1"/>
  <c r="F52" i="8"/>
  <c r="I52" i="8" s="1"/>
  <c r="G38" i="20" s="1"/>
  <c r="F53" i="8"/>
  <c r="I53" i="8" s="1"/>
  <c r="F54" i="8"/>
  <c r="I54" i="8" s="1"/>
  <c r="F55" i="8"/>
  <c r="I55" i="8" s="1"/>
  <c r="G40" i="20" s="1"/>
  <c r="F56" i="8"/>
  <c r="I56" i="8" s="1"/>
  <c r="F57" i="8"/>
  <c r="I57" i="8" s="1"/>
  <c r="G42" i="20" s="1"/>
  <c r="F58" i="8"/>
  <c r="I58" i="8" s="1"/>
  <c r="F59" i="8"/>
  <c r="I59" i="8" s="1"/>
  <c r="G43" i="20" s="1"/>
  <c r="F60" i="8"/>
  <c r="I60" i="8" s="1"/>
  <c r="F61" i="8"/>
  <c r="I61" i="8" s="1"/>
  <c r="G45" i="20" s="1"/>
  <c r="F62" i="8"/>
  <c r="I62" i="8" s="1"/>
  <c r="G46" i="20" s="1"/>
  <c r="F63" i="8"/>
  <c r="I63" i="8" s="1"/>
  <c r="G47" i="20" s="1"/>
  <c r="F64" i="8"/>
  <c r="I64" i="8" s="1"/>
  <c r="G48" i="20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G55" i="20" s="1"/>
  <c r="F103" i="8"/>
  <c r="I103" i="8" s="1"/>
  <c r="G56" i="20" s="1"/>
  <c r="F104" i="8"/>
  <c r="I104" i="8" s="1"/>
  <c r="F105" i="8"/>
  <c r="I105" i="8" s="1"/>
  <c r="G58" i="20" s="1"/>
  <c r="F106" i="8"/>
  <c r="I106" i="8" s="1"/>
  <c r="F107" i="8"/>
  <c r="I107" i="8" s="1"/>
  <c r="G60" i="20" s="1"/>
  <c r="F108" i="8"/>
  <c r="I108" i="8" s="1"/>
  <c r="F109" i="8"/>
  <c r="I109" i="8" s="1"/>
  <c r="F110" i="8"/>
  <c r="I110" i="8" s="1"/>
  <c r="F111" i="8"/>
  <c r="I111" i="8" s="1"/>
  <c r="G64" i="20" s="1"/>
  <c r="F112" i="8"/>
  <c r="I112" i="8" s="1"/>
  <c r="G65" i="20" s="1"/>
  <c r="F113" i="8"/>
  <c r="I113" i="8" s="1"/>
  <c r="F114" i="8"/>
  <c r="I114" i="8" s="1"/>
  <c r="F115" i="8"/>
  <c r="I115" i="8" s="1"/>
  <c r="G68" i="20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I146" i="8" s="1"/>
  <c r="F147" i="8"/>
  <c r="I147" i="8" s="1"/>
  <c r="G71" i="20" s="1"/>
  <c r="F148" i="8"/>
  <c r="I148" i="8" s="1"/>
  <c r="F149" i="8"/>
  <c r="I149" i="8" s="1"/>
  <c r="F150" i="8"/>
  <c r="I150" i="8" s="1"/>
  <c r="F151" i="8"/>
  <c r="I151" i="8" s="1"/>
  <c r="F152" i="8"/>
  <c r="I152" i="8" s="1"/>
  <c r="F153" i="8"/>
  <c r="I153" i="8" s="1"/>
  <c r="F154" i="8"/>
  <c r="I154" i="8" s="1"/>
  <c r="F12" i="8"/>
  <c r="I12" i="8" s="1"/>
  <c r="G11" i="8"/>
  <c r="G6" i="8" s="1"/>
  <c r="H11" i="8"/>
  <c r="H6" i="8" s="1"/>
  <c r="E11" i="8"/>
  <c r="E6" i="8" s="1"/>
  <c r="D11" i="8"/>
  <c r="G15" i="20" l="1"/>
  <c r="G7" i="20"/>
  <c r="G66" i="20"/>
  <c r="G35" i="20"/>
  <c r="G26" i="20"/>
  <c r="G29" i="20"/>
  <c r="G20" i="20"/>
  <c r="G41" i="20"/>
  <c r="G25" i="20"/>
  <c r="G24" i="20"/>
  <c r="G18" i="20"/>
  <c r="G10" i="20"/>
  <c r="G61" i="20"/>
  <c r="G59" i="20"/>
  <c r="G57" i="20"/>
  <c r="G34" i="20"/>
  <c r="G63" i="20"/>
  <c r="G39" i="20"/>
  <c r="G23" i="20"/>
  <c r="G17" i="20"/>
  <c r="G44" i="20"/>
  <c r="G21" i="20"/>
  <c r="G67" i="20"/>
  <c r="G11" i="20"/>
  <c r="G62" i="20"/>
  <c r="G54" i="20"/>
  <c r="G22" i="20"/>
  <c r="F11" i="13"/>
  <c r="H92" i="13"/>
  <c r="K92" i="13" s="1"/>
  <c r="H60" i="13"/>
  <c r="K60" i="13" s="1"/>
  <c r="H28" i="13"/>
  <c r="K28" i="13" s="1"/>
  <c r="H124" i="13"/>
  <c r="K124" i="13" s="1"/>
  <c r="H154" i="13"/>
  <c r="K154" i="13" s="1"/>
  <c r="H146" i="13"/>
  <c r="K146" i="13" s="1"/>
  <c r="H134" i="13"/>
  <c r="K134" i="13" s="1"/>
  <c r="H126" i="13"/>
  <c r="K126" i="13" s="1"/>
  <c r="H114" i="13"/>
  <c r="K114" i="13" s="1"/>
  <c r="H106" i="13"/>
  <c r="K106" i="13" s="1"/>
  <c r="H98" i="13"/>
  <c r="K98" i="13" s="1"/>
  <c r="H90" i="13"/>
  <c r="K90" i="13" s="1"/>
  <c r="H82" i="13"/>
  <c r="K82" i="13" s="1"/>
  <c r="H74" i="13"/>
  <c r="K74" i="13" s="1"/>
  <c r="H66" i="13"/>
  <c r="K66" i="13" s="1"/>
  <c r="H54" i="13"/>
  <c r="K54" i="13" s="1"/>
  <c r="H46" i="13"/>
  <c r="K46" i="13" s="1"/>
  <c r="H38" i="13"/>
  <c r="K38" i="13" s="1"/>
  <c r="H34" i="13"/>
  <c r="K34" i="13" s="1"/>
  <c r="H30" i="13"/>
  <c r="K30" i="13" s="1"/>
  <c r="H26" i="13"/>
  <c r="K26" i="13" s="1"/>
  <c r="K19" i="20" s="1"/>
  <c r="H22" i="13"/>
  <c r="K22" i="13" s="1"/>
  <c r="H18" i="13"/>
  <c r="K18" i="13" s="1"/>
  <c r="K13" i="20" s="1"/>
  <c r="H14" i="13"/>
  <c r="K14" i="13" s="1"/>
  <c r="H153" i="13"/>
  <c r="K153" i="13" s="1"/>
  <c r="H149" i="13"/>
  <c r="K149" i="13" s="1"/>
  <c r="H145" i="13"/>
  <c r="K145" i="13" s="1"/>
  <c r="H141" i="13"/>
  <c r="K141" i="13" s="1"/>
  <c r="H137" i="13"/>
  <c r="K137" i="13" s="1"/>
  <c r="H133" i="13"/>
  <c r="K133" i="13" s="1"/>
  <c r="H129" i="13"/>
  <c r="K129" i="13" s="1"/>
  <c r="H125" i="13"/>
  <c r="K125" i="13" s="1"/>
  <c r="H121" i="13"/>
  <c r="K121" i="13" s="1"/>
  <c r="H117" i="13"/>
  <c r="K117" i="13" s="1"/>
  <c r="H113" i="13"/>
  <c r="K113" i="13" s="1"/>
  <c r="H109" i="13"/>
  <c r="K109" i="13" s="1"/>
  <c r="H105" i="13"/>
  <c r="K105" i="13" s="1"/>
  <c r="K58" i="20" s="1"/>
  <c r="H101" i="13"/>
  <c r="K101" i="13" s="1"/>
  <c r="H97" i="13"/>
  <c r="K97" i="13" s="1"/>
  <c r="H93" i="13"/>
  <c r="K93" i="13" s="1"/>
  <c r="H89" i="13"/>
  <c r="K89" i="13" s="1"/>
  <c r="H85" i="13"/>
  <c r="K85" i="13" s="1"/>
  <c r="H81" i="13"/>
  <c r="K81" i="13" s="1"/>
  <c r="H77" i="13"/>
  <c r="K77" i="13" s="1"/>
  <c r="H73" i="13"/>
  <c r="K73" i="13" s="1"/>
  <c r="H69" i="13"/>
  <c r="K69" i="13" s="1"/>
  <c r="H65" i="13"/>
  <c r="K65" i="13" s="1"/>
  <c r="H61" i="13"/>
  <c r="K61" i="13" s="1"/>
  <c r="K45" i="20" s="1"/>
  <c r="H57" i="13"/>
  <c r="K57" i="13" s="1"/>
  <c r="K42" i="20" s="1"/>
  <c r="H53" i="13"/>
  <c r="K53" i="13" s="1"/>
  <c r="H49" i="13"/>
  <c r="K49" i="13" s="1"/>
  <c r="H45" i="13"/>
  <c r="K45" i="13" s="1"/>
  <c r="K31" i="20" s="1"/>
  <c r="H41" i="13"/>
  <c r="K41" i="13" s="1"/>
  <c r="H37" i="13"/>
  <c r="K37" i="13" s="1"/>
  <c r="K27" i="20" s="1"/>
  <c r="H33" i="13"/>
  <c r="K33" i="13" s="1"/>
  <c r="H29" i="13"/>
  <c r="K29" i="13" s="1"/>
  <c r="H25" i="13"/>
  <c r="K25" i="13" s="1"/>
  <c r="H21" i="13"/>
  <c r="K21" i="13" s="1"/>
  <c r="K16" i="20" s="1"/>
  <c r="H17" i="13"/>
  <c r="K17" i="13" s="1"/>
  <c r="K12" i="20" s="1"/>
  <c r="H148" i="13"/>
  <c r="K148" i="13" s="1"/>
  <c r="H116" i="13"/>
  <c r="K116" i="13" s="1"/>
  <c r="H84" i="13"/>
  <c r="K84" i="13" s="1"/>
  <c r="H52" i="13"/>
  <c r="K52" i="13" s="1"/>
  <c r="K38" i="20" s="1"/>
  <c r="H20" i="13"/>
  <c r="K20" i="13" s="1"/>
  <c r="H142" i="13"/>
  <c r="K142" i="13" s="1"/>
  <c r="H118" i="13"/>
  <c r="K118" i="13" s="1"/>
  <c r="H62" i="13"/>
  <c r="K62" i="13" s="1"/>
  <c r="K46" i="20" s="1"/>
  <c r="J6" i="13"/>
  <c r="H144" i="13"/>
  <c r="K144" i="13" s="1"/>
  <c r="H128" i="13"/>
  <c r="K128" i="13" s="1"/>
  <c r="H112" i="13"/>
  <c r="K112" i="13" s="1"/>
  <c r="K65" i="20" s="1"/>
  <c r="H104" i="13"/>
  <c r="K104" i="13" s="1"/>
  <c r="H96" i="13"/>
  <c r="K96" i="13" s="1"/>
  <c r="H88" i="13"/>
  <c r="K88" i="13" s="1"/>
  <c r="H80" i="13"/>
  <c r="K80" i="13" s="1"/>
  <c r="H72" i="13"/>
  <c r="K72" i="13" s="1"/>
  <c r="H64" i="13"/>
  <c r="K64" i="13" s="1"/>
  <c r="K48" i="20" s="1"/>
  <c r="H56" i="13"/>
  <c r="K56" i="13" s="1"/>
  <c r="H48" i="13"/>
  <c r="K48" i="13" s="1"/>
  <c r="H40" i="13"/>
  <c r="K40" i="13" s="1"/>
  <c r="H32" i="13"/>
  <c r="K32" i="13" s="1"/>
  <c r="H24" i="13"/>
  <c r="K24" i="13" s="1"/>
  <c r="H16" i="13"/>
  <c r="K16" i="13" s="1"/>
  <c r="H140" i="13"/>
  <c r="K140" i="13" s="1"/>
  <c r="H108" i="13"/>
  <c r="K108" i="13" s="1"/>
  <c r="H76" i="13"/>
  <c r="K76" i="13" s="1"/>
  <c r="H44" i="13"/>
  <c r="K44" i="13" s="1"/>
  <c r="H150" i="13"/>
  <c r="K150" i="13" s="1"/>
  <c r="H138" i="13"/>
  <c r="K138" i="13" s="1"/>
  <c r="H130" i="13"/>
  <c r="K130" i="13" s="1"/>
  <c r="H122" i="13"/>
  <c r="K122" i="13" s="1"/>
  <c r="H110" i="13"/>
  <c r="K110" i="13" s="1"/>
  <c r="H102" i="13"/>
  <c r="K102" i="13" s="1"/>
  <c r="K55" i="20" s="1"/>
  <c r="H94" i="13"/>
  <c r="H86" i="13"/>
  <c r="K86" i="13" s="1"/>
  <c r="H78" i="13"/>
  <c r="K78" i="13" s="1"/>
  <c r="H70" i="13"/>
  <c r="K70" i="13" s="1"/>
  <c r="H58" i="13"/>
  <c r="K58" i="13" s="1"/>
  <c r="H50" i="13"/>
  <c r="K50" i="13" s="1"/>
  <c r="K36" i="20" s="1"/>
  <c r="H42" i="13"/>
  <c r="K42" i="13" s="1"/>
  <c r="H12" i="13"/>
  <c r="K12" i="13" s="1"/>
  <c r="H152" i="13"/>
  <c r="K152" i="13" s="1"/>
  <c r="H136" i="13"/>
  <c r="K136" i="13" s="1"/>
  <c r="H120" i="13"/>
  <c r="K120" i="13" s="1"/>
  <c r="H13" i="13"/>
  <c r="K13" i="13" s="1"/>
  <c r="K8" i="20" s="1"/>
  <c r="H151" i="13"/>
  <c r="K151" i="13" s="1"/>
  <c r="H147" i="13"/>
  <c r="K147" i="13" s="1"/>
  <c r="K71" i="20" s="1"/>
  <c r="H143" i="13"/>
  <c r="K143" i="13" s="1"/>
  <c r="H139" i="13"/>
  <c r="K139" i="13" s="1"/>
  <c r="H135" i="13"/>
  <c r="K135" i="13" s="1"/>
  <c r="H131" i="13"/>
  <c r="K131" i="13" s="1"/>
  <c r="H127" i="13"/>
  <c r="K127" i="13" s="1"/>
  <c r="H123" i="13"/>
  <c r="K123" i="13" s="1"/>
  <c r="H119" i="13"/>
  <c r="K119" i="13" s="1"/>
  <c r="H115" i="13"/>
  <c r="K115" i="13" s="1"/>
  <c r="K68" i="20" s="1"/>
  <c r="H111" i="13"/>
  <c r="K111" i="13" s="1"/>
  <c r="K64" i="20" s="1"/>
  <c r="H107" i="13"/>
  <c r="K107" i="13" s="1"/>
  <c r="K60" i="20" s="1"/>
  <c r="H103" i="13"/>
  <c r="K103" i="13" s="1"/>
  <c r="K56" i="20" s="1"/>
  <c r="H99" i="13"/>
  <c r="K99" i="13" s="1"/>
  <c r="H95" i="13"/>
  <c r="K95" i="13" s="1"/>
  <c r="H91" i="13"/>
  <c r="K91" i="13" s="1"/>
  <c r="H87" i="13"/>
  <c r="K87" i="13" s="1"/>
  <c r="H83" i="13"/>
  <c r="K83" i="13" s="1"/>
  <c r="H79" i="13"/>
  <c r="K79" i="13" s="1"/>
  <c r="H75" i="13"/>
  <c r="K75" i="13" s="1"/>
  <c r="H71" i="13"/>
  <c r="K71" i="13" s="1"/>
  <c r="H67" i="13"/>
  <c r="K67" i="13" s="1"/>
  <c r="H63" i="13"/>
  <c r="K63" i="13" s="1"/>
  <c r="K47" i="20" s="1"/>
  <c r="H59" i="13"/>
  <c r="K59" i="13" s="1"/>
  <c r="K43" i="20" s="1"/>
  <c r="H55" i="13"/>
  <c r="K55" i="13" s="1"/>
  <c r="K40" i="20" s="1"/>
  <c r="H51" i="13"/>
  <c r="K51" i="13" s="1"/>
  <c r="K37" i="20" s="1"/>
  <c r="H47" i="13"/>
  <c r="K47" i="13" s="1"/>
  <c r="K33" i="20" s="1"/>
  <c r="H43" i="13"/>
  <c r="K43" i="13" s="1"/>
  <c r="H39" i="13"/>
  <c r="K39" i="13" s="1"/>
  <c r="H35" i="13"/>
  <c r="K35" i="13" s="1"/>
  <c r="H31" i="13"/>
  <c r="K31" i="13" s="1"/>
  <c r="H27" i="13"/>
  <c r="K27" i="13" s="1"/>
  <c r="H23" i="13"/>
  <c r="K23" i="13" s="1"/>
  <c r="H19" i="13"/>
  <c r="K19" i="13" s="1"/>
  <c r="K14" i="20" s="1"/>
  <c r="H15" i="13"/>
  <c r="K15" i="13" s="1"/>
  <c r="H132" i="13"/>
  <c r="K132" i="13" s="1"/>
  <c r="H100" i="13"/>
  <c r="K100" i="13" s="1"/>
  <c r="H68" i="13"/>
  <c r="K68" i="13" s="1"/>
  <c r="H36" i="13"/>
  <c r="K36" i="13" s="1"/>
  <c r="D6" i="8"/>
  <c r="I11" i="8"/>
  <c r="F11" i="8"/>
  <c r="F6" i="8" s="1"/>
  <c r="P154" i="15"/>
  <c r="M154" i="15"/>
  <c r="I154" i="15"/>
  <c r="F154" i="15"/>
  <c r="P153" i="15"/>
  <c r="M153" i="15"/>
  <c r="I153" i="15"/>
  <c r="F153" i="15"/>
  <c r="P152" i="15"/>
  <c r="M152" i="15"/>
  <c r="I152" i="15"/>
  <c r="F152" i="15"/>
  <c r="P151" i="15"/>
  <c r="M151" i="15"/>
  <c r="I151" i="15"/>
  <c r="F151" i="15"/>
  <c r="P150" i="15"/>
  <c r="M150" i="15"/>
  <c r="I150" i="15"/>
  <c r="F150" i="15"/>
  <c r="P149" i="15"/>
  <c r="M149" i="15"/>
  <c r="I149" i="15"/>
  <c r="F149" i="15"/>
  <c r="P148" i="15"/>
  <c r="M148" i="15"/>
  <c r="I148" i="15"/>
  <c r="F148" i="15"/>
  <c r="P147" i="15"/>
  <c r="M147" i="15"/>
  <c r="I147" i="15"/>
  <c r="F147" i="15"/>
  <c r="P146" i="15"/>
  <c r="M146" i="15"/>
  <c r="I146" i="15"/>
  <c r="F146" i="15"/>
  <c r="P145" i="15"/>
  <c r="M145" i="15"/>
  <c r="I145" i="15"/>
  <c r="F145" i="15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P122" i="15"/>
  <c r="M122" i="15"/>
  <c r="I122" i="15"/>
  <c r="P121" i="15"/>
  <c r="M121" i="15"/>
  <c r="I121" i="15"/>
  <c r="P120" i="15"/>
  <c r="M120" i="15"/>
  <c r="I120" i="15"/>
  <c r="P119" i="15"/>
  <c r="M119" i="15"/>
  <c r="I119" i="15"/>
  <c r="P118" i="15"/>
  <c r="M118" i="15"/>
  <c r="I118" i="15"/>
  <c r="P117" i="15"/>
  <c r="M117" i="15"/>
  <c r="I117" i="15"/>
  <c r="P116" i="15"/>
  <c r="M116" i="15"/>
  <c r="I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Q10" i="15"/>
  <c r="Q9" i="15"/>
  <c r="Q8" i="15"/>
  <c r="Q7" i="15"/>
  <c r="O6" i="15"/>
  <c r="N6" i="15"/>
  <c r="L6" i="15"/>
  <c r="K6" i="15"/>
  <c r="H6" i="15"/>
  <c r="G6" i="15"/>
  <c r="E6" i="15"/>
  <c r="L6" i="10"/>
  <c r="O10" i="10"/>
  <c r="O9" i="10"/>
  <c r="N8" i="10"/>
  <c r="I8" i="10"/>
  <c r="O7" i="10"/>
  <c r="M6" i="10"/>
  <c r="K6" i="10"/>
  <c r="G6" i="10"/>
  <c r="F6" i="10"/>
  <c r="E6" i="10"/>
  <c r="D6" i="10"/>
  <c r="Q8" i="16"/>
  <c r="O6" i="16"/>
  <c r="N6" i="16"/>
  <c r="L6" i="16"/>
  <c r="K6" i="16"/>
  <c r="H6" i="16"/>
  <c r="G6" i="16"/>
  <c r="E6" i="16"/>
  <c r="K66" i="20" l="1"/>
  <c r="K18" i="20"/>
  <c r="K59" i="20"/>
  <c r="K20" i="20"/>
  <c r="K25" i="20"/>
  <c r="K67" i="20"/>
  <c r="K21" i="20"/>
  <c r="K11" i="20"/>
  <c r="K35" i="20"/>
  <c r="K24" i="20"/>
  <c r="K57" i="20"/>
  <c r="K15" i="20"/>
  <c r="K44" i="20"/>
  <c r="K41" i="20"/>
  <c r="K54" i="20"/>
  <c r="K17" i="20"/>
  <c r="K7" i="20"/>
  <c r="K61" i="20"/>
  <c r="K34" i="20"/>
  <c r="K10" i="20"/>
  <c r="K63" i="20"/>
  <c r="K62" i="20"/>
  <c r="K23" i="20"/>
  <c r="M11" i="15"/>
  <c r="M6" i="15" s="1"/>
  <c r="K94" i="13"/>
  <c r="H11" i="13"/>
  <c r="H6" i="13" s="1"/>
  <c r="I11" i="15"/>
  <c r="P11" i="15"/>
  <c r="I6" i="8"/>
  <c r="F6" i="13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8" i="10"/>
  <c r="O8" i="10" s="1"/>
  <c r="J145" i="15"/>
  <c r="Q145" i="15" s="1"/>
  <c r="J147" i="15"/>
  <c r="Q147" i="15" s="1"/>
  <c r="J71" i="20" s="1"/>
  <c r="J149" i="15"/>
  <c r="Q149" i="15" s="1"/>
  <c r="J151" i="15"/>
  <c r="Q151" i="15" s="1"/>
  <c r="J72" i="20" s="1"/>
  <c r="D72" i="20" s="1"/>
  <c r="J153" i="15"/>
  <c r="Q153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J142" i="15"/>
  <c r="Q142" i="15" s="1"/>
  <c r="J144" i="15"/>
  <c r="Q144" i="15" s="1"/>
  <c r="J146" i="15"/>
  <c r="Q146" i="15" s="1"/>
  <c r="J148" i="15"/>
  <c r="Q148" i="15" s="1"/>
  <c r="J150" i="15"/>
  <c r="Q150" i="15" s="1"/>
  <c r="J152" i="15"/>
  <c r="Q152" i="15" s="1"/>
  <c r="J154" i="15"/>
  <c r="Q154" i="15" s="1"/>
  <c r="P154" i="16"/>
  <c r="M154" i="16"/>
  <c r="I154" i="16"/>
  <c r="F154" i="16"/>
  <c r="P153" i="16"/>
  <c r="M153" i="16"/>
  <c r="I153" i="16"/>
  <c r="F153" i="16"/>
  <c r="P152" i="16"/>
  <c r="M152" i="16"/>
  <c r="I152" i="16"/>
  <c r="F152" i="16"/>
  <c r="P151" i="16"/>
  <c r="M151" i="16"/>
  <c r="I151" i="16"/>
  <c r="F151" i="16"/>
  <c r="P150" i="16"/>
  <c r="M150" i="16"/>
  <c r="I150" i="16"/>
  <c r="F150" i="16"/>
  <c r="P149" i="16"/>
  <c r="M149" i="16"/>
  <c r="I149" i="16"/>
  <c r="F149" i="16"/>
  <c r="P148" i="16"/>
  <c r="M148" i="16"/>
  <c r="I148" i="16"/>
  <c r="F148" i="16"/>
  <c r="P147" i="16"/>
  <c r="M147" i="16"/>
  <c r="I147" i="16"/>
  <c r="F147" i="16"/>
  <c r="P146" i="16"/>
  <c r="M146" i="16"/>
  <c r="I146" i="16"/>
  <c r="F146" i="16"/>
  <c r="P145" i="16"/>
  <c r="M145" i="16"/>
  <c r="I145" i="16"/>
  <c r="F145" i="16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P102" i="16"/>
  <c r="M102" i="16"/>
  <c r="I102" i="16"/>
  <c r="P101" i="16"/>
  <c r="M101" i="16"/>
  <c r="I101" i="16"/>
  <c r="P100" i="16"/>
  <c r="M100" i="16"/>
  <c r="I100" i="16"/>
  <c r="P99" i="16"/>
  <c r="M99" i="16"/>
  <c r="I99" i="16"/>
  <c r="P98" i="16"/>
  <c r="M98" i="16"/>
  <c r="I98" i="16"/>
  <c r="P97" i="16"/>
  <c r="M97" i="16"/>
  <c r="I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H152" i="10"/>
  <c r="I152" i="10"/>
  <c r="N152" i="10"/>
  <c r="H153" i="10"/>
  <c r="I153" i="10"/>
  <c r="N153" i="10"/>
  <c r="H154" i="10"/>
  <c r="I154" i="10"/>
  <c r="N154" i="10"/>
  <c r="N151" i="10"/>
  <c r="I151" i="10"/>
  <c r="H151" i="10"/>
  <c r="N150" i="10"/>
  <c r="I150" i="10"/>
  <c r="H150" i="10"/>
  <c r="N149" i="10"/>
  <c r="I149" i="10"/>
  <c r="H149" i="10"/>
  <c r="N148" i="10"/>
  <c r="I148" i="10"/>
  <c r="H148" i="10"/>
  <c r="N147" i="10"/>
  <c r="I147" i="10"/>
  <c r="H147" i="10"/>
  <c r="N146" i="10"/>
  <c r="I146" i="10"/>
  <c r="H146" i="10"/>
  <c r="N145" i="10"/>
  <c r="I145" i="10"/>
  <c r="H145" i="10"/>
  <c r="N144" i="10"/>
  <c r="I144" i="10"/>
  <c r="H144" i="10"/>
  <c r="N143" i="10"/>
  <c r="I143" i="10"/>
  <c r="H143" i="10"/>
  <c r="N142" i="10"/>
  <c r="I142" i="10"/>
  <c r="H142" i="10"/>
  <c r="N141" i="10"/>
  <c r="I141" i="10"/>
  <c r="H141" i="10"/>
  <c r="N140" i="10"/>
  <c r="I140" i="10"/>
  <c r="H140" i="10"/>
  <c r="N139" i="10"/>
  <c r="I139" i="10"/>
  <c r="H139" i="10"/>
  <c r="N138" i="10"/>
  <c r="I138" i="10"/>
  <c r="H138" i="10"/>
  <c r="N137" i="10"/>
  <c r="I137" i="10"/>
  <c r="H137" i="10"/>
  <c r="N136" i="10"/>
  <c r="I136" i="10"/>
  <c r="H136" i="10"/>
  <c r="N135" i="10"/>
  <c r="I135" i="10"/>
  <c r="H135" i="10"/>
  <c r="N134" i="10"/>
  <c r="I134" i="10"/>
  <c r="H134" i="10"/>
  <c r="N133" i="10"/>
  <c r="I133" i="10"/>
  <c r="H133" i="10"/>
  <c r="N132" i="10"/>
  <c r="I132" i="10"/>
  <c r="H132" i="10"/>
  <c r="N131" i="10"/>
  <c r="I131" i="10"/>
  <c r="H131" i="10"/>
  <c r="N130" i="10"/>
  <c r="I130" i="10"/>
  <c r="H130" i="10"/>
  <c r="N129" i="10"/>
  <c r="I129" i="10"/>
  <c r="H129" i="10"/>
  <c r="N128" i="10"/>
  <c r="I128" i="10"/>
  <c r="H128" i="10"/>
  <c r="N127" i="10"/>
  <c r="I127" i="10"/>
  <c r="H127" i="10"/>
  <c r="N126" i="10"/>
  <c r="I126" i="10"/>
  <c r="H126" i="10"/>
  <c r="N125" i="10"/>
  <c r="I125" i="10"/>
  <c r="H125" i="10"/>
  <c r="N124" i="10"/>
  <c r="I124" i="10"/>
  <c r="H124" i="10"/>
  <c r="N123" i="10"/>
  <c r="I123" i="10"/>
  <c r="H123" i="10"/>
  <c r="N122" i="10"/>
  <c r="I122" i="10"/>
  <c r="H122" i="10"/>
  <c r="N121" i="10"/>
  <c r="I121" i="10"/>
  <c r="H121" i="10"/>
  <c r="N120" i="10"/>
  <c r="I120" i="10"/>
  <c r="H120" i="10"/>
  <c r="N119" i="10"/>
  <c r="I119" i="10"/>
  <c r="H119" i="10"/>
  <c r="N118" i="10"/>
  <c r="I118" i="10"/>
  <c r="H118" i="10"/>
  <c r="N117" i="10"/>
  <c r="I117" i="10"/>
  <c r="H117" i="10"/>
  <c r="N116" i="10"/>
  <c r="I116" i="10"/>
  <c r="H116" i="10"/>
  <c r="N115" i="10"/>
  <c r="I115" i="10"/>
  <c r="H115" i="10"/>
  <c r="N114" i="10"/>
  <c r="I114" i="10"/>
  <c r="H114" i="10"/>
  <c r="N113" i="10"/>
  <c r="I113" i="10"/>
  <c r="H113" i="10"/>
  <c r="N112" i="10"/>
  <c r="I112" i="10"/>
  <c r="H112" i="10"/>
  <c r="N111" i="10"/>
  <c r="I111" i="10"/>
  <c r="H111" i="10"/>
  <c r="N110" i="10"/>
  <c r="I110" i="10"/>
  <c r="H110" i="10"/>
  <c r="N109" i="10"/>
  <c r="I109" i="10"/>
  <c r="H109" i="10"/>
  <c r="N108" i="10"/>
  <c r="I108" i="10"/>
  <c r="H108" i="10"/>
  <c r="N107" i="10"/>
  <c r="I107" i="10"/>
  <c r="H107" i="10"/>
  <c r="N106" i="10"/>
  <c r="I106" i="10"/>
  <c r="H106" i="10"/>
  <c r="N105" i="10"/>
  <c r="I105" i="10"/>
  <c r="H105" i="10"/>
  <c r="N104" i="10"/>
  <c r="I104" i="10"/>
  <c r="H104" i="10"/>
  <c r="N103" i="10"/>
  <c r="I103" i="10"/>
  <c r="H103" i="10"/>
  <c r="N102" i="10"/>
  <c r="I102" i="10"/>
  <c r="H102" i="10"/>
  <c r="N101" i="10"/>
  <c r="I101" i="10"/>
  <c r="H101" i="10"/>
  <c r="N100" i="10"/>
  <c r="I100" i="10"/>
  <c r="H100" i="10"/>
  <c r="N99" i="10"/>
  <c r="I99" i="10"/>
  <c r="H99" i="10"/>
  <c r="N98" i="10"/>
  <c r="I98" i="10"/>
  <c r="H98" i="10"/>
  <c r="N97" i="10"/>
  <c r="I97" i="10"/>
  <c r="H97" i="10"/>
  <c r="N96" i="10"/>
  <c r="I96" i="10"/>
  <c r="H96" i="10"/>
  <c r="N95" i="10"/>
  <c r="I95" i="10"/>
  <c r="H95" i="10"/>
  <c r="N94" i="10"/>
  <c r="I94" i="10"/>
  <c r="H94" i="10"/>
  <c r="N93" i="10"/>
  <c r="I93" i="10"/>
  <c r="H93" i="10"/>
  <c r="N92" i="10"/>
  <c r="I92" i="10"/>
  <c r="H92" i="10"/>
  <c r="N91" i="10"/>
  <c r="I91" i="10"/>
  <c r="H91" i="10"/>
  <c r="N90" i="10"/>
  <c r="I90" i="10"/>
  <c r="H90" i="10"/>
  <c r="N89" i="10"/>
  <c r="I89" i="10"/>
  <c r="H89" i="10"/>
  <c r="N88" i="10"/>
  <c r="I88" i="10"/>
  <c r="H88" i="10"/>
  <c r="N87" i="10"/>
  <c r="I87" i="10"/>
  <c r="H87" i="10"/>
  <c r="N86" i="10"/>
  <c r="I86" i="10"/>
  <c r="H86" i="10"/>
  <c r="N85" i="10"/>
  <c r="I85" i="10"/>
  <c r="H85" i="10"/>
  <c r="N84" i="10"/>
  <c r="I84" i="10"/>
  <c r="H84" i="10"/>
  <c r="N83" i="10"/>
  <c r="I83" i="10"/>
  <c r="H83" i="10"/>
  <c r="N82" i="10"/>
  <c r="I82" i="10"/>
  <c r="H82" i="10"/>
  <c r="N81" i="10"/>
  <c r="I81" i="10"/>
  <c r="H81" i="10"/>
  <c r="N80" i="10"/>
  <c r="I80" i="10"/>
  <c r="H80" i="10"/>
  <c r="N79" i="10"/>
  <c r="I79" i="10"/>
  <c r="H79" i="10"/>
  <c r="N78" i="10"/>
  <c r="I78" i="10"/>
  <c r="H78" i="10"/>
  <c r="N77" i="10"/>
  <c r="I77" i="10"/>
  <c r="H77" i="10"/>
  <c r="N76" i="10"/>
  <c r="I76" i="10"/>
  <c r="H76" i="10"/>
  <c r="N75" i="10"/>
  <c r="I75" i="10"/>
  <c r="H75" i="10"/>
  <c r="N74" i="10"/>
  <c r="I74" i="10"/>
  <c r="H74" i="10"/>
  <c r="N73" i="10"/>
  <c r="I73" i="10"/>
  <c r="H73" i="10"/>
  <c r="N72" i="10"/>
  <c r="I72" i="10"/>
  <c r="H72" i="10"/>
  <c r="N71" i="10"/>
  <c r="I71" i="10"/>
  <c r="H71" i="10"/>
  <c r="N70" i="10"/>
  <c r="I70" i="10"/>
  <c r="H70" i="10"/>
  <c r="N69" i="10"/>
  <c r="I69" i="10"/>
  <c r="H69" i="10"/>
  <c r="N68" i="10"/>
  <c r="I68" i="10"/>
  <c r="H68" i="10"/>
  <c r="N67" i="10"/>
  <c r="I67" i="10"/>
  <c r="H67" i="10"/>
  <c r="N66" i="10"/>
  <c r="I66" i="10"/>
  <c r="H66" i="10"/>
  <c r="N65" i="10"/>
  <c r="I65" i="10"/>
  <c r="H65" i="10"/>
  <c r="N64" i="10"/>
  <c r="I64" i="10"/>
  <c r="H64" i="10"/>
  <c r="N63" i="10"/>
  <c r="I63" i="10"/>
  <c r="H63" i="10"/>
  <c r="N62" i="10"/>
  <c r="I62" i="10"/>
  <c r="H62" i="10"/>
  <c r="N61" i="10"/>
  <c r="I61" i="10"/>
  <c r="H61" i="10"/>
  <c r="N60" i="10"/>
  <c r="I60" i="10"/>
  <c r="H60" i="10"/>
  <c r="N59" i="10"/>
  <c r="I59" i="10"/>
  <c r="H59" i="10"/>
  <c r="N58" i="10"/>
  <c r="I58" i="10"/>
  <c r="H58" i="10"/>
  <c r="N57" i="10"/>
  <c r="I57" i="10"/>
  <c r="H57" i="10"/>
  <c r="N56" i="10"/>
  <c r="I56" i="10"/>
  <c r="H56" i="10"/>
  <c r="N55" i="10"/>
  <c r="I55" i="10"/>
  <c r="H55" i="10"/>
  <c r="N54" i="10"/>
  <c r="I54" i="10"/>
  <c r="H54" i="10"/>
  <c r="N53" i="10"/>
  <c r="I53" i="10"/>
  <c r="H53" i="10"/>
  <c r="N52" i="10"/>
  <c r="I52" i="10"/>
  <c r="H52" i="10"/>
  <c r="N51" i="10"/>
  <c r="I51" i="10"/>
  <c r="H51" i="10"/>
  <c r="N50" i="10"/>
  <c r="I50" i="10"/>
  <c r="H50" i="10"/>
  <c r="N49" i="10"/>
  <c r="I49" i="10"/>
  <c r="H49" i="10"/>
  <c r="N48" i="10"/>
  <c r="I48" i="10"/>
  <c r="H48" i="10"/>
  <c r="N47" i="10"/>
  <c r="I47" i="10"/>
  <c r="H47" i="10"/>
  <c r="N46" i="10"/>
  <c r="I46" i="10"/>
  <c r="H46" i="10"/>
  <c r="N45" i="10"/>
  <c r="I45" i="10"/>
  <c r="H45" i="10"/>
  <c r="N44" i="10"/>
  <c r="I44" i="10"/>
  <c r="H44" i="10"/>
  <c r="N43" i="10"/>
  <c r="I43" i="10"/>
  <c r="H43" i="10"/>
  <c r="N42" i="10"/>
  <c r="I42" i="10"/>
  <c r="H42" i="10"/>
  <c r="N41" i="10"/>
  <c r="I41" i="10"/>
  <c r="H41" i="10"/>
  <c r="N40" i="10"/>
  <c r="I40" i="10"/>
  <c r="H40" i="10"/>
  <c r="N39" i="10"/>
  <c r="I39" i="10"/>
  <c r="H39" i="10"/>
  <c r="N38" i="10"/>
  <c r="I38" i="10"/>
  <c r="H38" i="10"/>
  <c r="N37" i="10"/>
  <c r="I37" i="10"/>
  <c r="H37" i="10"/>
  <c r="N36" i="10"/>
  <c r="I36" i="10"/>
  <c r="H36" i="10"/>
  <c r="N35" i="10"/>
  <c r="I35" i="10"/>
  <c r="H35" i="10"/>
  <c r="N34" i="10"/>
  <c r="I34" i="10"/>
  <c r="H34" i="10"/>
  <c r="N33" i="10"/>
  <c r="I33" i="10"/>
  <c r="H33" i="10"/>
  <c r="N32" i="10"/>
  <c r="I32" i="10"/>
  <c r="H32" i="10"/>
  <c r="N31" i="10"/>
  <c r="I31" i="10"/>
  <c r="H31" i="10"/>
  <c r="N30" i="10"/>
  <c r="I30" i="10"/>
  <c r="H30" i="10"/>
  <c r="N29" i="10"/>
  <c r="I29" i="10"/>
  <c r="H29" i="10"/>
  <c r="N28" i="10"/>
  <c r="I28" i="10"/>
  <c r="H28" i="10"/>
  <c r="N27" i="10"/>
  <c r="I27" i="10"/>
  <c r="H27" i="10"/>
  <c r="N26" i="10"/>
  <c r="I26" i="10"/>
  <c r="H26" i="10"/>
  <c r="N25" i="10"/>
  <c r="I25" i="10"/>
  <c r="H25" i="10"/>
  <c r="N24" i="10"/>
  <c r="I24" i="10"/>
  <c r="H24" i="10"/>
  <c r="N23" i="10"/>
  <c r="I23" i="10"/>
  <c r="H23" i="10"/>
  <c r="N22" i="10"/>
  <c r="I22" i="10"/>
  <c r="H22" i="10"/>
  <c r="N21" i="10"/>
  <c r="I21" i="10"/>
  <c r="H21" i="10"/>
  <c r="N20" i="10"/>
  <c r="I20" i="10"/>
  <c r="H20" i="10"/>
  <c r="N19" i="10"/>
  <c r="I19" i="10"/>
  <c r="H19" i="10"/>
  <c r="N18" i="10"/>
  <c r="I18" i="10"/>
  <c r="H18" i="10"/>
  <c r="N17" i="10"/>
  <c r="I17" i="10"/>
  <c r="H17" i="10"/>
  <c r="N16" i="10"/>
  <c r="I16" i="10"/>
  <c r="H16" i="10"/>
  <c r="N15" i="10"/>
  <c r="I15" i="10"/>
  <c r="H15" i="10"/>
  <c r="N14" i="10"/>
  <c r="I14" i="10"/>
  <c r="H14" i="10"/>
  <c r="N13" i="10"/>
  <c r="I13" i="10"/>
  <c r="H13" i="10"/>
  <c r="N12" i="10"/>
  <c r="I12" i="10"/>
  <c r="H12" i="10"/>
  <c r="J144" i="16" l="1"/>
  <c r="J148" i="16"/>
  <c r="J150" i="16"/>
  <c r="J152" i="16"/>
  <c r="Q152" i="16" s="1"/>
  <c r="J154" i="16"/>
  <c r="Q154" i="16" s="1"/>
  <c r="M11" i="16"/>
  <c r="M6" i="16" s="1"/>
  <c r="I11" i="16"/>
  <c r="I6" i="16" s="1"/>
  <c r="P11" i="16"/>
  <c r="J141" i="16"/>
  <c r="Q141" i="16" s="1"/>
  <c r="J143" i="16"/>
  <c r="Q143" i="16" s="1"/>
  <c r="H11" i="10"/>
  <c r="K11" i="13"/>
  <c r="K6" i="13" s="1"/>
  <c r="I11" i="10"/>
  <c r="N11" i="10"/>
  <c r="J104" i="16"/>
  <c r="Q104" i="16" s="1"/>
  <c r="J106" i="16"/>
  <c r="Q106" i="16" s="1"/>
  <c r="J120" i="16"/>
  <c r="J122" i="16"/>
  <c r="Q122" i="16" s="1"/>
  <c r="J123" i="16"/>
  <c r="Q123" i="16" s="1"/>
  <c r="J124" i="16"/>
  <c r="Q124" i="16" s="1"/>
  <c r="J125" i="16"/>
  <c r="Q125" i="16" s="1"/>
  <c r="J126" i="16"/>
  <c r="Q126" i="16" s="1"/>
  <c r="J128" i="16"/>
  <c r="Q128" i="16" s="1"/>
  <c r="J114" i="16"/>
  <c r="Q114" i="16" s="1"/>
  <c r="J130" i="16"/>
  <c r="Q130" i="16" s="1"/>
  <c r="J139" i="16"/>
  <c r="Q139" i="16" s="1"/>
  <c r="J136" i="16"/>
  <c r="Q136" i="16" s="1"/>
  <c r="P6" i="15"/>
  <c r="I6" i="15"/>
  <c r="J12" i="10"/>
  <c r="O12" i="10" s="1"/>
  <c r="J18" i="10"/>
  <c r="O18" i="10" s="1"/>
  <c r="H13" i="20" s="1"/>
  <c r="J26" i="10"/>
  <c r="O26" i="10" s="1"/>
  <c r="H19" i="20" s="1"/>
  <c r="J66" i="10"/>
  <c r="O66" i="10" s="1"/>
  <c r="J95" i="10"/>
  <c r="J119" i="10"/>
  <c r="O119" i="10" s="1"/>
  <c r="J49" i="10"/>
  <c r="O49" i="10" s="1"/>
  <c r="H35" i="20" s="1"/>
  <c r="J57" i="10"/>
  <c r="O57" i="10" s="1"/>
  <c r="H42" i="20" s="1"/>
  <c r="J81" i="10"/>
  <c r="J89" i="10"/>
  <c r="O89" i="10" s="1"/>
  <c r="H53" i="20" s="1"/>
  <c r="D53" i="20" s="1"/>
  <c r="J109" i="10"/>
  <c r="J113" i="10"/>
  <c r="J117" i="10"/>
  <c r="O117" i="10" s="1"/>
  <c r="J141" i="10"/>
  <c r="O141" i="10" s="1"/>
  <c r="J149" i="10"/>
  <c r="O149" i="10" s="1"/>
  <c r="J151" i="10"/>
  <c r="O151" i="10" s="1"/>
  <c r="J154" i="10"/>
  <c r="O154" i="10" s="1"/>
  <c r="J15" i="10"/>
  <c r="O15" i="10" s="1"/>
  <c r="J23" i="10"/>
  <c r="O23" i="10" s="1"/>
  <c r="H18" i="20" s="1"/>
  <c r="J70" i="10"/>
  <c r="O70" i="10" s="1"/>
  <c r="J102" i="10"/>
  <c r="O102" i="10" s="1"/>
  <c r="H55" i="20" s="1"/>
  <c r="J111" i="10"/>
  <c r="O111" i="10" s="1"/>
  <c r="H64" i="20" s="1"/>
  <c r="J122" i="10"/>
  <c r="O122" i="10" s="1"/>
  <c r="J131" i="10"/>
  <c r="O131" i="10" s="1"/>
  <c r="J134" i="10"/>
  <c r="O134" i="10" s="1"/>
  <c r="J20" i="10"/>
  <c r="O20" i="10" s="1"/>
  <c r="J28" i="10"/>
  <c r="O28" i="10" s="1"/>
  <c r="J36" i="10"/>
  <c r="O36" i="10" s="1"/>
  <c r="J31" i="10"/>
  <c r="O31" i="10" s="1"/>
  <c r="J39" i="10"/>
  <c r="O39" i="10" s="1"/>
  <c r="H28" i="20" s="1"/>
  <c r="D28" i="20" s="1"/>
  <c r="J42" i="10"/>
  <c r="O42" i="10" s="1"/>
  <c r="J51" i="10"/>
  <c r="O51" i="10" s="1"/>
  <c r="H37" i="20" s="1"/>
  <c r="J54" i="10"/>
  <c r="O54" i="10" s="1"/>
  <c r="J59" i="10"/>
  <c r="O59" i="10" s="1"/>
  <c r="H43" i="20" s="1"/>
  <c r="J62" i="10"/>
  <c r="O62" i="10" s="1"/>
  <c r="H46" i="20" s="1"/>
  <c r="J63" i="10"/>
  <c r="O63" i="10" s="1"/>
  <c r="H47" i="20" s="1"/>
  <c r="J130" i="10"/>
  <c r="O130" i="10" s="1"/>
  <c r="J139" i="10"/>
  <c r="O139" i="10" s="1"/>
  <c r="J19" i="10"/>
  <c r="O19" i="10" s="1"/>
  <c r="H14" i="20" s="1"/>
  <c r="J47" i="10"/>
  <c r="O47" i="10" s="1"/>
  <c r="H33" i="20" s="1"/>
  <c r="J48" i="10"/>
  <c r="O48" i="10" s="1"/>
  <c r="H34" i="20" s="1"/>
  <c r="J52" i="10"/>
  <c r="O52" i="10" s="1"/>
  <c r="H38" i="20" s="1"/>
  <c r="J55" i="10"/>
  <c r="O55" i="10" s="1"/>
  <c r="H40" i="20" s="1"/>
  <c r="J64" i="10"/>
  <c r="O64" i="10" s="1"/>
  <c r="H48" i="20" s="1"/>
  <c r="J75" i="10"/>
  <c r="J80" i="10"/>
  <c r="O80" i="10" s="1"/>
  <c r="J83" i="10"/>
  <c r="O83" i="10" s="1"/>
  <c r="J91" i="10"/>
  <c r="O91" i="10" s="1"/>
  <c r="J107" i="10"/>
  <c r="O107" i="10" s="1"/>
  <c r="H60" i="20" s="1"/>
  <c r="J112" i="10"/>
  <c r="O112" i="10" s="1"/>
  <c r="H65" i="20" s="1"/>
  <c r="J115" i="10"/>
  <c r="O115" i="10" s="1"/>
  <c r="H68" i="20" s="1"/>
  <c r="J127" i="10"/>
  <c r="O127" i="10" s="1"/>
  <c r="J132" i="10"/>
  <c r="O132" i="10" s="1"/>
  <c r="J140" i="10"/>
  <c r="O140" i="10" s="1"/>
  <c r="J144" i="10"/>
  <c r="O144" i="10" s="1"/>
  <c r="J147" i="10"/>
  <c r="O147" i="10" s="1"/>
  <c r="H71" i="20" s="1"/>
  <c r="D71" i="20" s="1"/>
  <c r="J152" i="10"/>
  <c r="O152" i="10" s="1"/>
  <c r="J87" i="10"/>
  <c r="O87" i="10" s="1"/>
  <c r="H51" i="20" s="1"/>
  <c r="D51" i="20" s="1"/>
  <c r="J108" i="16"/>
  <c r="Q108" i="16" s="1"/>
  <c r="J110" i="16"/>
  <c r="Q110" i="16" s="1"/>
  <c r="J112" i="16"/>
  <c r="Q112" i="16" s="1"/>
  <c r="J116" i="16"/>
  <c r="Q116" i="16" s="1"/>
  <c r="J118" i="16"/>
  <c r="Q118" i="16" s="1"/>
  <c r="J147" i="16"/>
  <c r="Q147" i="16" s="1"/>
  <c r="J149" i="16"/>
  <c r="J151" i="16"/>
  <c r="Q151" i="16" s="1"/>
  <c r="J132" i="16"/>
  <c r="Q132" i="16" s="1"/>
  <c r="J134" i="16"/>
  <c r="Q134" i="16" s="1"/>
  <c r="J107" i="16"/>
  <c r="Q107" i="16" s="1"/>
  <c r="J109" i="16"/>
  <c r="Q109" i="16" s="1"/>
  <c r="J138" i="16"/>
  <c r="Q138" i="16" s="1"/>
  <c r="J140" i="16"/>
  <c r="Q140" i="16" s="1"/>
  <c r="J142" i="16"/>
  <c r="Q142" i="16" s="1"/>
  <c r="J115" i="16"/>
  <c r="Q115" i="16" s="1"/>
  <c r="J117" i="16"/>
  <c r="Q117" i="16" s="1"/>
  <c r="J119" i="16"/>
  <c r="Q150" i="16"/>
  <c r="J146" i="16"/>
  <c r="Q146" i="16" s="1"/>
  <c r="J131" i="16"/>
  <c r="Q131" i="16" s="1"/>
  <c r="J133" i="16"/>
  <c r="Q133" i="16" s="1"/>
  <c r="J135" i="16"/>
  <c r="Q135" i="16" s="1"/>
  <c r="J13" i="10"/>
  <c r="J21" i="10"/>
  <c r="O21" i="10" s="1"/>
  <c r="H16" i="20" s="1"/>
  <c r="J29" i="10"/>
  <c r="O29" i="10" s="1"/>
  <c r="H22" i="20" s="1"/>
  <c r="J37" i="10"/>
  <c r="O37" i="10" s="1"/>
  <c r="H27" i="20" s="1"/>
  <c r="J45" i="10"/>
  <c r="O45" i="10" s="1"/>
  <c r="H31" i="20" s="1"/>
  <c r="J50" i="10"/>
  <c r="O50" i="10" s="1"/>
  <c r="H36" i="20" s="1"/>
  <c r="J71" i="10"/>
  <c r="O71" i="10" s="1"/>
  <c r="J97" i="10"/>
  <c r="O97" i="10" s="1"/>
  <c r="J105" i="10"/>
  <c r="O105" i="10" s="1"/>
  <c r="H58" i="20" s="1"/>
  <c r="J110" i="10"/>
  <c r="O110" i="10" s="1"/>
  <c r="H63" i="20" s="1"/>
  <c r="J123" i="10"/>
  <c r="O123" i="10" s="1"/>
  <c r="J16" i="10"/>
  <c r="O16" i="10" s="1"/>
  <c r="J24" i="10"/>
  <c r="O24" i="10" s="1"/>
  <c r="J27" i="10"/>
  <c r="O27" i="10" s="1"/>
  <c r="J32" i="10"/>
  <c r="O32" i="10" s="1"/>
  <c r="H25" i="20" s="1"/>
  <c r="J35" i="10"/>
  <c r="O35" i="10" s="1"/>
  <c r="J40" i="10"/>
  <c r="O40" i="10" s="1"/>
  <c r="J43" i="10"/>
  <c r="O43" i="10" s="1"/>
  <c r="H29" i="20" s="1"/>
  <c r="J61" i="10"/>
  <c r="O61" i="10" s="1"/>
  <c r="H45" i="20" s="1"/>
  <c r="J79" i="10"/>
  <c r="O79" i="10" s="1"/>
  <c r="J82" i="10"/>
  <c r="O82" i="10" s="1"/>
  <c r="J103" i="10"/>
  <c r="O103" i="10" s="1"/>
  <c r="H56" i="20" s="1"/>
  <c r="J121" i="10"/>
  <c r="O121" i="10" s="1"/>
  <c r="J129" i="10"/>
  <c r="O129" i="10" s="1"/>
  <c r="J142" i="10"/>
  <c r="O142" i="10" s="1"/>
  <c r="J14" i="10"/>
  <c r="O14" i="10" s="1"/>
  <c r="H9" i="20" s="1"/>
  <c r="J22" i="10"/>
  <c r="O22" i="10" s="1"/>
  <c r="J30" i="10"/>
  <c r="O30" i="10" s="1"/>
  <c r="J38" i="10"/>
  <c r="O38" i="10" s="1"/>
  <c r="J77" i="10"/>
  <c r="O77" i="10" s="1"/>
  <c r="J98" i="10"/>
  <c r="O98" i="10" s="1"/>
  <c r="O113" i="10"/>
  <c r="H66" i="20" s="1"/>
  <c r="J67" i="10"/>
  <c r="O67" i="10" s="1"/>
  <c r="J93" i="10"/>
  <c r="O93" i="10" s="1"/>
  <c r="J135" i="10"/>
  <c r="O135" i="10" s="1"/>
  <c r="O109" i="10"/>
  <c r="J65" i="10"/>
  <c r="O65" i="10" s="1"/>
  <c r="J73" i="10"/>
  <c r="O73" i="10" s="1"/>
  <c r="J78" i="10"/>
  <c r="O78" i="10" s="1"/>
  <c r="J86" i="10"/>
  <c r="O86" i="10" s="1"/>
  <c r="H50" i="20" s="1"/>
  <c r="J96" i="10"/>
  <c r="O96" i="10" s="1"/>
  <c r="J99" i="10"/>
  <c r="O99" i="10" s="1"/>
  <c r="J143" i="10"/>
  <c r="O143" i="10" s="1"/>
  <c r="J146" i="10"/>
  <c r="O146" i="10" s="1"/>
  <c r="J153" i="10"/>
  <c r="O153" i="10" s="1"/>
  <c r="J34" i="10"/>
  <c r="O34" i="10" s="1"/>
  <c r="J72" i="10"/>
  <c r="O72" i="10" s="1"/>
  <c r="J104" i="10"/>
  <c r="O104" i="10" s="1"/>
  <c r="H57" i="20" s="1"/>
  <c r="J114" i="10"/>
  <c r="O114" i="10" s="1"/>
  <c r="J116" i="10"/>
  <c r="O116" i="10" s="1"/>
  <c r="J126" i="10"/>
  <c r="O126" i="10" s="1"/>
  <c r="J128" i="10"/>
  <c r="O128" i="10" s="1"/>
  <c r="J133" i="10"/>
  <c r="O133" i="10" s="1"/>
  <c r="J145" i="10"/>
  <c r="O145" i="10" s="1"/>
  <c r="J111" i="16"/>
  <c r="Q111" i="16" s="1"/>
  <c r="J127" i="16"/>
  <c r="Q127" i="16" s="1"/>
  <c r="J25" i="10"/>
  <c r="O25" i="10" s="1"/>
  <c r="J41" i="10"/>
  <c r="O41" i="10" s="1"/>
  <c r="J46" i="10"/>
  <c r="O46" i="10" s="1"/>
  <c r="H32" i="20" s="1"/>
  <c r="J53" i="10"/>
  <c r="O53" i="10" s="1"/>
  <c r="J58" i="10"/>
  <c r="O58" i="10" s="1"/>
  <c r="J60" i="10"/>
  <c r="O60" i="10" s="1"/>
  <c r="J85" i="10"/>
  <c r="O85" i="10" s="1"/>
  <c r="J90" i="10"/>
  <c r="O90" i="10" s="1"/>
  <c r="J92" i="10"/>
  <c r="O92" i="10" s="1"/>
  <c r="J138" i="10"/>
  <c r="O138" i="10" s="1"/>
  <c r="H69" i="20" s="1"/>
  <c r="D69" i="20" s="1"/>
  <c r="J150" i="10"/>
  <c r="O150" i="10" s="1"/>
  <c r="J113" i="16"/>
  <c r="Q113" i="16" s="1"/>
  <c r="J129" i="16"/>
  <c r="Q129" i="16" s="1"/>
  <c r="J145" i="16"/>
  <c r="Q145" i="16" s="1"/>
  <c r="J68" i="10"/>
  <c r="O68" i="10" s="1"/>
  <c r="J100" i="10"/>
  <c r="O100" i="10" s="1"/>
  <c r="J124" i="10"/>
  <c r="O124" i="10" s="1"/>
  <c r="J136" i="10"/>
  <c r="O136" i="10" s="1"/>
  <c r="Q149" i="16"/>
  <c r="J94" i="10"/>
  <c r="P6" i="16"/>
  <c r="J44" i="10"/>
  <c r="O44" i="10" s="1"/>
  <c r="H30" i="20" s="1"/>
  <c r="J56" i="10"/>
  <c r="O56" i="10" s="1"/>
  <c r="O81" i="10"/>
  <c r="J88" i="10"/>
  <c r="O88" i="10" s="1"/>
  <c r="H52" i="20" s="1"/>
  <c r="D52" i="20" s="1"/>
  <c r="J148" i="10"/>
  <c r="O148" i="10" s="1"/>
  <c r="Q119" i="16"/>
  <c r="J84" i="10"/>
  <c r="O84" i="10" s="1"/>
  <c r="J17" i="10"/>
  <c r="O17" i="10" s="1"/>
  <c r="H12" i="20" s="1"/>
  <c r="J33" i="10"/>
  <c r="O33" i="10" s="1"/>
  <c r="H26" i="20" s="1"/>
  <c r="J69" i="10"/>
  <c r="O69" i="10" s="1"/>
  <c r="J74" i="10"/>
  <c r="O74" i="10" s="1"/>
  <c r="J76" i="10"/>
  <c r="O76" i="10" s="1"/>
  <c r="J101" i="10"/>
  <c r="O101" i="10" s="1"/>
  <c r="H54" i="20" s="1"/>
  <c r="J106" i="10"/>
  <c r="O106" i="10" s="1"/>
  <c r="H59" i="20" s="1"/>
  <c r="J108" i="10"/>
  <c r="O108" i="10" s="1"/>
  <c r="H61" i="20" s="1"/>
  <c r="J118" i="10"/>
  <c r="O118" i="10" s="1"/>
  <c r="J120" i="10"/>
  <c r="O120" i="10" s="1"/>
  <c r="J125" i="10"/>
  <c r="O125" i="10" s="1"/>
  <c r="J137" i="10"/>
  <c r="O137" i="10" s="1"/>
  <c r="J105" i="16"/>
  <c r="Q105" i="16" s="1"/>
  <c r="J121" i="16"/>
  <c r="Q121" i="16" s="1"/>
  <c r="J137" i="16"/>
  <c r="Q137" i="16" s="1"/>
  <c r="J153" i="16"/>
  <c r="Q153" i="16" s="1"/>
  <c r="F123" i="15"/>
  <c r="J123" i="15" s="1"/>
  <c r="Q123" i="15" s="1"/>
  <c r="Q120" i="16"/>
  <c r="Q144" i="16"/>
  <c r="Q148" i="16"/>
  <c r="O75" i="10"/>
  <c r="H49" i="20" s="1"/>
  <c r="D49" i="20" s="1"/>
  <c r="O95" i="10"/>
  <c r="H67" i="20" l="1"/>
  <c r="I61" i="20"/>
  <c r="I66" i="20"/>
  <c r="H17" i="20"/>
  <c r="H21" i="20"/>
  <c r="H62" i="20"/>
  <c r="H11" i="20"/>
  <c r="H24" i="20"/>
  <c r="H41" i="20"/>
  <c r="H15" i="20"/>
  <c r="H10" i="20"/>
  <c r="H23" i="20"/>
  <c r="H44" i="20"/>
  <c r="H70" i="20"/>
  <c r="D70" i="20" s="1"/>
  <c r="H20" i="20"/>
  <c r="H39" i="20"/>
  <c r="H7" i="20"/>
  <c r="J11" i="10"/>
  <c r="J6" i="10" s="1"/>
  <c r="F103" i="16"/>
  <c r="O13" i="10"/>
  <c r="H8" i="20" s="1"/>
  <c r="H6" i="10"/>
  <c r="N6" i="10"/>
  <c r="I6" i="10"/>
  <c r="O94" i="10"/>
  <c r="F122" i="15"/>
  <c r="O11" i="10" l="1"/>
  <c r="O6" i="10" s="1"/>
  <c r="J122" i="15"/>
  <c r="Q122" i="15" s="1"/>
  <c r="F102" i="16"/>
  <c r="J103" i="16"/>
  <c r="Q103" i="16" s="1"/>
  <c r="F121" i="15"/>
  <c r="J121" i="15" l="1"/>
  <c r="Q121" i="15" s="1"/>
  <c r="J118" i="18" s="1"/>
  <c r="J102" i="16"/>
  <c r="Q102" i="16" s="1"/>
  <c r="F101" i="16"/>
  <c r="F120" i="15"/>
  <c r="G13" i="18"/>
  <c r="H13" i="18"/>
  <c r="K13" i="18"/>
  <c r="G14" i="18"/>
  <c r="H14" i="18"/>
  <c r="K14" i="18"/>
  <c r="G15" i="18"/>
  <c r="H15" i="18"/>
  <c r="K15" i="18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K96" i="18"/>
  <c r="G97" i="18"/>
  <c r="H97" i="18"/>
  <c r="K97" i="18"/>
  <c r="G98" i="18"/>
  <c r="H98" i="18"/>
  <c r="K98" i="18"/>
  <c r="G99" i="18"/>
  <c r="H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K114" i="18"/>
  <c r="G115" i="18"/>
  <c r="H115" i="18"/>
  <c r="I115" i="18"/>
  <c r="K115" i="18"/>
  <c r="G116" i="18"/>
  <c r="H116" i="18"/>
  <c r="I116" i="18"/>
  <c r="K116" i="18"/>
  <c r="G117" i="18"/>
  <c r="H117" i="18"/>
  <c r="I117" i="18"/>
  <c r="K117" i="18"/>
  <c r="G118" i="18"/>
  <c r="H118" i="18"/>
  <c r="I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G151" i="18"/>
  <c r="H151" i="18"/>
  <c r="I151" i="18"/>
  <c r="J151" i="18"/>
  <c r="K151" i="18"/>
  <c r="K12" i="18"/>
  <c r="H12" i="18"/>
  <c r="G12" i="18"/>
  <c r="K11" i="18"/>
  <c r="H11" i="18"/>
  <c r="G11" i="18"/>
  <c r="K10" i="18"/>
  <c r="H10" i="18"/>
  <c r="G10" i="18"/>
  <c r="K9" i="18"/>
  <c r="H9" i="18"/>
  <c r="G9" i="18"/>
  <c r="G7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I99" i="18" l="1"/>
  <c r="I55" i="20"/>
  <c r="K8" i="18"/>
  <c r="K6" i="18" s="1"/>
  <c r="H8" i="18"/>
  <c r="H6" i="18" s="1"/>
  <c r="G8" i="18"/>
  <c r="G6" i="18" s="1"/>
  <c r="F8" i="18"/>
  <c r="F6" i="18" s="1"/>
  <c r="J120" i="15"/>
  <c r="Q120" i="15" s="1"/>
  <c r="F100" i="16"/>
  <c r="J101" i="16"/>
  <c r="Q101" i="16" s="1"/>
  <c r="I54" i="20" s="1"/>
  <c r="F119" i="15"/>
  <c r="D147" i="18"/>
  <c r="D7" i="18"/>
  <c r="D149" i="18"/>
  <c r="D130" i="18"/>
  <c r="D118" i="18"/>
  <c r="D120" i="18"/>
  <c r="D134" i="18"/>
  <c r="J119" i="15" l="1"/>
  <c r="Q119" i="15" s="1"/>
  <c r="J117" i="18"/>
  <c r="D117" i="18" s="1"/>
  <c r="F99" i="16"/>
  <c r="I98" i="18"/>
  <c r="J100" i="16"/>
  <c r="Q100" i="16" s="1"/>
  <c r="F118" i="15"/>
  <c r="D122" i="18"/>
  <c r="D138" i="18"/>
  <c r="D127" i="18"/>
  <c r="D146" i="18"/>
  <c r="D139" i="18"/>
  <c r="D144" i="18"/>
  <c r="D150" i="18"/>
  <c r="D143" i="18"/>
  <c r="D132" i="18"/>
  <c r="D140" i="18"/>
  <c r="D141" i="18"/>
  <c r="D148" i="18"/>
  <c r="D133" i="18"/>
  <c r="D121" i="18"/>
  <c r="D126" i="18"/>
  <c r="D135" i="18"/>
  <c r="D123" i="18"/>
  <c r="D142" i="18"/>
  <c r="D136" i="18"/>
  <c r="D119" i="18"/>
  <c r="D145" i="18"/>
  <c r="D124" i="18"/>
  <c r="D131" i="18"/>
  <c r="D151" i="18"/>
  <c r="D137" i="18"/>
  <c r="D125" i="18"/>
  <c r="J116" i="18" l="1"/>
  <c r="D116" i="18" s="1"/>
  <c r="J118" i="15"/>
  <c r="Q118" i="15" s="1"/>
  <c r="J99" i="16"/>
  <c r="Q99" i="16" s="1"/>
  <c r="F98" i="16"/>
  <c r="I97" i="18"/>
  <c r="F117" i="15"/>
  <c r="K11" i="14"/>
  <c r="K6" i="14" s="1"/>
  <c r="H11" i="14"/>
  <c r="F11" i="14"/>
  <c r="F6" i="14" s="1"/>
  <c r="E11" i="14"/>
  <c r="E6" i="14" s="1"/>
  <c r="D11" i="14"/>
  <c r="D6" i="14" s="1"/>
  <c r="H11" i="12"/>
  <c r="H6" i="12" s="1"/>
  <c r="F11" i="12"/>
  <c r="F6" i="12" s="1"/>
  <c r="E11" i="12"/>
  <c r="E6" i="12" s="1"/>
  <c r="D11" i="12"/>
  <c r="D6" i="12" s="1"/>
  <c r="J115" i="18" l="1"/>
  <c r="D115" i="18" s="1"/>
  <c r="H6" i="14"/>
  <c r="J117" i="15"/>
  <c r="Q117" i="15" s="1"/>
  <c r="F97" i="16"/>
  <c r="I96" i="18"/>
  <c r="J98" i="16"/>
  <c r="Q98" i="16" s="1"/>
  <c r="F116" i="15"/>
  <c r="G11" i="14"/>
  <c r="G6" i="14" s="1"/>
  <c r="I131" i="12"/>
  <c r="E128" i="18" s="1"/>
  <c r="J114" i="18" l="1"/>
  <c r="D114" i="18" s="1"/>
  <c r="J116" i="15"/>
  <c r="Q116" i="15" s="1"/>
  <c r="F96" i="16"/>
  <c r="I95" i="18"/>
  <c r="J97" i="16"/>
  <c r="Q97" i="16" s="1"/>
  <c r="F115" i="15"/>
  <c r="D128" i="18"/>
  <c r="I132" i="12"/>
  <c r="E129" i="18" s="1"/>
  <c r="D129" i="18" s="1"/>
  <c r="G11" i="12"/>
  <c r="G6" i="12" l="1"/>
  <c r="E8" i="18"/>
  <c r="E6" i="18" s="1"/>
  <c r="J113" i="18"/>
  <c r="D113" i="18" s="1"/>
  <c r="J115" i="15"/>
  <c r="Q115" i="15" s="1"/>
  <c r="J68" i="20" s="1"/>
  <c r="D68" i="20" s="1"/>
  <c r="I94" i="18"/>
  <c r="J96" i="16"/>
  <c r="Q96" i="16" s="1"/>
  <c r="F95" i="16"/>
  <c r="F114" i="15"/>
  <c r="I11" i="12"/>
  <c r="J112" i="18" l="1"/>
  <c r="D112" i="18" s="1"/>
  <c r="J114" i="15"/>
  <c r="Q114" i="15" s="1"/>
  <c r="J67" i="20" s="1"/>
  <c r="D67" i="20" s="1"/>
  <c r="I93" i="18"/>
  <c r="J95" i="16"/>
  <c r="Q95" i="16" s="1"/>
  <c r="F94" i="16"/>
  <c r="F113" i="15"/>
  <c r="I6" i="12"/>
  <c r="J111" i="18" l="1"/>
  <c r="D111" i="18" s="1"/>
  <c r="J113" i="15"/>
  <c r="Q113" i="15" s="1"/>
  <c r="J66" i="20" s="1"/>
  <c r="D66" i="20" s="1"/>
  <c r="I92" i="18"/>
  <c r="J94" i="16"/>
  <c r="F93" i="16"/>
  <c r="F112" i="15"/>
  <c r="J110" i="18" l="1"/>
  <c r="D110" i="18" s="1"/>
  <c r="J112" i="15"/>
  <c r="Q112" i="15" s="1"/>
  <c r="J65" i="20" s="1"/>
  <c r="D65" i="20" s="1"/>
  <c r="Q94" i="16"/>
  <c r="J93" i="16"/>
  <c r="Q93" i="16" s="1"/>
  <c r="F92" i="16"/>
  <c r="F111" i="15"/>
  <c r="J109" i="18" l="1"/>
  <c r="D109" i="18" s="1"/>
  <c r="J111" i="15"/>
  <c r="Q111" i="15" s="1"/>
  <c r="J64" i="20" s="1"/>
  <c r="D64" i="20" s="1"/>
  <c r="D11" i="15"/>
  <c r="I90" i="18"/>
  <c r="J92" i="16"/>
  <c r="Q92" i="16" s="1"/>
  <c r="F91" i="16"/>
  <c r="I91" i="18"/>
  <c r="F110" i="15"/>
  <c r="J108" i="18" l="1"/>
  <c r="D108" i="18" s="1"/>
  <c r="J110" i="15"/>
  <c r="Q110" i="15" s="1"/>
  <c r="J63" i="20" s="1"/>
  <c r="D63" i="20" s="1"/>
  <c r="J91" i="16"/>
  <c r="Q91" i="16" s="1"/>
  <c r="F90" i="16"/>
  <c r="I89" i="18"/>
  <c r="F109" i="15"/>
  <c r="J107" i="18" l="1"/>
  <c r="D107" i="18" s="1"/>
  <c r="J109" i="15"/>
  <c r="Q109" i="15" s="1"/>
  <c r="J62" i="20" s="1"/>
  <c r="D62" i="20" s="1"/>
  <c r="J90" i="16"/>
  <c r="Q90" i="16" s="1"/>
  <c r="F89" i="16"/>
  <c r="I88" i="18"/>
  <c r="F108" i="15"/>
  <c r="J106" i="18" l="1"/>
  <c r="D106" i="18" s="1"/>
  <c r="J108" i="15"/>
  <c r="Q108" i="15" s="1"/>
  <c r="J61" i="20" s="1"/>
  <c r="D61" i="20" s="1"/>
  <c r="J89" i="16"/>
  <c r="Q89" i="16" s="1"/>
  <c r="F88" i="16"/>
  <c r="I87" i="18"/>
  <c r="F107" i="15"/>
  <c r="J105" i="18" l="1"/>
  <c r="D105" i="18" s="1"/>
  <c r="J107" i="15"/>
  <c r="Q107" i="15" s="1"/>
  <c r="J60" i="20" s="1"/>
  <c r="D60" i="20" s="1"/>
  <c r="J88" i="16"/>
  <c r="Q88" i="16" s="1"/>
  <c r="F87" i="16"/>
  <c r="I86" i="18"/>
  <c r="F106" i="15"/>
  <c r="J104" i="18" l="1"/>
  <c r="D104" i="18" s="1"/>
  <c r="J106" i="15"/>
  <c r="Q106" i="15" s="1"/>
  <c r="J59" i="20" s="1"/>
  <c r="D59" i="20" s="1"/>
  <c r="J87" i="16"/>
  <c r="Q87" i="16" s="1"/>
  <c r="F86" i="16"/>
  <c r="I85" i="18"/>
  <c r="F105" i="15"/>
  <c r="J103" i="18" l="1"/>
  <c r="D103" i="18" s="1"/>
  <c r="J105" i="15"/>
  <c r="Q105" i="15" s="1"/>
  <c r="J58" i="20" s="1"/>
  <c r="D58" i="20" s="1"/>
  <c r="J86" i="16"/>
  <c r="Q86" i="16" s="1"/>
  <c r="I50" i="20" s="1"/>
  <c r="D50" i="20" s="1"/>
  <c r="F85" i="16"/>
  <c r="I84" i="18"/>
  <c r="F104" i="15"/>
  <c r="J102" i="18" l="1"/>
  <c r="D102" i="18" s="1"/>
  <c r="J104" i="15"/>
  <c r="Q104" i="15" s="1"/>
  <c r="J57" i="20" s="1"/>
  <c r="D57" i="20" s="1"/>
  <c r="J85" i="16"/>
  <c r="Q85" i="16" s="1"/>
  <c r="F84" i="16"/>
  <c r="I83" i="18"/>
  <c r="F103" i="15"/>
  <c r="J101" i="18" l="1"/>
  <c r="D101" i="18" s="1"/>
  <c r="J103" i="15"/>
  <c r="Q103" i="15" s="1"/>
  <c r="J56" i="20" s="1"/>
  <c r="D56" i="20" s="1"/>
  <c r="J84" i="16"/>
  <c r="Q84" i="16" s="1"/>
  <c r="F83" i="16"/>
  <c r="I82" i="18"/>
  <c r="F102" i="15"/>
  <c r="J100" i="18" l="1"/>
  <c r="D100" i="18" s="1"/>
  <c r="J102" i="15"/>
  <c r="Q102" i="15" s="1"/>
  <c r="J55" i="20" s="1"/>
  <c r="D55" i="20" s="1"/>
  <c r="J83" i="16"/>
  <c r="Q83" i="16" s="1"/>
  <c r="F82" i="16"/>
  <c r="I81" i="18"/>
  <c r="F101" i="15"/>
  <c r="J101" i="15" l="1"/>
  <c r="Q101" i="15" s="1"/>
  <c r="J54" i="20" s="1"/>
  <c r="D54" i="20" s="1"/>
  <c r="J99" i="18"/>
  <c r="D99" i="18" s="1"/>
  <c r="J82" i="16"/>
  <c r="Q82" i="16" s="1"/>
  <c r="F81" i="16"/>
  <c r="I80" i="18"/>
  <c r="F100" i="15"/>
  <c r="J98" i="18" l="1"/>
  <c r="D98" i="18" s="1"/>
  <c r="J100" i="15"/>
  <c r="Q100" i="15" s="1"/>
  <c r="J81" i="16"/>
  <c r="Q81" i="16" s="1"/>
  <c r="F80" i="16"/>
  <c r="I79" i="18"/>
  <c r="F99" i="15"/>
  <c r="J97" i="18" l="1"/>
  <c r="D97" i="18" s="1"/>
  <c r="J99" i="15"/>
  <c r="Q99" i="15" s="1"/>
  <c r="J80" i="16"/>
  <c r="Q80" i="16" s="1"/>
  <c r="F79" i="16"/>
  <c r="I78" i="18"/>
  <c r="F98" i="15"/>
  <c r="J96" i="18" l="1"/>
  <c r="D96" i="18" s="1"/>
  <c r="J98" i="15"/>
  <c r="Q98" i="15" s="1"/>
  <c r="J79" i="16"/>
  <c r="Q79" i="16" s="1"/>
  <c r="F78" i="16"/>
  <c r="I77" i="18"/>
  <c r="F97" i="15"/>
  <c r="J95" i="18" l="1"/>
  <c r="D95" i="18" s="1"/>
  <c r="J97" i="15"/>
  <c r="Q97" i="15" s="1"/>
  <c r="J78" i="16"/>
  <c r="Q78" i="16" s="1"/>
  <c r="F77" i="16"/>
  <c r="I76" i="18"/>
  <c r="F96" i="15"/>
  <c r="J94" i="18" l="1"/>
  <c r="D94" i="18" s="1"/>
  <c r="J96" i="15"/>
  <c r="Q96" i="15" s="1"/>
  <c r="J77" i="16"/>
  <c r="Q77" i="16" s="1"/>
  <c r="I75" i="18"/>
  <c r="F76" i="16"/>
  <c r="F95" i="15"/>
  <c r="J93" i="18" l="1"/>
  <c r="D93" i="18" s="1"/>
  <c r="J95" i="15"/>
  <c r="Q95" i="15" s="1"/>
  <c r="J76" i="16"/>
  <c r="Q76" i="16" s="1"/>
  <c r="F75" i="16"/>
  <c r="I74" i="18"/>
  <c r="F94" i="15"/>
  <c r="J92" i="18" l="1"/>
  <c r="D92" i="18" s="1"/>
  <c r="J75" i="16"/>
  <c r="Q75" i="16" s="1"/>
  <c r="F74" i="16"/>
  <c r="I73" i="18"/>
  <c r="J94" i="15"/>
  <c r="F93" i="15"/>
  <c r="J93" i="15" l="1"/>
  <c r="Q93" i="15" s="1"/>
  <c r="J74" i="16"/>
  <c r="Q74" i="16" s="1"/>
  <c r="F73" i="16"/>
  <c r="I72" i="18"/>
  <c r="Q94" i="15"/>
  <c r="F92" i="15"/>
  <c r="J90" i="18" l="1"/>
  <c r="D90" i="18" s="1"/>
  <c r="J92" i="15"/>
  <c r="Q92" i="15" s="1"/>
  <c r="J73" i="16"/>
  <c r="Q73" i="16" s="1"/>
  <c r="F72" i="16"/>
  <c r="I71" i="18"/>
  <c r="J91" i="18"/>
  <c r="F91" i="15"/>
  <c r="J89" i="18" l="1"/>
  <c r="D89" i="18" s="1"/>
  <c r="J91" i="15"/>
  <c r="Q91" i="15" s="1"/>
  <c r="J72" i="16"/>
  <c r="Q72" i="16" s="1"/>
  <c r="F71" i="16"/>
  <c r="I70" i="18"/>
  <c r="D91" i="18"/>
  <c r="F90" i="15"/>
  <c r="J88" i="18" l="1"/>
  <c r="D88" i="18" s="1"/>
  <c r="J90" i="15"/>
  <c r="Q90" i="15" s="1"/>
  <c r="J71" i="16"/>
  <c r="Q71" i="16" s="1"/>
  <c r="F70" i="16"/>
  <c r="I69" i="18"/>
  <c r="F89" i="15"/>
  <c r="J87" i="18" l="1"/>
  <c r="D87" i="18" s="1"/>
  <c r="J89" i="15"/>
  <c r="Q89" i="15" s="1"/>
  <c r="J70" i="16"/>
  <c r="Q70" i="16" s="1"/>
  <c r="F69" i="16"/>
  <c r="I68" i="18"/>
  <c r="F88" i="15"/>
  <c r="J86" i="18" l="1"/>
  <c r="D86" i="18" s="1"/>
  <c r="J88" i="15"/>
  <c r="Q88" i="15" s="1"/>
  <c r="J69" i="16"/>
  <c r="Q69" i="16" s="1"/>
  <c r="F68" i="16"/>
  <c r="I67" i="18"/>
  <c r="F87" i="15"/>
  <c r="J85" i="18" l="1"/>
  <c r="D85" i="18" s="1"/>
  <c r="J87" i="15"/>
  <c r="Q87" i="15" s="1"/>
  <c r="J68" i="16"/>
  <c r="Q68" i="16" s="1"/>
  <c r="F67" i="16"/>
  <c r="I66" i="18"/>
  <c r="F86" i="15"/>
  <c r="J84" i="18" l="1"/>
  <c r="D84" i="18" s="1"/>
  <c r="J86" i="15"/>
  <c r="Q86" i="15" s="1"/>
  <c r="J67" i="16"/>
  <c r="Q67" i="16" s="1"/>
  <c r="F66" i="16"/>
  <c r="I65" i="18"/>
  <c r="F85" i="15"/>
  <c r="J83" i="18" l="1"/>
  <c r="D83" i="18" s="1"/>
  <c r="J85" i="15"/>
  <c r="Q85" i="15" s="1"/>
  <c r="J66" i="16"/>
  <c r="Q66" i="16" s="1"/>
  <c r="F65" i="16"/>
  <c r="I64" i="18"/>
  <c r="F84" i="15"/>
  <c r="J82" i="18" l="1"/>
  <c r="D82" i="18" s="1"/>
  <c r="J84" i="15"/>
  <c r="Q84" i="15" s="1"/>
  <c r="J65" i="16"/>
  <c r="Q65" i="16" s="1"/>
  <c r="F64" i="16"/>
  <c r="I63" i="18"/>
  <c r="F83" i="15"/>
  <c r="J81" i="18" l="1"/>
  <c r="D81" i="18" s="1"/>
  <c r="J83" i="15"/>
  <c r="Q83" i="15" s="1"/>
  <c r="J64" i="16"/>
  <c r="Q64" i="16" s="1"/>
  <c r="F63" i="16"/>
  <c r="I62" i="18"/>
  <c r="F82" i="15"/>
  <c r="J80" i="18" l="1"/>
  <c r="D80" i="18" s="1"/>
  <c r="J82" i="15"/>
  <c r="Q82" i="15" s="1"/>
  <c r="J63" i="16"/>
  <c r="Q63" i="16" s="1"/>
  <c r="F62" i="16"/>
  <c r="I61" i="18"/>
  <c r="F81" i="15"/>
  <c r="J79" i="18" l="1"/>
  <c r="D79" i="18" s="1"/>
  <c r="J81" i="15"/>
  <c r="Q81" i="15" s="1"/>
  <c r="J62" i="16"/>
  <c r="Q62" i="16" s="1"/>
  <c r="F61" i="16"/>
  <c r="I60" i="18"/>
  <c r="F80" i="15"/>
  <c r="J78" i="18" l="1"/>
  <c r="D78" i="18" s="1"/>
  <c r="J80" i="15"/>
  <c r="Q80" i="15" s="1"/>
  <c r="J61" i="16"/>
  <c r="Q61" i="16" s="1"/>
  <c r="F60" i="16"/>
  <c r="I59" i="18"/>
  <c r="F79" i="15"/>
  <c r="J77" i="18" l="1"/>
  <c r="D77" i="18" s="1"/>
  <c r="J79" i="15"/>
  <c r="Q79" i="15" s="1"/>
  <c r="J60" i="16"/>
  <c r="Q60" i="16" s="1"/>
  <c r="F59" i="16"/>
  <c r="I58" i="18"/>
  <c r="F78" i="15"/>
  <c r="J76" i="18" l="1"/>
  <c r="D76" i="18" s="1"/>
  <c r="J78" i="15"/>
  <c r="Q78" i="15" s="1"/>
  <c r="J59" i="16"/>
  <c r="Q59" i="16" s="1"/>
  <c r="F58" i="16"/>
  <c r="I57" i="18"/>
  <c r="F77" i="15"/>
  <c r="J75" i="18" l="1"/>
  <c r="D75" i="18" s="1"/>
  <c r="J77" i="15"/>
  <c r="Q77" i="15" s="1"/>
  <c r="J58" i="16"/>
  <c r="Q58" i="16" s="1"/>
  <c r="F57" i="16"/>
  <c r="I56" i="18"/>
  <c r="F76" i="15"/>
  <c r="J74" i="18" l="1"/>
  <c r="D74" i="18" s="1"/>
  <c r="J76" i="15"/>
  <c r="Q76" i="15" s="1"/>
  <c r="J57" i="16"/>
  <c r="Q57" i="16" s="1"/>
  <c r="F56" i="16"/>
  <c r="I55" i="18"/>
  <c r="F75" i="15"/>
  <c r="J73" i="18" l="1"/>
  <c r="D73" i="18" s="1"/>
  <c r="J75" i="15"/>
  <c r="Q75" i="15" s="1"/>
  <c r="J56" i="16"/>
  <c r="Q56" i="16" s="1"/>
  <c r="F55" i="16"/>
  <c r="I54" i="18"/>
  <c r="F74" i="15"/>
  <c r="J72" i="18" l="1"/>
  <c r="D72" i="18" s="1"/>
  <c r="J74" i="15"/>
  <c r="Q74" i="15" s="1"/>
  <c r="J55" i="16"/>
  <c r="Q55" i="16" s="1"/>
  <c r="I40" i="20" s="1"/>
  <c r="F54" i="16"/>
  <c r="I53" i="18"/>
  <c r="F73" i="15"/>
  <c r="J71" i="18" l="1"/>
  <c r="D71" i="18" s="1"/>
  <c r="J73" i="15"/>
  <c r="Q73" i="15" s="1"/>
  <c r="J54" i="16"/>
  <c r="Q54" i="16" s="1"/>
  <c r="F53" i="16"/>
  <c r="I52" i="18"/>
  <c r="F72" i="15"/>
  <c r="J70" i="18" l="1"/>
  <c r="D70" i="18" s="1"/>
  <c r="J72" i="15"/>
  <c r="Q72" i="15" s="1"/>
  <c r="J53" i="16"/>
  <c r="Q53" i="16" s="1"/>
  <c r="F52" i="16"/>
  <c r="I51" i="18"/>
  <c r="F71" i="15"/>
  <c r="J69" i="18" l="1"/>
  <c r="D69" i="18" s="1"/>
  <c r="J71" i="15"/>
  <c r="Q71" i="15" s="1"/>
  <c r="J52" i="16"/>
  <c r="Q52" i="16" s="1"/>
  <c r="F51" i="16"/>
  <c r="I50" i="18"/>
  <c r="F70" i="15"/>
  <c r="J68" i="18" l="1"/>
  <c r="D68" i="18" s="1"/>
  <c r="J70" i="15"/>
  <c r="Q70" i="15" s="1"/>
  <c r="J51" i="16"/>
  <c r="Q51" i="16" s="1"/>
  <c r="F50" i="16"/>
  <c r="I49" i="18"/>
  <c r="F69" i="15"/>
  <c r="J67" i="18" l="1"/>
  <c r="D67" i="18" s="1"/>
  <c r="J69" i="15"/>
  <c r="Q69" i="15" s="1"/>
  <c r="J50" i="16"/>
  <c r="Q50" i="16" s="1"/>
  <c r="F49" i="16"/>
  <c r="I48" i="18"/>
  <c r="F68" i="15"/>
  <c r="J66" i="18" l="1"/>
  <c r="D66" i="18" s="1"/>
  <c r="J68" i="15"/>
  <c r="Q68" i="15" s="1"/>
  <c r="J49" i="16"/>
  <c r="Q49" i="16" s="1"/>
  <c r="I35" i="20" s="1"/>
  <c r="F48" i="16"/>
  <c r="I47" i="18"/>
  <c r="F67" i="15"/>
  <c r="J65" i="18" l="1"/>
  <c r="D65" i="18" s="1"/>
  <c r="J67" i="15"/>
  <c r="Q67" i="15" s="1"/>
  <c r="J48" i="16"/>
  <c r="Q48" i="16" s="1"/>
  <c r="I34" i="20" s="1"/>
  <c r="F47" i="16"/>
  <c r="I46" i="18"/>
  <c r="F66" i="15"/>
  <c r="J64" i="18" l="1"/>
  <c r="D64" i="18" s="1"/>
  <c r="J66" i="15"/>
  <c r="Q66" i="15" s="1"/>
  <c r="J47" i="16"/>
  <c r="Q47" i="16" s="1"/>
  <c r="F46" i="16"/>
  <c r="I45" i="18"/>
  <c r="F65" i="15"/>
  <c r="J63" i="18" l="1"/>
  <c r="D63" i="18" s="1"/>
  <c r="J65" i="15"/>
  <c r="Q65" i="15" s="1"/>
  <c r="J46" i="16"/>
  <c r="Q46" i="16" s="1"/>
  <c r="F45" i="16"/>
  <c r="I44" i="18"/>
  <c r="F64" i="15"/>
  <c r="J62" i="18" l="1"/>
  <c r="D62" i="18" s="1"/>
  <c r="J64" i="15"/>
  <c r="Q64" i="15" s="1"/>
  <c r="J48" i="20" s="1"/>
  <c r="D48" i="20" s="1"/>
  <c r="J45" i="16"/>
  <c r="Q45" i="16" s="1"/>
  <c r="F44" i="16"/>
  <c r="I43" i="18"/>
  <c r="F63" i="15"/>
  <c r="J61" i="18" l="1"/>
  <c r="D61" i="18" s="1"/>
  <c r="J63" i="15"/>
  <c r="Q63" i="15" s="1"/>
  <c r="J47" i="20" s="1"/>
  <c r="D47" i="20" s="1"/>
  <c r="J44" i="16"/>
  <c r="Q44" i="16" s="1"/>
  <c r="F43" i="16"/>
  <c r="I42" i="18"/>
  <c r="F62" i="15"/>
  <c r="J60" i="18" l="1"/>
  <c r="D60" i="18" s="1"/>
  <c r="J62" i="15"/>
  <c r="Q62" i="15" s="1"/>
  <c r="J46" i="20" s="1"/>
  <c r="D46" i="20" s="1"/>
  <c r="J43" i="16"/>
  <c r="Q43" i="16" s="1"/>
  <c r="I29" i="20" s="1"/>
  <c r="F42" i="16"/>
  <c r="I41" i="18"/>
  <c r="F61" i="15"/>
  <c r="J59" i="18" l="1"/>
  <c r="D59" i="18" s="1"/>
  <c r="J61" i="15"/>
  <c r="Q61" i="15" s="1"/>
  <c r="J45" i="20" s="1"/>
  <c r="D45" i="20" s="1"/>
  <c r="J42" i="16"/>
  <c r="Q42" i="16" s="1"/>
  <c r="F41" i="16"/>
  <c r="I40" i="18"/>
  <c r="F60" i="15"/>
  <c r="J58" i="18" l="1"/>
  <c r="D58" i="18" s="1"/>
  <c r="J60" i="15"/>
  <c r="Q60" i="15" s="1"/>
  <c r="J44" i="20" s="1"/>
  <c r="D44" i="20" s="1"/>
  <c r="J41" i="16"/>
  <c r="Q41" i="16" s="1"/>
  <c r="F40" i="16"/>
  <c r="I39" i="18"/>
  <c r="F59" i="15"/>
  <c r="J57" i="18" l="1"/>
  <c r="D57" i="18" s="1"/>
  <c r="J59" i="15"/>
  <c r="Q59" i="15" s="1"/>
  <c r="J43" i="20" s="1"/>
  <c r="D43" i="20" s="1"/>
  <c r="J40" i="16"/>
  <c r="Q40" i="16" s="1"/>
  <c r="F39" i="16"/>
  <c r="I38" i="18"/>
  <c r="F58" i="15"/>
  <c r="J56" i="18" l="1"/>
  <c r="D56" i="18" s="1"/>
  <c r="J58" i="15"/>
  <c r="Q58" i="15" s="1"/>
  <c r="J55" i="18" s="1"/>
  <c r="D55" i="18" s="1"/>
  <c r="J39" i="16"/>
  <c r="Q39" i="16" s="1"/>
  <c r="F38" i="16"/>
  <c r="J38" i="16" s="1"/>
  <c r="Q38" i="16" s="1"/>
  <c r="I37" i="18"/>
  <c r="F57" i="15"/>
  <c r="J57" i="15" l="1"/>
  <c r="Q57" i="15" s="1"/>
  <c r="J42" i="20" s="1"/>
  <c r="D42" i="20" s="1"/>
  <c r="I35" i="18"/>
  <c r="F37" i="16"/>
  <c r="J37" i="16" s="1"/>
  <c r="Q37" i="16" s="1"/>
  <c r="I27" i="20" s="1"/>
  <c r="I36" i="18"/>
  <c r="F56" i="15"/>
  <c r="J56" i="15" l="1"/>
  <c r="Q56" i="15" s="1"/>
  <c r="J41" i="20" s="1"/>
  <c r="D41" i="20" s="1"/>
  <c r="J54" i="18"/>
  <c r="D54" i="18" s="1"/>
  <c r="I34" i="18"/>
  <c r="F36" i="16"/>
  <c r="F55" i="15"/>
  <c r="J53" i="18" l="1"/>
  <c r="D53" i="18" s="1"/>
  <c r="J55" i="15"/>
  <c r="Q55" i="15" s="1"/>
  <c r="J40" i="20" s="1"/>
  <c r="D40" i="20" s="1"/>
  <c r="F35" i="16"/>
  <c r="J36" i="16"/>
  <c r="Q36" i="16" s="1"/>
  <c r="F54" i="15"/>
  <c r="J52" i="18" l="1"/>
  <c r="D52" i="18" s="1"/>
  <c r="J54" i="15"/>
  <c r="Q54" i="15" s="1"/>
  <c r="J39" i="20" s="1"/>
  <c r="D39" i="20" s="1"/>
  <c r="I33" i="18"/>
  <c r="J35" i="16"/>
  <c r="Q35" i="16" s="1"/>
  <c r="F34" i="16"/>
  <c r="F53" i="15"/>
  <c r="J51" i="18" l="1"/>
  <c r="D51" i="18" s="1"/>
  <c r="J53" i="15"/>
  <c r="Q53" i="15" s="1"/>
  <c r="I32" i="18"/>
  <c r="J34" i="16"/>
  <c r="Q34" i="16" s="1"/>
  <c r="F33" i="16"/>
  <c r="F52" i="15"/>
  <c r="J50" i="18" l="1"/>
  <c r="D50" i="18" s="1"/>
  <c r="J52" i="15"/>
  <c r="Q52" i="15" s="1"/>
  <c r="J38" i="20" s="1"/>
  <c r="D38" i="20" s="1"/>
  <c r="I31" i="18"/>
  <c r="J33" i="16"/>
  <c r="Q33" i="16" s="1"/>
  <c r="I26" i="20" s="1"/>
  <c r="F32" i="16"/>
  <c r="F51" i="15"/>
  <c r="J49" i="18" l="1"/>
  <c r="D49" i="18" s="1"/>
  <c r="J51" i="15"/>
  <c r="Q51" i="15" s="1"/>
  <c r="J37" i="20" s="1"/>
  <c r="D37" i="20" s="1"/>
  <c r="I30" i="18"/>
  <c r="J32" i="16"/>
  <c r="Q32" i="16" s="1"/>
  <c r="I25" i="20" s="1"/>
  <c r="F31" i="16"/>
  <c r="F50" i="15"/>
  <c r="J48" i="18" l="1"/>
  <c r="D48" i="18" s="1"/>
  <c r="J50" i="15"/>
  <c r="Q50" i="15" s="1"/>
  <c r="J36" i="20" s="1"/>
  <c r="D36" i="20" s="1"/>
  <c r="I29" i="18"/>
  <c r="J31" i="16"/>
  <c r="Q31" i="16" s="1"/>
  <c r="F30" i="16"/>
  <c r="F49" i="15"/>
  <c r="J47" i="18" l="1"/>
  <c r="D47" i="18" s="1"/>
  <c r="J49" i="15"/>
  <c r="Q49" i="15" s="1"/>
  <c r="J35" i="20" s="1"/>
  <c r="D35" i="20" s="1"/>
  <c r="I28" i="18"/>
  <c r="J30" i="16"/>
  <c r="Q30" i="16" s="1"/>
  <c r="F29" i="16"/>
  <c r="F48" i="15"/>
  <c r="J46" i="18" l="1"/>
  <c r="D46" i="18" s="1"/>
  <c r="J48" i="15"/>
  <c r="Q48" i="15" s="1"/>
  <c r="J34" i="20" s="1"/>
  <c r="D34" i="20" s="1"/>
  <c r="I27" i="18"/>
  <c r="J29" i="16"/>
  <c r="Q29" i="16" s="1"/>
  <c r="I22" i="20" s="1"/>
  <c r="F28" i="16"/>
  <c r="F47" i="15"/>
  <c r="J45" i="18" l="1"/>
  <c r="D45" i="18" s="1"/>
  <c r="J47" i="15"/>
  <c r="Q47" i="15" s="1"/>
  <c r="J33" i="20" s="1"/>
  <c r="D33" i="20" s="1"/>
  <c r="I26" i="18"/>
  <c r="J28" i="16"/>
  <c r="Q28" i="16" s="1"/>
  <c r="F27" i="16"/>
  <c r="F46" i="15"/>
  <c r="J44" i="18" l="1"/>
  <c r="D44" i="18" s="1"/>
  <c r="J46" i="15"/>
  <c r="Q46" i="15" s="1"/>
  <c r="J32" i="20" s="1"/>
  <c r="D32" i="20" s="1"/>
  <c r="I25" i="18"/>
  <c r="J27" i="16"/>
  <c r="Q27" i="16" s="1"/>
  <c r="F26" i="16"/>
  <c r="F45" i="15"/>
  <c r="J43" i="18" l="1"/>
  <c r="D43" i="18" s="1"/>
  <c r="J45" i="15"/>
  <c r="Q45" i="15" s="1"/>
  <c r="J31" i="20" s="1"/>
  <c r="D31" i="20" s="1"/>
  <c r="I24" i="18"/>
  <c r="J26" i="16"/>
  <c r="Q26" i="16" s="1"/>
  <c r="F25" i="16"/>
  <c r="F44" i="15"/>
  <c r="J44" i="15" l="1"/>
  <c r="Q44" i="15" s="1"/>
  <c r="J30" i="20" s="1"/>
  <c r="D30" i="20" s="1"/>
  <c r="J42" i="18"/>
  <c r="D42" i="18" s="1"/>
  <c r="F24" i="16"/>
  <c r="I23" i="18"/>
  <c r="J25" i="16"/>
  <c r="Q25" i="16" s="1"/>
  <c r="F43" i="15"/>
  <c r="J41" i="18" l="1"/>
  <c r="D41" i="18" s="1"/>
  <c r="J43" i="15"/>
  <c r="Q43" i="15" s="1"/>
  <c r="J29" i="20" s="1"/>
  <c r="D29" i="20" s="1"/>
  <c r="I22" i="18"/>
  <c r="J24" i="16"/>
  <c r="Q24" i="16" s="1"/>
  <c r="F23" i="16"/>
  <c r="F42" i="15"/>
  <c r="J40" i="18" l="1"/>
  <c r="D40" i="18" s="1"/>
  <c r="J42" i="15"/>
  <c r="Q42" i="15" s="1"/>
  <c r="I21" i="18"/>
  <c r="J23" i="16"/>
  <c r="Q23" i="16" s="1"/>
  <c r="F22" i="16"/>
  <c r="F41" i="15"/>
  <c r="J41" i="15" l="1"/>
  <c r="Q41" i="15" s="1"/>
  <c r="J39" i="18"/>
  <c r="D39" i="18" s="1"/>
  <c r="J22" i="16"/>
  <c r="Q22" i="16" s="1"/>
  <c r="I20" i="18"/>
  <c r="F21" i="16"/>
  <c r="F40" i="15"/>
  <c r="J38" i="18" l="1"/>
  <c r="D38" i="18" s="1"/>
  <c r="J40" i="15"/>
  <c r="Q40" i="15" s="1"/>
  <c r="F20" i="16"/>
  <c r="J21" i="16"/>
  <c r="Q21" i="16" s="1"/>
  <c r="I16" i="20" s="1"/>
  <c r="I19" i="18"/>
  <c r="F39" i="15"/>
  <c r="J37" i="18" l="1"/>
  <c r="D37" i="18" s="1"/>
  <c r="J39" i="15"/>
  <c r="Q39" i="15" s="1"/>
  <c r="I18" i="18"/>
  <c r="F19" i="16"/>
  <c r="J20" i="16"/>
  <c r="Q20" i="16" s="1"/>
  <c r="F38" i="15"/>
  <c r="J36" i="18" l="1"/>
  <c r="D36" i="18" s="1"/>
  <c r="F18" i="16"/>
  <c r="J19" i="16"/>
  <c r="Q19" i="16" s="1"/>
  <c r="I17" i="18"/>
  <c r="J38" i="15"/>
  <c r="Q38" i="15" s="1"/>
  <c r="F37" i="15"/>
  <c r="I16" i="18" l="1"/>
  <c r="F17" i="16"/>
  <c r="J18" i="16"/>
  <c r="Q18" i="16" s="1"/>
  <c r="J35" i="18"/>
  <c r="D35" i="18" s="1"/>
  <c r="J37" i="15"/>
  <c r="Q37" i="15" s="1"/>
  <c r="J27" i="20" s="1"/>
  <c r="D27" i="20" s="1"/>
  <c r="F36" i="15"/>
  <c r="J36" i="15" l="1"/>
  <c r="Q36" i="15" s="1"/>
  <c r="F16" i="16"/>
  <c r="J17" i="16"/>
  <c r="Q17" i="16" s="1"/>
  <c r="I15" i="18"/>
  <c r="J34" i="18"/>
  <c r="D34" i="18" s="1"/>
  <c r="F35" i="15"/>
  <c r="J33" i="18" l="1"/>
  <c r="D33" i="18" s="1"/>
  <c r="J35" i="15"/>
  <c r="Q35" i="15" s="1"/>
  <c r="I14" i="18"/>
  <c r="F15" i="16"/>
  <c r="J16" i="16"/>
  <c r="Q16" i="16" s="1"/>
  <c r="F34" i="15"/>
  <c r="J32" i="18" l="1"/>
  <c r="D32" i="18" s="1"/>
  <c r="J34" i="15"/>
  <c r="Q34" i="15" s="1"/>
  <c r="F14" i="16"/>
  <c r="J15" i="16"/>
  <c r="Q15" i="16" s="1"/>
  <c r="I13" i="18"/>
  <c r="F33" i="15"/>
  <c r="J31" i="18" l="1"/>
  <c r="D31" i="18" s="1"/>
  <c r="J33" i="15"/>
  <c r="Q33" i="15" s="1"/>
  <c r="J26" i="20" s="1"/>
  <c r="D26" i="20" s="1"/>
  <c r="I12" i="18"/>
  <c r="F13" i="16"/>
  <c r="J14" i="16"/>
  <c r="Q14" i="16" s="1"/>
  <c r="I9" i="20" s="1"/>
  <c r="F32" i="15"/>
  <c r="J30" i="18" l="1"/>
  <c r="D30" i="18" s="1"/>
  <c r="J32" i="15"/>
  <c r="Q32" i="15" s="1"/>
  <c r="J25" i="20" s="1"/>
  <c r="D25" i="20" s="1"/>
  <c r="D11" i="16"/>
  <c r="D6" i="16" s="1"/>
  <c r="F12" i="16"/>
  <c r="F11" i="16" s="1"/>
  <c r="J13" i="16"/>
  <c r="Q13" i="16" s="1"/>
  <c r="I11" i="18"/>
  <c r="F31" i="15"/>
  <c r="J29" i="18" l="1"/>
  <c r="D29" i="18" s="1"/>
  <c r="J31" i="15"/>
  <c r="Q31" i="15" s="1"/>
  <c r="J24" i="20" s="1"/>
  <c r="D24" i="20" s="1"/>
  <c r="I10" i="18"/>
  <c r="J12" i="16"/>
  <c r="J11" i="16" s="1"/>
  <c r="F6" i="16"/>
  <c r="F30" i="15"/>
  <c r="J28" i="18" l="1"/>
  <c r="D28" i="18" s="1"/>
  <c r="J30" i="15"/>
  <c r="Q30" i="15" s="1"/>
  <c r="J23" i="20" s="1"/>
  <c r="D23" i="20" s="1"/>
  <c r="Q12" i="16"/>
  <c r="Q11" i="16" s="1"/>
  <c r="J6" i="16"/>
  <c r="F29" i="15"/>
  <c r="J27" i="18" l="1"/>
  <c r="D27" i="18" s="1"/>
  <c r="J29" i="15"/>
  <c r="Q29" i="15" s="1"/>
  <c r="J22" i="20" s="1"/>
  <c r="D22" i="20" s="1"/>
  <c r="I9" i="18"/>
  <c r="F28" i="15"/>
  <c r="I8" i="18" l="1"/>
  <c r="I6" i="18" s="1"/>
  <c r="J26" i="18"/>
  <c r="D26" i="18" s="1"/>
  <c r="J28" i="15"/>
  <c r="Q28" i="15" s="1"/>
  <c r="J21" i="20" s="1"/>
  <c r="D21" i="20" s="1"/>
  <c r="Q6" i="16"/>
  <c r="F27" i="15"/>
  <c r="J25" i="18" l="1"/>
  <c r="D25" i="18" s="1"/>
  <c r="J27" i="15"/>
  <c r="Q27" i="15" s="1"/>
  <c r="J20" i="20" s="1"/>
  <c r="D20" i="20" s="1"/>
  <c r="F26" i="15"/>
  <c r="J24" i="18" l="1"/>
  <c r="D24" i="18" s="1"/>
  <c r="J26" i="15"/>
  <c r="Q26" i="15" s="1"/>
  <c r="J19" i="20" s="1"/>
  <c r="D19" i="20" s="1"/>
  <c r="F25" i="15"/>
  <c r="J23" i="18" l="1"/>
  <c r="D23" i="18" s="1"/>
  <c r="J25" i="15"/>
  <c r="Q25" i="15" s="1"/>
  <c r="F24" i="15"/>
  <c r="J22" i="18" l="1"/>
  <c r="D22" i="18" s="1"/>
  <c r="J24" i="15"/>
  <c r="Q24" i="15" s="1"/>
  <c r="F23" i="15"/>
  <c r="J21" i="18" l="1"/>
  <c r="D21" i="18" s="1"/>
  <c r="J23" i="15"/>
  <c r="Q23" i="15" s="1"/>
  <c r="J18" i="20" s="1"/>
  <c r="D18" i="20" s="1"/>
  <c r="F22" i="15"/>
  <c r="J20" i="18" l="1"/>
  <c r="D20" i="18" s="1"/>
  <c r="J22" i="15"/>
  <c r="Q22" i="15" s="1"/>
  <c r="J17" i="20" s="1"/>
  <c r="D17" i="20" s="1"/>
  <c r="F21" i="15"/>
  <c r="J19" i="18" l="1"/>
  <c r="D19" i="18" s="1"/>
  <c r="J21" i="15"/>
  <c r="Q21" i="15" s="1"/>
  <c r="F20" i="15"/>
  <c r="J16" i="20" l="1"/>
  <c r="D16" i="20" s="1"/>
  <c r="J18" i="18"/>
  <c r="D18" i="18" s="1"/>
  <c r="J20" i="15"/>
  <c r="Q20" i="15" s="1"/>
  <c r="J15" i="20" s="1"/>
  <c r="D15" i="20" s="1"/>
  <c r="F19" i="15"/>
  <c r="J19" i="15" l="1"/>
  <c r="Q19" i="15" s="1"/>
  <c r="J14" i="20" s="1"/>
  <c r="D14" i="20" s="1"/>
  <c r="J17" i="18"/>
  <c r="D17" i="18" s="1"/>
  <c r="J16" i="18"/>
  <c r="D16" i="18" s="1"/>
  <c r="F18" i="15"/>
  <c r="J18" i="15" l="1"/>
  <c r="Q18" i="15" s="1"/>
  <c r="J13" i="20" s="1"/>
  <c r="D13" i="20" s="1"/>
  <c r="F17" i="15"/>
  <c r="J15" i="18" l="1"/>
  <c r="D15" i="18" s="1"/>
  <c r="J17" i="15"/>
  <c r="Q17" i="15" s="1"/>
  <c r="J12" i="20" s="1"/>
  <c r="D12" i="20" s="1"/>
  <c r="F16" i="15"/>
  <c r="J14" i="18" l="1"/>
  <c r="D14" i="18" s="1"/>
  <c r="J16" i="15"/>
  <c r="Q16" i="15" s="1"/>
  <c r="J11" i="20" s="1"/>
  <c r="D11" i="20" s="1"/>
  <c r="F15" i="15"/>
  <c r="J13" i="18" l="1"/>
  <c r="D13" i="18" s="1"/>
  <c r="J15" i="15"/>
  <c r="Q15" i="15" s="1"/>
  <c r="J10" i="20" s="1"/>
  <c r="D10" i="20" s="1"/>
  <c r="F14" i="15"/>
  <c r="J12" i="18" l="1"/>
  <c r="D12" i="18" s="1"/>
  <c r="J14" i="15"/>
  <c r="Q14" i="15" s="1"/>
  <c r="J9" i="20" s="1"/>
  <c r="D9" i="20" s="1"/>
  <c r="F13" i="15"/>
  <c r="J11" i="18" l="1"/>
  <c r="D11" i="18" s="1"/>
  <c r="J13" i="15"/>
  <c r="Q13" i="15" s="1"/>
  <c r="J8" i="20" s="1"/>
  <c r="D8" i="20" s="1"/>
  <c r="D6" i="15"/>
  <c r="F12" i="15"/>
  <c r="F11" i="15" s="1"/>
  <c r="J10" i="18" l="1"/>
  <c r="D10" i="18" s="1"/>
  <c r="J12" i="15"/>
  <c r="J11" i="15" s="1"/>
  <c r="F6" i="15" l="1"/>
  <c r="Q12" i="15"/>
  <c r="J7" i="20" s="1"/>
  <c r="D7" i="20" s="1"/>
  <c r="J6" i="15"/>
  <c r="Q11" i="15" l="1"/>
  <c r="J9" i="18"/>
  <c r="J8" i="18" s="1"/>
  <c r="D9" i="18" l="1"/>
  <c r="D8" i="18" s="1"/>
  <c r="J6" i="18"/>
  <c r="Q6" i="15"/>
  <c r="D6" i="18" l="1"/>
</calcChain>
</file>

<file path=xl/sharedStrings.xml><?xml version="1.0" encoding="utf-8"?>
<sst xmlns="http://schemas.openxmlformats.org/spreadsheetml/2006/main" count="2617" uniqueCount="348">
  <si>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</si>
  <si>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</si>
  <si>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</si>
  <si>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</si>
  <si>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</si>
  <si>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</si>
  <si>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</si>
  <si>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</si>
  <si>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</si>
  <si>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</si>
  <si>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</si>
  <si>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</si>
  <si>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</si>
  <si>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</si>
  <si>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</si>
  <si>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</si>
  <si>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</si>
  <si>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</si>
  <si>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</si>
  <si>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</si>
  <si>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</si>
  <si>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</si>
  <si>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</si>
  <si>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</si>
  <si>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</si>
  <si>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</si>
  <si>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</si>
  <si>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</si>
  <si>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</si>
  <si>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</si>
  <si>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</si>
  <si>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</si>
  <si>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</si>
  <si>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</si>
  <si>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</si>
  <si>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</si>
  <si>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</si>
  <si>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</si>
  <si>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</si>
  <si>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</si>
  <si>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</si>
  <si>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</si>
  <si>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</si>
  <si>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</si>
  <si>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</si>
  <si>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</si>
  <si>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</si>
  <si>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</si>
  <si>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</si>
  <si>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</si>
  <si>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</si>
  <si>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</si>
  <si>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</si>
  <si>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</si>
  <si>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</si>
  <si>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</si>
  <si>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Резерв</t>
  </si>
  <si>
    <t>НСЗ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</si>
  <si>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</si>
  <si>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</si>
  <si>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</si>
  <si>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</si>
  <si>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</si>
  <si>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</si>
  <si>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</si>
  <si>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</si>
  <si>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</si>
  <si>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</si>
  <si>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</si>
  <si>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</si>
  <si>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</si>
  <si>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</si>
  <si>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</si>
  <si>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</si>
  <si>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</si>
  <si>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</si>
  <si>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</si>
  <si>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</si>
  <si>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</si>
  <si>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</si>
  <si>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</si>
  <si>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</si>
  <si>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</si>
  <si>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</si>
  <si>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</si>
  <si>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</si>
  <si>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</si>
  <si>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</si>
  <si>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</si>
  <si>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</si>
  <si>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</si>
  <si>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</si>
  <si>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</si>
  <si>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</si>
  <si>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</si>
  <si>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</si>
  <si>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</si>
  <si>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</si>
  <si>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</si>
  <si>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</si>
  <si>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</si>
  <si>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</si>
  <si>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</si>
  <si>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</si>
  <si>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</si>
  <si>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</si>
  <si>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</si>
  <si>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</si>
  <si>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</si>
  <si>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</si>
  <si>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</si>
  <si>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</si>
  <si>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</si>
  <si>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</si>
  <si>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</si>
  <si>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</si>
  <si>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</si>
  <si>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</si>
  <si>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</si>
  <si>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</si>
  <si>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</si>
  <si>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</si>
  <si>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</si>
  <si>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</si>
  <si>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</si>
  <si>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</si>
  <si>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</si>
  <si>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</si>
  <si>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</si>
  <si>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</si>
  <si>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</si>
  <si>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</si>
  <si>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</si>
  <si>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</si>
  <si>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</si>
  <si>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</si>
  <si>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</si>
  <si>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</si>
  <si>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</si>
  <si>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</si>
  <si>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</si>
  <si>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</si>
  <si>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</si>
  <si>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</si>
  <si>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</si>
  <si>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</si>
  <si>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</si>
  <si>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</si>
  <si>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</si>
  <si>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</si>
  <si>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</si>
  <si>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</si>
  <si>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</si>
  <si>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</si>
  <si>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</si>
  <si>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</si>
  <si>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</si>
  <si>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</si>
  <si>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</si>
  <si>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</si>
  <si>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</si>
  <si>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</si>
  <si>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</si>
  <si>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</si>
  <si>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</si>
  <si>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</si>
  <si>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</si>
  <si>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</si>
  <si>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</si>
  <si>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</si>
  <si>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</si>
  <si>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</si>
  <si>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</si>
  <si>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</si>
  <si>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</si>
  <si>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</si>
  <si>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</si>
  <si>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</si>
  <si>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</si>
  <si>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</si>
  <si>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</si>
  <si>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</si>
  <si>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</si>
  <si>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</si>
  <si>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</si>
  <si>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</si>
  <si>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</si>
  <si>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</si>
  <si>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</si>
  <si>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</si>
  <si>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</si>
  <si>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</si>
  <si>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</si>
  <si>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</si>
  <si>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</si>
  <si>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</si>
  <si>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</si>
  <si>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</si>
  <si>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</si>
  <si>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</si>
  <si>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</si>
  <si>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</si>
  <si>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</si>
  <si>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</si>
  <si>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</si>
  <si>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</si>
  <si>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</si>
  <si>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</si>
  <si>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</si>
  <si>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</si>
  <si>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</si>
  <si>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</si>
  <si>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</si>
  <si>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</si>
  <si>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</si>
  <si>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</si>
  <si>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</si>
  <si>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</si>
  <si>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</si>
  <si>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</si>
  <si>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</si>
  <si>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</si>
  <si>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</si>
  <si>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</si>
  <si>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</si>
  <si>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</si>
  <si>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</si>
  <si>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</si>
  <si>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</si>
  <si>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</si>
  <si>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</si>
  <si>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</si>
  <si>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</si>
  <si>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</si>
  <si>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</si>
  <si>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</si>
  <si>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</si>
  <si>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</si>
  <si>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</si>
  <si>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</si>
  <si>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</si>
  <si>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</si>
  <si>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</si>
  <si>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</si>
  <si>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</si>
  <si>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</si>
  <si>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</si>
  <si>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</si>
  <si>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</si>
  <si>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</si>
  <si>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</si>
  <si>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</si>
  <si>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</si>
  <si>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</si>
  <si>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</si>
  <si>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</si>
  <si>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</si>
  <si>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</si>
  <si>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</si>
  <si>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</si>
  <si>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</si>
  <si>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</si>
  <si>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</si>
  <si>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</si>
  <si>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</si>
  <si>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</si>
  <si>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</si>
  <si>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</si>
  <si>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</si>
  <si>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</si>
  <si>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</si>
  <si>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</si>
  <si>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</si>
  <si>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</si>
  <si>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</si>
  <si>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</si>
  <si>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</si>
  <si>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</si>
  <si>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</si>
  <si>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</si>
  <si>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</si>
  <si>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</si>
  <si>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</si>
  <si>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</si>
  <si>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Показатели результативности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</si>
  <si>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</si>
  <si>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</si>
  <si>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</si>
  <si>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</si>
  <si>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</si>
  <si>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</si>
  <si>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</si>
  <si>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</si>
  <si>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</si>
  <si>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</si>
  <si>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</si>
  <si>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</si>
  <si>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</si>
  <si>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</si>
  <si>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</si>
  <si>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</si>
  <si>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</si>
  <si>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</si>
  <si>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</si>
  <si>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</si>
  <si>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</si>
  <si>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</si>
  <si>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</si>
  <si>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</si>
  <si>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</si>
  <si>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</si>
  <si>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</si>
  <si>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</si>
  <si>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</si>
  <si>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</si>
  <si>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</si>
  <si>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</si>
  <si>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</si>
  <si>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</si>
  <si>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</si>
  <si>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</si>
  <si>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</si>
  <si>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</si>
  <si>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</si>
  <si>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</si>
  <si>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</si>
  <si>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</si>
  <si>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</si>
  <si>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</si>
  <si>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</si>
  <si>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</si>
  <si>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</si>
  <si>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</si>
  <si>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</si>
  <si>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</si>
  <si>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</si>
  <si>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</si>
  <si>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</si>
  <si>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</si>
  <si>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</si>
  <si>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</si>
  <si>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БФ "Уфимский хоспис"</t>
  </si>
  <si>
    <t>020050</t>
  </si>
  <si>
    <t>АНМО "Уфимский хоспис"</t>
  </si>
  <si>
    <t>020051</t>
  </si>
  <si>
    <t>Всего (Протокол № 18-23)</t>
  </si>
  <si>
    <t>Долечивание работающих граждан непосредственно после стационарного лечения в санаторно-курортных организациях РБ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</si>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</sst>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676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7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7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7" fillId="3" borderId="15" xfId="2" applyFont="1" applyFill="1" applyBorder="1" applyAlignment="1">
      <alignment horizontal="left" vertical="center" wrapText="1"/>
    </xf>
    <xf numFmtId="0" fontId="39" fillId="3" borderId="15" xfId="2" applyFont="1" applyFill="1" applyBorder="1" applyAlignment="1">
      <alignment horizontal="left" vertical="center" wrapText="1"/>
    </xf>
    <xf numFmtId="3" fontId="47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4" fontId="41" fillId="0" borderId="23" xfId="94" applyNumberFormat="1" applyFont="1" applyFill="1" applyBorder="1" applyAlignment="1">
      <alignment horizontal="center" vertical="center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2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0" fontId="40" fillId="0" borderId="51" xfId="0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51" xfId="2" applyNumberFormat="1" applyFont="1" applyFill="1" applyBorder="1" applyAlignment="1">
      <alignment horizontal="center" vertical="center"/>
    </xf>
    <xf numFmtId="169" fontId="40" fillId="0" borderId="51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/>
    </xf>
    <xf numFmtId="4" fontId="40" fillId="0" borderId="0" xfId="94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left" vertical="center" wrapText="1"/>
    </xf>
    <xf numFmtId="3" fontId="40" fillId="0" borderId="51" xfId="0" applyNumberFormat="1" applyFont="1" applyFill="1" applyBorder="1" applyAlignment="1">
      <alignment horizontal="left" vertical="center" wrapText="1"/>
    </xf>
    <xf numFmtId="4" fontId="53" fillId="0" borderId="0" xfId="94" applyNumberFormat="1" applyFont="1" applyFill="1" applyBorder="1" applyAlignment="1">
      <alignment horizontal="center" vertical="center"/>
    </xf>
    <xf numFmtId="4" fontId="40" fillId="0" borderId="51" xfId="2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5" fillId="0" borderId="0" xfId="0" applyFont="1" applyFill="1"/>
    <xf numFmtId="4" fontId="45" fillId="0" borderId="0" xfId="0" applyNumberFormat="1" applyFont="1" applyFill="1"/>
    <xf numFmtId="4" fontId="40" fillId="0" borderId="51" xfId="0" applyNumberFormat="1" applyFont="1" applyFill="1" applyBorder="1" applyAlignment="1">
      <alignment horizontal="center" vertical="center"/>
    </xf>
    <xf numFmtId="3" fontId="40" fillId="0" borderId="51" xfId="0" applyNumberFormat="1" applyFont="1" applyFill="1" applyBorder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 wrapText="1"/>
    </xf>
    <xf numFmtId="3" fontId="40" fillId="0" borderId="15" xfId="2" applyNumberFormat="1" applyFont="1" applyFill="1" applyBorder="1" applyAlignment="1">
      <alignment horizontal="center" vertical="center" wrapText="1"/>
    </xf>
    <xf numFmtId="3" fontId="40" fillId="0" borderId="51" xfId="0" applyNumberFormat="1" applyFont="1" applyFill="1" applyBorder="1" applyAlignment="1">
      <alignment horizontal="center" vertical="center" wrapText="1"/>
    </xf>
    <xf numFmtId="3" fontId="40" fillId="0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left" vertical="center" wrapText="1"/>
    </xf>
    <xf numFmtId="3" fontId="47" fillId="0" borderId="51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/>
    </xf>
    <xf numFmtId="4" fontId="40" fillId="0" borderId="51" xfId="2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 wrapText="1"/>
    </xf>
    <xf numFmtId="3" fontId="47" fillId="3" borderId="51" xfId="2" applyNumberFormat="1" applyFont="1" applyFill="1" applyBorder="1" applyAlignment="1">
      <alignment horizontal="left" vertical="center" wrapText="1"/>
    </xf>
    <xf numFmtId="3" fontId="39" fillId="3" borderId="51" xfId="2" applyNumberFormat="1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left" vertical="center" wrapText="1"/>
    </xf>
    <xf numFmtId="0" fontId="47" fillId="3" borderId="51" xfId="2" applyFont="1" applyFill="1" applyBorder="1" applyAlignment="1">
      <alignment horizontal="left" vertical="center" wrapText="1"/>
    </xf>
    <xf numFmtId="0" fontId="39" fillId="3" borderId="51" xfId="2" applyFont="1" applyFill="1" applyBorder="1" applyAlignment="1">
      <alignment horizontal="left" vertical="center" wrapText="1"/>
    </xf>
    <xf numFmtId="3" fontId="47" fillId="3" borderId="51" xfId="0" applyNumberFormat="1" applyFont="1" applyFill="1" applyBorder="1" applyAlignment="1">
      <alignment horizontal="left" vertical="center" wrapText="1"/>
    </xf>
    <xf numFmtId="3" fontId="39" fillId="3" borderId="51" xfId="0" applyNumberFormat="1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/>
    </xf>
    <xf numFmtId="4" fontId="39" fillId="0" borderId="51" xfId="0" applyNumberFormat="1" applyFont="1" applyFill="1" applyBorder="1" applyAlignment="1">
      <alignment horizontal="center"/>
    </xf>
    <xf numFmtId="4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Alignment="1">
      <alignment horizontal="left" vertical="center"/>
    </xf>
    <xf numFmtId="4" fontId="40" fillId="0" borderId="57" xfId="0" applyNumberFormat="1" applyFont="1" applyFill="1" applyBorder="1" applyAlignment="1">
      <alignment vertical="center" wrapText="1"/>
    </xf>
    <xf numFmtId="3" fontId="40" fillId="0" borderId="57" xfId="2" applyNumberFormat="1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3" fontId="40" fillId="0" borderId="59" xfId="2" applyNumberFormat="1" applyFont="1" applyFill="1" applyBorder="1" applyAlignment="1">
      <alignment horizontal="center" vertical="center" wrapText="1"/>
    </xf>
    <xf numFmtId="4" fontId="40" fillId="0" borderId="59" xfId="94" applyNumberFormat="1" applyFont="1" applyFill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1" fillId="26" borderId="63" xfId="0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left" vertical="center" wrapText="1"/>
    </xf>
    <xf numFmtId="3" fontId="47" fillId="0" borderId="57" xfId="2" applyNumberFormat="1" applyFont="1" applyFill="1" applyBorder="1" applyAlignment="1">
      <alignment horizontal="left" vertical="center" wrapText="1"/>
    </xf>
    <xf numFmtId="3" fontId="39" fillId="0" borderId="57" xfId="2" applyNumberFormat="1" applyFont="1" applyFill="1" applyBorder="1" applyAlignment="1">
      <alignment horizontal="left" vertical="center" wrapText="1"/>
    </xf>
    <xf numFmtId="0" fontId="47" fillId="0" borderId="57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3" fontId="47" fillId="0" borderId="57" xfId="0" applyNumberFormat="1" applyFont="1" applyFill="1" applyBorder="1" applyAlignment="1">
      <alignment horizontal="left" vertical="center" wrapText="1"/>
    </xf>
    <xf numFmtId="3" fontId="39" fillId="0" borderId="57" xfId="0" applyNumberFormat="1" applyFont="1" applyFill="1" applyBorder="1" applyAlignment="1">
      <alignment horizontal="left" vertical="center" wrapText="1"/>
    </xf>
    <xf numFmtId="3" fontId="39" fillId="0" borderId="60" xfId="2" applyNumberFormat="1" applyFont="1" applyFill="1" applyBorder="1" applyAlignment="1">
      <alignment horizontal="left" vertical="center" wrapText="1"/>
    </xf>
    <xf numFmtId="4" fontId="45" fillId="26" borderId="51" xfId="0" applyNumberFormat="1" applyFont="1" applyFill="1" applyBorder="1" applyAlignment="1">
      <alignment horizontal="center"/>
    </xf>
    <xf numFmtId="4" fontId="45" fillId="26" borderId="15" xfId="0" applyNumberFormat="1" applyFont="1" applyFill="1" applyBorder="1" applyAlignment="1">
      <alignment horizontal="center"/>
    </xf>
    <xf numFmtId="4" fontId="40" fillId="0" borderId="56" xfId="94" applyNumberFormat="1" applyFont="1" applyFill="1" applyBorder="1" applyAlignment="1">
      <alignment horizontal="center" vertical="center"/>
    </xf>
    <xf numFmtId="4" fontId="45" fillId="26" borderId="57" xfId="0" applyNumberFormat="1" applyFont="1" applyFill="1" applyBorder="1" applyAlignment="1">
      <alignment horizontal="center"/>
    </xf>
    <xf numFmtId="4" fontId="40" fillId="0" borderId="65" xfId="94" applyNumberFormat="1" applyFont="1" applyFill="1" applyBorder="1" applyAlignment="1">
      <alignment horizontal="center" vertical="center"/>
    </xf>
    <xf numFmtId="4" fontId="45" fillId="0" borderId="57" xfId="0" applyNumberFormat="1" applyFont="1" applyFill="1" applyBorder="1" applyAlignment="1">
      <alignment horizontal="center"/>
    </xf>
    <xf numFmtId="3" fontId="50" fillId="0" borderId="2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/>
    </xf>
    <xf numFmtId="4" fontId="45" fillId="0" borderId="63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57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vertical="center" wrapText="1"/>
    </xf>
    <xf numFmtId="0" fontId="40" fillId="0" borderId="57" xfId="0" applyFont="1" applyFill="1" applyBorder="1" applyAlignment="1">
      <alignment horizontal="left" vertical="center" wrapText="1"/>
    </xf>
    <xf numFmtId="0" fontId="41" fillId="0" borderId="57" xfId="2" applyFont="1" applyFill="1" applyBorder="1" applyAlignment="1">
      <alignment horizontal="left" vertical="center" wrapText="1"/>
    </xf>
    <xf numFmtId="49" fontId="40" fillId="0" borderId="57" xfId="2" applyNumberFormat="1" applyFont="1" applyFill="1" applyBorder="1" applyAlignment="1">
      <alignment horizontal="left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4" fontId="40" fillId="0" borderId="35" xfId="94" applyNumberFormat="1" applyFont="1" applyFill="1" applyBorder="1" applyAlignment="1">
      <alignment horizontal="center" vertical="center"/>
    </xf>
    <xf numFmtId="3" fontId="47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7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7" fillId="3" borderId="57" xfId="0" applyNumberFormat="1" applyFont="1" applyFill="1" applyBorder="1" applyAlignment="1">
      <alignment horizontal="left" vertical="center" wrapText="1"/>
    </xf>
    <xf numFmtId="0" fontId="40" fillId="3" borderId="57" xfId="2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40" fillId="0" borderId="63" xfId="2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/>
    </xf>
    <xf numFmtId="4" fontId="45" fillId="0" borderId="63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vertical="center" wrapText="1"/>
    </xf>
    <xf numFmtId="0" fontId="40" fillId="3" borderId="57" xfId="0" applyFont="1" applyFill="1" applyBorder="1" applyAlignment="1">
      <alignment horizontal="left" vertical="center" wrapText="1"/>
    </xf>
    <xf numFmtId="49" fontId="40" fillId="3" borderId="57" xfId="2" applyNumberFormat="1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3" fontId="59" fillId="0" borderId="26" xfId="0" applyNumberFormat="1" applyFont="1" applyBorder="1" applyAlignment="1">
      <alignment horizontal="center" vertical="center" wrapText="1"/>
    </xf>
    <xf numFmtId="4" fontId="41" fillId="3" borderId="57" xfId="0" applyNumberFormat="1" applyFont="1" applyFill="1" applyBorder="1" applyAlignment="1">
      <alignment horizontal="left" vertical="center" wrapText="1"/>
    </xf>
    <xf numFmtId="4" fontId="40" fillId="0" borderId="57" xfId="2" applyNumberFormat="1" applyFont="1" applyFill="1" applyBorder="1" applyAlignment="1">
      <alignment horizontal="left" vertical="center" wrapText="1"/>
    </xf>
    <xf numFmtId="4" fontId="41" fillId="0" borderId="57" xfId="2" applyNumberFormat="1" applyFont="1" applyFill="1" applyBorder="1" applyAlignment="1">
      <alignment horizontal="left" vertical="center" wrapText="1"/>
    </xf>
    <xf numFmtId="4" fontId="47" fillId="0" borderId="57" xfId="0" applyNumberFormat="1" applyFont="1" applyFill="1" applyBorder="1" applyAlignment="1">
      <alignment horizontal="left" vertical="center" wrapText="1"/>
    </xf>
    <xf numFmtId="4" fontId="40" fillId="0" borderId="63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left" vertical="center" wrapText="1"/>
    </xf>
    <xf numFmtId="0" fontId="40" fillId="3" borderId="51" xfId="195" applyFont="1" applyFill="1" applyBorder="1" applyAlignment="1">
      <alignment horizontal="left" vertical="center" wrapText="1"/>
    </xf>
    <xf numFmtId="4" fontId="40" fillId="0" borderId="22" xfId="2" applyNumberFormat="1" applyFont="1" applyFill="1" applyBorder="1" applyAlignment="1">
      <alignment horizontal="center" vertical="center" wrapText="1"/>
    </xf>
    <xf numFmtId="4" fontId="40" fillId="0" borderId="22" xfId="0" applyNumberFormat="1" applyFont="1" applyFill="1" applyBorder="1" applyAlignment="1">
      <alignment horizontal="center"/>
    </xf>
    <xf numFmtId="4" fontId="40" fillId="0" borderId="51" xfId="0" applyNumberFormat="1" applyFont="1" applyFill="1" applyBorder="1" applyAlignment="1">
      <alignment horizontal="center"/>
    </xf>
    <xf numFmtId="4" fontId="41" fillId="0" borderId="51" xfId="2" applyNumberFormat="1" applyFont="1" applyFill="1" applyBorder="1" applyAlignment="1">
      <alignment horizontal="center" vertical="center" wrapText="1"/>
    </xf>
    <xf numFmtId="4" fontId="41" fillId="0" borderId="64" xfId="0" applyNumberFormat="1" applyFont="1" applyBorder="1" applyAlignment="1">
      <alignment horizontal="center" vertical="center"/>
    </xf>
    <xf numFmtId="4" fontId="41" fillId="0" borderId="51" xfId="94" applyNumberFormat="1" applyFont="1" applyFill="1" applyBorder="1" applyAlignment="1">
      <alignment horizontal="center" vertical="center"/>
    </xf>
    <xf numFmtId="4" fontId="45" fillId="0" borderId="51" xfId="0" applyNumberFormat="1" applyFont="1" applyBorder="1" applyAlignment="1">
      <alignment horizontal="center" vertical="center"/>
    </xf>
    <xf numFmtId="4" fontId="41" fillId="0" borderId="22" xfId="94" applyNumberFormat="1" applyFont="1" applyFill="1" applyBorder="1" applyAlignment="1">
      <alignment horizontal="center" vertical="center" wrapText="1"/>
    </xf>
    <xf numFmtId="4" fontId="41" fillId="0" borderId="34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left" vertical="center" wrapText="1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0" fillId="0" borderId="56" xfId="2" applyNumberFormat="1" applyFont="1" applyFill="1" applyBorder="1" applyAlignment="1">
      <alignment horizontal="center" vertical="center"/>
    </xf>
    <xf numFmtId="3" fontId="47" fillId="0" borderId="62" xfId="0" applyNumberFormat="1" applyFont="1" applyFill="1" applyBorder="1" applyAlignment="1">
      <alignment horizontal="left" vertical="center" wrapText="1"/>
    </xf>
    <xf numFmtId="0" fontId="40" fillId="0" borderId="57" xfId="195" applyFont="1" applyFill="1" applyBorder="1" applyAlignment="1">
      <alignment horizontal="left" vertical="center" wrapText="1"/>
    </xf>
    <xf numFmtId="3" fontId="39" fillId="0" borderId="51" xfId="2" applyNumberFormat="1" applyFont="1" applyFill="1" applyBorder="1" applyAlignment="1">
      <alignment horizontal="center" vertical="center" wrapText="1"/>
    </xf>
    <xf numFmtId="3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56" xfId="2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  <xf numFmtId="4" fontId="45" fillId="0" borderId="51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4" fontId="45" fillId="26" borderId="23" xfId="0" applyNumberFormat="1" applyFont="1" applyFill="1" applyBorder="1" applyAlignment="1">
      <alignment horizontal="center"/>
    </xf>
    <xf numFmtId="4" fontId="45" fillId="26" borderId="59" xfId="0" applyNumberFormat="1" applyFont="1" applyFill="1" applyBorder="1" applyAlignment="1">
      <alignment horizontal="center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/>
    </xf>
    <xf numFmtId="4" fontId="41" fillId="26" borderId="28" xfId="0" applyNumberFormat="1" applyFont="1" applyFill="1" applyBorder="1" applyAlignment="1">
      <alignment horizontal="center" vertical="center"/>
    </xf>
    <xf numFmtId="4" fontId="41" fillId="0" borderId="56" xfId="94" applyNumberFormat="1" applyFont="1" applyFill="1" applyBorder="1" applyAlignment="1">
      <alignment horizontal="center" vertical="center"/>
    </xf>
    <xf numFmtId="4" fontId="41" fillId="0" borderId="60" xfId="94" applyNumberFormat="1" applyFont="1" applyFill="1" applyBorder="1" applyAlignment="1">
      <alignment horizontal="center" vertical="center"/>
    </xf>
    <xf numFmtId="4" fontId="41" fillId="0" borderId="62" xfId="94" applyNumberFormat="1" applyFont="1" applyFill="1" applyBorder="1" applyAlignment="1">
      <alignment horizontal="center" vertical="center"/>
    </xf>
    <xf numFmtId="0" fontId="40" fillId="0" borderId="51" xfId="195" applyFont="1" applyFill="1" applyBorder="1" applyAlignment="1">
      <alignment horizontal="left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 wrapText="1"/>
    </xf>
    <xf numFmtId="4" fontId="40" fillId="0" borderId="22" xfId="94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 wrapText="1"/>
    </xf>
    <xf numFmtId="4" fontId="45" fillId="0" borderId="58" xfId="0" applyNumberFormat="1" applyFont="1" applyFill="1" applyBorder="1" applyAlignment="1">
      <alignment horizontal="center"/>
    </xf>
    <xf numFmtId="4" fontId="41" fillId="0" borderId="58" xfId="0" applyNumberFormat="1" applyFont="1" applyFill="1" applyBorder="1" applyAlignment="1">
      <alignment horizontal="center"/>
    </xf>
    <xf numFmtId="4" fontId="41" fillId="26" borderId="59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 wrapText="1"/>
    </xf>
    <xf numFmtId="4" fontId="45" fillId="0" borderId="34" xfId="0" applyNumberFormat="1" applyFont="1" applyFill="1" applyBorder="1" applyAlignment="1">
      <alignment horizontal="center"/>
    </xf>
    <xf numFmtId="4" fontId="41" fillId="0" borderId="34" xfId="0" applyNumberFormat="1" applyFont="1" applyFill="1" applyBorder="1" applyAlignment="1">
      <alignment horizontal="center"/>
    </xf>
    <xf numFmtId="4" fontId="40" fillId="0" borderId="22" xfId="94" applyNumberFormat="1" applyFont="1" applyFill="1" applyBorder="1" applyAlignment="1">
      <alignment horizontal="center" vertical="center"/>
    </xf>
    <xf numFmtId="3" fontId="59" fillId="0" borderId="16" xfId="0" applyNumberFormat="1" applyFont="1" applyBorder="1" applyAlignment="1">
      <alignment horizontal="center" vertical="center" wrapText="1"/>
    </xf>
    <xf numFmtId="4" fontId="45" fillId="26" borderId="34" xfId="0" applyNumberFormat="1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 vertical="center" wrapText="1"/>
    </xf>
    <xf numFmtId="3" fontId="41" fillId="0" borderId="51" xfId="2" applyNumberFormat="1" applyFont="1" applyFill="1" applyBorder="1" applyAlignment="1">
      <alignment horizontal="center" vertical="center" wrapText="1"/>
    </xf>
    <xf numFmtId="4" fontId="45" fillId="0" borderId="51" xfId="0" applyNumberFormat="1" applyFont="1" applyFill="1" applyBorder="1" applyAlignment="1">
      <alignment horizontal="center"/>
    </xf>
    <xf numFmtId="4" fontId="41" fillId="26" borderId="52" xfId="0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/>
    </xf>
    <xf numFmtId="4" fontId="41" fillId="0" borderId="58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45" fillId="0" borderId="23" xfId="0" applyNumberFormat="1" applyFont="1" applyFill="1" applyBorder="1" applyAlignment="1">
      <alignment horizont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51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69" xfId="0" applyNumberFormat="1" applyFont="1" applyBorder="1" applyAlignment="1">
      <alignment horizontal="center" vertical="center"/>
    </xf>
    <xf numFmtId="4" fontId="39" fillId="0" borderId="72" xfId="0" applyNumberFormat="1" applyFont="1" applyBorder="1" applyAlignment="1">
      <alignment horizontal="center" vertical="center"/>
    </xf>
    <xf numFmtId="4" fontId="39" fillId="0" borderId="73" xfId="0" applyNumberFormat="1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4" fontId="40" fillId="0" borderId="75" xfId="94" applyNumberFormat="1" applyFont="1" applyFill="1" applyBorder="1" applyAlignment="1">
      <alignment horizontal="center" vertical="center" wrapText="1"/>
    </xf>
    <xf numFmtId="4" fontId="41" fillId="26" borderId="75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/>
    </xf>
    <xf numFmtId="4" fontId="40" fillId="0" borderId="76" xfId="94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 vertical="center"/>
    </xf>
    <xf numFmtId="4" fontId="40" fillId="0" borderId="60" xfId="0" applyNumberFormat="1" applyFont="1" applyFill="1" applyBorder="1" applyAlignment="1">
      <alignment horizontal="left" vertical="center"/>
    </xf>
    <xf numFmtId="4" fontId="40" fillId="0" borderId="56" xfId="94" applyNumberFormat="1" applyFont="1" applyFill="1" applyBorder="1" applyAlignment="1">
      <alignment horizontal="center" vertical="center" wrapText="1"/>
    </xf>
    <xf numFmtId="4" fontId="40" fillId="0" borderId="56" xfId="2" applyNumberFormat="1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left" vertical="center"/>
    </xf>
    <xf numFmtId="0" fontId="40" fillId="3" borderId="65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left" vertical="center"/>
    </xf>
    <xf numFmtId="3" fontId="47" fillId="0" borderId="65" xfId="0" applyNumberFormat="1" applyFont="1" applyFill="1" applyBorder="1" applyAlignment="1">
      <alignment horizontal="left" vertical="center" wrapText="1"/>
    </xf>
    <xf numFmtId="3" fontId="47" fillId="0" borderId="56" xfId="0" applyNumberFormat="1" applyFont="1" applyFill="1" applyBorder="1" applyAlignment="1">
      <alignment horizontal="left" vertical="center" wrapText="1"/>
    </xf>
    <xf numFmtId="3" fontId="47" fillId="0" borderId="60" xfId="0" applyNumberFormat="1" applyFont="1" applyFill="1" applyBorder="1" applyAlignment="1">
      <alignment horizontal="left" vertical="center" wrapText="1"/>
    </xf>
    <xf numFmtId="4" fontId="39" fillId="0" borderId="77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4" fontId="39" fillId="0" borderId="64" xfId="0" applyNumberFormat="1" applyFont="1" applyBorder="1" applyAlignment="1">
      <alignment horizontal="center" vertical="center"/>
    </xf>
    <xf numFmtId="4" fontId="45" fillId="0" borderId="60" xfId="0" applyNumberFormat="1" applyFont="1" applyFill="1" applyBorder="1" applyAlignment="1">
      <alignment horizontal="center"/>
    </xf>
    <xf numFmtId="4" fontId="40" fillId="0" borderId="77" xfId="94" applyNumberFormat="1" applyFont="1" applyFill="1" applyBorder="1" applyAlignment="1">
      <alignment horizontal="center" vertical="center"/>
    </xf>
    <xf numFmtId="4" fontId="45" fillId="0" borderId="64" xfId="0" applyNumberFormat="1" applyFont="1" applyFill="1" applyBorder="1" applyAlignment="1">
      <alignment horizontal="center"/>
    </xf>
    <xf numFmtId="4" fontId="45" fillId="0" borderId="56" xfId="0" applyNumberFormat="1" applyFont="1" applyFill="1" applyBorder="1" applyAlignment="1">
      <alignment horizontal="center"/>
    </xf>
    <xf numFmtId="0" fontId="40" fillId="0" borderId="71" xfId="0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/>
    </xf>
    <xf numFmtId="4" fontId="41" fillId="0" borderId="72" xfId="94" applyNumberFormat="1" applyFont="1" applyFill="1" applyBorder="1" applyAlignment="1">
      <alignment horizontal="center" vertical="center"/>
    </xf>
    <xf numFmtId="4" fontId="45" fillId="0" borderId="72" xfId="0" applyNumberFormat="1" applyFont="1" applyFill="1" applyBorder="1" applyAlignment="1">
      <alignment horizontal="center"/>
    </xf>
    <xf numFmtId="4" fontId="45" fillId="0" borderId="78" xfId="0" applyNumberFormat="1" applyFont="1" applyFill="1" applyBorder="1" applyAlignment="1">
      <alignment horizontal="center"/>
    </xf>
    <xf numFmtId="4" fontId="41" fillId="0" borderId="73" xfId="94" applyNumberFormat="1" applyFont="1" applyFill="1" applyBorder="1" applyAlignment="1">
      <alignment horizontal="center" vertical="center"/>
    </xf>
    <xf numFmtId="4" fontId="40" fillId="0" borderId="71" xfId="94" applyNumberFormat="1" applyFont="1" applyFill="1" applyBorder="1" applyAlignment="1">
      <alignment horizontal="center" vertical="center"/>
    </xf>
    <xf numFmtId="4" fontId="45" fillId="0" borderId="79" xfId="0" applyNumberFormat="1" applyFont="1" applyFill="1" applyBorder="1" applyAlignment="1">
      <alignment horizontal="center"/>
    </xf>
    <xf numFmtId="4" fontId="40" fillId="0" borderId="80" xfId="94" applyNumberFormat="1" applyFont="1" applyFill="1" applyBorder="1" applyAlignment="1">
      <alignment horizontal="center" vertical="center"/>
    </xf>
    <xf numFmtId="3" fontId="47" fillId="0" borderId="72" xfId="0" applyNumberFormat="1" applyFont="1" applyFill="1" applyBorder="1" applyAlignment="1">
      <alignment horizontal="left" vertical="center" wrapText="1"/>
    </xf>
    <xf numFmtId="0" fontId="40" fillId="0" borderId="78" xfId="0" applyFont="1" applyFill="1" applyBorder="1" applyAlignment="1">
      <alignment horizontal="left" vertical="center"/>
    </xf>
    <xf numFmtId="4" fontId="39" fillId="0" borderId="79" xfId="0" applyNumberFormat="1" applyFont="1" applyBorder="1" applyAlignment="1">
      <alignment horizontal="center" vertical="center"/>
    </xf>
    <xf numFmtId="3" fontId="47" fillId="0" borderId="70" xfId="0" applyNumberFormat="1" applyFont="1" applyFill="1" applyBorder="1" applyAlignment="1">
      <alignment horizontal="left" vertical="center" wrapText="1"/>
    </xf>
    <xf numFmtId="4" fontId="39" fillId="0" borderId="81" xfId="0" applyNumberFormat="1" applyFont="1" applyBorder="1" applyAlignment="1">
      <alignment horizontal="center" vertical="center"/>
    </xf>
    <xf numFmtId="3" fontId="40" fillId="0" borderId="70" xfId="0" applyNumberFormat="1" applyFont="1" applyFill="1" applyBorder="1" applyAlignment="1">
      <alignment horizontal="left" vertical="center" wrapText="1"/>
    </xf>
    <xf numFmtId="3" fontId="47" fillId="0" borderId="71" xfId="0" applyNumberFormat="1" applyFont="1" applyFill="1" applyBorder="1" applyAlignment="1">
      <alignment horizontal="left" vertical="center" wrapText="1"/>
    </xf>
    <xf numFmtId="3" fontId="47" fillId="0" borderId="78" xfId="0" applyNumberFormat="1" applyFont="1" applyFill="1" applyBorder="1" applyAlignment="1">
      <alignment horizontal="left" vertical="center" wrapText="1"/>
    </xf>
    <xf numFmtId="0" fontId="39" fillId="0" borderId="79" xfId="0" applyFont="1" applyBorder="1" applyAlignment="1">
      <alignment horizontal="center" vertical="center"/>
    </xf>
    <xf numFmtId="0" fontId="40" fillId="3" borderId="70" xfId="0" applyFont="1" applyFill="1" applyBorder="1" applyAlignment="1">
      <alignment horizontal="center" vertical="center"/>
    </xf>
    <xf numFmtId="3" fontId="47" fillId="3" borderId="70" xfId="2" applyNumberFormat="1" applyFont="1" applyFill="1" applyBorder="1" applyAlignment="1">
      <alignment horizontal="left" vertical="center" wrapText="1"/>
    </xf>
    <xf numFmtId="4" fontId="39" fillId="0" borderId="59" xfId="0" applyNumberFormat="1" applyFont="1" applyBorder="1" applyAlignment="1">
      <alignment horizontal="center" vertical="center"/>
    </xf>
    <xf numFmtId="4" fontId="40" fillId="0" borderId="70" xfId="94" applyNumberFormat="1" applyFont="1" applyFill="1" applyBorder="1" applyAlignment="1">
      <alignment horizontal="center" vertical="center"/>
    </xf>
    <xf numFmtId="4" fontId="40" fillId="0" borderId="81" xfId="94" applyNumberFormat="1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4" fontId="41" fillId="0" borderId="81" xfId="0" applyNumberFormat="1" applyFont="1" applyFill="1" applyBorder="1" applyAlignment="1">
      <alignment horizontal="center" vertical="center"/>
    </xf>
    <xf numFmtId="4" fontId="41" fillId="26" borderId="81" xfId="0" applyNumberFormat="1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left" vertical="center"/>
    </xf>
    <xf numFmtId="4" fontId="41" fillId="0" borderId="69" xfId="94" applyNumberFormat="1" applyFont="1" applyFill="1" applyBorder="1" applyAlignment="1">
      <alignment horizontal="center" vertical="center"/>
    </xf>
    <xf numFmtId="4" fontId="41" fillId="0" borderId="78" xfId="94" applyNumberFormat="1" applyFont="1" applyFill="1" applyBorder="1" applyAlignment="1">
      <alignment horizontal="center" vertical="center"/>
    </xf>
    <xf numFmtId="4" fontId="41" fillId="26" borderId="19" xfId="0" applyNumberFormat="1" applyFont="1" applyFill="1" applyBorder="1" applyAlignment="1">
      <alignment horizontal="center" vertical="center" wrapText="1"/>
    </xf>
    <xf numFmtId="3" fontId="41" fillId="0" borderId="70" xfId="0" applyNumberFormat="1" applyFont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 wrapText="1"/>
    </xf>
    <xf numFmtId="4" fontId="41" fillId="0" borderId="70" xfId="0" applyNumberFormat="1" applyFont="1" applyFill="1" applyBorder="1" applyAlignment="1">
      <alignment horizontal="center" vertical="center" wrapText="1"/>
    </xf>
    <xf numFmtId="4" fontId="40" fillId="0" borderId="72" xfId="94" applyNumberFormat="1" applyFont="1" applyFill="1" applyBorder="1" applyAlignment="1">
      <alignment horizontal="center" vertical="center" wrapText="1"/>
    </xf>
    <xf numFmtId="4" fontId="40" fillId="0" borderId="72" xfId="2" applyNumberFormat="1" applyFont="1" applyFill="1" applyBorder="1" applyAlignment="1">
      <alignment horizontal="center" vertical="center" wrapText="1"/>
    </xf>
    <xf numFmtId="4" fontId="41" fillId="26" borderId="58" xfId="0" applyNumberFormat="1" applyFont="1" applyFill="1" applyBorder="1" applyAlignment="1">
      <alignment horizontal="center" vertical="center"/>
    </xf>
    <xf numFmtId="0" fontId="40" fillId="0" borderId="72" xfId="0" quotePrefix="1" applyFont="1" applyFill="1" applyBorder="1" applyAlignment="1">
      <alignment horizontal="center" vertical="center"/>
    </xf>
    <xf numFmtId="4" fontId="40" fillId="0" borderId="0" xfId="0" applyNumberFormat="1" applyFont="1" applyFill="1" applyAlignment="1">
      <alignment horizontal="left" vertical="center"/>
    </xf>
    <xf numFmtId="4" fontId="41" fillId="3" borderId="51" xfId="0" applyNumberFormat="1" applyFont="1" applyFill="1" applyBorder="1" applyAlignment="1">
      <alignment horizontal="center" vertical="center" wrapText="1"/>
    </xf>
    <xf numFmtId="4" fontId="41" fillId="0" borderId="51" xfId="94" applyNumberFormat="1" applyFont="1" applyFill="1" applyBorder="1" applyAlignment="1">
      <alignment horizontal="center" vertical="center" wrapText="1"/>
    </xf>
    <xf numFmtId="4" fontId="41" fillId="0" borderId="69" xfId="0" applyNumberFormat="1" applyFont="1" applyBorder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6" xfId="0" quotePrefix="1" applyFont="1" applyFill="1" applyBorder="1" applyAlignment="1">
      <alignment horizontal="center" vertical="center"/>
    </xf>
    <xf numFmtId="0" fontId="40" fillId="0" borderId="51" xfId="0" quotePrefix="1" applyFont="1" applyFill="1" applyBorder="1" applyAlignment="1">
      <alignment horizontal="center" vertical="center"/>
    </xf>
    <xf numFmtId="3" fontId="40" fillId="0" borderId="69" xfId="0" applyNumberFormat="1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/>
    </xf>
    <xf numFmtId="4" fontId="45" fillId="0" borderId="81" xfId="0" applyNumberFormat="1" applyFont="1" applyFill="1" applyBorder="1" applyAlignment="1">
      <alignment horizontal="center"/>
    </xf>
    <xf numFmtId="4" fontId="45" fillId="0" borderId="77" xfId="0" applyNumberFormat="1" applyFont="1" applyFill="1" applyBorder="1" applyAlignment="1">
      <alignment horizontal="center"/>
    </xf>
    <xf numFmtId="4" fontId="45" fillId="0" borderId="35" xfId="0" applyNumberFormat="1" applyFont="1" applyFill="1" applyBorder="1" applyAlignment="1">
      <alignment horizontal="center"/>
    </xf>
    <xf numFmtId="0" fontId="40" fillId="0" borderId="75" xfId="0" applyFont="1" applyFill="1" applyBorder="1" applyAlignment="1">
      <alignment horizontal="center" vertical="center"/>
    </xf>
    <xf numFmtId="0" fontId="40" fillId="0" borderId="82" xfId="0" applyFont="1" applyFill="1" applyBorder="1" applyAlignment="1">
      <alignment horizontal="center" vertical="center"/>
    </xf>
    <xf numFmtId="4" fontId="40" fillId="0" borderId="81" xfId="0" applyNumberFormat="1" applyFont="1" applyFill="1" applyBorder="1" applyAlignment="1">
      <alignment horizontal="center" vertical="center"/>
    </xf>
    <xf numFmtId="4" fontId="39" fillId="0" borderId="71" xfId="0" applyNumberFormat="1" applyFont="1" applyBorder="1" applyAlignment="1">
      <alignment horizontal="center" vertical="center"/>
    </xf>
    <xf numFmtId="3" fontId="39" fillId="3" borderId="59" xfId="2" applyNumberFormat="1" applyFont="1" applyFill="1" applyBorder="1" applyAlignment="1">
      <alignment horizontal="left" vertical="center" wrapText="1"/>
    </xf>
    <xf numFmtId="3" fontId="47" fillId="0" borderId="59" xfId="0" applyNumberFormat="1" applyFont="1" applyFill="1" applyBorder="1" applyAlignment="1">
      <alignment horizontal="left" vertical="center" wrapText="1"/>
    </xf>
    <xf numFmtId="3" fontId="40" fillId="0" borderId="59" xfId="0" applyNumberFormat="1" applyFont="1" applyFill="1" applyBorder="1" applyAlignment="1">
      <alignment horizontal="left" vertical="center" wrapText="1"/>
    </xf>
    <xf numFmtId="3" fontId="47" fillId="0" borderId="80" xfId="0" applyNumberFormat="1" applyFont="1" applyFill="1" applyBorder="1" applyAlignment="1">
      <alignment horizontal="left" vertical="center" wrapText="1"/>
    </xf>
    <xf numFmtId="3" fontId="47" fillId="0" borderId="69" xfId="0" applyNumberFormat="1" applyFont="1" applyFill="1" applyBorder="1" applyAlignment="1">
      <alignment horizontal="left" vertical="center" wrapText="1"/>
    </xf>
    <xf numFmtId="4" fontId="40" fillId="0" borderId="75" xfId="94" applyNumberFormat="1" applyFont="1" applyFill="1" applyBorder="1" applyAlignment="1">
      <alignment horizontal="center" vertical="center"/>
    </xf>
    <xf numFmtId="4" fontId="40" fillId="0" borderId="82" xfId="94" applyNumberFormat="1" applyFont="1" applyFill="1" applyBorder="1" applyAlignment="1">
      <alignment horizontal="center" vertical="center"/>
    </xf>
    <xf numFmtId="4" fontId="40" fillId="0" borderId="83" xfId="94" applyNumberFormat="1" applyFont="1" applyFill="1" applyBorder="1" applyAlignment="1">
      <alignment horizontal="center" vertical="center"/>
    </xf>
    <xf numFmtId="4" fontId="41" fillId="26" borderId="69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4" fontId="41" fillId="26" borderId="61" xfId="0" applyNumberFormat="1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/>
    </xf>
    <xf numFmtId="3" fontId="40" fillId="0" borderId="70" xfId="0" applyNumberFormat="1" applyFont="1" applyFill="1" applyBorder="1" applyAlignment="1">
      <alignment horizontal="center" vertical="center"/>
    </xf>
    <xf numFmtId="4" fontId="41" fillId="0" borderId="75" xfId="0" applyNumberFormat="1" applyFont="1" applyFill="1" applyBorder="1" applyAlignment="1">
      <alignment horizontal="center" vertical="center" wrapText="1"/>
    </xf>
    <xf numFmtId="4" fontId="40" fillId="0" borderId="69" xfId="0" applyNumberFormat="1" applyFont="1" applyFill="1" applyBorder="1" applyAlignment="1">
      <alignment horizontal="center" vertical="center"/>
    </xf>
    <xf numFmtId="4" fontId="41" fillId="0" borderId="71" xfId="0" applyNumberFormat="1" applyFont="1" applyFill="1" applyBorder="1" applyAlignment="1">
      <alignment horizontal="center" vertical="center" wrapText="1"/>
    </xf>
    <xf numFmtId="4" fontId="40" fillId="0" borderId="72" xfId="0" applyNumberFormat="1" applyFont="1" applyFill="1" applyBorder="1" applyAlignment="1">
      <alignment horizontal="center" vertical="center" wrapText="1"/>
    </xf>
    <xf numFmtId="4" fontId="40" fillId="0" borderId="73" xfId="0" applyNumberFormat="1" applyFont="1" applyFill="1" applyBorder="1" applyAlignment="1">
      <alignment horizontal="center" vertical="center"/>
    </xf>
    <xf numFmtId="3" fontId="40" fillId="0" borderId="65" xfId="0" applyNumberFormat="1" applyFont="1" applyFill="1" applyBorder="1" applyAlignment="1">
      <alignment horizontal="center" vertical="center"/>
    </xf>
    <xf numFmtId="4" fontId="41" fillId="0" borderId="65" xfId="0" applyNumberFormat="1" applyFont="1" applyFill="1" applyBorder="1" applyAlignment="1">
      <alignment horizontal="center" vertical="center" wrapText="1"/>
    </xf>
    <xf numFmtId="4" fontId="40" fillId="0" borderId="56" xfId="0" applyNumberFormat="1" applyFont="1" applyFill="1" applyBorder="1" applyAlignment="1">
      <alignment horizontal="center" vertical="center" wrapText="1"/>
    </xf>
    <xf numFmtId="4" fontId="40" fillId="0" borderId="62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" fontId="58" fillId="0" borderId="26" xfId="0" applyNumberFormat="1" applyFont="1" applyBorder="1" applyAlignment="1">
      <alignment horizontal="center" vertical="center" wrapText="1"/>
    </xf>
    <xf numFmtId="4" fontId="58" fillId="0" borderId="27" xfId="0" applyNumberFormat="1" applyFont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" fontId="40" fillId="27" borderId="51" xfId="94" applyNumberFormat="1" applyFont="1" applyFill="1" applyBorder="1" applyAlignment="1">
      <alignment horizontal="center" vertical="center"/>
    </xf>
    <xf numFmtId="4" fontId="40" fillId="27" borderId="15" xfId="94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center" vertical="center"/>
    </xf>
    <xf numFmtId="3" fontId="54" fillId="3" borderId="71" xfId="0" applyNumberFormat="1" applyFont="1" applyFill="1" applyBorder="1" applyAlignment="1">
      <alignment horizontal="center" vertical="center" wrapText="1"/>
    </xf>
    <xf numFmtId="3" fontId="54" fillId="3" borderId="72" xfId="0" applyNumberFormat="1" applyFont="1" applyFill="1" applyBorder="1" applyAlignment="1">
      <alignment horizontal="center" vertical="center" wrapText="1"/>
    </xf>
    <xf numFmtId="3" fontId="54" fillId="3" borderId="73" xfId="0" applyNumberFormat="1" applyFont="1" applyFill="1" applyBorder="1" applyAlignment="1">
      <alignment horizontal="center" vertical="center" wrapText="1"/>
    </xf>
    <xf numFmtId="3" fontId="54" fillId="0" borderId="72" xfId="0" applyNumberFormat="1" applyFont="1" applyBorder="1" applyAlignment="1">
      <alignment horizontal="center" vertical="center" wrapText="1"/>
    </xf>
    <xf numFmtId="3" fontId="54" fillId="0" borderId="73" xfId="0" applyNumberFormat="1" applyFont="1" applyBorder="1" applyAlignment="1">
      <alignment horizontal="center" vertical="center" wrapText="1"/>
    </xf>
    <xf numFmtId="3" fontId="61" fillId="0" borderId="0" xfId="0" applyNumberFormat="1" applyFont="1" applyAlignment="1">
      <alignment horizontal="center" vertical="center"/>
    </xf>
    <xf numFmtId="4" fontId="54" fillId="0" borderId="0" xfId="0" applyNumberFormat="1" applyFont="1" applyAlignment="1">
      <alignment horizontal="left" vertical="center"/>
    </xf>
    <xf numFmtId="4" fontId="61" fillId="0" borderId="0" xfId="0" applyNumberFormat="1" applyFont="1" applyAlignment="1">
      <alignment horizontal="center" vertical="center"/>
    </xf>
    <xf numFmtId="4" fontId="54" fillId="0" borderId="0" xfId="0" applyNumberFormat="1" applyFont="1" applyAlignment="1">
      <alignment horizontal="right" vertical="center"/>
    </xf>
    <xf numFmtId="0" fontId="54" fillId="0" borderId="30" xfId="0" applyFont="1" applyFill="1" applyBorder="1" applyAlignment="1">
      <alignment horizontal="center" vertical="center"/>
    </xf>
    <xf numFmtId="4" fontId="54" fillId="0" borderId="14" xfId="2" applyNumberFormat="1" applyFont="1" applyFill="1" applyBorder="1" applyAlignment="1">
      <alignment horizontal="center" vertical="center" wrapText="1"/>
    </xf>
    <xf numFmtId="4" fontId="54" fillId="0" borderId="31" xfId="2" applyNumberFormat="1" applyFont="1" applyFill="1" applyBorder="1" applyAlignment="1">
      <alignment horizontal="left" vertical="center" wrapText="1"/>
    </xf>
    <xf numFmtId="4" fontId="61" fillId="0" borderId="52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" fontId="54" fillId="0" borderId="14" xfId="94" applyNumberFormat="1" applyFont="1" applyFill="1" applyBorder="1" applyAlignment="1">
      <alignment horizontal="center" vertical="center" wrapText="1"/>
    </xf>
    <xf numFmtId="4" fontId="54" fillId="0" borderId="31" xfId="0" applyNumberFormat="1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 vertical="center"/>
    </xf>
    <xf numFmtId="4" fontId="54" fillId="0" borderId="51" xfId="2" applyNumberFormat="1" applyFont="1" applyFill="1" applyBorder="1" applyAlignment="1">
      <alignment horizontal="center" vertical="center" wrapText="1"/>
    </xf>
    <xf numFmtId="4" fontId="54" fillId="0" borderId="69" xfId="2" applyNumberFormat="1" applyFont="1" applyFill="1" applyBorder="1" applyAlignment="1">
      <alignment horizontal="left" vertical="center" wrapText="1"/>
    </xf>
    <xf numFmtId="4" fontId="61" fillId="0" borderId="70" xfId="0" applyNumberFormat="1" applyFont="1" applyFill="1" applyBorder="1" applyAlignment="1">
      <alignment horizontal="center" vertical="center" wrapText="1"/>
    </xf>
    <xf numFmtId="4" fontId="54" fillId="0" borderId="51" xfId="0" applyNumberFormat="1" applyFont="1" applyFill="1" applyBorder="1" applyAlignment="1">
      <alignment horizontal="center" vertical="center" wrapText="1"/>
    </xf>
    <xf numFmtId="4" fontId="54" fillId="0" borderId="51" xfId="94" applyNumberFormat="1" applyFont="1" applyFill="1" applyBorder="1" applyAlignment="1">
      <alignment horizontal="center" vertical="center" wrapText="1"/>
    </xf>
    <xf numFmtId="4" fontId="54" fillId="0" borderId="69" xfId="0" applyNumberFormat="1" applyFont="1" applyFill="1" applyBorder="1" applyAlignment="1">
      <alignment horizontal="center" vertical="center"/>
    </xf>
    <xf numFmtId="4" fontId="54" fillId="0" borderId="51" xfId="2" applyNumberFormat="1" applyFont="1" applyFill="1" applyBorder="1" applyAlignment="1">
      <alignment horizontal="center" vertical="center"/>
    </xf>
    <xf numFmtId="4" fontId="54" fillId="0" borderId="69" xfId="0" applyNumberFormat="1" applyFont="1" applyFill="1" applyBorder="1" applyAlignment="1">
      <alignment horizontal="left" vertical="center" wrapText="1"/>
    </xf>
    <xf numFmtId="0" fontId="54" fillId="0" borderId="71" xfId="0" applyFont="1" applyFill="1" applyBorder="1" applyAlignment="1">
      <alignment horizontal="center" vertical="center"/>
    </xf>
    <xf numFmtId="4" fontId="54" fillId="0" borderId="72" xfId="2" applyNumberFormat="1" applyFont="1" applyFill="1" applyBorder="1" applyAlignment="1">
      <alignment horizontal="center" vertical="center"/>
    </xf>
    <xf numFmtId="4" fontId="63" fillId="0" borderId="73" xfId="0" applyNumberFormat="1" applyFont="1" applyFill="1" applyBorder="1" applyAlignment="1">
      <alignment horizontal="left" vertical="center" wrapText="1"/>
    </xf>
    <xf numFmtId="4" fontId="61" fillId="0" borderId="71" xfId="0" applyNumberFormat="1" applyFont="1" applyFill="1" applyBorder="1" applyAlignment="1">
      <alignment horizontal="center" vertical="center" wrapText="1"/>
    </xf>
    <xf numFmtId="4" fontId="54" fillId="0" borderId="72" xfId="0" applyNumberFormat="1" applyFont="1" applyFill="1" applyBorder="1" applyAlignment="1">
      <alignment horizontal="center" vertical="center" wrapText="1"/>
    </xf>
    <xf numFmtId="4" fontId="54" fillId="0" borderId="72" xfId="94" applyNumberFormat="1" applyFont="1" applyFill="1" applyBorder="1" applyAlignment="1">
      <alignment horizontal="center" vertical="center" wrapText="1"/>
    </xf>
    <xf numFmtId="4" fontId="54" fillId="0" borderId="72" xfId="2" applyNumberFormat="1" applyFont="1" applyFill="1" applyBorder="1" applyAlignment="1">
      <alignment horizontal="center" vertical="center" wrapText="1"/>
    </xf>
    <xf numFmtId="4" fontId="54" fillId="0" borderId="73" xfId="0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4" fontId="41" fillId="26" borderId="70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0" fillId="0" borderId="70" xfId="0" applyNumberFormat="1" applyFont="1" applyFill="1" applyBorder="1" applyAlignment="1">
      <alignment horizontal="center" vertical="center"/>
    </xf>
    <xf numFmtId="4" fontId="40" fillId="0" borderId="51" xfId="2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0" fillId="3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1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51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3" fontId="40" fillId="0" borderId="19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40" fillId="0" borderId="50" xfId="0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3" fontId="40" fillId="0" borderId="65" xfId="94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0" fillId="0" borderId="56" xfId="94" applyNumberFormat="1" applyFont="1" applyFill="1" applyBorder="1" applyAlignment="1">
      <alignment horizontal="center" vertical="center" wrapText="1"/>
    </xf>
    <xf numFmtId="3" fontId="41" fillId="0" borderId="62" xfId="94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40" fillId="0" borderId="7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4" fillId="3" borderId="46" xfId="0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vertical="center" wrapText="1"/>
    </xf>
    <xf numFmtId="0" fontId="54" fillId="0" borderId="48" xfId="0" applyFont="1" applyBorder="1" applyAlignment="1">
      <alignment vertical="center" wrapText="1"/>
    </xf>
    <xf numFmtId="0" fontId="54" fillId="2" borderId="42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4" fillId="2" borderId="43" xfId="0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vertical="center" wrapText="1"/>
    </xf>
    <xf numFmtId="0" fontId="54" fillId="0" borderId="45" xfId="0" applyFont="1" applyBorder="1" applyAlignment="1">
      <alignment vertical="center" wrapText="1"/>
    </xf>
    <xf numFmtId="3" fontId="59" fillId="0" borderId="22" xfId="0" applyNumberFormat="1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3" fontId="59" fillId="0" borderId="57" xfId="0" applyNumberFormat="1" applyFont="1" applyBorder="1" applyAlignment="1">
      <alignment horizontal="center" vertical="center" wrapText="1"/>
    </xf>
    <xf numFmtId="4" fontId="58" fillId="0" borderId="57" xfId="0" applyNumberFormat="1" applyFont="1" applyBorder="1" applyAlignment="1">
      <alignment horizontal="center" vertical="center" wrapText="1"/>
    </xf>
    <xf numFmtId="4" fontId="52" fillId="0" borderId="58" xfId="0" applyNumberFormat="1" applyFont="1" applyBorder="1" applyAlignment="1">
      <alignment horizontal="center" vertical="center" wrapText="1"/>
    </xf>
    <xf numFmtId="4" fontId="52" fillId="0" borderId="63" xfId="0" applyNumberFormat="1" applyFont="1" applyBorder="1" applyAlignment="1">
      <alignment horizontal="center" vertical="center" wrapText="1"/>
    </xf>
    <xf numFmtId="3" fontId="58" fillId="0" borderId="62" xfId="0" applyNumberFormat="1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3" fontId="54" fillId="0" borderId="36" xfId="94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58" fillId="0" borderId="33" xfId="0" applyNumberFormat="1" applyFont="1" applyBorder="1" applyAlignment="1">
      <alignment horizontal="center" vertical="center" wrapText="1"/>
    </xf>
    <xf numFmtId="4" fontId="58" fillId="0" borderId="34" xfId="0" applyNumberFormat="1" applyFont="1" applyBorder="1" applyAlignment="1">
      <alignment horizontal="center" vertical="center" wrapText="1"/>
    </xf>
    <xf numFmtId="4" fontId="58" fillId="0" borderId="35" xfId="0" applyNumberFormat="1" applyFont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49" fontId="40" fillId="0" borderId="56" xfId="2" applyNumberFormat="1" applyFont="1" applyFill="1" applyBorder="1" applyAlignment="1">
      <alignment horizontal="center" vertical="center"/>
    </xf>
    <xf numFmtId="49" fontId="40" fillId="0" borderId="13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3" fontId="59" fillId="0" borderId="36" xfId="0" applyNumberFormat="1" applyFont="1" applyBorder="1" applyAlignment="1">
      <alignment horizontal="center" vertical="center" wrapText="1"/>
    </xf>
    <xf numFmtId="3" fontId="59" fillId="0" borderId="18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3" fontId="59" fillId="0" borderId="65" xfId="0" applyNumberFormat="1" applyFont="1" applyBorder="1" applyAlignment="1">
      <alignment horizontal="center" vertical="center" wrapText="1"/>
    </xf>
    <xf numFmtId="3" fontId="59" fillId="0" borderId="56" xfId="0" applyNumberFormat="1" applyFont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" fontId="45" fillId="0" borderId="50" xfId="0" applyNumberFormat="1" applyFont="1" applyFill="1" applyBorder="1" applyAlignment="1">
      <alignment horizontal="center" vertical="center" wrapText="1"/>
    </xf>
    <xf numFmtId="4" fontId="45" fillId="0" borderId="54" xfId="0" applyNumberFormat="1" applyFont="1" applyFill="1" applyBorder="1" applyAlignment="1">
      <alignment horizontal="center" vertical="center" wrapText="1"/>
    </xf>
    <xf numFmtId="4" fontId="46" fillId="0" borderId="54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40" fillId="0" borderId="22" xfId="2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wrapText="1"/>
    </xf>
    <xf numFmtId="4" fontId="41" fillId="0" borderId="63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3" fontId="40" fillId="0" borderId="49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3" xfId="94" applyNumberFormat="1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3" fontId="40" fillId="0" borderId="81" xfId="0" applyNumberFormat="1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3" fontId="40" fillId="0" borderId="56" xfId="2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4" fontId="54" fillId="3" borderId="51" xfId="0" applyNumberFormat="1" applyFont="1" applyFill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4" fontId="54" fillId="3" borderId="69" xfId="0" applyNumberFormat="1" applyFont="1" applyFill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3" fontId="54" fillId="3" borderId="19" xfId="0" applyNumberFormat="1" applyFont="1" applyFill="1" applyBorder="1" applyAlignment="1">
      <alignment horizontal="center" vertical="center" wrapText="1"/>
    </xf>
    <xf numFmtId="3" fontId="54" fillId="3" borderId="70" xfId="0" applyNumberFormat="1" applyFont="1" applyFill="1" applyBorder="1" applyAlignment="1">
      <alignment horizontal="center" vertical="center" wrapText="1"/>
    </xf>
    <xf numFmtId="4" fontId="54" fillId="3" borderId="25" xfId="0" applyNumberFormat="1" applyFont="1" applyFill="1" applyBorder="1" applyAlignment="1">
      <alignment horizontal="center" vertical="center" wrapText="1"/>
    </xf>
    <xf numFmtId="4" fontId="54" fillId="3" borderId="20" xfId="0" applyNumberFormat="1" applyFont="1" applyFill="1" applyBorder="1" applyAlignment="1">
      <alignment horizontal="center" vertical="center" wrapText="1"/>
    </xf>
    <xf numFmtId="4" fontId="54" fillId="0" borderId="19" xfId="94" applyNumberFormat="1" applyFont="1" applyFill="1" applyBorder="1" applyAlignment="1">
      <alignment horizontal="center" vertical="center" wrapText="1"/>
    </xf>
    <xf numFmtId="4" fontId="54" fillId="0" borderId="25" xfId="0" applyNumberFormat="1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vertical="center" wrapText="1"/>
    </xf>
    <xf numFmtId="4" fontId="61" fillId="3" borderId="70" xfId="0" applyNumberFormat="1" applyFont="1" applyFill="1" applyBorder="1" applyAlignment="1">
      <alignment horizontal="center" vertical="center" wrapText="1"/>
    </xf>
    <xf numFmtId="4" fontId="40" fillId="3" borderId="15" xfId="94" applyNumberFormat="1" applyFont="1" applyFill="1" applyBorder="1" applyAlignment="1">
      <alignment horizontal="center" vertical="center"/>
    </xf>
    <xf numFmtId="4" fontId="40" fillId="3" borderId="51" xfId="94" applyNumberFormat="1" applyFont="1" applyFill="1" applyBorder="1" applyAlignment="1">
      <alignment horizontal="center" vertical="center"/>
    </xf>
    <xf numFmtId="4" fontId="45" fillId="3" borderId="2" xfId="0" applyNumberFormat="1" applyFont="1" applyFill="1" applyBorder="1" applyAlignment="1">
      <alignment horizontal="center" vertical="center"/>
    </xf>
    <xf numFmtId="4" fontId="45" fillId="3" borderId="23" xfId="0" applyNumberFormat="1" applyFont="1" applyFill="1" applyBorder="1" applyAlignment="1">
      <alignment horizontal="center" vertical="center"/>
    </xf>
    <xf numFmtId="4" fontId="40" fillId="3" borderId="52" xfId="94" applyNumberFormat="1" applyFont="1" applyFill="1" applyBorder="1" applyAlignment="1">
      <alignment horizontal="center" vertical="center"/>
    </xf>
    <xf numFmtId="4" fontId="45" fillId="3" borderId="39" xfId="0" applyNumberFormat="1" applyFont="1" applyFill="1" applyBorder="1" applyAlignment="1">
      <alignment horizontal="center" vertical="center"/>
    </xf>
    <xf numFmtId="4" fontId="41" fillId="3" borderId="81" xfId="0" applyNumberFormat="1" applyFont="1" applyFill="1" applyBorder="1" applyAlignment="1">
      <alignment horizontal="center" vertical="center"/>
    </xf>
    <xf numFmtId="4" fontId="40" fillId="3" borderId="30" xfId="94" applyNumberFormat="1" applyFont="1" applyFill="1" applyBorder="1" applyAlignment="1">
      <alignment horizontal="center" vertical="center"/>
    </xf>
    <xf numFmtId="4" fontId="40" fillId="3" borderId="14" xfId="94" applyNumberFormat="1" applyFont="1" applyFill="1" applyBorder="1" applyAlignment="1">
      <alignment horizontal="center" vertical="center"/>
    </xf>
    <xf numFmtId="4" fontId="45" fillId="3" borderId="31" xfId="0" applyNumberFormat="1" applyFont="1" applyFill="1" applyBorder="1" applyAlignment="1">
      <alignment horizontal="center" vertical="center"/>
    </xf>
    <xf numFmtId="4" fontId="40" fillId="3" borderId="70" xfId="94" applyNumberFormat="1" applyFont="1" applyFill="1" applyBorder="1" applyAlignment="1">
      <alignment horizontal="center" vertical="center"/>
    </xf>
    <xf numFmtId="4" fontId="45" fillId="3" borderId="57" xfId="0" applyNumberFormat="1" applyFont="1" applyFill="1" applyBorder="1" applyAlignment="1">
      <alignment horizontal="center" vertical="center"/>
    </xf>
    <xf numFmtId="4" fontId="45" fillId="3" borderId="69" xfId="0" applyNumberFormat="1" applyFont="1" applyFill="1" applyBorder="1" applyAlignment="1">
      <alignment horizontal="center" vertical="center"/>
    </xf>
    <xf numFmtId="4" fontId="40" fillId="3" borderId="66" xfId="94" applyNumberFormat="1" applyFont="1" applyFill="1" applyBorder="1" applyAlignment="1">
      <alignment horizontal="center" vertical="center"/>
    </xf>
    <xf numFmtId="4" fontId="40" fillId="3" borderId="59" xfId="94" applyNumberFormat="1" applyFont="1" applyFill="1" applyBorder="1" applyAlignment="1">
      <alignment horizontal="center" vertical="center"/>
    </xf>
    <xf numFmtId="4" fontId="40" fillId="3" borderId="65" xfId="94" applyNumberFormat="1" applyFont="1" applyFill="1" applyBorder="1" applyAlignment="1">
      <alignment horizontal="center" vertical="center"/>
    </xf>
    <xf numFmtId="4" fontId="40" fillId="3" borderId="56" xfId="94" applyNumberFormat="1" applyFont="1" applyFill="1" applyBorder="1" applyAlignment="1">
      <alignment horizontal="center" vertical="center"/>
    </xf>
    <xf numFmtId="4" fontId="45" fillId="3" borderId="56" xfId="0" applyNumberFormat="1" applyFont="1" applyFill="1" applyBorder="1" applyAlignment="1">
      <alignment horizontal="center" vertical="center"/>
    </xf>
    <xf numFmtId="4" fontId="45" fillId="3" borderId="62" xfId="0" applyNumberFormat="1" applyFont="1" applyFill="1" applyBorder="1" applyAlignment="1">
      <alignment horizontal="center" vertical="center"/>
    </xf>
    <xf numFmtId="4" fontId="45" fillId="3" borderId="60" xfId="0" applyNumberFormat="1" applyFont="1" applyFill="1" applyBorder="1" applyAlignment="1">
      <alignment horizontal="center" vertical="center"/>
    </xf>
    <xf numFmtId="4" fontId="41" fillId="3" borderId="77" xfId="0" applyNumberFormat="1" applyFont="1" applyFill="1" applyBorder="1" applyAlignment="1">
      <alignment horizontal="center" vertical="center"/>
    </xf>
    <xf numFmtId="4" fontId="45" fillId="3" borderId="51" xfId="0" applyNumberFormat="1" applyFont="1" applyFill="1" applyBorder="1" applyAlignment="1">
      <alignment horizontal="center" vertical="center"/>
    </xf>
    <xf numFmtId="4" fontId="40" fillId="3" borderId="71" xfId="94" applyNumberFormat="1" applyFont="1" applyFill="1" applyBorder="1" applyAlignment="1">
      <alignment horizontal="center" vertical="center"/>
    </xf>
    <xf numFmtId="4" fontId="40" fillId="3" borderId="72" xfId="94" applyNumberFormat="1" applyFont="1" applyFill="1" applyBorder="1" applyAlignment="1">
      <alignment horizontal="center" vertical="center"/>
    </xf>
    <xf numFmtId="4" fontId="45" fillId="3" borderId="72" xfId="0" applyNumberFormat="1" applyFont="1" applyFill="1" applyBorder="1" applyAlignment="1">
      <alignment horizontal="center" vertical="center"/>
    </xf>
    <xf numFmtId="4" fontId="45" fillId="3" borderId="73" xfId="0" applyNumberFormat="1" applyFont="1" applyFill="1" applyBorder="1" applyAlignment="1">
      <alignment horizontal="center" vertical="center"/>
    </xf>
    <xf numFmtId="4" fontId="45" fillId="3" borderId="78" xfId="0" applyNumberFormat="1" applyFont="1" applyFill="1" applyBorder="1" applyAlignment="1">
      <alignment horizontal="center" vertical="center"/>
    </xf>
    <xf numFmtId="4" fontId="41" fillId="3" borderId="35" xfId="0" applyNumberFormat="1" applyFont="1" applyFill="1" applyBorder="1" applyAlignment="1">
      <alignment horizontal="center" vertical="center"/>
    </xf>
    <xf numFmtId="3" fontId="40" fillId="3" borderId="52" xfId="94" applyNumberFormat="1" applyFont="1" applyFill="1" applyBorder="1" applyAlignment="1">
      <alignment horizontal="center" vertical="center"/>
    </xf>
    <xf numFmtId="3" fontId="40" fillId="3" borderId="51" xfId="94" applyNumberFormat="1" applyFont="1" applyFill="1" applyBorder="1" applyAlignment="1">
      <alignment horizontal="center" vertical="center"/>
    </xf>
    <xf numFmtId="4" fontId="45" fillId="3" borderId="63" xfId="0" applyNumberFormat="1" applyFont="1" applyFill="1" applyBorder="1" applyAlignment="1">
      <alignment horizontal="center" vertical="center"/>
    </xf>
    <xf numFmtId="4" fontId="40" fillId="3" borderId="22" xfId="94" applyNumberFormat="1" applyFont="1" applyFill="1" applyBorder="1" applyAlignment="1">
      <alignment horizontal="center" vertical="center"/>
    </xf>
    <xf numFmtId="3" fontId="40" fillId="3" borderId="51" xfId="2" applyNumberFormat="1" applyFont="1" applyFill="1" applyBorder="1" applyAlignment="1">
      <alignment horizontal="center" vertical="center" wrapText="1"/>
    </xf>
    <xf numFmtId="4" fontId="40" fillId="3" borderId="75" xfId="94" applyNumberFormat="1" applyFont="1" applyFill="1" applyBorder="1" applyAlignment="1">
      <alignment horizontal="center" vertical="center"/>
    </xf>
    <xf numFmtId="3" fontId="60" fillId="3" borderId="51" xfId="0" applyNumberFormat="1" applyFont="1" applyFill="1" applyBorder="1" applyAlignment="1">
      <alignment horizontal="center" vertical="center"/>
    </xf>
    <xf numFmtId="4" fontId="41" fillId="3" borderId="51" xfId="0" applyNumberFormat="1" applyFont="1" applyFill="1" applyBorder="1" applyAlignment="1">
      <alignment horizontal="center" vertical="center"/>
    </xf>
    <xf numFmtId="4" fontId="41" fillId="3" borderId="57" xfId="0" applyNumberFormat="1" applyFont="1" applyFill="1" applyBorder="1" applyAlignment="1">
      <alignment horizontal="center" vertical="center"/>
    </xf>
    <xf numFmtId="3" fontId="60" fillId="3" borderId="81" xfId="0" applyNumberFormat="1" applyFont="1" applyFill="1" applyBorder="1" applyAlignment="1">
      <alignment horizontal="center" vertical="center"/>
    </xf>
    <xf numFmtId="4" fontId="40" fillId="3" borderId="63" xfId="0" applyNumberFormat="1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3" fontId="40" fillId="3" borderId="51" xfId="2" applyNumberFormat="1" applyFont="1" applyFill="1" applyBorder="1" applyAlignment="1">
      <alignment horizontal="center" vertical="center"/>
    </xf>
    <xf numFmtId="4" fontId="41" fillId="3" borderId="63" xfId="0" applyNumberFormat="1" applyFont="1" applyFill="1" applyBorder="1" applyAlignment="1">
      <alignment horizontal="center" vertical="center"/>
    </xf>
    <xf numFmtId="3" fontId="40" fillId="3" borderId="51" xfId="0" applyNumberFormat="1" applyFont="1" applyFill="1" applyBorder="1" applyAlignment="1">
      <alignment horizontal="center" vertical="center" wrapText="1"/>
    </xf>
    <xf numFmtId="3" fontId="40" fillId="3" borderId="57" xfId="0" applyNumberFormat="1" applyFont="1" applyFill="1" applyBorder="1" applyAlignment="1">
      <alignment horizontal="left" vertical="center" wrapText="1"/>
    </xf>
    <xf numFmtId="3" fontId="40" fillId="3" borderId="51" xfId="0" applyNumberFormat="1" applyFont="1" applyFill="1" applyBorder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/>
    </xf>
    <xf numFmtId="4" fontId="40" fillId="3" borderId="81" xfId="0" applyNumberFormat="1" applyFont="1" applyFill="1" applyBorder="1" applyAlignment="1">
      <alignment horizontal="center" vertical="center"/>
    </xf>
    <xf numFmtId="169" fontId="40" fillId="3" borderId="51" xfId="2" applyNumberFormat="1" applyFont="1" applyFill="1" applyBorder="1" applyAlignment="1">
      <alignment horizontal="center" vertical="center"/>
    </xf>
    <xf numFmtId="4" fontId="40" fillId="3" borderId="81" xfId="94" applyNumberFormat="1" applyFont="1" applyFill="1" applyBorder="1" applyAlignment="1">
      <alignment horizontal="center" vertical="center"/>
    </xf>
    <xf numFmtId="4" fontId="40" fillId="3" borderId="63" xfId="94" applyNumberFormat="1" applyFont="1" applyFill="1" applyBorder="1" applyAlignment="1">
      <alignment horizontal="center" vertical="center"/>
    </xf>
    <xf numFmtId="0" fontId="40" fillId="3" borderId="56" xfId="0" applyFont="1" applyFill="1" applyBorder="1" applyAlignment="1">
      <alignment horizontal="center" vertical="center"/>
    </xf>
    <xf numFmtId="0" fontId="40" fillId="3" borderId="60" xfId="0" applyFont="1" applyFill="1" applyBorder="1" applyAlignment="1">
      <alignment horizontal="left" vertical="center"/>
    </xf>
    <xf numFmtId="4" fontId="41" fillId="3" borderId="56" xfId="0" applyNumberFormat="1" applyFont="1" applyFill="1" applyBorder="1" applyAlignment="1">
      <alignment horizontal="center" vertical="center"/>
    </xf>
    <xf numFmtId="4" fontId="41" fillId="3" borderId="60" xfId="0" applyNumberFormat="1" applyFont="1" applyFill="1" applyBorder="1" applyAlignment="1">
      <alignment horizontal="center" vertical="center"/>
    </xf>
    <xf numFmtId="4" fontId="40" fillId="3" borderId="77" xfId="94" applyNumberFormat="1" applyFont="1" applyFill="1" applyBorder="1" applyAlignment="1">
      <alignment horizontal="center" vertical="center"/>
    </xf>
    <xf numFmtId="4" fontId="40" fillId="3" borderId="64" xfId="94" applyNumberFormat="1" applyFont="1" applyFill="1" applyBorder="1" applyAlignment="1">
      <alignment horizontal="center" vertical="center"/>
    </xf>
    <xf numFmtId="4" fontId="41" fillId="3" borderId="64" xfId="0" applyNumberFormat="1" applyFont="1" applyFill="1" applyBorder="1" applyAlignment="1">
      <alignment horizontal="center" vertical="center"/>
    </xf>
    <xf numFmtId="0" fontId="40" fillId="3" borderId="51" xfId="0" quotePrefix="1" applyFont="1" applyFill="1" applyBorder="1" applyAlignment="1">
      <alignment horizontal="center" vertical="center"/>
    </xf>
    <xf numFmtId="0" fontId="40" fillId="3" borderId="57" xfId="0" applyFont="1" applyFill="1" applyBorder="1" applyAlignment="1">
      <alignment horizontal="left" vertical="center"/>
    </xf>
    <xf numFmtId="0" fontId="40" fillId="3" borderId="71" xfId="0" applyFont="1" applyFill="1" applyBorder="1" applyAlignment="1">
      <alignment horizontal="center" vertical="center"/>
    </xf>
    <xf numFmtId="0" fontId="40" fillId="3" borderId="72" xfId="0" quotePrefix="1" applyFont="1" applyFill="1" applyBorder="1" applyAlignment="1">
      <alignment horizontal="center" vertical="center"/>
    </xf>
    <xf numFmtId="0" fontId="40" fillId="3" borderId="73" xfId="0" applyFont="1" applyFill="1" applyBorder="1" applyAlignment="1">
      <alignment horizontal="left" vertical="center"/>
    </xf>
    <xf numFmtId="4" fontId="41" fillId="3" borderId="72" xfId="0" applyNumberFormat="1" applyFont="1" applyFill="1" applyBorder="1" applyAlignment="1">
      <alignment horizontal="center" vertical="center"/>
    </xf>
    <xf numFmtId="4" fontId="41" fillId="3" borderId="78" xfId="0" applyNumberFormat="1" applyFont="1" applyFill="1" applyBorder="1" applyAlignment="1">
      <alignment horizontal="center" vertical="center"/>
    </xf>
    <xf numFmtId="4" fontId="40" fillId="3" borderId="35" xfId="94" applyNumberFormat="1" applyFont="1" applyFill="1" applyBorder="1" applyAlignment="1">
      <alignment horizontal="center" vertical="center"/>
    </xf>
    <xf numFmtId="4" fontId="40" fillId="3" borderId="79" xfId="94" applyNumberFormat="1" applyFont="1" applyFill="1" applyBorder="1" applyAlignment="1">
      <alignment horizontal="center" vertical="center"/>
    </xf>
    <xf numFmtId="4" fontId="41" fillId="3" borderId="15" xfId="0" applyNumberFormat="1" applyFont="1" applyFill="1" applyBorder="1" applyAlignment="1">
      <alignment horizontal="center" vertical="center"/>
    </xf>
    <xf numFmtId="4" fontId="41" fillId="3" borderId="51" xfId="94" applyNumberFormat="1" applyFont="1" applyFill="1" applyBorder="1" applyAlignment="1">
      <alignment horizontal="center" vertical="center"/>
    </xf>
    <xf numFmtId="4" fontId="41" fillId="3" borderId="23" xfId="0" applyNumberFormat="1" applyFont="1" applyFill="1" applyBorder="1" applyAlignment="1">
      <alignment horizontal="center" vertical="center"/>
    </xf>
    <xf numFmtId="4" fontId="41" fillId="3" borderId="57" xfId="94" applyNumberFormat="1" applyFont="1" applyFill="1" applyBorder="1" applyAlignment="1">
      <alignment horizontal="center" vertical="center"/>
    </xf>
    <xf numFmtId="4" fontId="41" fillId="3" borderId="23" xfId="94" applyNumberFormat="1" applyFont="1" applyFill="1" applyBorder="1" applyAlignment="1">
      <alignment horizontal="center" vertical="center"/>
    </xf>
    <xf numFmtId="4" fontId="41" fillId="3" borderId="65" xfId="0" applyNumberFormat="1" applyFont="1" applyFill="1" applyBorder="1" applyAlignment="1">
      <alignment horizontal="center" vertical="center"/>
    </xf>
    <xf numFmtId="4" fontId="41" fillId="3" borderId="56" xfId="94" applyNumberFormat="1" applyFont="1" applyFill="1" applyBorder="1" applyAlignment="1">
      <alignment horizontal="center" vertical="center"/>
    </xf>
    <xf numFmtId="4" fontId="41" fillId="3" borderId="62" xfId="0" applyNumberFormat="1" applyFont="1" applyFill="1" applyBorder="1" applyAlignment="1">
      <alignment horizontal="center" vertical="center"/>
    </xf>
    <xf numFmtId="4" fontId="41" fillId="3" borderId="60" xfId="94" applyNumberFormat="1" applyFont="1" applyFill="1" applyBorder="1" applyAlignment="1">
      <alignment horizontal="center" vertical="center"/>
    </xf>
    <xf numFmtId="4" fontId="41" fillId="3" borderId="62" xfId="94" applyNumberFormat="1" applyFont="1" applyFill="1" applyBorder="1" applyAlignment="1">
      <alignment horizontal="center" vertical="center"/>
    </xf>
    <xf numFmtId="4" fontId="40" fillId="3" borderId="57" xfId="94" applyNumberFormat="1" applyFont="1" applyFill="1" applyBorder="1" applyAlignment="1">
      <alignment horizontal="center" vertical="center"/>
    </xf>
    <xf numFmtId="4" fontId="41" fillId="3" borderId="34" xfId="0" applyNumberFormat="1" applyFont="1" applyFill="1" applyBorder="1" applyAlignment="1">
      <alignment horizontal="center" vertical="center"/>
    </xf>
    <xf numFmtId="4" fontId="41" fillId="3" borderId="69" xfId="94" applyNumberFormat="1" applyFont="1" applyFill="1" applyBorder="1" applyAlignment="1">
      <alignment horizontal="center" vertical="center"/>
    </xf>
    <xf numFmtId="4" fontId="40" fillId="3" borderId="76" xfId="94" applyNumberFormat="1" applyFont="1" applyFill="1" applyBorder="1" applyAlignment="1">
      <alignment horizontal="center" vertical="center"/>
    </xf>
    <xf numFmtId="4" fontId="41" fillId="3" borderId="72" xfId="94" applyNumberFormat="1" applyFont="1" applyFill="1" applyBorder="1" applyAlignment="1">
      <alignment horizontal="center" vertical="center"/>
    </xf>
    <xf numFmtId="4" fontId="41" fillId="3" borderId="73" xfId="94" applyNumberFormat="1" applyFont="1" applyFill="1" applyBorder="1" applyAlignment="1">
      <alignment horizontal="center" vertical="center"/>
    </xf>
    <xf numFmtId="4" fontId="41" fillId="3" borderId="78" xfId="94" applyNumberFormat="1" applyFont="1" applyFill="1" applyBorder="1" applyAlignment="1">
      <alignment horizontal="center" vertical="center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14" sqref="A14"/>
      <selection pane="bottomRight" activeCell="P28" sqref="P28"/>
    </sheetView>
  </sheetViews>
  <sheetFormatPr defaultRowHeight="12" x14ac:dyDescent="0.2"/>
  <cols>
    <col min="1" max="1" width="5" style="2" customWidth="1"/>
    <col min="2" max="2" width="9.140625" style="5"/>
    <col min="3" max="3" width="29.28515625" style="36" customWidth="1"/>
    <col min="4" max="4" width="16.28515625" style="66" customWidth="1"/>
    <col min="5" max="5" width="16.42578125" style="5" customWidth="1"/>
    <col min="6" max="6" width="13" style="5" customWidth="1"/>
    <col min="7" max="7" width="14.7109375" style="66" customWidth="1"/>
    <col min="8" max="8" width="14.28515625" style="5" customWidth="1"/>
    <col min="9" max="9" width="14" style="5" customWidth="1"/>
    <col min="10" max="10" width="14.85546875" style="5" customWidth="1"/>
    <col min="11" max="11" width="16" style="5" customWidth="1"/>
    <col min="12" max="12" width="15.28515625" style="5" customWidth="1"/>
    <col min="13" max="13" width="15.140625" style="5" customWidth="1"/>
    <col min="14" max="16384" width="9.140625" style="5"/>
  </cols>
  <sheetData>
    <row r="1" spans="1:11" ht="15.75" x14ac:dyDescent="0.2">
      <c r="A1" s="81" t="s">
        <v>315</v>
      </c>
      <c r="B1" s="36"/>
    </row>
    <row r="2" spans="1:11" ht="12" customHeight="1" thickBot="1" x14ac:dyDescent="0.25">
      <c r="A2" s="82"/>
    </row>
    <row r="3" spans="1:11" ht="20.25" customHeight="1" x14ac:dyDescent="0.2">
      <c r="A3" s="414" t="s">
        <v>45</v>
      </c>
      <c r="B3" s="417" t="s">
        <v>298</v>
      </c>
      <c r="C3" s="420" t="s">
        <v>46</v>
      </c>
      <c r="D3" s="423" t="s">
        <v>314</v>
      </c>
      <c r="E3" s="424"/>
      <c r="F3" s="424"/>
      <c r="G3" s="424"/>
      <c r="H3" s="424"/>
      <c r="I3" s="424"/>
      <c r="J3" s="424"/>
      <c r="K3" s="425"/>
    </row>
    <row r="4" spans="1:11" ht="21.75" customHeight="1" x14ac:dyDescent="0.2">
      <c r="A4" s="415"/>
      <c r="B4" s="418"/>
      <c r="C4" s="421"/>
      <c r="D4" s="426" t="s">
        <v>345</v>
      </c>
      <c r="E4" s="418" t="s">
        <v>310</v>
      </c>
      <c r="F4" s="418" t="s">
        <v>311</v>
      </c>
      <c r="G4" s="407" t="s">
        <v>312</v>
      </c>
      <c r="H4" s="407" t="s">
        <v>313</v>
      </c>
      <c r="I4" s="407" t="s">
        <v>316</v>
      </c>
      <c r="J4" s="407" t="s">
        <v>317</v>
      </c>
      <c r="K4" s="412" t="s">
        <v>318</v>
      </c>
    </row>
    <row r="5" spans="1:11" ht="95.25" customHeight="1" thickBot="1" x14ac:dyDescent="0.25">
      <c r="A5" s="416"/>
      <c r="B5" s="419"/>
      <c r="C5" s="422"/>
      <c r="D5" s="427"/>
      <c r="E5" s="419"/>
      <c r="F5" s="419"/>
      <c r="G5" s="408"/>
      <c r="H5" s="408"/>
      <c r="I5" s="408"/>
      <c r="J5" s="408"/>
      <c r="K5" s="413"/>
    </row>
    <row r="6" spans="1:11" s="66" customFormat="1" ht="15" customHeight="1" x14ac:dyDescent="0.2">
      <c r="A6" s="409" t="s">
        <v>248</v>
      </c>
      <c r="B6" s="410"/>
      <c r="C6" s="411"/>
      <c r="D6" s="304">
        <f t="shared" ref="D6:K6" si="0">SUM(D7:D8)</f>
        <v>4500914918.8400011</v>
      </c>
      <c r="E6" s="252">
        <f t="shared" si="0"/>
        <v>115532557.55999999</v>
      </c>
      <c r="F6" s="252">
        <f t="shared" si="0"/>
        <v>75396000</v>
      </c>
      <c r="G6" s="252">
        <f t="shared" si="0"/>
        <v>214181248.44000003</v>
      </c>
      <c r="H6" s="252">
        <f t="shared" si="0"/>
        <v>965240435.08000004</v>
      </c>
      <c r="I6" s="252">
        <f t="shared" si="0"/>
        <v>392915143.35000002</v>
      </c>
      <c r="J6" s="252">
        <f t="shared" si="0"/>
        <v>845683373.18000007</v>
      </c>
      <c r="K6" s="215">
        <f t="shared" si="0"/>
        <v>1891966161.2299998</v>
      </c>
    </row>
    <row r="7" spans="1:11" s="66" customFormat="1" ht="24" x14ac:dyDescent="0.2">
      <c r="A7" s="305"/>
      <c r="B7" s="79"/>
      <c r="C7" s="163" t="s">
        <v>55</v>
      </c>
      <c r="D7" s="306">
        <f>E7+F7+G7+H7+I7+J7+K7</f>
        <v>1651811.81</v>
      </c>
      <c r="E7" s="313">
        <f>Долечивание!I7</f>
        <v>0</v>
      </c>
      <c r="F7" s="314">
        <f>'Кибер-нож'!K7</f>
        <v>0</v>
      </c>
      <c r="G7" s="173">
        <f>Венерология!I7</f>
        <v>0</v>
      </c>
      <c r="H7" s="173">
        <v>636.83000000000004</v>
      </c>
      <c r="I7" s="173">
        <v>52458.93</v>
      </c>
      <c r="J7" s="173">
        <v>1595087.19</v>
      </c>
      <c r="K7" s="315">
        <v>3628.8599999999997</v>
      </c>
    </row>
    <row r="8" spans="1:11" s="66" customFormat="1" ht="15" customHeight="1" x14ac:dyDescent="0.2">
      <c r="A8" s="402" t="s">
        <v>247</v>
      </c>
      <c r="B8" s="403"/>
      <c r="C8" s="404"/>
      <c r="D8" s="250">
        <f>SUM(D9:D153)-D91</f>
        <v>4499263107.0300007</v>
      </c>
      <c r="E8" s="317">
        <f t="shared" ref="E8:K8" si="1">SUM(E9:E153)-E91</f>
        <v>115532557.55999999</v>
      </c>
      <c r="F8" s="317">
        <f t="shared" si="1"/>
        <v>75396000</v>
      </c>
      <c r="G8" s="317">
        <f t="shared" si="1"/>
        <v>214181248.44000003</v>
      </c>
      <c r="H8" s="317">
        <f t="shared" si="1"/>
        <v>965239798.25</v>
      </c>
      <c r="I8" s="317">
        <f t="shared" si="1"/>
        <v>392862684.42000002</v>
      </c>
      <c r="J8" s="317">
        <f t="shared" si="1"/>
        <v>844088285.99000001</v>
      </c>
      <c r="K8" s="338">
        <f t="shared" si="1"/>
        <v>1891962532.3699999</v>
      </c>
    </row>
    <row r="9" spans="1:11" s="30" customFormat="1" x14ac:dyDescent="0.2">
      <c r="A9" s="343">
        <v>1</v>
      </c>
      <c r="B9" s="58" t="s">
        <v>59</v>
      </c>
      <c r="C9" s="164" t="s">
        <v>43</v>
      </c>
      <c r="D9" s="344">
        <f t="shared" ref="D9:D40" si="2">E9+F9+G9+H9+I9+J9+K9</f>
        <v>12509807.42</v>
      </c>
      <c r="E9" s="93">
        <f>Долечивание!I12</f>
        <v>0</v>
      </c>
      <c r="F9" s="73">
        <f>'Кибер-нож'!K12</f>
        <v>0</v>
      </c>
      <c r="G9" s="58">
        <f>Венерология!I12</f>
        <v>753422.12</v>
      </c>
      <c r="H9" s="58">
        <f>'Паллиативная МП'!O12</f>
        <v>9123510</v>
      </c>
      <c r="I9" s="58">
        <f>Психотерапия!Q12</f>
        <v>0</v>
      </c>
      <c r="J9" s="58">
        <f>Наркология!Q12</f>
        <v>1206742.25</v>
      </c>
      <c r="K9" s="345">
        <f>Фтизиатрия!K12</f>
        <v>1426133.05</v>
      </c>
    </row>
    <row r="10" spans="1:11" s="30" customFormat="1" x14ac:dyDescent="0.2">
      <c r="A10" s="343">
        <v>2</v>
      </c>
      <c r="B10" s="58" t="s">
        <v>60</v>
      </c>
      <c r="C10" s="164" t="s">
        <v>232</v>
      </c>
      <c r="D10" s="307">
        <f t="shared" si="2"/>
        <v>15787126.09</v>
      </c>
      <c r="E10" s="93">
        <f>Долечивание!I13</f>
        <v>0</v>
      </c>
      <c r="F10" s="73">
        <f>'Кибер-нож'!K13</f>
        <v>0</v>
      </c>
      <c r="G10" s="58">
        <f>Венерология!I13</f>
        <v>1110696</v>
      </c>
      <c r="H10" s="58">
        <f>'Паллиативная МП'!O13</f>
        <v>10589133.449999999</v>
      </c>
      <c r="I10" s="58">
        <f>Психотерапия!Q13</f>
        <v>0</v>
      </c>
      <c r="J10" s="58">
        <f>Наркология!Q13</f>
        <v>1356271.77</v>
      </c>
      <c r="K10" s="345">
        <f>Фтизиатрия!K13</f>
        <v>2731024.87</v>
      </c>
    </row>
    <row r="11" spans="1:11" s="30" customFormat="1" x14ac:dyDescent="0.2">
      <c r="A11" s="343">
        <v>3</v>
      </c>
      <c r="B11" s="80" t="s">
        <v>61</v>
      </c>
      <c r="C11" s="164" t="s">
        <v>5</v>
      </c>
      <c r="D11" s="307">
        <f t="shared" si="2"/>
        <v>33408051.220000006</v>
      </c>
      <c r="E11" s="93">
        <f>Долечивание!I14</f>
        <v>0</v>
      </c>
      <c r="F11" s="73">
        <f>'Кибер-нож'!K14</f>
        <v>0</v>
      </c>
      <c r="G11" s="58">
        <f>Венерология!I14</f>
        <v>2182980.4300000002</v>
      </c>
      <c r="H11" s="58">
        <f>'Паллиативная МП'!O14</f>
        <v>16981767.25</v>
      </c>
      <c r="I11" s="58">
        <f>Психотерапия!Q14</f>
        <v>3310632.46</v>
      </c>
      <c r="J11" s="58">
        <f>Наркология!Q14</f>
        <v>10932671.080000004</v>
      </c>
      <c r="K11" s="345">
        <f>Фтизиатрия!K14</f>
        <v>0</v>
      </c>
    </row>
    <row r="12" spans="1:11" s="30" customFormat="1" x14ac:dyDescent="0.2">
      <c r="A12" s="343">
        <v>4</v>
      </c>
      <c r="B12" s="58" t="s">
        <v>62</v>
      </c>
      <c r="C12" s="164" t="s">
        <v>233</v>
      </c>
      <c r="D12" s="307">
        <f t="shared" si="2"/>
        <v>13008074.199999999</v>
      </c>
      <c r="E12" s="93">
        <f>Долечивание!I15</f>
        <v>0</v>
      </c>
      <c r="F12" s="73">
        <f>'Кибер-нож'!K15</f>
        <v>0</v>
      </c>
      <c r="G12" s="58">
        <f>Венерология!I15</f>
        <v>879301</v>
      </c>
      <c r="H12" s="58">
        <f>'Паллиативная МП'!O15</f>
        <v>9699474.9499999993</v>
      </c>
      <c r="I12" s="58">
        <f>Психотерапия!Q15</f>
        <v>0</v>
      </c>
      <c r="J12" s="58">
        <f>Наркология!Q15</f>
        <v>1242914</v>
      </c>
      <c r="K12" s="345">
        <f>Фтизиатрия!K15</f>
        <v>1186384.25</v>
      </c>
    </row>
    <row r="13" spans="1:11" s="30" customFormat="1" ht="18" customHeight="1" x14ac:dyDescent="0.2">
      <c r="A13" s="343">
        <v>5</v>
      </c>
      <c r="B13" s="58" t="s">
        <v>63</v>
      </c>
      <c r="C13" s="164" t="s">
        <v>8</v>
      </c>
      <c r="D13" s="307">
        <f t="shared" si="2"/>
        <v>12440761.979999999</v>
      </c>
      <c r="E13" s="93">
        <f>Долечивание!I16</f>
        <v>0</v>
      </c>
      <c r="F13" s="73">
        <f>'Кибер-нож'!K16</f>
        <v>0</v>
      </c>
      <c r="G13" s="58">
        <f>Венерология!I16</f>
        <v>708068.7</v>
      </c>
      <c r="H13" s="58">
        <f>'Паллиативная МП'!O16</f>
        <v>9123510</v>
      </c>
      <c r="I13" s="58">
        <f>Психотерапия!Q16</f>
        <v>0</v>
      </c>
      <c r="J13" s="58">
        <f>Наркология!Q16</f>
        <v>1146378.2799999998</v>
      </c>
      <c r="K13" s="345">
        <f>Фтизиатрия!K16</f>
        <v>1462805</v>
      </c>
    </row>
    <row r="14" spans="1:11" s="30" customFormat="1" x14ac:dyDescent="0.2">
      <c r="A14" s="343">
        <v>6</v>
      </c>
      <c r="B14" s="80" t="s">
        <v>64</v>
      </c>
      <c r="C14" s="164" t="s">
        <v>65</v>
      </c>
      <c r="D14" s="307">
        <f t="shared" si="2"/>
        <v>59101973.079999998</v>
      </c>
      <c r="E14" s="93">
        <f>Долечивание!I17</f>
        <v>0</v>
      </c>
      <c r="F14" s="73">
        <f>'Кибер-нож'!K17</f>
        <v>0</v>
      </c>
      <c r="G14" s="58">
        <f>Венерология!I17</f>
        <v>8370942.25</v>
      </c>
      <c r="H14" s="58">
        <f>'Паллиативная МП'!O17</f>
        <v>23858571.050000001</v>
      </c>
      <c r="I14" s="58">
        <f>Психотерапия!Q17</f>
        <v>0</v>
      </c>
      <c r="J14" s="58">
        <f>Наркология!Q17</f>
        <v>26141057.279999994</v>
      </c>
      <c r="K14" s="345">
        <f>Фтизиатрия!K17</f>
        <v>731402.5</v>
      </c>
    </row>
    <row r="15" spans="1:11" s="30" customFormat="1" x14ac:dyDescent="0.2">
      <c r="A15" s="343">
        <v>7</v>
      </c>
      <c r="B15" s="58" t="s">
        <v>66</v>
      </c>
      <c r="C15" s="164" t="s">
        <v>234</v>
      </c>
      <c r="D15" s="307">
        <f t="shared" si="2"/>
        <v>20845320.809999999</v>
      </c>
      <c r="E15" s="93">
        <f>Долечивание!I18</f>
        <v>0</v>
      </c>
      <c r="F15" s="73">
        <f>'Кибер-нож'!K18</f>
        <v>0</v>
      </c>
      <c r="G15" s="58">
        <f>Венерология!I18</f>
        <v>2082555</v>
      </c>
      <c r="H15" s="58">
        <f>'Паллиативная МП'!O18</f>
        <v>12012682.199999999</v>
      </c>
      <c r="I15" s="58">
        <f>Психотерапия!Q18</f>
        <v>0</v>
      </c>
      <c r="J15" s="58">
        <f>Наркология!Q18</f>
        <v>3772592.13</v>
      </c>
      <c r="K15" s="345">
        <f>Фтизиатрия!K18</f>
        <v>2977491.48</v>
      </c>
    </row>
    <row r="16" spans="1:11" s="30" customFormat="1" x14ac:dyDescent="0.2">
      <c r="A16" s="343">
        <v>8</v>
      </c>
      <c r="B16" s="80" t="s">
        <v>67</v>
      </c>
      <c r="C16" s="164" t="s">
        <v>17</v>
      </c>
      <c r="D16" s="307">
        <f t="shared" si="2"/>
        <v>12994722.07</v>
      </c>
      <c r="E16" s="93">
        <f>Долечивание!I19</f>
        <v>0</v>
      </c>
      <c r="F16" s="73">
        <f>'Кибер-нож'!K19</f>
        <v>0</v>
      </c>
      <c r="G16" s="58">
        <f>Венерология!I19</f>
        <v>891333.54</v>
      </c>
      <c r="H16" s="58">
        <f>'Паллиативная МП'!O19</f>
        <v>9261745</v>
      </c>
      <c r="I16" s="58">
        <f>Психотерапия!Q19</f>
        <v>0</v>
      </c>
      <c r="J16" s="58">
        <f>Наркология!Q19</f>
        <v>1910200.06</v>
      </c>
      <c r="K16" s="345">
        <f>Фтизиатрия!K19</f>
        <v>931443.47</v>
      </c>
    </row>
    <row r="17" spans="1:11" s="30" customFormat="1" x14ac:dyDescent="0.2">
      <c r="A17" s="343">
        <v>9</v>
      </c>
      <c r="B17" s="80" t="s">
        <v>68</v>
      </c>
      <c r="C17" s="164" t="s">
        <v>6</v>
      </c>
      <c r="D17" s="307">
        <f t="shared" si="2"/>
        <v>14014756.039999999</v>
      </c>
      <c r="E17" s="93">
        <f>Долечивание!I20</f>
        <v>0</v>
      </c>
      <c r="F17" s="73">
        <f>'Кибер-нож'!K20</f>
        <v>0</v>
      </c>
      <c r="G17" s="58">
        <f>Венерология!I20</f>
        <v>1096349.51</v>
      </c>
      <c r="H17" s="58">
        <f>'Паллиативная МП'!O20</f>
        <v>5442106.25</v>
      </c>
      <c r="I17" s="58">
        <f>Психотерапия!Q20</f>
        <v>0</v>
      </c>
      <c r="J17" s="58">
        <f>Наркология!Q20</f>
        <v>5550137.9299999997</v>
      </c>
      <c r="K17" s="345">
        <f>Фтизиатрия!K20</f>
        <v>1926162.35</v>
      </c>
    </row>
    <row r="18" spans="1:11" s="30" customFormat="1" x14ac:dyDescent="0.2">
      <c r="A18" s="343">
        <v>10</v>
      </c>
      <c r="B18" s="80" t="s">
        <v>69</v>
      </c>
      <c r="C18" s="164" t="s">
        <v>18</v>
      </c>
      <c r="D18" s="307">
        <f t="shared" si="2"/>
        <v>24656345.839999996</v>
      </c>
      <c r="E18" s="93">
        <f>Долечивание!I21</f>
        <v>0</v>
      </c>
      <c r="F18" s="73">
        <f>'Кибер-нож'!K21</f>
        <v>0</v>
      </c>
      <c r="G18" s="58">
        <f>Венерология!I21</f>
        <v>1084779.76</v>
      </c>
      <c r="H18" s="58">
        <f>'Паллиативная МП'!O21</f>
        <v>9123510</v>
      </c>
      <c r="I18" s="58">
        <f>Психотерапия!Q21</f>
        <v>13118869.5</v>
      </c>
      <c r="J18" s="58">
        <f>Наркология!Q21</f>
        <v>0</v>
      </c>
      <c r="K18" s="345">
        <f>Фтизиатрия!K21</f>
        <v>1329186.58</v>
      </c>
    </row>
    <row r="19" spans="1:11" s="30" customFormat="1" x14ac:dyDescent="0.2">
      <c r="A19" s="343">
        <v>11</v>
      </c>
      <c r="B19" s="80" t="s">
        <v>70</v>
      </c>
      <c r="C19" s="164" t="s">
        <v>7</v>
      </c>
      <c r="D19" s="307">
        <f t="shared" si="2"/>
        <v>12588870.1</v>
      </c>
      <c r="E19" s="93">
        <f>Долечивание!I22</f>
        <v>0</v>
      </c>
      <c r="F19" s="73">
        <f>'Кибер-нож'!K22</f>
        <v>0</v>
      </c>
      <c r="G19" s="58">
        <f>Венерология!I22</f>
        <v>775173.25</v>
      </c>
      <c r="H19" s="58">
        <f>'Паллиативная МП'!O22</f>
        <v>9123510</v>
      </c>
      <c r="I19" s="58">
        <f>Психотерапия!Q22</f>
        <v>0</v>
      </c>
      <c r="J19" s="58">
        <f>Наркология!Q22</f>
        <v>1109874.76</v>
      </c>
      <c r="K19" s="345">
        <f>Фтизиатрия!K22</f>
        <v>1580312.0899999999</v>
      </c>
    </row>
    <row r="20" spans="1:11" s="30" customFormat="1" x14ac:dyDescent="0.2">
      <c r="A20" s="343">
        <v>12</v>
      </c>
      <c r="B20" s="80" t="s">
        <v>71</v>
      </c>
      <c r="C20" s="164" t="s">
        <v>19</v>
      </c>
      <c r="D20" s="307">
        <f t="shared" si="2"/>
        <v>17552236.350000001</v>
      </c>
      <c r="E20" s="93">
        <f>Долечивание!I23</f>
        <v>0</v>
      </c>
      <c r="F20" s="73">
        <f>'Кибер-нож'!K23</f>
        <v>0</v>
      </c>
      <c r="G20" s="58">
        <f>Венерология!I23</f>
        <v>1473060.57</v>
      </c>
      <c r="H20" s="58">
        <f>'Паллиативная МП'!O23</f>
        <v>10198611.949999999</v>
      </c>
      <c r="I20" s="58">
        <f>Психотерапия!Q23</f>
        <v>0</v>
      </c>
      <c r="J20" s="58">
        <f>Наркология!Q23</f>
        <v>2649730.75</v>
      </c>
      <c r="K20" s="345">
        <f>Фтизиатрия!K23</f>
        <v>3230833.08</v>
      </c>
    </row>
    <row r="21" spans="1:11" s="30" customFormat="1" x14ac:dyDescent="0.2">
      <c r="A21" s="343">
        <v>13</v>
      </c>
      <c r="B21" s="80" t="s">
        <v>260</v>
      </c>
      <c r="C21" s="164" t="s">
        <v>261</v>
      </c>
      <c r="D21" s="307">
        <f t="shared" si="2"/>
        <v>0</v>
      </c>
      <c r="E21" s="93">
        <f>Долечивание!I24</f>
        <v>0</v>
      </c>
      <c r="F21" s="73">
        <f>'Кибер-нож'!K24</f>
        <v>0</v>
      </c>
      <c r="G21" s="58">
        <f>Венерология!I24</f>
        <v>0</v>
      </c>
      <c r="H21" s="58">
        <f>'Паллиативная МП'!O24</f>
        <v>0</v>
      </c>
      <c r="I21" s="58">
        <f>Психотерапия!Q24</f>
        <v>0</v>
      </c>
      <c r="J21" s="58">
        <f>Наркология!Q24</f>
        <v>0</v>
      </c>
      <c r="K21" s="345">
        <f>Фтизиатрия!K24</f>
        <v>0</v>
      </c>
    </row>
    <row r="22" spans="1:11" s="30" customFormat="1" x14ac:dyDescent="0.2">
      <c r="A22" s="343">
        <v>14</v>
      </c>
      <c r="B22" s="58" t="s">
        <v>72</v>
      </c>
      <c r="C22" s="164" t="s">
        <v>73</v>
      </c>
      <c r="D22" s="307">
        <f t="shared" si="2"/>
        <v>0</v>
      </c>
      <c r="E22" s="93">
        <f>Долечивание!I25</f>
        <v>0</v>
      </c>
      <c r="F22" s="73">
        <f>'Кибер-нож'!K25</f>
        <v>0</v>
      </c>
      <c r="G22" s="58">
        <f>Венерология!I25</f>
        <v>0</v>
      </c>
      <c r="H22" s="58">
        <f>'Паллиативная МП'!O25</f>
        <v>0</v>
      </c>
      <c r="I22" s="58">
        <f>Психотерапия!Q25</f>
        <v>0</v>
      </c>
      <c r="J22" s="58">
        <f>Наркология!Q25</f>
        <v>0</v>
      </c>
      <c r="K22" s="345">
        <f>Фтизиатрия!K25</f>
        <v>0</v>
      </c>
    </row>
    <row r="23" spans="1:11" s="30" customFormat="1" x14ac:dyDescent="0.2">
      <c r="A23" s="343">
        <v>15</v>
      </c>
      <c r="B23" s="80" t="s">
        <v>74</v>
      </c>
      <c r="C23" s="164" t="s">
        <v>22</v>
      </c>
      <c r="D23" s="307">
        <f t="shared" si="2"/>
        <v>14725479.51</v>
      </c>
      <c r="E23" s="93">
        <f>Долечивание!I26</f>
        <v>0</v>
      </c>
      <c r="F23" s="73">
        <f>'Кибер-нож'!K26</f>
        <v>0</v>
      </c>
      <c r="G23" s="58">
        <f>Венерология!I26</f>
        <v>1274986.45</v>
      </c>
      <c r="H23" s="58">
        <f>'Паллиативная МП'!O26</f>
        <v>9123510</v>
      </c>
      <c r="I23" s="58">
        <f>Психотерапия!Q26</f>
        <v>0</v>
      </c>
      <c r="J23" s="58">
        <f>Наркология!Q26</f>
        <v>1961333.49</v>
      </c>
      <c r="K23" s="345">
        <f>Фтизиатрия!K26</f>
        <v>2365649.5699999998</v>
      </c>
    </row>
    <row r="24" spans="1:11" s="30" customFormat="1" x14ac:dyDescent="0.2">
      <c r="A24" s="343">
        <v>16</v>
      </c>
      <c r="B24" s="80" t="s">
        <v>75</v>
      </c>
      <c r="C24" s="164" t="s">
        <v>10</v>
      </c>
      <c r="D24" s="307">
        <f t="shared" si="2"/>
        <v>23823475.449999999</v>
      </c>
      <c r="E24" s="93">
        <f>Долечивание!I27</f>
        <v>0</v>
      </c>
      <c r="F24" s="73">
        <f>'Кибер-нож'!K27</f>
        <v>0</v>
      </c>
      <c r="G24" s="58">
        <f>Венерология!I27</f>
        <v>2061729.45</v>
      </c>
      <c r="H24" s="58">
        <f>'Паллиативная МП'!O27</f>
        <v>9261745</v>
      </c>
      <c r="I24" s="58">
        <f>Психотерапия!Q27</f>
        <v>0</v>
      </c>
      <c r="J24" s="58">
        <f>Наркология!Q27</f>
        <v>10586605.699999999</v>
      </c>
      <c r="K24" s="345">
        <f>Фтизиатрия!K27</f>
        <v>1913395.3</v>
      </c>
    </row>
    <row r="25" spans="1:11" s="30" customFormat="1" x14ac:dyDescent="0.2">
      <c r="A25" s="343">
        <v>17</v>
      </c>
      <c r="B25" s="80" t="s">
        <v>76</v>
      </c>
      <c r="C25" s="164" t="s">
        <v>235</v>
      </c>
      <c r="D25" s="307">
        <f t="shared" si="2"/>
        <v>24375165.920000002</v>
      </c>
      <c r="E25" s="93">
        <f>Долечивание!I28</f>
        <v>0</v>
      </c>
      <c r="F25" s="73">
        <f>'Кибер-нож'!K28</f>
        <v>0</v>
      </c>
      <c r="G25" s="58">
        <f>Венерология!I28</f>
        <v>1964543.55</v>
      </c>
      <c r="H25" s="58">
        <f>'Паллиативная МП'!O28</f>
        <v>11177217</v>
      </c>
      <c r="I25" s="58">
        <f>Психотерапия!Q28</f>
        <v>0</v>
      </c>
      <c r="J25" s="58">
        <f>Наркология!Q28</f>
        <v>7508312.4200000009</v>
      </c>
      <c r="K25" s="345">
        <f>Фтизиатрия!K28</f>
        <v>3725092.95</v>
      </c>
    </row>
    <row r="26" spans="1:11" s="30" customFormat="1" x14ac:dyDescent="0.2">
      <c r="A26" s="343">
        <v>18</v>
      </c>
      <c r="B26" s="80" t="s">
        <v>77</v>
      </c>
      <c r="C26" s="164" t="s">
        <v>9</v>
      </c>
      <c r="D26" s="307">
        <f t="shared" si="2"/>
        <v>46853225.180000007</v>
      </c>
      <c r="E26" s="93">
        <f>Долечивание!I29</f>
        <v>0</v>
      </c>
      <c r="F26" s="73">
        <f>'Кибер-нож'!K29</f>
        <v>0</v>
      </c>
      <c r="G26" s="58">
        <f>Венерология!I29</f>
        <v>6066086.8699999992</v>
      </c>
      <c r="H26" s="58">
        <f>'Паллиативная МП'!O29</f>
        <v>20837402.399999999</v>
      </c>
      <c r="I26" s="58">
        <f>Психотерапия!Q29</f>
        <v>2426107.7399999998</v>
      </c>
      <c r="J26" s="58">
        <f>Наркология!Q29</f>
        <v>17523628.170000013</v>
      </c>
      <c r="K26" s="345">
        <f>Фтизиатрия!K29</f>
        <v>0</v>
      </c>
    </row>
    <row r="27" spans="1:11" s="30" customFormat="1" x14ac:dyDescent="0.2">
      <c r="A27" s="343">
        <v>19</v>
      </c>
      <c r="B27" s="58" t="s">
        <v>78</v>
      </c>
      <c r="C27" s="164" t="s">
        <v>11</v>
      </c>
      <c r="D27" s="307">
        <f t="shared" si="2"/>
        <v>7234500.5800000001</v>
      </c>
      <c r="E27" s="93">
        <f>Долечивание!I30</f>
        <v>0</v>
      </c>
      <c r="F27" s="73">
        <f>'Кибер-нож'!K30</f>
        <v>0</v>
      </c>
      <c r="G27" s="58">
        <f>Венерология!I30</f>
        <v>486392.29</v>
      </c>
      <c r="H27" s="58">
        <f>'Паллиативная МП'!O30</f>
        <v>5122554.7</v>
      </c>
      <c r="I27" s="58">
        <f>Психотерапия!Q30</f>
        <v>0</v>
      </c>
      <c r="J27" s="58">
        <f>Наркология!Q30</f>
        <v>625698.64</v>
      </c>
      <c r="K27" s="345">
        <f>Фтизиатрия!K30</f>
        <v>999854.95</v>
      </c>
    </row>
    <row r="28" spans="1:11" s="30" customFormat="1" x14ac:dyDescent="0.2">
      <c r="A28" s="343">
        <v>20</v>
      </c>
      <c r="B28" s="58" t="s">
        <v>79</v>
      </c>
      <c r="C28" s="164" t="s">
        <v>236</v>
      </c>
      <c r="D28" s="307">
        <f t="shared" si="2"/>
        <v>13519322.330000002</v>
      </c>
      <c r="E28" s="93">
        <f>Долечивание!I31</f>
        <v>0</v>
      </c>
      <c r="F28" s="73">
        <f>'Кибер-нож'!K31</f>
        <v>0</v>
      </c>
      <c r="G28" s="58">
        <f>Венерология!I31</f>
        <v>911696.3</v>
      </c>
      <c r="H28" s="58">
        <f>'Паллиативная МП'!O31</f>
        <v>10685774.9</v>
      </c>
      <c r="I28" s="58">
        <f>Психотерапия!Q31</f>
        <v>0</v>
      </c>
      <c r="J28" s="58">
        <f>Наркология!Q31</f>
        <v>824747.37999999989</v>
      </c>
      <c r="K28" s="345">
        <f>Фтизиатрия!K31</f>
        <v>1097103.75</v>
      </c>
    </row>
    <row r="29" spans="1:11" s="30" customFormat="1" x14ac:dyDescent="0.2">
      <c r="A29" s="343">
        <v>21</v>
      </c>
      <c r="B29" s="58" t="s">
        <v>80</v>
      </c>
      <c r="C29" s="164" t="s">
        <v>81</v>
      </c>
      <c r="D29" s="307">
        <f t="shared" si="2"/>
        <v>44602818.609999999</v>
      </c>
      <c r="E29" s="93">
        <f>Долечивание!I32</f>
        <v>0</v>
      </c>
      <c r="F29" s="73">
        <f>'Кибер-нож'!K32</f>
        <v>0</v>
      </c>
      <c r="G29" s="58">
        <f>Венерология!I32</f>
        <v>3532811.46</v>
      </c>
      <c r="H29" s="58">
        <f>'Паллиативная МП'!O32</f>
        <v>12113970.65</v>
      </c>
      <c r="I29" s="58">
        <f>Психотерапия!Q32</f>
        <v>13225589.9</v>
      </c>
      <c r="J29" s="58">
        <f>Наркология!Q32</f>
        <v>13170537.85</v>
      </c>
      <c r="K29" s="345">
        <f>Фтизиатрия!K32</f>
        <v>2559908.75</v>
      </c>
    </row>
    <row r="30" spans="1:11" s="30" customFormat="1" x14ac:dyDescent="0.2">
      <c r="A30" s="343">
        <v>22</v>
      </c>
      <c r="B30" s="58" t="s">
        <v>82</v>
      </c>
      <c r="C30" s="164" t="s">
        <v>39</v>
      </c>
      <c r="D30" s="307">
        <f t="shared" si="2"/>
        <v>51100253.980000004</v>
      </c>
      <c r="E30" s="93">
        <f>Долечивание!I33</f>
        <v>0</v>
      </c>
      <c r="F30" s="73">
        <f>'Кибер-нож'!K33</f>
        <v>0</v>
      </c>
      <c r="G30" s="58">
        <f>Венерология!I33</f>
        <v>2233769.69</v>
      </c>
      <c r="H30" s="58">
        <f>'Паллиативная МП'!O33</f>
        <v>17401620.850000001</v>
      </c>
      <c r="I30" s="58">
        <f>Психотерапия!Q33</f>
        <v>6923030.0199999996</v>
      </c>
      <c r="J30" s="58">
        <f>Наркология!Q33</f>
        <v>24541833.420000006</v>
      </c>
      <c r="K30" s="345">
        <f>Фтизиатрия!K33</f>
        <v>0</v>
      </c>
    </row>
    <row r="31" spans="1:11" s="30" customFormat="1" x14ac:dyDescent="0.2">
      <c r="A31" s="343">
        <v>23</v>
      </c>
      <c r="B31" s="80" t="s">
        <v>83</v>
      </c>
      <c r="C31" s="164" t="s">
        <v>84</v>
      </c>
      <c r="D31" s="307">
        <f t="shared" si="2"/>
        <v>0</v>
      </c>
      <c r="E31" s="93">
        <f>Долечивание!I34</f>
        <v>0</v>
      </c>
      <c r="F31" s="73">
        <f>'Кибер-нож'!K34</f>
        <v>0</v>
      </c>
      <c r="G31" s="58">
        <f>Венерология!I34</f>
        <v>0</v>
      </c>
      <c r="H31" s="58">
        <f>'Паллиативная МП'!O34</f>
        <v>0</v>
      </c>
      <c r="I31" s="58">
        <f>Психотерапия!Q34</f>
        <v>0</v>
      </c>
      <c r="J31" s="58">
        <f>Наркология!Q34</f>
        <v>0</v>
      </c>
      <c r="K31" s="345">
        <f>Фтизиатрия!K34</f>
        <v>0</v>
      </c>
    </row>
    <row r="32" spans="1:11" s="30" customFormat="1" x14ac:dyDescent="0.2">
      <c r="A32" s="343">
        <v>24</v>
      </c>
      <c r="B32" s="80" t="s">
        <v>85</v>
      </c>
      <c r="C32" s="164" t="s">
        <v>86</v>
      </c>
      <c r="D32" s="307">
        <f t="shared" si="2"/>
        <v>0</v>
      </c>
      <c r="E32" s="93">
        <f>Долечивание!I35</f>
        <v>0</v>
      </c>
      <c r="F32" s="73">
        <f>'Кибер-нож'!K35</f>
        <v>0</v>
      </c>
      <c r="G32" s="58">
        <f>Венерология!I35</f>
        <v>0</v>
      </c>
      <c r="H32" s="58">
        <f>'Паллиативная МП'!O35</f>
        <v>0</v>
      </c>
      <c r="I32" s="58">
        <f>Психотерапия!Q35</f>
        <v>0</v>
      </c>
      <c r="J32" s="58">
        <f>Наркология!Q35</f>
        <v>0</v>
      </c>
      <c r="K32" s="345">
        <f>Фтизиатрия!K35</f>
        <v>0</v>
      </c>
    </row>
    <row r="33" spans="1:11" s="30" customFormat="1" ht="27" customHeight="1" x14ac:dyDescent="0.2">
      <c r="A33" s="343">
        <v>25</v>
      </c>
      <c r="B33" s="80" t="s">
        <v>87</v>
      </c>
      <c r="C33" s="164" t="s">
        <v>88</v>
      </c>
      <c r="D33" s="307">
        <f t="shared" si="2"/>
        <v>0</v>
      </c>
      <c r="E33" s="93">
        <f>Долечивание!I36</f>
        <v>0</v>
      </c>
      <c r="F33" s="73">
        <f>'Кибер-нож'!K36</f>
        <v>0</v>
      </c>
      <c r="G33" s="58">
        <f>Венерология!I36</f>
        <v>0</v>
      </c>
      <c r="H33" s="58">
        <f>'Паллиативная МП'!O36</f>
        <v>0</v>
      </c>
      <c r="I33" s="58">
        <f>Психотерапия!Q36</f>
        <v>0</v>
      </c>
      <c r="J33" s="58">
        <f>Наркология!Q36</f>
        <v>0</v>
      </c>
      <c r="K33" s="345">
        <f>Фтизиатрия!K36</f>
        <v>0</v>
      </c>
    </row>
    <row r="34" spans="1:11" s="30" customFormat="1" x14ac:dyDescent="0.2">
      <c r="A34" s="343">
        <v>26</v>
      </c>
      <c r="B34" s="58" t="s">
        <v>89</v>
      </c>
      <c r="C34" s="164" t="s">
        <v>90</v>
      </c>
      <c r="D34" s="307">
        <f t="shared" si="2"/>
        <v>44206971.149999999</v>
      </c>
      <c r="E34" s="93">
        <f>Долечивание!I37</f>
        <v>0</v>
      </c>
      <c r="F34" s="73">
        <f>'Кибер-нож'!K37</f>
        <v>0</v>
      </c>
      <c r="G34" s="58">
        <f>Венерология!I37</f>
        <v>1894199.47</v>
      </c>
      <c r="H34" s="58">
        <f>'Паллиативная МП'!O37</f>
        <v>23676514.900000002</v>
      </c>
      <c r="I34" s="58">
        <f>Психотерапия!Q37</f>
        <v>15853169.960000001</v>
      </c>
      <c r="J34" s="58">
        <f>Наркология!Q37</f>
        <v>1029797.61</v>
      </c>
      <c r="K34" s="345">
        <f>Фтизиатрия!K37</f>
        <v>1753289.21</v>
      </c>
    </row>
    <row r="35" spans="1:11" s="30" customFormat="1" x14ac:dyDescent="0.2">
      <c r="A35" s="343">
        <v>27</v>
      </c>
      <c r="B35" s="80" t="s">
        <v>91</v>
      </c>
      <c r="C35" s="164" t="s">
        <v>92</v>
      </c>
      <c r="D35" s="307">
        <f t="shared" si="2"/>
        <v>10675249.360000001</v>
      </c>
      <c r="E35" s="93">
        <f>Долечивание!I38</f>
        <v>0</v>
      </c>
      <c r="F35" s="73">
        <f>'Кибер-нож'!K38</f>
        <v>0</v>
      </c>
      <c r="G35" s="58">
        <f>Венерология!I38</f>
        <v>1120414.5900000001</v>
      </c>
      <c r="H35" s="58">
        <f>'Паллиативная МП'!O38</f>
        <v>8057138</v>
      </c>
      <c r="I35" s="58">
        <f>Психотерапия!Q38</f>
        <v>0</v>
      </c>
      <c r="J35" s="58">
        <f>Наркология!Q38</f>
        <v>735618.8</v>
      </c>
      <c r="K35" s="345">
        <f>Фтизиатрия!K38</f>
        <v>762077.97</v>
      </c>
    </row>
    <row r="36" spans="1:11" s="30" customFormat="1" x14ac:dyDescent="0.2">
      <c r="A36" s="343">
        <v>28</v>
      </c>
      <c r="B36" s="80" t="s">
        <v>93</v>
      </c>
      <c r="C36" s="164" t="s">
        <v>94</v>
      </c>
      <c r="D36" s="307">
        <f t="shared" si="2"/>
        <v>3341173.05</v>
      </c>
      <c r="E36" s="93">
        <f>Долечивание!I39</f>
        <v>0</v>
      </c>
      <c r="F36" s="73">
        <f>'Кибер-нож'!K39</f>
        <v>0</v>
      </c>
      <c r="G36" s="58">
        <f>Венерология!I39</f>
        <v>0</v>
      </c>
      <c r="H36" s="58">
        <f>'Паллиативная МП'!O39</f>
        <v>3341173.05</v>
      </c>
      <c r="I36" s="58">
        <f>Психотерапия!Q39</f>
        <v>0</v>
      </c>
      <c r="J36" s="58">
        <f>Наркология!Q39</f>
        <v>0</v>
      </c>
      <c r="K36" s="345">
        <f>Фтизиатрия!K39</f>
        <v>0</v>
      </c>
    </row>
    <row r="37" spans="1:11" s="30" customFormat="1" x14ac:dyDescent="0.2">
      <c r="A37" s="343">
        <v>29</v>
      </c>
      <c r="B37" s="58" t="s">
        <v>95</v>
      </c>
      <c r="C37" s="164" t="s">
        <v>96</v>
      </c>
      <c r="D37" s="307">
        <f t="shared" si="2"/>
        <v>0</v>
      </c>
      <c r="E37" s="93">
        <f>Долечивание!I40</f>
        <v>0</v>
      </c>
      <c r="F37" s="73">
        <f>'Кибер-нож'!K40</f>
        <v>0</v>
      </c>
      <c r="G37" s="58">
        <f>Венерология!I40</f>
        <v>0</v>
      </c>
      <c r="H37" s="58">
        <f>'Паллиативная МП'!O40</f>
        <v>0</v>
      </c>
      <c r="I37" s="58">
        <f>Психотерапия!Q40</f>
        <v>0</v>
      </c>
      <c r="J37" s="58">
        <f>Наркология!Q40</f>
        <v>0</v>
      </c>
      <c r="K37" s="345">
        <f>Фтизиатрия!K40</f>
        <v>0</v>
      </c>
    </row>
    <row r="38" spans="1:11" s="30" customFormat="1" ht="24" x14ac:dyDescent="0.2">
      <c r="A38" s="343">
        <v>30</v>
      </c>
      <c r="B38" s="58" t="s">
        <v>97</v>
      </c>
      <c r="C38" s="164" t="s">
        <v>23</v>
      </c>
      <c r="D38" s="307">
        <f t="shared" si="2"/>
        <v>0</v>
      </c>
      <c r="E38" s="93">
        <f>Долечивание!I41</f>
        <v>0</v>
      </c>
      <c r="F38" s="73">
        <f>'Кибер-нож'!K41</f>
        <v>0</v>
      </c>
      <c r="G38" s="58">
        <f>Венерология!I41</f>
        <v>0</v>
      </c>
      <c r="H38" s="58">
        <f>'Паллиативная МП'!O41</f>
        <v>0</v>
      </c>
      <c r="I38" s="58">
        <f>Психотерапия!Q41</f>
        <v>0</v>
      </c>
      <c r="J38" s="58">
        <f>Наркология!Q41</f>
        <v>0</v>
      </c>
      <c r="K38" s="345">
        <f>Фтизиатрия!K41</f>
        <v>0</v>
      </c>
    </row>
    <row r="39" spans="1:11" s="30" customFormat="1" ht="24" x14ac:dyDescent="0.2">
      <c r="A39" s="343">
        <v>31</v>
      </c>
      <c r="B39" s="80" t="s">
        <v>98</v>
      </c>
      <c r="C39" s="164" t="s">
        <v>58</v>
      </c>
      <c r="D39" s="307">
        <f t="shared" si="2"/>
        <v>0</v>
      </c>
      <c r="E39" s="93">
        <f>Долечивание!I42</f>
        <v>0</v>
      </c>
      <c r="F39" s="73">
        <f>'Кибер-нож'!K42</f>
        <v>0</v>
      </c>
      <c r="G39" s="58">
        <f>Венерология!I42</f>
        <v>0</v>
      </c>
      <c r="H39" s="58">
        <f>'Паллиативная МП'!O42</f>
        <v>0</v>
      </c>
      <c r="I39" s="58">
        <f>Психотерапия!Q42</f>
        <v>0</v>
      </c>
      <c r="J39" s="58">
        <f>Наркология!Q42</f>
        <v>0</v>
      </c>
      <c r="K39" s="345">
        <f>Фтизиатрия!K42</f>
        <v>0</v>
      </c>
    </row>
    <row r="40" spans="1:11" s="30" customFormat="1" x14ac:dyDescent="0.2">
      <c r="A40" s="343">
        <v>32</v>
      </c>
      <c r="B40" s="58" t="s">
        <v>99</v>
      </c>
      <c r="C40" s="164" t="s">
        <v>40</v>
      </c>
      <c r="D40" s="307">
        <f t="shared" si="2"/>
        <v>45434846.239999995</v>
      </c>
      <c r="E40" s="93">
        <f>Долечивание!I43</f>
        <v>0</v>
      </c>
      <c r="F40" s="73">
        <f>'Кибер-нож'!K43</f>
        <v>0</v>
      </c>
      <c r="G40" s="58">
        <f>Венерология!I43</f>
        <v>3035784.76</v>
      </c>
      <c r="H40" s="58">
        <f>'Паллиативная МП'!O43</f>
        <v>17747135</v>
      </c>
      <c r="I40" s="58">
        <f>Психотерапия!Q43</f>
        <v>3372112.4</v>
      </c>
      <c r="J40" s="58">
        <f>Наркология!Q43</f>
        <v>21279814.079999998</v>
      </c>
      <c r="K40" s="345">
        <f>Фтизиатрия!K43</f>
        <v>0</v>
      </c>
    </row>
    <row r="41" spans="1:11" s="30" customFormat="1" x14ac:dyDescent="0.2">
      <c r="A41" s="343">
        <v>33</v>
      </c>
      <c r="B41" s="58" t="s">
        <v>100</v>
      </c>
      <c r="C41" s="164" t="s">
        <v>38</v>
      </c>
      <c r="D41" s="307">
        <f t="shared" ref="D41:D72" si="3">E41+F41+G41+H41+I41+J41+K41</f>
        <v>58611428.24000001</v>
      </c>
      <c r="E41" s="93">
        <f>Долечивание!I44</f>
        <v>0</v>
      </c>
      <c r="F41" s="73">
        <f>'Кибер-нож'!K44</f>
        <v>0</v>
      </c>
      <c r="G41" s="58">
        <f>Венерология!I44</f>
        <v>0</v>
      </c>
      <c r="H41" s="58">
        <f>'Паллиативная МП'!O44</f>
        <v>19503595.949999999</v>
      </c>
      <c r="I41" s="58">
        <f>Психотерапия!Q44</f>
        <v>0</v>
      </c>
      <c r="J41" s="58">
        <f>Наркология!Q44</f>
        <v>39107832.290000007</v>
      </c>
      <c r="K41" s="345">
        <f>Фтизиатрия!K44</f>
        <v>0</v>
      </c>
    </row>
    <row r="42" spans="1:11" s="30" customFormat="1" x14ac:dyDescent="0.2">
      <c r="A42" s="343">
        <v>34</v>
      </c>
      <c r="B42" s="58" t="s">
        <v>101</v>
      </c>
      <c r="C42" s="164" t="s">
        <v>16</v>
      </c>
      <c r="D42" s="307">
        <f t="shared" si="3"/>
        <v>21793473.200000007</v>
      </c>
      <c r="E42" s="93">
        <f>Долечивание!I45</f>
        <v>0</v>
      </c>
      <c r="F42" s="73">
        <f>'Кибер-нож'!K45</f>
        <v>0</v>
      </c>
      <c r="G42" s="58">
        <f>Венерология!I45</f>
        <v>1326356.1399999999</v>
      </c>
      <c r="H42" s="58">
        <f>'Паллиативная МП'!O45</f>
        <v>10663494.65</v>
      </c>
      <c r="I42" s="58">
        <f>Психотерапия!Q45</f>
        <v>0</v>
      </c>
      <c r="J42" s="58">
        <f>Наркология!Q45</f>
        <v>7938647.8600000069</v>
      </c>
      <c r="K42" s="345">
        <f>Фтизиатрия!K45</f>
        <v>1864974.55</v>
      </c>
    </row>
    <row r="43" spans="1:11" s="30" customFormat="1" x14ac:dyDescent="0.2">
      <c r="A43" s="343">
        <v>35</v>
      </c>
      <c r="B43" s="80" t="s">
        <v>102</v>
      </c>
      <c r="C43" s="164" t="s">
        <v>21</v>
      </c>
      <c r="D43" s="307">
        <f t="shared" si="3"/>
        <v>37263370.799999997</v>
      </c>
      <c r="E43" s="93">
        <f>Долечивание!I46</f>
        <v>0</v>
      </c>
      <c r="F43" s="73">
        <f>'Кибер-нож'!K46</f>
        <v>0</v>
      </c>
      <c r="G43" s="58">
        <f>Венерология!I46</f>
        <v>3707410.69</v>
      </c>
      <c r="H43" s="58">
        <f>'Паллиативная МП'!O46</f>
        <v>16038595.35</v>
      </c>
      <c r="I43" s="58">
        <f>Психотерапия!Q46</f>
        <v>0</v>
      </c>
      <c r="J43" s="58">
        <f>Наркология!Q46</f>
        <v>17517364.759999998</v>
      </c>
      <c r="K43" s="345">
        <f>Фтизиатрия!K46</f>
        <v>0</v>
      </c>
    </row>
    <row r="44" spans="1:11" s="30" customFormat="1" x14ac:dyDescent="0.2">
      <c r="A44" s="343">
        <v>36</v>
      </c>
      <c r="B44" s="58" t="s">
        <v>103</v>
      </c>
      <c r="C44" s="164" t="s">
        <v>25</v>
      </c>
      <c r="D44" s="307">
        <f t="shared" si="3"/>
        <v>17933664.41</v>
      </c>
      <c r="E44" s="93">
        <f>Долечивание!I47</f>
        <v>0</v>
      </c>
      <c r="F44" s="73">
        <f>'Кибер-нож'!K47</f>
        <v>0</v>
      </c>
      <c r="G44" s="58">
        <f>Венерология!I47</f>
        <v>1175023.81</v>
      </c>
      <c r="H44" s="58">
        <f>'Паллиативная МП'!O47</f>
        <v>9123510</v>
      </c>
      <c r="I44" s="58">
        <f>Психотерапия!Q47</f>
        <v>0</v>
      </c>
      <c r="J44" s="58">
        <f>Наркология!Q47</f>
        <v>5709439.3500000006</v>
      </c>
      <c r="K44" s="345">
        <f>Фтизиатрия!K47</f>
        <v>1925691.25</v>
      </c>
    </row>
    <row r="45" spans="1:11" s="30" customFormat="1" x14ac:dyDescent="0.2">
      <c r="A45" s="343">
        <v>37</v>
      </c>
      <c r="B45" s="58" t="s">
        <v>104</v>
      </c>
      <c r="C45" s="164" t="s">
        <v>237</v>
      </c>
      <c r="D45" s="307">
        <f t="shared" si="3"/>
        <v>54416936.569999993</v>
      </c>
      <c r="E45" s="93">
        <f>Долечивание!I48</f>
        <v>0</v>
      </c>
      <c r="F45" s="73">
        <f>'Кибер-нож'!K48</f>
        <v>0</v>
      </c>
      <c r="G45" s="58">
        <f>Венерология!I48</f>
        <v>2762393.51</v>
      </c>
      <c r="H45" s="58">
        <f>'Паллиативная МП'!O48</f>
        <v>14450161</v>
      </c>
      <c r="I45" s="58">
        <f>Психотерапия!Q48</f>
        <v>13225589.9</v>
      </c>
      <c r="J45" s="58">
        <f>Наркология!Q48</f>
        <v>18493273.41</v>
      </c>
      <c r="K45" s="345">
        <f>Фтизиатрия!K48</f>
        <v>5485518.75</v>
      </c>
    </row>
    <row r="46" spans="1:11" s="30" customFormat="1" x14ac:dyDescent="0.2">
      <c r="A46" s="343">
        <v>38</v>
      </c>
      <c r="B46" s="93" t="s">
        <v>105</v>
      </c>
      <c r="C46" s="112" t="s">
        <v>238</v>
      </c>
      <c r="D46" s="307">
        <f t="shared" si="3"/>
        <v>15847516.630000001</v>
      </c>
      <c r="E46" s="93">
        <f>Долечивание!I49</f>
        <v>0</v>
      </c>
      <c r="F46" s="73">
        <f>'Кибер-нож'!K49</f>
        <v>0</v>
      </c>
      <c r="G46" s="58">
        <f>Венерология!I49</f>
        <v>1175949.3899999999</v>
      </c>
      <c r="H46" s="58">
        <f>'Паллиативная МП'!O49</f>
        <v>9123510</v>
      </c>
      <c r="I46" s="58">
        <f>Психотерапия!Q49</f>
        <v>2434282.52</v>
      </c>
      <c r="J46" s="58">
        <f>Наркология!Q49</f>
        <v>1650969.72</v>
      </c>
      <c r="K46" s="345">
        <f>Фтизиатрия!K49</f>
        <v>1462805</v>
      </c>
    </row>
    <row r="47" spans="1:11" s="30" customFormat="1" x14ac:dyDescent="0.2">
      <c r="A47" s="343">
        <v>39</v>
      </c>
      <c r="B47" s="58" t="s">
        <v>106</v>
      </c>
      <c r="C47" s="164" t="s">
        <v>239</v>
      </c>
      <c r="D47" s="307">
        <f t="shared" si="3"/>
        <v>12733014.830000002</v>
      </c>
      <c r="E47" s="93">
        <f>Долечивание!I50</f>
        <v>0</v>
      </c>
      <c r="F47" s="73">
        <f>'Кибер-нож'!K50</f>
        <v>0</v>
      </c>
      <c r="G47" s="58">
        <f>Венерология!I50</f>
        <v>597461.89</v>
      </c>
      <c r="H47" s="58">
        <f>'Паллиативная МП'!O50</f>
        <v>10054752.050000001</v>
      </c>
      <c r="I47" s="58">
        <f>Психотерапия!Q50</f>
        <v>0</v>
      </c>
      <c r="J47" s="58">
        <f>Наркология!Q50</f>
        <v>716408.09</v>
      </c>
      <c r="K47" s="345">
        <f>Фтизиатрия!K50</f>
        <v>1364392.8</v>
      </c>
    </row>
    <row r="48" spans="1:11" s="30" customFormat="1" x14ac:dyDescent="0.2">
      <c r="A48" s="343">
        <v>40</v>
      </c>
      <c r="B48" s="58" t="s">
        <v>107</v>
      </c>
      <c r="C48" s="164" t="s">
        <v>24</v>
      </c>
      <c r="D48" s="307">
        <f t="shared" si="3"/>
        <v>16105664.4</v>
      </c>
      <c r="E48" s="93">
        <f>Долечивание!I51</f>
        <v>0</v>
      </c>
      <c r="F48" s="73">
        <f>'Кибер-нож'!K51</f>
        <v>0</v>
      </c>
      <c r="G48" s="58">
        <f>Венерология!I51</f>
        <v>1050996.0900000001</v>
      </c>
      <c r="H48" s="58">
        <f>'Паллиативная МП'!O51</f>
        <v>9897626</v>
      </c>
      <c r="I48" s="58">
        <f>Психотерапия!Q51</f>
        <v>0</v>
      </c>
      <c r="J48" s="58">
        <f>Наркология!Q51</f>
        <v>2390828.66</v>
      </c>
      <c r="K48" s="345">
        <f>Фтизиатрия!K51</f>
        <v>2766213.65</v>
      </c>
    </row>
    <row r="49" spans="1:11" s="30" customFormat="1" x14ac:dyDescent="0.2">
      <c r="A49" s="343">
        <v>41</v>
      </c>
      <c r="B49" s="80" t="s">
        <v>108</v>
      </c>
      <c r="C49" s="164" t="s">
        <v>20</v>
      </c>
      <c r="D49" s="307">
        <f t="shared" si="3"/>
        <v>12697111.300000001</v>
      </c>
      <c r="E49" s="93">
        <f>Долечивание!I52</f>
        <v>0</v>
      </c>
      <c r="F49" s="73">
        <f>'Кибер-нож'!K52</f>
        <v>0</v>
      </c>
      <c r="G49" s="58">
        <f>Венерология!I52</f>
        <v>955661.35</v>
      </c>
      <c r="H49" s="58">
        <f>'Паллиативная МП'!O52</f>
        <v>9123510</v>
      </c>
      <c r="I49" s="58">
        <f>Психотерапия!Q52</f>
        <v>0</v>
      </c>
      <c r="J49" s="58">
        <f>Наркология!Q52</f>
        <v>1158851.6499999999</v>
      </c>
      <c r="K49" s="345">
        <f>Фтизиатрия!K52</f>
        <v>1459088.3</v>
      </c>
    </row>
    <row r="50" spans="1:11" s="30" customFormat="1" x14ac:dyDescent="0.2">
      <c r="A50" s="343">
        <v>42</v>
      </c>
      <c r="B50" s="58" t="s">
        <v>109</v>
      </c>
      <c r="C50" s="164" t="s">
        <v>110</v>
      </c>
      <c r="D50" s="307">
        <f t="shared" si="3"/>
        <v>0</v>
      </c>
      <c r="E50" s="93">
        <f>Долечивание!I53</f>
        <v>0</v>
      </c>
      <c r="F50" s="73">
        <f>'Кибер-нож'!K53</f>
        <v>0</v>
      </c>
      <c r="G50" s="58">
        <f>Венерология!I53</f>
        <v>0</v>
      </c>
      <c r="H50" s="58">
        <f>'Паллиативная МП'!O53</f>
        <v>0</v>
      </c>
      <c r="I50" s="58">
        <f>Психотерапия!Q53</f>
        <v>0</v>
      </c>
      <c r="J50" s="58">
        <f>Наркология!Q53</f>
        <v>0</v>
      </c>
      <c r="K50" s="345">
        <f>Фтизиатрия!K53</f>
        <v>0</v>
      </c>
    </row>
    <row r="51" spans="1:11" s="30" customFormat="1" x14ac:dyDescent="0.2">
      <c r="A51" s="343">
        <v>43</v>
      </c>
      <c r="B51" s="80" t="s">
        <v>111</v>
      </c>
      <c r="C51" s="164" t="s">
        <v>112</v>
      </c>
      <c r="D51" s="307">
        <f t="shared" si="3"/>
        <v>38450033.43</v>
      </c>
      <c r="E51" s="93">
        <f>Долечивание!I54</f>
        <v>0</v>
      </c>
      <c r="F51" s="73">
        <f>'Кибер-нож'!K54</f>
        <v>0</v>
      </c>
      <c r="G51" s="58">
        <f>Венерология!I54</f>
        <v>4040964.6399999997</v>
      </c>
      <c r="H51" s="58">
        <f>'Паллиативная МП'!O54</f>
        <v>18395042.5</v>
      </c>
      <c r="I51" s="58">
        <f>Психотерапия!Q54</f>
        <v>0</v>
      </c>
      <c r="J51" s="58">
        <f>Наркология!Q54</f>
        <v>16014026.289999999</v>
      </c>
      <c r="K51" s="345">
        <f>Фтизиатрия!K54</f>
        <v>0</v>
      </c>
    </row>
    <row r="52" spans="1:11" s="30" customFormat="1" x14ac:dyDescent="0.2">
      <c r="A52" s="343">
        <v>44</v>
      </c>
      <c r="B52" s="58" t="s">
        <v>113</v>
      </c>
      <c r="C52" s="164" t="s">
        <v>244</v>
      </c>
      <c r="D52" s="307">
        <f t="shared" si="3"/>
        <v>17374076.309999999</v>
      </c>
      <c r="E52" s="93">
        <f>Долечивание!I55</f>
        <v>0</v>
      </c>
      <c r="F52" s="73">
        <f>'Кибер-нож'!K55</f>
        <v>0</v>
      </c>
      <c r="G52" s="58">
        <f>Венерология!I55</f>
        <v>1249995.79</v>
      </c>
      <c r="H52" s="58">
        <f>'Паллиативная МП'!O55</f>
        <v>10683097.25</v>
      </c>
      <c r="I52" s="58">
        <f>Психотерапия!Q55</f>
        <v>2434282.52</v>
      </c>
      <c r="J52" s="58">
        <f>Наркология!Q55</f>
        <v>1519583.55</v>
      </c>
      <c r="K52" s="345">
        <f>Фтизиатрия!K55</f>
        <v>1487117.2</v>
      </c>
    </row>
    <row r="53" spans="1:11" s="30" customFormat="1" x14ac:dyDescent="0.2">
      <c r="A53" s="343">
        <v>45</v>
      </c>
      <c r="B53" s="58" t="s">
        <v>114</v>
      </c>
      <c r="C53" s="164" t="s">
        <v>2</v>
      </c>
      <c r="D53" s="307">
        <f t="shared" si="3"/>
        <v>51543439.020000003</v>
      </c>
      <c r="E53" s="93">
        <f>Долечивание!I56</f>
        <v>0</v>
      </c>
      <c r="F53" s="73">
        <f>'Кибер-нож'!K56</f>
        <v>0</v>
      </c>
      <c r="G53" s="58">
        <f>Венерология!I56</f>
        <v>4079239.05</v>
      </c>
      <c r="H53" s="58">
        <f>'Паллиативная МП'!O56</f>
        <v>22405576.449999999</v>
      </c>
      <c r="I53" s="58">
        <f>Психотерапия!Q56</f>
        <v>0</v>
      </c>
      <c r="J53" s="58">
        <f>Наркология!Q56</f>
        <v>22419897.48</v>
      </c>
      <c r="K53" s="345">
        <f>Фтизиатрия!K56</f>
        <v>2638726.04</v>
      </c>
    </row>
    <row r="54" spans="1:11" s="30" customFormat="1" x14ac:dyDescent="0.2">
      <c r="A54" s="343">
        <v>46</v>
      </c>
      <c r="B54" s="80" t="s">
        <v>115</v>
      </c>
      <c r="C54" s="164" t="s">
        <v>3</v>
      </c>
      <c r="D54" s="307">
        <f t="shared" si="3"/>
        <v>13485811.490000002</v>
      </c>
      <c r="E54" s="93">
        <f>Долечивание!I57</f>
        <v>0</v>
      </c>
      <c r="F54" s="73">
        <f>'Кибер-нож'!K57</f>
        <v>0</v>
      </c>
      <c r="G54" s="58">
        <f>Венерология!I57</f>
        <v>1071821.6399999999</v>
      </c>
      <c r="H54" s="58">
        <f>'Паллиативная МП'!O57</f>
        <v>9261745</v>
      </c>
      <c r="I54" s="58">
        <f>Психотерапия!Q57</f>
        <v>0</v>
      </c>
      <c r="J54" s="58">
        <f>Наркология!Q57</f>
        <v>1288387.23</v>
      </c>
      <c r="K54" s="345">
        <f>Фтизиатрия!K57</f>
        <v>1863857.62</v>
      </c>
    </row>
    <row r="55" spans="1:11" s="30" customFormat="1" x14ac:dyDescent="0.2">
      <c r="A55" s="343">
        <v>47</v>
      </c>
      <c r="B55" s="80" t="s">
        <v>116</v>
      </c>
      <c r="C55" s="164" t="s">
        <v>240</v>
      </c>
      <c r="D55" s="307">
        <f t="shared" si="3"/>
        <v>26370560.550000001</v>
      </c>
      <c r="E55" s="93">
        <f>Долечивание!I58</f>
        <v>0</v>
      </c>
      <c r="F55" s="73">
        <f>'Кибер-нож'!K58</f>
        <v>0</v>
      </c>
      <c r="G55" s="58">
        <f>Венерология!I58</f>
        <v>1173635.44</v>
      </c>
      <c r="H55" s="58">
        <f>'Паллиативная МП'!O58</f>
        <v>9123510</v>
      </c>
      <c r="I55" s="58">
        <f>Психотерапия!Q58</f>
        <v>13225589.9</v>
      </c>
      <c r="J55" s="58">
        <f>Наркология!Q58</f>
        <v>2090684.96</v>
      </c>
      <c r="K55" s="345">
        <f>Фтизиатрия!K58</f>
        <v>757140.25</v>
      </c>
    </row>
    <row r="56" spans="1:11" s="30" customFormat="1" x14ac:dyDescent="0.2">
      <c r="A56" s="343">
        <v>48</v>
      </c>
      <c r="B56" s="58" t="s">
        <v>117</v>
      </c>
      <c r="C56" s="164" t="s">
        <v>0</v>
      </c>
      <c r="D56" s="307">
        <f t="shared" si="3"/>
        <v>27330945.669999998</v>
      </c>
      <c r="E56" s="93">
        <f>Долечивание!I59</f>
        <v>0</v>
      </c>
      <c r="F56" s="73">
        <f>'Кибер-нож'!K59</f>
        <v>0</v>
      </c>
      <c r="G56" s="58">
        <f>Венерология!I59</f>
        <v>1056086.78</v>
      </c>
      <c r="H56" s="58">
        <f>'Паллиативная МП'!O59</f>
        <v>10524596.85</v>
      </c>
      <c r="I56" s="58">
        <f>Психотерапия!Q59</f>
        <v>0</v>
      </c>
      <c r="J56" s="58">
        <f>Наркология!Q59</f>
        <v>12743107.49</v>
      </c>
      <c r="K56" s="345">
        <f>Фтизиатрия!K59</f>
        <v>3007154.55</v>
      </c>
    </row>
    <row r="57" spans="1:11" s="30" customFormat="1" x14ac:dyDescent="0.2">
      <c r="A57" s="343">
        <v>49</v>
      </c>
      <c r="B57" s="80" t="s">
        <v>118</v>
      </c>
      <c r="C57" s="164" t="s">
        <v>4</v>
      </c>
      <c r="D57" s="307">
        <f t="shared" si="3"/>
        <v>12454019.370000001</v>
      </c>
      <c r="E57" s="93">
        <f>Долечивание!I60</f>
        <v>0</v>
      </c>
      <c r="F57" s="73">
        <f>'Кибер-нож'!K60</f>
        <v>0</v>
      </c>
      <c r="G57" s="58">
        <f>Венерология!I60</f>
        <v>583115.4</v>
      </c>
      <c r="H57" s="58">
        <f>'Паллиативная МП'!O60</f>
        <v>9795382.4499999993</v>
      </c>
      <c r="I57" s="58">
        <f>Психотерапия!Q60</f>
        <v>0</v>
      </c>
      <c r="J57" s="58">
        <f>Наркология!Q60</f>
        <v>941949.47</v>
      </c>
      <c r="K57" s="345">
        <f>Фтизиатрия!K60</f>
        <v>1133572.05</v>
      </c>
    </row>
    <row r="58" spans="1:11" s="30" customFormat="1" x14ac:dyDescent="0.2">
      <c r="A58" s="343">
        <v>50</v>
      </c>
      <c r="B58" s="58" t="s">
        <v>119</v>
      </c>
      <c r="C58" s="164" t="s">
        <v>1</v>
      </c>
      <c r="D58" s="307">
        <f t="shared" si="3"/>
        <v>15176276.18</v>
      </c>
      <c r="E58" s="93">
        <f>Долечивание!I61</f>
        <v>0</v>
      </c>
      <c r="F58" s="73">
        <f>'Кибер-нож'!K61</f>
        <v>0</v>
      </c>
      <c r="G58" s="58">
        <f>Венерология!I61</f>
        <v>1177337.76</v>
      </c>
      <c r="H58" s="58">
        <f>'Паллиативная МП'!O61</f>
        <v>10447941.5</v>
      </c>
      <c r="I58" s="58">
        <f>Психотерапия!Q61</f>
        <v>0</v>
      </c>
      <c r="J58" s="58">
        <f>Наркология!Q61</f>
        <v>1652950.6700000002</v>
      </c>
      <c r="K58" s="345">
        <f>Фтизиатрия!K61</f>
        <v>1898046.25</v>
      </c>
    </row>
    <row r="59" spans="1:11" s="30" customFormat="1" x14ac:dyDescent="0.2">
      <c r="A59" s="343">
        <v>51</v>
      </c>
      <c r="B59" s="80" t="s">
        <v>120</v>
      </c>
      <c r="C59" s="164" t="s">
        <v>241</v>
      </c>
      <c r="D59" s="307">
        <f t="shared" si="3"/>
        <v>17223406.84</v>
      </c>
      <c r="E59" s="93">
        <f>Долечивание!I62</f>
        <v>0</v>
      </c>
      <c r="F59" s="73">
        <f>'Кибер-нож'!K62</f>
        <v>0</v>
      </c>
      <c r="G59" s="58">
        <f>Венерология!I62</f>
        <v>1295349.21</v>
      </c>
      <c r="H59" s="58">
        <f>'Паллиативная МП'!O62</f>
        <v>10109550.25</v>
      </c>
      <c r="I59" s="58">
        <f>Психотерапия!Q62</f>
        <v>0</v>
      </c>
      <c r="J59" s="58">
        <f>Наркология!Q62</f>
        <v>2249769.38</v>
      </c>
      <c r="K59" s="345">
        <f>Фтизиатрия!K62</f>
        <v>3568738</v>
      </c>
    </row>
    <row r="60" spans="1:11" s="30" customFormat="1" x14ac:dyDescent="0.2">
      <c r="A60" s="343">
        <v>52</v>
      </c>
      <c r="B60" s="80" t="s">
        <v>121</v>
      </c>
      <c r="C60" s="164" t="s">
        <v>26</v>
      </c>
      <c r="D60" s="307">
        <f t="shared" si="3"/>
        <v>55788475.43</v>
      </c>
      <c r="E60" s="93">
        <f>Долечивание!I63</f>
        <v>0</v>
      </c>
      <c r="F60" s="73">
        <f>'Кибер-нож'!K63</f>
        <v>0</v>
      </c>
      <c r="G60" s="58">
        <f>Венерология!I63</f>
        <v>4990264.57</v>
      </c>
      <c r="H60" s="58">
        <f>'Паллиативная МП'!O63</f>
        <v>17222813.649999999</v>
      </c>
      <c r="I60" s="58">
        <f>Психотерапия!Q63</f>
        <v>0</v>
      </c>
      <c r="J60" s="58">
        <f>Наркология!Q63</f>
        <v>28089878.460000001</v>
      </c>
      <c r="K60" s="345">
        <f>Фтизиатрия!K63</f>
        <v>5485518.75</v>
      </c>
    </row>
    <row r="61" spans="1:11" s="30" customFormat="1" x14ac:dyDescent="0.2">
      <c r="A61" s="343">
        <v>53</v>
      </c>
      <c r="B61" s="80" t="s">
        <v>122</v>
      </c>
      <c r="C61" s="164" t="s">
        <v>242</v>
      </c>
      <c r="D61" s="307">
        <f t="shared" si="3"/>
        <v>13578342.660000002</v>
      </c>
      <c r="E61" s="93">
        <f>Долечивание!I64</f>
        <v>0</v>
      </c>
      <c r="F61" s="73">
        <f>'Кибер-нож'!K64</f>
        <v>0</v>
      </c>
      <c r="G61" s="58">
        <f>Венерология!I64</f>
        <v>970470.63</v>
      </c>
      <c r="H61" s="58">
        <f>'Паллиативная МП'!O64</f>
        <v>9709751.3000000007</v>
      </c>
      <c r="I61" s="58">
        <f>Психотерапия!Q64</f>
        <v>0</v>
      </c>
      <c r="J61" s="58">
        <f>Наркология!Q64</f>
        <v>1283666.81</v>
      </c>
      <c r="K61" s="345">
        <f>Фтизиатрия!K64</f>
        <v>1614453.92</v>
      </c>
    </row>
    <row r="62" spans="1:11" s="30" customFormat="1" x14ac:dyDescent="0.2">
      <c r="A62" s="343">
        <v>54</v>
      </c>
      <c r="B62" s="80" t="s">
        <v>123</v>
      </c>
      <c r="C62" s="164" t="s">
        <v>124</v>
      </c>
      <c r="D62" s="307">
        <f t="shared" si="3"/>
        <v>0</v>
      </c>
      <c r="E62" s="93">
        <f>Долечивание!I65</f>
        <v>0</v>
      </c>
      <c r="F62" s="73">
        <f>'Кибер-нож'!K65</f>
        <v>0</v>
      </c>
      <c r="G62" s="58">
        <f>Венерология!I65</f>
        <v>0</v>
      </c>
      <c r="H62" s="58">
        <f>'Паллиативная МП'!O65</f>
        <v>0</v>
      </c>
      <c r="I62" s="58">
        <f>Психотерапия!Q65</f>
        <v>0</v>
      </c>
      <c r="J62" s="58">
        <f>Наркология!Q65</f>
        <v>0</v>
      </c>
      <c r="K62" s="345">
        <f>Фтизиатрия!K65</f>
        <v>0</v>
      </c>
    </row>
    <row r="63" spans="1:11" s="30" customFormat="1" x14ac:dyDescent="0.2">
      <c r="A63" s="343">
        <v>55</v>
      </c>
      <c r="B63" s="80" t="s">
        <v>246</v>
      </c>
      <c r="C63" s="164" t="s">
        <v>245</v>
      </c>
      <c r="D63" s="307">
        <f t="shared" si="3"/>
        <v>0</v>
      </c>
      <c r="E63" s="93">
        <f>Долечивание!I66</f>
        <v>0</v>
      </c>
      <c r="F63" s="73">
        <f>'Кибер-нож'!K66</f>
        <v>0</v>
      </c>
      <c r="G63" s="58">
        <f>Венерология!I66</f>
        <v>0</v>
      </c>
      <c r="H63" s="58">
        <f>'Паллиативная МП'!O66</f>
        <v>0</v>
      </c>
      <c r="I63" s="58">
        <f>Психотерапия!Q66</f>
        <v>0</v>
      </c>
      <c r="J63" s="58">
        <f>Наркология!Q66</f>
        <v>0</v>
      </c>
      <c r="K63" s="345">
        <f>Фтизиатрия!K66</f>
        <v>0</v>
      </c>
    </row>
    <row r="64" spans="1:11" s="30" customFormat="1" x14ac:dyDescent="0.2">
      <c r="A64" s="343">
        <v>56</v>
      </c>
      <c r="B64" s="80" t="s">
        <v>262</v>
      </c>
      <c r="C64" s="164" t="s">
        <v>263</v>
      </c>
      <c r="D64" s="307">
        <f t="shared" si="3"/>
        <v>0</v>
      </c>
      <c r="E64" s="93">
        <f>Долечивание!I67</f>
        <v>0</v>
      </c>
      <c r="F64" s="73">
        <f>'Кибер-нож'!K67</f>
        <v>0</v>
      </c>
      <c r="G64" s="58">
        <f>Венерология!I67</f>
        <v>0</v>
      </c>
      <c r="H64" s="58">
        <f>'Паллиативная МП'!O67</f>
        <v>0</v>
      </c>
      <c r="I64" s="58">
        <f>Психотерапия!Q67</f>
        <v>0</v>
      </c>
      <c r="J64" s="58">
        <f>Наркология!Q67</f>
        <v>0</v>
      </c>
      <c r="K64" s="345">
        <f>Фтизиатрия!K67</f>
        <v>0</v>
      </c>
    </row>
    <row r="65" spans="1:11" s="30" customFormat="1" ht="24" x14ac:dyDescent="0.2">
      <c r="A65" s="343">
        <v>57</v>
      </c>
      <c r="B65" s="80" t="s">
        <v>125</v>
      </c>
      <c r="C65" s="164" t="s">
        <v>53</v>
      </c>
      <c r="D65" s="307">
        <f t="shared" si="3"/>
        <v>0</v>
      </c>
      <c r="E65" s="93">
        <f>Долечивание!I68</f>
        <v>0</v>
      </c>
      <c r="F65" s="73">
        <f>'Кибер-нож'!K68</f>
        <v>0</v>
      </c>
      <c r="G65" s="58">
        <f>Венерология!I68</f>
        <v>0</v>
      </c>
      <c r="H65" s="58">
        <f>'Паллиативная МП'!O68</f>
        <v>0</v>
      </c>
      <c r="I65" s="58">
        <f>Психотерапия!Q68</f>
        <v>0</v>
      </c>
      <c r="J65" s="58">
        <f>Наркология!Q68</f>
        <v>0</v>
      </c>
      <c r="K65" s="345">
        <f>Фтизиатрия!K68</f>
        <v>0</v>
      </c>
    </row>
    <row r="66" spans="1:11" s="30" customFormat="1" ht="24" x14ac:dyDescent="0.2">
      <c r="A66" s="343">
        <v>58</v>
      </c>
      <c r="B66" s="58" t="s">
        <v>126</v>
      </c>
      <c r="C66" s="164" t="s">
        <v>264</v>
      </c>
      <c r="D66" s="307">
        <f t="shared" si="3"/>
        <v>0</v>
      </c>
      <c r="E66" s="93">
        <f>Долечивание!I69</f>
        <v>0</v>
      </c>
      <c r="F66" s="73">
        <f>'Кибер-нож'!K69</f>
        <v>0</v>
      </c>
      <c r="G66" s="58">
        <f>Венерология!I69</f>
        <v>0</v>
      </c>
      <c r="H66" s="58">
        <f>'Паллиативная МП'!O69</f>
        <v>0</v>
      </c>
      <c r="I66" s="58">
        <f>Психотерапия!Q69</f>
        <v>0</v>
      </c>
      <c r="J66" s="58">
        <f>Наркология!Q69</f>
        <v>0</v>
      </c>
      <c r="K66" s="345">
        <f>Фтизиатрия!K69</f>
        <v>0</v>
      </c>
    </row>
    <row r="67" spans="1:11" s="30" customFormat="1" ht="24" x14ac:dyDescent="0.2">
      <c r="A67" s="343">
        <v>59</v>
      </c>
      <c r="B67" s="58" t="s">
        <v>127</v>
      </c>
      <c r="C67" s="164" t="s">
        <v>128</v>
      </c>
      <c r="D67" s="307">
        <f t="shared" si="3"/>
        <v>0</v>
      </c>
      <c r="E67" s="93">
        <f>Долечивание!I70</f>
        <v>0</v>
      </c>
      <c r="F67" s="73">
        <f>'Кибер-нож'!K70</f>
        <v>0</v>
      </c>
      <c r="G67" s="58">
        <f>Венерология!I70</f>
        <v>0</v>
      </c>
      <c r="H67" s="58">
        <f>'Паллиативная МП'!O70</f>
        <v>0</v>
      </c>
      <c r="I67" s="58">
        <f>Психотерапия!Q70</f>
        <v>0</v>
      </c>
      <c r="J67" s="58">
        <f>Наркология!Q70</f>
        <v>0</v>
      </c>
      <c r="K67" s="345">
        <f>Фтизиатрия!K70</f>
        <v>0</v>
      </c>
    </row>
    <row r="68" spans="1:11" s="30" customFormat="1" ht="24" x14ac:dyDescent="0.2">
      <c r="A68" s="343">
        <v>60</v>
      </c>
      <c r="B68" s="58" t="s">
        <v>129</v>
      </c>
      <c r="C68" s="164" t="s">
        <v>265</v>
      </c>
      <c r="D68" s="307">
        <f t="shared" si="3"/>
        <v>1186722.25</v>
      </c>
      <c r="E68" s="93">
        <f>Долечивание!I71</f>
        <v>0</v>
      </c>
      <c r="F68" s="73">
        <f>'Кибер-нож'!K71</f>
        <v>0</v>
      </c>
      <c r="G68" s="58">
        <f>Венерология!I71</f>
        <v>0</v>
      </c>
      <c r="H68" s="58">
        <f>'Паллиативная МП'!O71</f>
        <v>1186722.25</v>
      </c>
      <c r="I68" s="58">
        <f>Психотерапия!Q71</f>
        <v>0</v>
      </c>
      <c r="J68" s="58">
        <f>Наркология!Q71</f>
        <v>0</v>
      </c>
      <c r="K68" s="345">
        <f>Фтизиатрия!K71</f>
        <v>0</v>
      </c>
    </row>
    <row r="69" spans="1:11" s="30" customFormat="1" ht="24" x14ac:dyDescent="0.2">
      <c r="A69" s="343">
        <v>61</v>
      </c>
      <c r="B69" s="80" t="s">
        <v>130</v>
      </c>
      <c r="C69" s="164" t="s">
        <v>250</v>
      </c>
      <c r="D69" s="307">
        <f t="shared" si="3"/>
        <v>0</v>
      </c>
      <c r="E69" s="93">
        <f>Долечивание!I72</f>
        <v>0</v>
      </c>
      <c r="F69" s="73">
        <f>'Кибер-нож'!K72</f>
        <v>0</v>
      </c>
      <c r="G69" s="58">
        <f>Венерология!I72</f>
        <v>0</v>
      </c>
      <c r="H69" s="58">
        <f>'Паллиативная МП'!O72</f>
        <v>0</v>
      </c>
      <c r="I69" s="58">
        <f>Психотерапия!Q72</f>
        <v>0</v>
      </c>
      <c r="J69" s="58">
        <f>Наркология!Q72</f>
        <v>0</v>
      </c>
      <c r="K69" s="345">
        <f>Фтизиатрия!K72</f>
        <v>0</v>
      </c>
    </row>
    <row r="70" spans="1:11" s="30" customFormat="1" ht="30.75" customHeight="1" x14ac:dyDescent="0.2">
      <c r="A70" s="343">
        <v>62</v>
      </c>
      <c r="B70" s="58" t="s">
        <v>131</v>
      </c>
      <c r="C70" s="164" t="s">
        <v>266</v>
      </c>
      <c r="D70" s="307">
        <f t="shared" si="3"/>
        <v>0</v>
      </c>
      <c r="E70" s="93">
        <f>Долечивание!I73</f>
        <v>0</v>
      </c>
      <c r="F70" s="73">
        <f>'Кибер-нож'!K73</f>
        <v>0</v>
      </c>
      <c r="G70" s="58">
        <f>Венерология!I73</f>
        <v>0</v>
      </c>
      <c r="H70" s="58">
        <f>'Паллиативная МП'!O73</f>
        <v>0</v>
      </c>
      <c r="I70" s="58">
        <f>Психотерапия!Q73</f>
        <v>0</v>
      </c>
      <c r="J70" s="58">
        <f>Наркология!Q73</f>
        <v>0</v>
      </c>
      <c r="K70" s="345">
        <f>Фтизиатрия!K73</f>
        <v>0</v>
      </c>
    </row>
    <row r="71" spans="1:11" s="30" customFormat="1" ht="24" x14ac:dyDescent="0.2">
      <c r="A71" s="343">
        <v>63</v>
      </c>
      <c r="B71" s="58" t="s">
        <v>132</v>
      </c>
      <c r="C71" s="164" t="s">
        <v>267</v>
      </c>
      <c r="D71" s="307">
        <f t="shared" si="3"/>
        <v>0</v>
      </c>
      <c r="E71" s="93">
        <f>Долечивание!I74</f>
        <v>0</v>
      </c>
      <c r="F71" s="73">
        <f>'Кибер-нож'!K74</f>
        <v>0</v>
      </c>
      <c r="G71" s="58">
        <f>Венерология!I74</f>
        <v>0</v>
      </c>
      <c r="H71" s="58">
        <f>'Паллиативная МП'!O74</f>
        <v>0</v>
      </c>
      <c r="I71" s="58">
        <f>Психотерапия!Q74</f>
        <v>0</v>
      </c>
      <c r="J71" s="58">
        <f>Наркология!Q74</f>
        <v>0</v>
      </c>
      <c r="K71" s="345">
        <f>Фтизиатрия!K74</f>
        <v>0</v>
      </c>
    </row>
    <row r="72" spans="1:11" s="30" customFormat="1" x14ac:dyDescent="0.2">
      <c r="A72" s="343">
        <v>64</v>
      </c>
      <c r="B72" s="58" t="s">
        <v>133</v>
      </c>
      <c r="C72" s="164" t="s">
        <v>268</v>
      </c>
      <c r="D72" s="307">
        <f t="shared" si="3"/>
        <v>4808929.0500000007</v>
      </c>
      <c r="E72" s="93">
        <f>Долечивание!I75</f>
        <v>0</v>
      </c>
      <c r="F72" s="73">
        <f>'Кибер-нож'!K75</f>
        <v>0</v>
      </c>
      <c r="G72" s="58">
        <f>Венерология!I75</f>
        <v>0</v>
      </c>
      <c r="H72" s="58">
        <f>'Паллиативная МП'!O75</f>
        <v>4808929.0500000007</v>
      </c>
      <c r="I72" s="58">
        <f>Психотерапия!Q75</f>
        <v>0</v>
      </c>
      <c r="J72" s="58">
        <f>Наркология!Q75</f>
        <v>0</v>
      </c>
      <c r="K72" s="345">
        <f>Фтизиатрия!K75</f>
        <v>0</v>
      </c>
    </row>
    <row r="73" spans="1:11" s="30" customFormat="1" x14ac:dyDescent="0.2">
      <c r="A73" s="343">
        <v>65</v>
      </c>
      <c r="B73" s="58" t="s">
        <v>134</v>
      </c>
      <c r="C73" s="164" t="s">
        <v>52</v>
      </c>
      <c r="D73" s="307">
        <f t="shared" ref="D73:D104" si="4">E73+F73+G73+H73+I73+J73+K73</f>
        <v>4487438</v>
      </c>
      <c r="E73" s="93">
        <f>Долечивание!I76</f>
        <v>0</v>
      </c>
      <c r="F73" s="73">
        <f>'Кибер-нож'!K76</f>
        <v>0</v>
      </c>
      <c r="G73" s="58">
        <f>Венерология!I76</f>
        <v>0</v>
      </c>
      <c r="H73" s="58">
        <f>'Паллиативная МП'!O76</f>
        <v>4487438</v>
      </c>
      <c r="I73" s="58">
        <f>Психотерапия!Q76</f>
        <v>0</v>
      </c>
      <c r="J73" s="58">
        <f>Наркология!Q76</f>
        <v>0</v>
      </c>
      <c r="K73" s="345">
        <f>Фтизиатрия!K76</f>
        <v>0</v>
      </c>
    </row>
    <row r="74" spans="1:11" s="30" customFormat="1" x14ac:dyDescent="0.2">
      <c r="A74" s="343">
        <v>66</v>
      </c>
      <c r="B74" s="58" t="s">
        <v>135</v>
      </c>
      <c r="C74" s="164" t="s">
        <v>269</v>
      </c>
      <c r="D74" s="307">
        <f t="shared" si="4"/>
        <v>3202306.4</v>
      </c>
      <c r="E74" s="93">
        <f>Долечивание!I77</f>
        <v>0</v>
      </c>
      <c r="F74" s="73">
        <f>'Кибер-нож'!K77</f>
        <v>0</v>
      </c>
      <c r="G74" s="58">
        <f>Венерология!I77</f>
        <v>0</v>
      </c>
      <c r="H74" s="58">
        <f>'Паллиативная МП'!O77</f>
        <v>3202306.4</v>
      </c>
      <c r="I74" s="58">
        <f>Психотерапия!Q77</f>
        <v>0</v>
      </c>
      <c r="J74" s="58">
        <f>Наркология!Q77</f>
        <v>0</v>
      </c>
      <c r="K74" s="345">
        <f>Фтизиатрия!K77</f>
        <v>0</v>
      </c>
    </row>
    <row r="75" spans="1:11" s="30" customFormat="1" ht="24" x14ac:dyDescent="0.2">
      <c r="A75" s="343">
        <v>67</v>
      </c>
      <c r="B75" s="58" t="s">
        <v>136</v>
      </c>
      <c r="C75" s="164" t="s">
        <v>270</v>
      </c>
      <c r="D75" s="307">
        <f t="shared" si="4"/>
        <v>0</v>
      </c>
      <c r="E75" s="93">
        <f>Долечивание!I78</f>
        <v>0</v>
      </c>
      <c r="F75" s="73">
        <f>'Кибер-нож'!K78</f>
        <v>0</v>
      </c>
      <c r="G75" s="58">
        <f>Венерология!I78</f>
        <v>0</v>
      </c>
      <c r="H75" s="58">
        <f>'Паллиативная МП'!O78</f>
        <v>0</v>
      </c>
      <c r="I75" s="58">
        <f>Психотерапия!Q78</f>
        <v>0</v>
      </c>
      <c r="J75" s="58">
        <f>Наркология!Q78</f>
        <v>0</v>
      </c>
      <c r="K75" s="345">
        <f>Фтизиатрия!K78</f>
        <v>0</v>
      </c>
    </row>
    <row r="76" spans="1:11" s="30" customFormat="1" ht="24" x14ac:dyDescent="0.2">
      <c r="A76" s="343">
        <v>68</v>
      </c>
      <c r="B76" s="58" t="s">
        <v>137</v>
      </c>
      <c r="C76" s="164" t="s">
        <v>271</v>
      </c>
      <c r="D76" s="307">
        <f t="shared" si="4"/>
        <v>0</v>
      </c>
      <c r="E76" s="93">
        <f>Долечивание!I79</f>
        <v>0</v>
      </c>
      <c r="F76" s="73">
        <f>'Кибер-нож'!K79</f>
        <v>0</v>
      </c>
      <c r="G76" s="58">
        <f>Венерология!I79</f>
        <v>0</v>
      </c>
      <c r="H76" s="58">
        <f>'Паллиативная МП'!O79</f>
        <v>0</v>
      </c>
      <c r="I76" s="58">
        <f>Психотерапия!Q79</f>
        <v>0</v>
      </c>
      <c r="J76" s="58">
        <f>Наркология!Q79</f>
        <v>0</v>
      </c>
      <c r="K76" s="345">
        <f>Фтизиатрия!K79</f>
        <v>0</v>
      </c>
    </row>
    <row r="77" spans="1:11" s="30" customFormat="1" ht="24" x14ac:dyDescent="0.2">
      <c r="A77" s="343">
        <v>69</v>
      </c>
      <c r="B77" s="58" t="s">
        <v>138</v>
      </c>
      <c r="C77" s="164" t="s">
        <v>272</v>
      </c>
      <c r="D77" s="307">
        <f t="shared" si="4"/>
        <v>0</v>
      </c>
      <c r="E77" s="93">
        <f>Долечивание!I80</f>
        <v>0</v>
      </c>
      <c r="F77" s="73">
        <f>'Кибер-нож'!K80</f>
        <v>0</v>
      </c>
      <c r="G77" s="58">
        <f>Венерология!I80</f>
        <v>0</v>
      </c>
      <c r="H77" s="58">
        <f>'Паллиативная МП'!O80</f>
        <v>0</v>
      </c>
      <c r="I77" s="58">
        <f>Психотерапия!Q80</f>
        <v>0</v>
      </c>
      <c r="J77" s="58">
        <f>Наркология!Q80</f>
        <v>0</v>
      </c>
      <c r="K77" s="345">
        <f>Фтизиатрия!K80</f>
        <v>0</v>
      </c>
    </row>
    <row r="78" spans="1:11" s="30" customFormat="1" ht="24" x14ac:dyDescent="0.2">
      <c r="A78" s="343">
        <v>70</v>
      </c>
      <c r="B78" s="58" t="s">
        <v>139</v>
      </c>
      <c r="C78" s="164" t="s">
        <v>273</v>
      </c>
      <c r="D78" s="307">
        <f t="shared" si="4"/>
        <v>0</v>
      </c>
      <c r="E78" s="93">
        <f>Долечивание!I81</f>
        <v>0</v>
      </c>
      <c r="F78" s="73">
        <f>'Кибер-нож'!K81</f>
        <v>0</v>
      </c>
      <c r="G78" s="58">
        <f>Венерология!I81</f>
        <v>0</v>
      </c>
      <c r="H78" s="58">
        <f>'Паллиативная МП'!O81</f>
        <v>0</v>
      </c>
      <c r="I78" s="58">
        <f>Психотерапия!Q81</f>
        <v>0</v>
      </c>
      <c r="J78" s="58">
        <f>Наркология!Q81</f>
        <v>0</v>
      </c>
      <c r="K78" s="345">
        <f>Фтизиатрия!K81</f>
        <v>0</v>
      </c>
    </row>
    <row r="79" spans="1:11" s="30" customFormat="1" ht="24" x14ac:dyDescent="0.2">
      <c r="A79" s="343">
        <v>71</v>
      </c>
      <c r="B79" s="58" t="s">
        <v>140</v>
      </c>
      <c r="C79" s="164" t="s">
        <v>274</v>
      </c>
      <c r="D79" s="307">
        <f t="shared" si="4"/>
        <v>0</v>
      </c>
      <c r="E79" s="93">
        <f>Долечивание!I82</f>
        <v>0</v>
      </c>
      <c r="F79" s="73">
        <f>'Кибер-нож'!K82</f>
        <v>0</v>
      </c>
      <c r="G79" s="58">
        <f>Венерология!I82</f>
        <v>0</v>
      </c>
      <c r="H79" s="58">
        <f>'Паллиативная МП'!O82</f>
        <v>0</v>
      </c>
      <c r="I79" s="58">
        <f>Психотерапия!Q82</f>
        <v>0</v>
      </c>
      <c r="J79" s="58">
        <f>Наркология!Q82</f>
        <v>0</v>
      </c>
      <c r="K79" s="345">
        <f>Фтизиатрия!K82</f>
        <v>0</v>
      </c>
    </row>
    <row r="80" spans="1:11" s="30" customFormat="1" ht="24" x14ac:dyDescent="0.2">
      <c r="A80" s="343">
        <v>72</v>
      </c>
      <c r="B80" s="58" t="s">
        <v>141</v>
      </c>
      <c r="C80" s="164" t="s">
        <v>275</v>
      </c>
      <c r="D80" s="307">
        <f t="shared" si="4"/>
        <v>0</v>
      </c>
      <c r="E80" s="93">
        <f>Долечивание!I83</f>
        <v>0</v>
      </c>
      <c r="F80" s="73">
        <f>'Кибер-нож'!K83</f>
        <v>0</v>
      </c>
      <c r="G80" s="58">
        <f>Венерология!I83</f>
        <v>0</v>
      </c>
      <c r="H80" s="58">
        <f>'Паллиативная МП'!O83</f>
        <v>0</v>
      </c>
      <c r="I80" s="58">
        <f>Психотерапия!Q83</f>
        <v>0</v>
      </c>
      <c r="J80" s="58">
        <f>Наркология!Q83</f>
        <v>0</v>
      </c>
      <c r="K80" s="345">
        <f>Фтизиатрия!K83</f>
        <v>0</v>
      </c>
    </row>
    <row r="81" spans="1:11" s="30" customFormat="1" ht="24" x14ac:dyDescent="0.2">
      <c r="A81" s="343">
        <v>73</v>
      </c>
      <c r="B81" s="58" t="s">
        <v>142</v>
      </c>
      <c r="C81" s="164" t="s">
        <v>276</v>
      </c>
      <c r="D81" s="307">
        <f t="shared" si="4"/>
        <v>0</v>
      </c>
      <c r="E81" s="93">
        <f>Долечивание!I84</f>
        <v>0</v>
      </c>
      <c r="F81" s="73">
        <f>'Кибер-нож'!K84</f>
        <v>0</v>
      </c>
      <c r="G81" s="58">
        <f>Венерология!I84</f>
        <v>0</v>
      </c>
      <c r="H81" s="58">
        <f>'Паллиативная МП'!O84</f>
        <v>0</v>
      </c>
      <c r="I81" s="58">
        <f>Психотерапия!Q84</f>
        <v>0</v>
      </c>
      <c r="J81" s="58">
        <f>Наркология!Q84</f>
        <v>0</v>
      </c>
      <c r="K81" s="345">
        <f>Фтизиатрия!K84</f>
        <v>0</v>
      </c>
    </row>
    <row r="82" spans="1:11" s="30" customFormat="1" ht="24" x14ac:dyDescent="0.2">
      <c r="A82" s="343">
        <v>74</v>
      </c>
      <c r="B82" s="80" t="s">
        <v>143</v>
      </c>
      <c r="C82" s="164" t="s">
        <v>144</v>
      </c>
      <c r="D82" s="307">
        <f t="shared" si="4"/>
        <v>12409512.4</v>
      </c>
      <c r="E82" s="93">
        <f>Долечивание!I85</f>
        <v>0</v>
      </c>
      <c r="F82" s="73">
        <f>'Кибер-нож'!K85</f>
        <v>0</v>
      </c>
      <c r="G82" s="58">
        <f>Венерология!I85</f>
        <v>0</v>
      </c>
      <c r="H82" s="58">
        <f>'Паллиативная МП'!O85</f>
        <v>12409512.4</v>
      </c>
      <c r="I82" s="58">
        <f>Психотерапия!Q85</f>
        <v>0</v>
      </c>
      <c r="J82" s="58">
        <f>Наркология!Q85</f>
        <v>0</v>
      </c>
      <c r="K82" s="345">
        <f>Фтизиатрия!K85</f>
        <v>0</v>
      </c>
    </row>
    <row r="83" spans="1:11" s="30" customFormat="1" x14ac:dyDescent="0.2">
      <c r="A83" s="343">
        <v>75</v>
      </c>
      <c r="B83" s="58" t="s">
        <v>145</v>
      </c>
      <c r="C83" s="164" t="s">
        <v>277</v>
      </c>
      <c r="D83" s="307">
        <f t="shared" si="4"/>
        <v>36091527.399999999</v>
      </c>
      <c r="E83" s="93">
        <f>Долечивание!I86</f>
        <v>0</v>
      </c>
      <c r="F83" s="73">
        <f>'Кибер-нож'!K86</f>
        <v>0</v>
      </c>
      <c r="G83" s="58">
        <f>Венерология!I86</f>
        <v>0</v>
      </c>
      <c r="H83" s="58">
        <f>'Паллиативная МП'!O86</f>
        <v>36063969.399999999</v>
      </c>
      <c r="I83" s="58">
        <f>Психотерапия!Q86</f>
        <v>27558</v>
      </c>
      <c r="J83" s="58">
        <f>Наркология!Q86</f>
        <v>0</v>
      </c>
      <c r="K83" s="345">
        <f>Фтизиатрия!K86</f>
        <v>0</v>
      </c>
    </row>
    <row r="84" spans="1:11" s="30" customFormat="1" x14ac:dyDescent="0.2">
      <c r="A84" s="343">
        <v>76</v>
      </c>
      <c r="B84" s="80" t="s">
        <v>146</v>
      </c>
      <c r="C84" s="164" t="s">
        <v>35</v>
      </c>
      <c r="D84" s="307">
        <f t="shared" si="4"/>
        <v>25387387.25</v>
      </c>
      <c r="E84" s="93">
        <f>Долечивание!I87</f>
        <v>0</v>
      </c>
      <c r="F84" s="73">
        <f>'Кибер-нож'!K87</f>
        <v>0</v>
      </c>
      <c r="G84" s="58">
        <f>Венерология!I87</f>
        <v>0</v>
      </c>
      <c r="H84" s="58">
        <f>'Паллиативная МП'!O87</f>
        <v>25387387.25</v>
      </c>
      <c r="I84" s="58">
        <f>Психотерапия!Q87</f>
        <v>0</v>
      </c>
      <c r="J84" s="58">
        <f>Наркология!Q87</f>
        <v>0</v>
      </c>
      <c r="K84" s="345">
        <f>Фтизиатрия!K87</f>
        <v>0</v>
      </c>
    </row>
    <row r="85" spans="1:11" s="30" customFormat="1" x14ac:dyDescent="0.2">
      <c r="A85" s="343">
        <v>77</v>
      </c>
      <c r="B85" s="58" t="s">
        <v>147</v>
      </c>
      <c r="C85" s="164" t="s">
        <v>37</v>
      </c>
      <c r="D85" s="307">
        <f t="shared" si="4"/>
        <v>14879798.65</v>
      </c>
      <c r="E85" s="93">
        <f>Долечивание!I88</f>
        <v>0</v>
      </c>
      <c r="F85" s="73">
        <f>'Кибер-нож'!K88</f>
        <v>0</v>
      </c>
      <c r="G85" s="58">
        <f>Венерология!I88</f>
        <v>0</v>
      </c>
      <c r="H85" s="58">
        <f>'Паллиативная МП'!O88</f>
        <v>14879798.65</v>
      </c>
      <c r="I85" s="58">
        <f>Психотерапия!Q88</f>
        <v>0</v>
      </c>
      <c r="J85" s="58">
        <f>Наркология!Q88</f>
        <v>0</v>
      </c>
      <c r="K85" s="345">
        <f>Фтизиатрия!K88</f>
        <v>0</v>
      </c>
    </row>
    <row r="86" spans="1:11" s="30" customFormat="1" x14ac:dyDescent="0.2">
      <c r="A86" s="343">
        <v>78</v>
      </c>
      <c r="B86" s="58" t="s">
        <v>148</v>
      </c>
      <c r="C86" s="164" t="s">
        <v>36</v>
      </c>
      <c r="D86" s="307">
        <f t="shared" si="4"/>
        <v>16299440</v>
      </c>
      <c r="E86" s="93">
        <f>Долечивание!I89</f>
        <v>0</v>
      </c>
      <c r="F86" s="73">
        <f>'Кибер-нож'!K89</f>
        <v>0</v>
      </c>
      <c r="G86" s="58">
        <f>Венерология!I89</f>
        <v>0</v>
      </c>
      <c r="H86" s="58">
        <f>'Паллиативная МП'!O89</f>
        <v>16299440</v>
      </c>
      <c r="I86" s="58">
        <f>Психотерапия!Q89</f>
        <v>0</v>
      </c>
      <c r="J86" s="58">
        <f>Наркология!Q89</f>
        <v>0</v>
      </c>
      <c r="K86" s="345">
        <f>Фтизиатрия!K89</f>
        <v>0</v>
      </c>
    </row>
    <row r="87" spans="1:11" s="30" customFormat="1" x14ac:dyDescent="0.2">
      <c r="A87" s="343">
        <v>79</v>
      </c>
      <c r="B87" s="58" t="s">
        <v>149</v>
      </c>
      <c r="C87" s="164" t="s">
        <v>51</v>
      </c>
      <c r="D87" s="307">
        <f t="shared" si="4"/>
        <v>10356218.6</v>
      </c>
      <c r="E87" s="93">
        <f>Долечивание!I90</f>
        <v>0</v>
      </c>
      <c r="F87" s="73">
        <f>'Кибер-нож'!K90</f>
        <v>0</v>
      </c>
      <c r="G87" s="58">
        <f>Венерология!I90</f>
        <v>0</v>
      </c>
      <c r="H87" s="58">
        <f>'Паллиативная МП'!O90</f>
        <v>10356218.6</v>
      </c>
      <c r="I87" s="58">
        <f>Психотерапия!Q90</f>
        <v>0</v>
      </c>
      <c r="J87" s="58">
        <f>Наркология!Q90</f>
        <v>0</v>
      </c>
      <c r="K87" s="345">
        <f>Фтизиатрия!K90</f>
        <v>0</v>
      </c>
    </row>
    <row r="88" spans="1:11" s="30" customFormat="1" x14ac:dyDescent="0.2">
      <c r="A88" s="343">
        <v>80</v>
      </c>
      <c r="B88" s="58" t="s">
        <v>150</v>
      </c>
      <c r="C88" s="164" t="s">
        <v>256</v>
      </c>
      <c r="D88" s="307">
        <f t="shared" si="4"/>
        <v>23259925.800000001</v>
      </c>
      <c r="E88" s="93">
        <f>Долечивание!I91</f>
        <v>0</v>
      </c>
      <c r="F88" s="73">
        <f>'Кибер-нож'!K91</f>
        <v>0</v>
      </c>
      <c r="G88" s="58">
        <f>Венерология!I91</f>
        <v>0</v>
      </c>
      <c r="H88" s="58">
        <f>'Паллиативная МП'!O91</f>
        <v>23259925.800000001</v>
      </c>
      <c r="I88" s="58">
        <f>Психотерапия!Q91</f>
        <v>0</v>
      </c>
      <c r="J88" s="58">
        <f>Наркология!Q91</f>
        <v>0</v>
      </c>
      <c r="K88" s="345">
        <f>Фтизиатрия!K91</f>
        <v>0</v>
      </c>
    </row>
    <row r="89" spans="1:11" s="30" customFormat="1" x14ac:dyDescent="0.2">
      <c r="A89" s="343">
        <v>81</v>
      </c>
      <c r="B89" s="58" t="s">
        <v>151</v>
      </c>
      <c r="C89" s="103" t="s">
        <v>337</v>
      </c>
      <c r="D89" s="307">
        <f t="shared" si="4"/>
        <v>0</v>
      </c>
      <c r="E89" s="93">
        <f>Долечивание!I92</f>
        <v>0</v>
      </c>
      <c r="F89" s="73">
        <f>'Кибер-нож'!K92</f>
        <v>0</v>
      </c>
      <c r="G89" s="58">
        <f>Венерология!I92</f>
        <v>0</v>
      </c>
      <c r="H89" s="58">
        <f>'Паллиативная МП'!O92</f>
        <v>0</v>
      </c>
      <c r="I89" s="58">
        <f>Психотерапия!Q92</f>
        <v>0</v>
      </c>
      <c r="J89" s="58">
        <f>Наркология!Q92</f>
        <v>0</v>
      </c>
      <c r="K89" s="345">
        <f>Фтизиатрия!K92</f>
        <v>0</v>
      </c>
    </row>
    <row r="90" spans="1:11" s="30" customFormat="1" x14ac:dyDescent="0.2">
      <c r="A90" s="343">
        <v>82</v>
      </c>
      <c r="B90" s="58" t="s">
        <v>152</v>
      </c>
      <c r="C90" s="164" t="s">
        <v>294</v>
      </c>
      <c r="D90" s="307">
        <f t="shared" si="4"/>
        <v>0</v>
      </c>
      <c r="E90" s="93">
        <f>Долечивание!I93</f>
        <v>0</v>
      </c>
      <c r="F90" s="73">
        <f>'Кибер-нож'!K93</f>
        <v>0</v>
      </c>
      <c r="G90" s="58">
        <f>Венерология!I93</f>
        <v>0</v>
      </c>
      <c r="H90" s="58">
        <f>'Паллиативная МП'!O93</f>
        <v>0</v>
      </c>
      <c r="I90" s="58">
        <f>Психотерапия!Q93</f>
        <v>0</v>
      </c>
      <c r="J90" s="58">
        <f>Наркология!Q93</f>
        <v>0</v>
      </c>
      <c r="K90" s="345">
        <f>Фтизиатрия!K93</f>
        <v>0</v>
      </c>
    </row>
    <row r="91" spans="1:11" s="30" customFormat="1" ht="24" x14ac:dyDescent="0.2">
      <c r="A91" s="405">
        <v>83</v>
      </c>
      <c r="B91" s="406" t="s">
        <v>153</v>
      </c>
      <c r="C91" s="165" t="s">
        <v>278</v>
      </c>
      <c r="D91" s="307">
        <f t="shared" si="4"/>
        <v>0</v>
      </c>
      <c r="E91" s="93">
        <f>Долечивание!I94</f>
        <v>0</v>
      </c>
      <c r="F91" s="73">
        <f>'Кибер-нож'!K94</f>
        <v>0</v>
      </c>
      <c r="G91" s="58">
        <f>Венерология!I94</f>
        <v>0</v>
      </c>
      <c r="H91" s="58">
        <f>'Паллиативная МП'!O94</f>
        <v>0</v>
      </c>
      <c r="I91" s="58">
        <f>Психотерапия!Q94</f>
        <v>0</v>
      </c>
      <c r="J91" s="58">
        <f>Наркология!Q94</f>
        <v>0</v>
      </c>
      <c r="K91" s="345">
        <f>Фтизиатрия!K94</f>
        <v>0</v>
      </c>
    </row>
    <row r="92" spans="1:11" s="30" customFormat="1" ht="48" x14ac:dyDescent="0.2">
      <c r="A92" s="405"/>
      <c r="B92" s="406"/>
      <c r="C92" s="103" t="s">
        <v>333</v>
      </c>
      <c r="D92" s="307">
        <f t="shared" si="4"/>
        <v>0</v>
      </c>
      <c r="E92" s="93">
        <f>Долечивание!I95</f>
        <v>0</v>
      </c>
      <c r="F92" s="73">
        <f>'Кибер-нож'!K95</f>
        <v>0</v>
      </c>
      <c r="G92" s="58">
        <f>Венерология!I95</f>
        <v>0</v>
      </c>
      <c r="H92" s="58">
        <f>'Паллиативная МП'!O95</f>
        <v>0</v>
      </c>
      <c r="I92" s="58">
        <f>Психотерапия!Q95</f>
        <v>0</v>
      </c>
      <c r="J92" s="58">
        <f>Наркология!Q95</f>
        <v>0</v>
      </c>
      <c r="K92" s="345">
        <f>Фтизиатрия!K95</f>
        <v>0</v>
      </c>
    </row>
    <row r="93" spans="1:11" s="30" customFormat="1" ht="24" x14ac:dyDescent="0.2">
      <c r="A93" s="405"/>
      <c r="B93" s="406"/>
      <c r="C93" s="103" t="s">
        <v>279</v>
      </c>
      <c r="D93" s="307">
        <f t="shared" si="4"/>
        <v>0</v>
      </c>
      <c r="E93" s="93">
        <f>Долечивание!I96</f>
        <v>0</v>
      </c>
      <c r="F93" s="73">
        <f>'Кибер-нож'!K96</f>
        <v>0</v>
      </c>
      <c r="G93" s="58">
        <f>Венерология!I96</f>
        <v>0</v>
      </c>
      <c r="H93" s="58">
        <f>'Паллиативная МП'!O96</f>
        <v>0</v>
      </c>
      <c r="I93" s="58">
        <f>Психотерапия!Q96</f>
        <v>0</v>
      </c>
      <c r="J93" s="58">
        <f>Наркология!Q96</f>
        <v>0</v>
      </c>
      <c r="K93" s="345">
        <f>Фтизиатрия!K96</f>
        <v>0</v>
      </c>
    </row>
    <row r="94" spans="1:11" s="30" customFormat="1" ht="48" x14ac:dyDescent="0.2">
      <c r="A94" s="405"/>
      <c r="B94" s="406"/>
      <c r="C94" s="184" t="s">
        <v>334</v>
      </c>
      <c r="D94" s="307">
        <f t="shared" si="4"/>
        <v>0</v>
      </c>
      <c r="E94" s="93">
        <f>Долечивание!I97</f>
        <v>0</v>
      </c>
      <c r="F94" s="73">
        <f>'Кибер-нож'!K97</f>
        <v>0</v>
      </c>
      <c r="G94" s="58">
        <f>Венерология!I97</f>
        <v>0</v>
      </c>
      <c r="H94" s="58">
        <f>'Паллиативная МП'!O97</f>
        <v>0</v>
      </c>
      <c r="I94" s="58">
        <f>Психотерапия!Q97</f>
        <v>0</v>
      </c>
      <c r="J94" s="58">
        <f>Наркология!Q97</f>
        <v>0</v>
      </c>
      <c r="K94" s="345">
        <f>Фтизиатрия!K97</f>
        <v>0</v>
      </c>
    </row>
    <row r="95" spans="1:11" s="30" customFormat="1" ht="24" x14ac:dyDescent="0.2">
      <c r="A95" s="343">
        <v>84</v>
      </c>
      <c r="B95" s="58" t="s">
        <v>154</v>
      </c>
      <c r="C95" s="164" t="s">
        <v>50</v>
      </c>
      <c r="D95" s="307">
        <f t="shared" si="4"/>
        <v>0</v>
      </c>
      <c r="E95" s="93">
        <f>Долечивание!I98</f>
        <v>0</v>
      </c>
      <c r="F95" s="73">
        <f>'Кибер-нож'!K98</f>
        <v>0</v>
      </c>
      <c r="G95" s="58">
        <f>Венерология!I98</f>
        <v>0</v>
      </c>
      <c r="H95" s="58">
        <f>'Паллиативная МП'!O98</f>
        <v>0</v>
      </c>
      <c r="I95" s="58">
        <f>Психотерапия!Q98</f>
        <v>0</v>
      </c>
      <c r="J95" s="58">
        <f>Наркология!Q98</f>
        <v>0</v>
      </c>
      <c r="K95" s="345">
        <f>Фтизиатрия!K98</f>
        <v>0</v>
      </c>
    </row>
    <row r="96" spans="1:11" s="30" customFormat="1" x14ac:dyDescent="0.2">
      <c r="A96" s="343">
        <v>85</v>
      </c>
      <c r="B96" s="58" t="s">
        <v>155</v>
      </c>
      <c r="C96" s="164" t="s">
        <v>156</v>
      </c>
      <c r="D96" s="307">
        <f t="shared" si="4"/>
        <v>0</v>
      </c>
      <c r="E96" s="93">
        <f>Долечивание!I99</f>
        <v>0</v>
      </c>
      <c r="F96" s="73">
        <f>'Кибер-нож'!K99</f>
        <v>0</v>
      </c>
      <c r="G96" s="58">
        <f>Венерология!I99</f>
        <v>0</v>
      </c>
      <c r="H96" s="58">
        <f>'Паллиативная МП'!O99</f>
        <v>0</v>
      </c>
      <c r="I96" s="58">
        <f>Психотерапия!Q99</f>
        <v>0</v>
      </c>
      <c r="J96" s="58">
        <f>Наркология!Q99</f>
        <v>0</v>
      </c>
      <c r="K96" s="345">
        <f>Фтизиатрия!K99</f>
        <v>0</v>
      </c>
    </row>
    <row r="97" spans="1:11" s="30" customFormat="1" x14ac:dyDescent="0.2">
      <c r="A97" s="343">
        <v>86</v>
      </c>
      <c r="B97" s="80" t="s">
        <v>157</v>
      </c>
      <c r="C97" s="164" t="s">
        <v>158</v>
      </c>
      <c r="D97" s="307">
        <f t="shared" si="4"/>
        <v>0</v>
      </c>
      <c r="E97" s="93">
        <f>Долечивание!I100</f>
        <v>0</v>
      </c>
      <c r="F97" s="73">
        <f>'Кибер-нож'!K100</f>
        <v>0</v>
      </c>
      <c r="G97" s="58">
        <f>Венерология!I100</f>
        <v>0</v>
      </c>
      <c r="H97" s="58">
        <f>'Паллиативная МП'!O100</f>
        <v>0</v>
      </c>
      <c r="I97" s="58">
        <f>Психотерапия!Q100</f>
        <v>0</v>
      </c>
      <c r="J97" s="58">
        <f>Наркология!Q100</f>
        <v>0</v>
      </c>
      <c r="K97" s="345">
        <f>Фтизиатрия!K100</f>
        <v>0</v>
      </c>
    </row>
    <row r="98" spans="1:11" s="30" customFormat="1" x14ac:dyDescent="0.2">
      <c r="A98" s="343">
        <v>87</v>
      </c>
      <c r="B98" s="58" t="s">
        <v>159</v>
      </c>
      <c r="C98" s="164" t="s">
        <v>28</v>
      </c>
      <c r="D98" s="307">
        <f t="shared" si="4"/>
        <v>18583045.370000001</v>
      </c>
      <c r="E98" s="93">
        <f>Долечивание!I101</f>
        <v>0</v>
      </c>
      <c r="F98" s="73">
        <f>'Кибер-нож'!K101</f>
        <v>0</v>
      </c>
      <c r="G98" s="58">
        <f>Венерология!I101</f>
        <v>764991.87</v>
      </c>
      <c r="H98" s="58">
        <f>'Паллиативная МП'!O101</f>
        <v>9123510</v>
      </c>
      <c r="I98" s="58">
        <f>Психотерапия!Q101</f>
        <v>6709589.2199999997</v>
      </c>
      <c r="J98" s="58">
        <f>Наркология!Q101</f>
        <v>959873.85</v>
      </c>
      <c r="K98" s="345">
        <f>Фтизиатрия!K101</f>
        <v>1025080.4299999999</v>
      </c>
    </row>
    <row r="99" spans="1:11" s="30" customFormat="1" x14ac:dyDescent="0.2">
      <c r="A99" s="343">
        <v>88</v>
      </c>
      <c r="B99" s="80" t="s">
        <v>160</v>
      </c>
      <c r="C99" s="164" t="s">
        <v>12</v>
      </c>
      <c r="D99" s="307">
        <f t="shared" si="4"/>
        <v>13619170.709999997</v>
      </c>
      <c r="E99" s="93">
        <f>Долечивание!I102</f>
        <v>0</v>
      </c>
      <c r="F99" s="73">
        <f>'Кибер-нож'!K102</f>
        <v>0</v>
      </c>
      <c r="G99" s="58">
        <f>Венерология!I102</f>
        <v>985742.7</v>
      </c>
      <c r="H99" s="58">
        <f>'Паллиативная МП'!O102</f>
        <v>9123510</v>
      </c>
      <c r="I99" s="58">
        <f>Психотерапия!Q102</f>
        <v>682317.52</v>
      </c>
      <c r="J99" s="58">
        <f>Наркология!Q102</f>
        <v>1146084.3699999999</v>
      </c>
      <c r="K99" s="345">
        <f>Фтизиатрия!K102</f>
        <v>1681516.12</v>
      </c>
    </row>
    <row r="100" spans="1:11" s="30" customFormat="1" x14ac:dyDescent="0.2">
      <c r="A100" s="343">
        <v>89</v>
      </c>
      <c r="B100" s="80" t="s">
        <v>161</v>
      </c>
      <c r="C100" s="164" t="s">
        <v>27</v>
      </c>
      <c r="D100" s="307">
        <f t="shared" si="4"/>
        <v>18440668.380000003</v>
      </c>
      <c r="E100" s="93">
        <f>Долечивание!I103</f>
        <v>0</v>
      </c>
      <c r="F100" s="73">
        <f>'Кибер-нож'!K103</f>
        <v>0</v>
      </c>
      <c r="G100" s="58">
        <f>Венерология!I103</f>
        <v>1717413.69</v>
      </c>
      <c r="H100" s="58">
        <f>'Паллиативная МП'!O103</f>
        <v>10605774.050000001</v>
      </c>
      <c r="I100" s="58">
        <f>Психотерапия!Q103</f>
        <v>0</v>
      </c>
      <c r="J100" s="58">
        <f>Наркология!Q103</f>
        <v>2570891.29</v>
      </c>
      <c r="K100" s="345">
        <f>Фтизиатрия!K103</f>
        <v>3546589.35</v>
      </c>
    </row>
    <row r="101" spans="1:11" s="30" customFormat="1" x14ac:dyDescent="0.2">
      <c r="A101" s="343">
        <v>90</v>
      </c>
      <c r="B101" s="58" t="s">
        <v>162</v>
      </c>
      <c r="C101" s="164" t="s">
        <v>44</v>
      </c>
      <c r="D101" s="307">
        <f t="shared" si="4"/>
        <v>9054347.0899999999</v>
      </c>
      <c r="E101" s="93">
        <f>Долечивание!I104</f>
        <v>0</v>
      </c>
      <c r="F101" s="73">
        <f>'Кибер-нож'!K104</f>
        <v>0</v>
      </c>
      <c r="G101" s="58">
        <f>Венерология!I104</f>
        <v>760826.76</v>
      </c>
      <c r="H101" s="58">
        <f>'Паллиативная МП'!O104</f>
        <v>5486639.5</v>
      </c>
      <c r="I101" s="58">
        <f>Психотерапия!Q104</f>
        <v>0</v>
      </c>
      <c r="J101" s="58">
        <f>Наркология!Q104</f>
        <v>1346268.4100000001</v>
      </c>
      <c r="K101" s="345">
        <f>Фтизиатрия!K104</f>
        <v>1460612.42</v>
      </c>
    </row>
    <row r="102" spans="1:11" s="30" customFormat="1" x14ac:dyDescent="0.2">
      <c r="A102" s="343">
        <v>91</v>
      </c>
      <c r="B102" s="58" t="s">
        <v>163</v>
      </c>
      <c r="C102" s="164" t="s">
        <v>33</v>
      </c>
      <c r="D102" s="307">
        <f t="shared" si="4"/>
        <v>19413755.32</v>
      </c>
      <c r="E102" s="93">
        <f>Долечивание!I105</f>
        <v>0</v>
      </c>
      <c r="F102" s="73">
        <f>'Кибер-нож'!K105</f>
        <v>0</v>
      </c>
      <c r="G102" s="58">
        <f>Венерология!I105</f>
        <v>1129207.6000000001</v>
      </c>
      <c r="H102" s="58">
        <f>'Паллиативная МП'!O105</f>
        <v>9699474.9499999993</v>
      </c>
      <c r="I102" s="58">
        <f>Психотерапия!Q105</f>
        <v>0</v>
      </c>
      <c r="J102" s="58">
        <f>Наркология!Q105</f>
        <v>6500910.04</v>
      </c>
      <c r="K102" s="345">
        <f>Фтизиатрия!K105</f>
        <v>2084162.73</v>
      </c>
    </row>
    <row r="103" spans="1:11" s="30" customFormat="1" x14ac:dyDescent="0.2">
      <c r="A103" s="343">
        <v>92</v>
      </c>
      <c r="B103" s="58" t="s">
        <v>164</v>
      </c>
      <c r="C103" s="164" t="s">
        <v>29</v>
      </c>
      <c r="D103" s="307">
        <f t="shared" si="4"/>
        <v>18978790.560000002</v>
      </c>
      <c r="E103" s="93">
        <f>Долечивание!I106</f>
        <v>0</v>
      </c>
      <c r="F103" s="73">
        <f>'Кибер-нож'!K106</f>
        <v>0</v>
      </c>
      <c r="G103" s="58">
        <f>Венерология!I106</f>
        <v>2330147.65</v>
      </c>
      <c r="H103" s="58">
        <f>'Паллиативная МП'!O106</f>
        <v>10629270.550000001</v>
      </c>
      <c r="I103" s="58">
        <f>Психотерапия!Q106</f>
        <v>0</v>
      </c>
      <c r="J103" s="58">
        <f>Наркология!Q106</f>
        <v>3117161.2800000003</v>
      </c>
      <c r="K103" s="345">
        <f>Фтизиатрия!K106</f>
        <v>2902211.08</v>
      </c>
    </row>
    <row r="104" spans="1:11" s="30" customFormat="1" x14ac:dyDescent="0.2">
      <c r="A104" s="343">
        <v>93</v>
      </c>
      <c r="B104" s="58" t="s">
        <v>165</v>
      </c>
      <c r="C104" s="164" t="s">
        <v>30</v>
      </c>
      <c r="D104" s="307">
        <f t="shared" si="4"/>
        <v>17858775.559999999</v>
      </c>
      <c r="E104" s="93">
        <f>Долечивание!I107</f>
        <v>0</v>
      </c>
      <c r="F104" s="73">
        <f>'Кибер-нож'!K107</f>
        <v>0</v>
      </c>
      <c r="G104" s="58">
        <f>Венерология!I107</f>
        <v>1671134.69</v>
      </c>
      <c r="H104" s="58">
        <f>'Паллиативная МП'!O107</f>
        <v>10985034.9</v>
      </c>
      <c r="I104" s="58">
        <f>Психотерапия!Q107</f>
        <v>0</v>
      </c>
      <c r="J104" s="58">
        <f>Наркология!Q107</f>
        <v>3214267.15</v>
      </c>
      <c r="K104" s="345">
        <f>Фтизиатрия!K107</f>
        <v>1988338.8199999998</v>
      </c>
    </row>
    <row r="105" spans="1:11" s="30" customFormat="1" x14ac:dyDescent="0.2">
      <c r="A105" s="343">
        <v>94</v>
      </c>
      <c r="B105" s="80" t="s">
        <v>166</v>
      </c>
      <c r="C105" s="164" t="s">
        <v>14</v>
      </c>
      <c r="D105" s="307">
        <f t="shared" ref="D105:D136" si="5">E105+F105+G105+H105+I105+J105+K105</f>
        <v>27013546.039999999</v>
      </c>
      <c r="E105" s="93">
        <f>Долечивание!I108</f>
        <v>0</v>
      </c>
      <c r="F105" s="73">
        <f>'Кибер-нож'!K108</f>
        <v>0</v>
      </c>
      <c r="G105" s="58">
        <f>Венерология!I108</f>
        <v>764066.29</v>
      </c>
      <c r="H105" s="58">
        <f>'Паллиативная МП'!O108</f>
        <v>4561755</v>
      </c>
      <c r="I105" s="58">
        <f>Психотерапия!Q108</f>
        <v>13200665.6</v>
      </c>
      <c r="J105" s="58">
        <f>Наркология!Q108</f>
        <v>7329174.9000000004</v>
      </c>
      <c r="K105" s="345">
        <f>Фтизиатрия!K108</f>
        <v>1157884.25</v>
      </c>
    </row>
    <row r="106" spans="1:11" s="30" customFormat="1" x14ac:dyDescent="0.2">
      <c r="A106" s="343">
        <v>95</v>
      </c>
      <c r="B106" s="58" t="s">
        <v>167</v>
      </c>
      <c r="C106" s="164" t="s">
        <v>31</v>
      </c>
      <c r="D106" s="307">
        <f t="shared" si="5"/>
        <v>13826027.35</v>
      </c>
      <c r="E106" s="93">
        <f>Долечивание!I109</f>
        <v>0</v>
      </c>
      <c r="F106" s="73">
        <f>'Кибер-нож'!K109</f>
        <v>0</v>
      </c>
      <c r="G106" s="58">
        <f>Венерология!I109</f>
        <v>1032947.28</v>
      </c>
      <c r="H106" s="58">
        <f>'Паллиативная МП'!O109</f>
        <v>10014616.35</v>
      </c>
      <c r="I106" s="58">
        <f>Психотерапия!Q109</f>
        <v>0</v>
      </c>
      <c r="J106" s="58">
        <f>Наркология!Q109</f>
        <v>1695609.97</v>
      </c>
      <c r="K106" s="345">
        <f>Фтизиатрия!K109</f>
        <v>1082853.75</v>
      </c>
    </row>
    <row r="107" spans="1:11" s="30" customFormat="1" x14ac:dyDescent="0.2">
      <c r="A107" s="343">
        <v>96</v>
      </c>
      <c r="B107" s="58" t="s">
        <v>168</v>
      </c>
      <c r="C107" s="164" t="s">
        <v>15</v>
      </c>
      <c r="D107" s="307">
        <f t="shared" si="5"/>
        <v>17284179.439999998</v>
      </c>
      <c r="E107" s="93">
        <f>Долечивание!I110</f>
        <v>0</v>
      </c>
      <c r="F107" s="73">
        <f>'Кибер-нож'!K110</f>
        <v>0</v>
      </c>
      <c r="G107" s="58">
        <f>Венерология!I110</f>
        <v>787668.58</v>
      </c>
      <c r="H107" s="58">
        <f>'Паллиативная МП'!O110</f>
        <v>9123510</v>
      </c>
      <c r="I107" s="58">
        <f>Психотерапия!Q110</f>
        <v>0</v>
      </c>
      <c r="J107" s="58">
        <f>Наркология!Q110</f>
        <v>5760134.8599999994</v>
      </c>
      <c r="K107" s="345">
        <f>Фтизиатрия!K110</f>
        <v>1612866</v>
      </c>
    </row>
    <row r="108" spans="1:11" s="30" customFormat="1" x14ac:dyDescent="0.2">
      <c r="A108" s="343">
        <v>97</v>
      </c>
      <c r="B108" s="58" t="s">
        <v>169</v>
      </c>
      <c r="C108" s="164" t="s">
        <v>13</v>
      </c>
      <c r="D108" s="307">
        <f t="shared" si="5"/>
        <v>25475345.490000002</v>
      </c>
      <c r="E108" s="93">
        <f>Долечивание!I111</f>
        <v>0</v>
      </c>
      <c r="F108" s="73">
        <f>'Кибер-нож'!K111</f>
        <v>0</v>
      </c>
      <c r="G108" s="58">
        <f>Венерология!I111</f>
        <v>1337808.25</v>
      </c>
      <c r="H108" s="58">
        <f>'Паллиативная МП'!O111</f>
        <v>13245560.65</v>
      </c>
      <c r="I108" s="58">
        <f>Психотерапия!Q111</f>
        <v>0</v>
      </c>
      <c r="J108" s="58">
        <f>Наркология!Q111</f>
        <v>8597193.3399999999</v>
      </c>
      <c r="K108" s="345">
        <f>Фтизиатрия!K111</f>
        <v>2294783.25</v>
      </c>
    </row>
    <row r="109" spans="1:11" s="30" customFormat="1" x14ac:dyDescent="0.2">
      <c r="A109" s="343">
        <v>98</v>
      </c>
      <c r="B109" s="80" t="s">
        <v>170</v>
      </c>
      <c r="C109" s="164" t="s">
        <v>32</v>
      </c>
      <c r="D109" s="307">
        <f t="shared" si="5"/>
        <v>14490629.399999999</v>
      </c>
      <c r="E109" s="93">
        <f>Долечивание!I112</f>
        <v>0</v>
      </c>
      <c r="F109" s="73">
        <f>'Кибер-нож'!K112</f>
        <v>0</v>
      </c>
      <c r="G109" s="58">
        <f>Венерология!I112</f>
        <v>2137627.0099999998</v>
      </c>
      <c r="H109" s="58">
        <f>'Паллиативная МП'!O112</f>
        <v>9591328.5999999996</v>
      </c>
      <c r="I109" s="58">
        <f>Психотерапия!Q112</f>
        <v>0</v>
      </c>
      <c r="J109" s="58">
        <f>Наркология!Q112</f>
        <v>1333161.8399999999</v>
      </c>
      <c r="K109" s="345">
        <f>Фтизиатрия!K112</f>
        <v>1428511.95</v>
      </c>
    </row>
    <row r="110" spans="1:11" s="30" customFormat="1" x14ac:dyDescent="0.2">
      <c r="A110" s="343">
        <v>99</v>
      </c>
      <c r="B110" s="80" t="s">
        <v>171</v>
      </c>
      <c r="C110" s="164" t="s">
        <v>54</v>
      </c>
      <c r="D110" s="307">
        <f t="shared" si="5"/>
        <v>18574985.739999998</v>
      </c>
      <c r="E110" s="93">
        <f>Долечивание!I113</f>
        <v>0</v>
      </c>
      <c r="F110" s="73">
        <f>'Кибер-нож'!K113</f>
        <v>0</v>
      </c>
      <c r="G110" s="58">
        <f>Венерология!I113</f>
        <v>960752.04</v>
      </c>
      <c r="H110" s="58">
        <f>'Паллиативная МП'!O113</f>
        <v>11355472.449999999</v>
      </c>
      <c r="I110" s="58">
        <f>Психотерапия!Q113</f>
        <v>2434282.52</v>
      </c>
      <c r="J110" s="58">
        <f>Наркология!Q113</f>
        <v>1772904.9</v>
      </c>
      <c r="K110" s="345">
        <f>Фтизиатрия!K113</f>
        <v>2051573.83</v>
      </c>
    </row>
    <row r="111" spans="1:11" s="30" customFormat="1" x14ac:dyDescent="0.2">
      <c r="A111" s="343">
        <v>100</v>
      </c>
      <c r="B111" s="58" t="s">
        <v>172</v>
      </c>
      <c r="C111" s="164" t="s">
        <v>34</v>
      </c>
      <c r="D111" s="307">
        <f t="shared" si="5"/>
        <v>28736644.649999999</v>
      </c>
      <c r="E111" s="93">
        <f>Долечивание!I114</f>
        <v>0</v>
      </c>
      <c r="F111" s="73">
        <f>'Кибер-нож'!K114</f>
        <v>0</v>
      </c>
      <c r="G111" s="58">
        <f>Венерология!I114</f>
        <v>2164931.62</v>
      </c>
      <c r="H111" s="58">
        <f>'Паллиативная МП'!O114</f>
        <v>11328562.699999999</v>
      </c>
      <c r="I111" s="58">
        <f>Психотерапия!Q114</f>
        <v>0</v>
      </c>
      <c r="J111" s="58">
        <f>Наркология!Q114</f>
        <v>11942114.199999999</v>
      </c>
      <c r="K111" s="345">
        <f>Фтизиатрия!K114</f>
        <v>3301036.13</v>
      </c>
    </row>
    <row r="112" spans="1:11" s="30" customFormat="1" x14ac:dyDescent="0.2">
      <c r="A112" s="343">
        <v>101</v>
      </c>
      <c r="B112" s="58" t="s">
        <v>173</v>
      </c>
      <c r="C112" s="164" t="s">
        <v>243</v>
      </c>
      <c r="D112" s="307">
        <f t="shared" si="5"/>
        <v>12710821.939999999</v>
      </c>
      <c r="E112" s="93">
        <f>Долечивание!I115</f>
        <v>0</v>
      </c>
      <c r="F112" s="73">
        <f>'Кибер-нож'!K115</f>
        <v>0</v>
      </c>
      <c r="G112" s="58">
        <f>Венерология!I115</f>
        <v>857549.87</v>
      </c>
      <c r="H112" s="58">
        <f>'Паллиативная МП'!O115</f>
        <v>9123510</v>
      </c>
      <c r="I112" s="58">
        <f>Психотерапия!Q115</f>
        <v>0</v>
      </c>
      <c r="J112" s="58">
        <f>Наркология!Q115</f>
        <v>1122601.8099999998</v>
      </c>
      <c r="K112" s="345">
        <f>Фтизиатрия!K115</f>
        <v>1607160.26</v>
      </c>
    </row>
    <row r="113" spans="1:11" s="30" customFormat="1" x14ac:dyDescent="0.2">
      <c r="A113" s="343">
        <v>102</v>
      </c>
      <c r="B113" s="58" t="s">
        <v>174</v>
      </c>
      <c r="C113" s="164" t="s">
        <v>175</v>
      </c>
      <c r="D113" s="307">
        <f t="shared" si="5"/>
        <v>0</v>
      </c>
      <c r="E113" s="93">
        <f>Долечивание!I116</f>
        <v>0</v>
      </c>
      <c r="F113" s="73">
        <f>'Кибер-нож'!K116</f>
        <v>0</v>
      </c>
      <c r="G113" s="58">
        <f>Венерология!I116</f>
        <v>0</v>
      </c>
      <c r="H113" s="58">
        <f>'Паллиативная МП'!O116</f>
        <v>0</v>
      </c>
      <c r="I113" s="58">
        <f>Психотерапия!Q116</f>
        <v>0</v>
      </c>
      <c r="J113" s="58">
        <f>Наркология!Q116</f>
        <v>0</v>
      </c>
      <c r="K113" s="345">
        <f>Фтизиатрия!K116</f>
        <v>0</v>
      </c>
    </row>
    <row r="114" spans="1:11" s="30" customFormat="1" x14ac:dyDescent="0.2">
      <c r="A114" s="343">
        <v>103</v>
      </c>
      <c r="B114" s="58" t="s">
        <v>176</v>
      </c>
      <c r="C114" s="164" t="s">
        <v>177</v>
      </c>
      <c r="D114" s="307">
        <f t="shared" si="5"/>
        <v>0</v>
      </c>
      <c r="E114" s="93">
        <f>Долечивание!I117</f>
        <v>0</v>
      </c>
      <c r="F114" s="73">
        <f>'Кибер-нож'!K117</f>
        <v>0</v>
      </c>
      <c r="G114" s="58">
        <f>Венерология!I117</f>
        <v>0</v>
      </c>
      <c r="H114" s="58">
        <f>'Паллиативная МП'!O117</f>
        <v>0</v>
      </c>
      <c r="I114" s="58">
        <f>Психотерапия!Q117</f>
        <v>0</v>
      </c>
      <c r="J114" s="58">
        <f>Наркология!Q117</f>
        <v>0</v>
      </c>
      <c r="K114" s="345">
        <f>Фтизиатрия!K117</f>
        <v>0</v>
      </c>
    </row>
    <row r="115" spans="1:11" s="30" customFormat="1" x14ac:dyDescent="0.2">
      <c r="A115" s="343">
        <v>104</v>
      </c>
      <c r="B115" s="80" t="s">
        <v>178</v>
      </c>
      <c r="C115" s="164" t="s">
        <v>179</v>
      </c>
      <c r="D115" s="307">
        <f t="shared" si="5"/>
        <v>0</v>
      </c>
      <c r="E115" s="93">
        <f>Долечивание!I118</f>
        <v>0</v>
      </c>
      <c r="F115" s="73">
        <f>'Кибер-нож'!K118</f>
        <v>0</v>
      </c>
      <c r="G115" s="58">
        <f>Венерология!I118</f>
        <v>0</v>
      </c>
      <c r="H115" s="58">
        <f>'Паллиативная МП'!O118</f>
        <v>0</v>
      </c>
      <c r="I115" s="58">
        <f>Психотерапия!Q118</f>
        <v>0</v>
      </c>
      <c r="J115" s="58">
        <f>Наркология!Q118</f>
        <v>0</v>
      </c>
      <c r="K115" s="345">
        <f>Фтизиатрия!K118</f>
        <v>0</v>
      </c>
    </row>
    <row r="116" spans="1:11" s="30" customFormat="1" x14ac:dyDescent="0.2">
      <c r="A116" s="343">
        <v>105</v>
      </c>
      <c r="B116" s="80" t="s">
        <v>180</v>
      </c>
      <c r="C116" s="164" t="s">
        <v>181</v>
      </c>
      <c r="D116" s="307">
        <f t="shared" si="5"/>
        <v>0</v>
      </c>
      <c r="E116" s="93">
        <f>Долечивание!I119</f>
        <v>0</v>
      </c>
      <c r="F116" s="73">
        <f>'Кибер-нож'!K119</f>
        <v>0</v>
      </c>
      <c r="G116" s="58">
        <f>Венерология!I119</f>
        <v>0</v>
      </c>
      <c r="H116" s="58">
        <f>'Паллиативная МП'!O119</f>
        <v>0</v>
      </c>
      <c r="I116" s="58">
        <f>Психотерапия!Q119</f>
        <v>0</v>
      </c>
      <c r="J116" s="58">
        <f>Наркология!Q119</f>
        <v>0</v>
      </c>
      <c r="K116" s="345">
        <f>Фтизиатрия!K119</f>
        <v>0</v>
      </c>
    </row>
    <row r="117" spans="1:11" s="30" customFormat="1" x14ac:dyDescent="0.2">
      <c r="A117" s="343">
        <v>106</v>
      </c>
      <c r="B117" s="80" t="s">
        <v>182</v>
      </c>
      <c r="C117" s="164" t="s">
        <v>183</v>
      </c>
      <c r="D117" s="307">
        <f t="shared" si="5"/>
        <v>0</v>
      </c>
      <c r="E117" s="93">
        <f>Долечивание!I120</f>
        <v>0</v>
      </c>
      <c r="F117" s="73">
        <f>'Кибер-нож'!K120</f>
        <v>0</v>
      </c>
      <c r="G117" s="58">
        <f>Венерология!I120</f>
        <v>0</v>
      </c>
      <c r="H117" s="58">
        <f>'Паллиативная МП'!O120</f>
        <v>0</v>
      </c>
      <c r="I117" s="58">
        <f>Психотерапия!Q120</f>
        <v>0</v>
      </c>
      <c r="J117" s="58">
        <f>Наркология!Q120</f>
        <v>0</v>
      </c>
      <c r="K117" s="345">
        <f>Фтизиатрия!K120</f>
        <v>0</v>
      </c>
    </row>
    <row r="118" spans="1:11" s="30" customFormat="1" ht="24" x14ac:dyDescent="0.2">
      <c r="A118" s="343">
        <v>107</v>
      </c>
      <c r="B118" s="80" t="s">
        <v>184</v>
      </c>
      <c r="C118" s="164" t="s">
        <v>185</v>
      </c>
      <c r="D118" s="307">
        <f t="shared" si="5"/>
        <v>0</v>
      </c>
      <c r="E118" s="93">
        <f>Долечивание!I121</f>
        <v>0</v>
      </c>
      <c r="F118" s="73">
        <f>'Кибер-нож'!K121</f>
        <v>0</v>
      </c>
      <c r="G118" s="58">
        <f>Венерология!I121</f>
        <v>0</v>
      </c>
      <c r="H118" s="58">
        <f>'Паллиативная МП'!O121</f>
        <v>0</v>
      </c>
      <c r="I118" s="58">
        <f>Психотерапия!Q121</f>
        <v>0</v>
      </c>
      <c r="J118" s="58">
        <f>Наркология!Q121</f>
        <v>0</v>
      </c>
      <c r="K118" s="345">
        <f>Фтизиатрия!K121</f>
        <v>0</v>
      </c>
    </row>
    <row r="119" spans="1:11" s="30" customFormat="1" x14ac:dyDescent="0.2">
      <c r="A119" s="343">
        <v>108</v>
      </c>
      <c r="B119" s="80" t="s">
        <v>186</v>
      </c>
      <c r="C119" s="164" t="s">
        <v>187</v>
      </c>
      <c r="D119" s="307">
        <f t="shared" si="5"/>
        <v>0</v>
      </c>
      <c r="E119" s="93">
        <f>Долечивание!I122</f>
        <v>0</v>
      </c>
      <c r="F119" s="73">
        <f>'Кибер-нож'!K122</f>
        <v>0</v>
      </c>
      <c r="G119" s="58">
        <f>Венерология!I122</f>
        <v>0</v>
      </c>
      <c r="H119" s="58">
        <f>'Паллиативная МП'!O122</f>
        <v>0</v>
      </c>
      <c r="I119" s="58">
        <f>Психотерапия!Q122</f>
        <v>0</v>
      </c>
      <c r="J119" s="58">
        <f>Наркология!Q122</f>
        <v>0</v>
      </c>
      <c r="K119" s="345">
        <f>Фтизиатрия!K122</f>
        <v>0</v>
      </c>
    </row>
    <row r="120" spans="1:11" s="30" customFormat="1" x14ac:dyDescent="0.2">
      <c r="A120" s="343">
        <v>109</v>
      </c>
      <c r="B120" s="80" t="s">
        <v>188</v>
      </c>
      <c r="C120" s="164" t="s">
        <v>189</v>
      </c>
      <c r="D120" s="307">
        <f t="shared" si="5"/>
        <v>0</v>
      </c>
      <c r="E120" s="93">
        <f>Долечивание!I123</f>
        <v>0</v>
      </c>
      <c r="F120" s="73">
        <f>'Кибер-нож'!K123</f>
        <v>0</v>
      </c>
      <c r="G120" s="58">
        <f>Венерология!I123</f>
        <v>0</v>
      </c>
      <c r="H120" s="58">
        <f>'Паллиативная МП'!O123</f>
        <v>0</v>
      </c>
      <c r="I120" s="58">
        <f>Психотерапия!Q123</f>
        <v>0</v>
      </c>
      <c r="J120" s="58">
        <f>Наркология!Q123</f>
        <v>0</v>
      </c>
      <c r="K120" s="345">
        <f>Фтизиатрия!K123</f>
        <v>0</v>
      </c>
    </row>
    <row r="121" spans="1:11" s="30" customFormat="1" x14ac:dyDescent="0.2">
      <c r="A121" s="343">
        <v>110</v>
      </c>
      <c r="B121" s="70" t="s">
        <v>190</v>
      </c>
      <c r="C121" s="112" t="s">
        <v>191</v>
      </c>
      <c r="D121" s="307">
        <f t="shared" si="5"/>
        <v>0</v>
      </c>
      <c r="E121" s="93">
        <f>Долечивание!I124</f>
        <v>0</v>
      </c>
      <c r="F121" s="73">
        <f>'Кибер-нож'!K124</f>
        <v>0</v>
      </c>
      <c r="G121" s="58">
        <f>Венерология!I124</f>
        <v>0</v>
      </c>
      <c r="H121" s="58">
        <f>'Паллиативная МП'!O124</f>
        <v>0</v>
      </c>
      <c r="I121" s="58">
        <f>Психотерапия!Q124</f>
        <v>0</v>
      </c>
      <c r="J121" s="58">
        <f>Наркология!Q124</f>
        <v>0</v>
      </c>
      <c r="K121" s="345">
        <f>Фтизиатрия!K124</f>
        <v>0</v>
      </c>
    </row>
    <row r="122" spans="1:11" s="30" customFormat="1" x14ac:dyDescent="0.2">
      <c r="A122" s="343">
        <v>111</v>
      </c>
      <c r="B122" s="70" t="s">
        <v>280</v>
      </c>
      <c r="C122" s="112" t="s">
        <v>252</v>
      </c>
      <c r="D122" s="307">
        <f t="shared" si="5"/>
        <v>0</v>
      </c>
      <c r="E122" s="93">
        <f>Долечивание!I125</f>
        <v>0</v>
      </c>
      <c r="F122" s="73">
        <f>'Кибер-нож'!K125</f>
        <v>0</v>
      </c>
      <c r="G122" s="58">
        <f>Венерология!I125</f>
        <v>0</v>
      </c>
      <c r="H122" s="58">
        <f>'Паллиативная МП'!O125</f>
        <v>0</v>
      </c>
      <c r="I122" s="58">
        <f>Психотерапия!Q125</f>
        <v>0</v>
      </c>
      <c r="J122" s="58">
        <f>Наркология!Q125</f>
        <v>0</v>
      </c>
      <c r="K122" s="345">
        <f>Фтизиатрия!K125</f>
        <v>0</v>
      </c>
    </row>
    <row r="123" spans="1:11" s="30" customFormat="1" x14ac:dyDescent="0.2">
      <c r="A123" s="343">
        <v>112</v>
      </c>
      <c r="B123" s="58" t="s">
        <v>192</v>
      </c>
      <c r="C123" s="164" t="s">
        <v>193</v>
      </c>
      <c r="D123" s="307">
        <f t="shared" si="5"/>
        <v>0</v>
      </c>
      <c r="E123" s="93">
        <f>Долечивание!I126</f>
        <v>0</v>
      </c>
      <c r="F123" s="73">
        <f>'Кибер-нож'!K126</f>
        <v>0</v>
      </c>
      <c r="G123" s="58">
        <f>Венерология!I126</f>
        <v>0</v>
      </c>
      <c r="H123" s="58">
        <f>'Паллиативная МП'!O126</f>
        <v>0</v>
      </c>
      <c r="I123" s="58">
        <f>Психотерапия!Q126</f>
        <v>0</v>
      </c>
      <c r="J123" s="58">
        <f>Наркология!Q126</f>
        <v>0</v>
      </c>
      <c r="K123" s="345">
        <f>Фтизиатрия!K126</f>
        <v>0</v>
      </c>
    </row>
    <row r="124" spans="1:11" s="30" customFormat="1" x14ac:dyDescent="0.2">
      <c r="A124" s="343">
        <v>113</v>
      </c>
      <c r="B124" s="80" t="s">
        <v>194</v>
      </c>
      <c r="C124" s="164" t="s">
        <v>195</v>
      </c>
      <c r="D124" s="307">
        <f t="shared" si="5"/>
        <v>0</v>
      </c>
      <c r="E124" s="93">
        <f>Долечивание!I127</f>
        <v>0</v>
      </c>
      <c r="F124" s="73">
        <f>'Кибер-нож'!K127</f>
        <v>0</v>
      </c>
      <c r="G124" s="58">
        <f>Венерология!I127</f>
        <v>0</v>
      </c>
      <c r="H124" s="58">
        <f>'Паллиативная МП'!O127</f>
        <v>0</v>
      </c>
      <c r="I124" s="58">
        <f>Психотерапия!Q127</f>
        <v>0</v>
      </c>
      <c r="J124" s="58">
        <f>Наркология!Q127</f>
        <v>0</v>
      </c>
      <c r="K124" s="345">
        <f>Фтизиатрия!K127</f>
        <v>0</v>
      </c>
    </row>
    <row r="125" spans="1:11" s="30" customFormat="1" ht="24" x14ac:dyDescent="0.2">
      <c r="A125" s="343">
        <v>114</v>
      </c>
      <c r="B125" s="58" t="s">
        <v>196</v>
      </c>
      <c r="C125" s="164" t="s">
        <v>197</v>
      </c>
      <c r="D125" s="307">
        <f t="shared" si="5"/>
        <v>0</v>
      </c>
      <c r="E125" s="93">
        <f>Долечивание!I128</f>
        <v>0</v>
      </c>
      <c r="F125" s="73">
        <f>'Кибер-нож'!K128</f>
        <v>0</v>
      </c>
      <c r="G125" s="58">
        <f>Венерология!I128</f>
        <v>0</v>
      </c>
      <c r="H125" s="58">
        <f>'Паллиативная МП'!O128</f>
        <v>0</v>
      </c>
      <c r="I125" s="58">
        <f>Психотерапия!Q128</f>
        <v>0</v>
      </c>
      <c r="J125" s="58">
        <f>Наркология!Q128</f>
        <v>0</v>
      </c>
      <c r="K125" s="345">
        <f>Фтизиатрия!K128</f>
        <v>0</v>
      </c>
    </row>
    <row r="126" spans="1:11" s="30" customFormat="1" x14ac:dyDescent="0.2">
      <c r="A126" s="343">
        <v>115</v>
      </c>
      <c r="B126" s="80" t="s">
        <v>198</v>
      </c>
      <c r="C126" s="164" t="s">
        <v>297</v>
      </c>
      <c r="D126" s="307">
        <f t="shared" si="5"/>
        <v>0</v>
      </c>
      <c r="E126" s="93">
        <f>Долечивание!I129</f>
        <v>0</v>
      </c>
      <c r="F126" s="73">
        <f>'Кибер-нож'!K129</f>
        <v>0</v>
      </c>
      <c r="G126" s="58">
        <f>Венерология!I129</f>
        <v>0</v>
      </c>
      <c r="H126" s="58">
        <f>'Паллиативная МП'!O129</f>
        <v>0</v>
      </c>
      <c r="I126" s="58">
        <f>Психотерапия!Q129</f>
        <v>0</v>
      </c>
      <c r="J126" s="58">
        <f>Наркология!Q129</f>
        <v>0</v>
      </c>
      <c r="K126" s="345">
        <f>Фтизиатрия!K129</f>
        <v>0</v>
      </c>
    </row>
    <row r="127" spans="1:11" s="30" customFormat="1" x14ac:dyDescent="0.2">
      <c r="A127" s="343">
        <v>116</v>
      </c>
      <c r="B127" s="58" t="s">
        <v>199</v>
      </c>
      <c r="C127" s="164" t="s">
        <v>281</v>
      </c>
      <c r="D127" s="307">
        <f t="shared" si="5"/>
        <v>0</v>
      </c>
      <c r="E127" s="93">
        <f>Долечивание!I130</f>
        <v>0</v>
      </c>
      <c r="F127" s="73">
        <f>'Кибер-нож'!K130</f>
        <v>0</v>
      </c>
      <c r="G127" s="58">
        <f>Венерология!I130</f>
        <v>0</v>
      </c>
      <c r="H127" s="58">
        <f>'Паллиативная МП'!O130</f>
        <v>0</v>
      </c>
      <c r="I127" s="58">
        <f>Психотерапия!Q130</f>
        <v>0</v>
      </c>
      <c r="J127" s="58">
        <f>Наркология!Q130</f>
        <v>0</v>
      </c>
      <c r="K127" s="345">
        <f>Фтизиатрия!K130</f>
        <v>0</v>
      </c>
    </row>
    <row r="128" spans="1:11" s="30" customFormat="1" x14ac:dyDescent="0.2">
      <c r="A128" s="343">
        <v>117</v>
      </c>
      <c r="B128" s="58" t="s">
        <v>200</v>
      </c>
      <c r="C128" s="164" t="s">
        <v>201</v>
      </c>
      <c r="D128" s="307">
        <f t="shared" si="5"/>
        <v>72635774.399999991</v>
      </c>
      <c r="E128" s="93">
        <f>Долечивание!I131</f>
        <v>72635774.399999991</v>
      </c>
      <c r="F128" s="73">
        <f>'Кибер-нож'!K131</f>
        <v>0</v>
      </c>
      <c r="G128" s="58">
        <f>Венерология!I131</f>
        <v>0</v>
      </c>
      <c r="H128" s="58">
        <f>'Паллиативная МП'!O131</f>
        <v>0</v>
      </c>
      <c r="I128" s="58">
        <f>Психотерапия!Q131</f>
        <v>0</v>
      </c>
      <c r="J128" s="58">
        <f>Наркология!Q131</f>
        <v>0</v>
      </c>
      <c r="K128" s="345">
        <f>Фтизиатрия!K131</f>
        <v>0</v>
      </c>
    </row>
    <row r="129" spans="1:11" s="30" customFormat="1" x14ac:dyDescent="0.2">
      <c r="A129" s="343">
        <v>118</v>
      </c>
      <c r="B129" s="58" t="s">
        <v>202</v>
      </c>
      <c r="C129" s="164" t="s">
        <v>203</v>
      </c>
      <c r="D129" s="307">
        <f t="shared" si="5"/>
        <v>42896783.159999996</v>
      </c>
      <c r="E129" s="93">
        <f>Долечивание!I132</f>
        <v>42896783.159999996</v>
      </c>
      <c r="F129" s="73">
        <f>'Кибер-нож'!K132</f>
        <v>0</v>
      </c>
      <c r="G129" s="58">
        <f>Венерология!I132</f>
        <v>0</v>
      </c>
      <c r="H129" s="58">
        <f>'Паллиативная МП'!O132</f>
        <v>0</v>
      </c>
      <c r="I129" s="58">
        <f>Психотерапия!Q132</f>
        <v>0</v>
      </c>
      <c r="J129" s="58">
        <f>Наркология!Q132</f>
        <v>0</v>
      </c>
      <c r="K129" s="345">
        <f>Фтизиатрия!K132</f>
        <v>0</v>
      </c>
    </row>
    <row r="130" spans="1:11" s="30" customFormat="1" x14ac:dyDescent="0.2">
      <c r="A130" s="343">
        <v>119</v>
      </c>
      <c r="B130" s="58" t="s">
        <v>204</v>
      </c>
      <c r="C130" s="164" t="s">
        <v>205</v>
      </c>
      <c r="D130" s="307">
        <f t="shared" si="5"/>
        <v>0</v>
      </c>
      <c r="E130" s="93">
        <f>Долечивание!I133</f>
        <v>0</v>
      </c>
      <c r="F130" s="73">
        <f>'Кибер-нож'!K133</f>
        <v>0</v>
      </c>
      <c r="G130" s="58">
        <f>Венерология!I133</f>
        <v>0</v>
      </c>
      <c r="H130" s="58">
        <f>'Паллиативная МП'!O133</f>
        <v>0</v>
      </c>
      <c r="I130" s="58">
        <f>Психотерапия!Q133</f>
        <v>0</v>
      </c>
      <c r="J130" s="58">
        <f>Наркология!Q133</f>
        <v>0</v>
      </c>
      <c r="K130" s="345">
        <f>Фтизиатрия!K133</f>
        <v>0</v>
      </c>
    </row>
    <row r="131" spans="1:11" s="30" customFormat="1" x14ac:dyDescent="0.2">
      <c r="A131" s="343">
        <v>120</v>
      </c>
      <c r="B131" s="58" t="s">
        <v>206</v>
      </c>
      <c r="C131" s="164" t="s">
        <v>207</v>
      </c>
      <c r="D131" s="307">
        <f t="shared" si="5"/>
        <v>0</v>
      </c>
      <c r="E131" s="93">
        <f>Долечивание!I134</f>
        <v>0</v>
      </c>
      <c r="F131" s="73">
        <f>'Кибер-нож'!K134</f>
        <v>0</v>
      </c>
      <c r="G131" s="58">
        <f>Венерология!I134</f>
        <v>0</v>
      </c>
      <c r="H131" s="58">
        <f>'Паллиативная МП'!O134</f>
        <v>0</v>
      </c>
      <c r="I131" s="58">
        <f>Психотерапия!Q134</f>
        <v>0</v>
      </c>
      <c r="J131" s="58">
        <f>Наркология!Q134</f>
        <v>0</v>
      </c>
      <c r="K131" s="345">
        <f>Фтизиатрия!K134</f>
        <v>0</v>
      </c>
    </row>
    <row r="132" spans="1:11" s="30" customFormat="1" x14ac:dyDescent="0.2">
      <c r="A132" s="343">
        <v>121</v>
      </c>
      <c r="B132" s="80" t="s">
        <v>208</v>
      </c>
      <c r="C132" s="164" t="s">
        <v>209</v>
      </c>
      <c r="D132" s="307">
        <f t="shared" si="5"/>
        <v>0</v>
      </c>
      <c r="E132" s="93">
        <f>Долечивание!I135</f>
        <v>0</v>
      </c>
      <c r="F132" s="73">
        <f>'Кибер-нож'!K135</f>
        <v>0</v>
      </c>
      <c r="G132" s="58">
        <f>Венерология!I135</f>
        <v>0</v>
      </c>
      <c r="H132" s="58">
        <f>'Паллиативная МП'!O135</f>
        <v>0</v>
      </c>
      <c r="I132" s="58">
        <f>Психотерапия!Q135</f>
        <v>0</v>
      </c>
      <c r="J132" s="58">
        <f>Наркология!Q135</f>
        <v>0</v>
      </c>
      <c r="K132" s="345">
        <f>Фтизиатрия!K135</f>
        <v>0</v>
      </c>
    </row>
    <row r="133" spans="1:11" s="30" customFormat="1" x14ac:dyDescent="0.2">
      <c r="A133" s="343">
        <v>122</v>
      </c>
      <c r="B133" s="80" t="s">
        <v>210</v>
      </c>
      <c r="C133" s="164" t="s">
        <v>211</v>
      </c>
      <c r="D133" s="307">
        <f t="shared" si="5"/>
        <v>0</v>
      </c>
      <c r="E133" s="93">
        <f>Долечивание!I136</f>
        <v>0</v>
      </c>
      <c r="F133" s="73">
        <f>'Кибер-нож'!K136</f>
        <v>0</v>
      </c>
      <c r="G133" s="58">
        <f>Венерология!I136</f>
        <v>0</v>
      </c>
      <c r="H133" s="58">
        <f>'Паллиативная МП'!O136</f>
        <v>0</v>
      </c>
      <c r="I133" s="58">
        <f>Психотерапия!Q136</f>
        <v>0</v>
      </c>
      <c r="J133" s="58">
        <f>Наркология!Q136</f>
        <v>0</v>
      </c>
      <c r="K133" s="345">
        <f>Фтизиатрия!K136</f>
        <v>0</v>
      </c>
    </row>
    <row r="134" spans="1:11" s="30" customFormat="1" x14ac:dyDescent="0.2">
      <c r="A134" s="343">
        <v>123</v>
      </c>
      <c r="B134" s="80" t="s">
        <v>212</v>
      </c>
      <c r="C134" s="164" t="s">
        <v>249</v>
      </c>
      <c r="D134" s="307">
        <f t="shared" si="5"/>
        <v>0</v>
      </c>
      <c r="E134" s="93">
        <f>Долечивание!I137</f>
        <v>0</v>
      </c>
      <c r="F134" s="73">
        <f>'Кибер-нож'!K137</f>
        <v>0</v>
      </c>
      <c r="G134" s="58">
        <f>Венерология!I137</f>
        <v>0</v>
      </c>
      <c r="H134" s="58">
        <f>'Паллиативная МП'!O137</f>
        <v>0</v>
      </c>
      <c r="I134" s="58">
        <f>Психотерапия!Q137</f>
        <v>0</v>
      </c>
      <c r="J134" s="58">
        <f>Наркология!Q137</f>
        <v>0</v>
      </c>
      <c r="K134" s="345">
        <f>Фтизиатрия!K137</f>
        <v>0</v>
      </c>
    </row>
    <row r="135" spans="1:11" s="30" customFormat="1" x14ac:dyDescent="0.2">
      <c r="A135" s="343">
        <v>124</v>
      </c>
      <c r="B135" s="80" t="s">
        <v>213</v>
      </c>
      <c r="C135" s="164" t="s">
        <v>214</v>
      </c>
      <c r="D135" s="307">
        <f t="shared" si="5"/>
        <v>33323405.850000001</v>
      </c>
      <c r="E135" s="93">
        <f>Долечивание!I138</f>
        <v>0</v>
      </c>
      <c r="F135" s="73">
        <f>'Кибер-нож'!K138</f>
        <v>0</v>
      </c>
      <c r="G135" s="58">
        <f>Венерология!I138</f>
        <v>0</v>
      </c>
      <c r="H135" s="58">
        <f>'Паллиативная МП'!O138</f>
        <v>33323405.850000001</v>
      </c>
      <c r="I135" s="58">
        <f>Психотерапия!Q138</f>
        <v>0</v>
      </c>
      <c r="J135" s="58">
        <f>Наркология!Q138</f>
        <v>0</v>
      </c>
      <c r="K135" s="345">
        <f>Фтизиатрия!K138</f>
        <v>0</v>
      </c>
    </row>
    <row r="136" spans="1:11" s="30" customFormat="1" x14ac:dyDescent="0.2">
      <c r="A136" s="343">
        <v>125</v>
      </c>
      <c r="B136" s="80" t="s">
        <v>215</v>
      </c>
      <c r="C136" s="164" t="s">
        <v>41</v>
      </c>
      <c r="D136" s="307">
        <f t="shared" si="5"/>
        <v>0</v>
      </c>
      <c r="E136" s="93">
        <f>Долечивание!I139</f>
        <v>0</v>
      </c>
      <c r="F136" s="73">
        <f>'Кибер-нож'!K139</f>
        <v>0</v>
      </c>
      <c r="G136" s="58">
        <f>Венерология!I139</f>
        <v>0</v>
      </c>
      <c r="H136" s="58">
        <f>'Паллиативная МП'!O139</f>
        <v>0</v>
      </c>
      <c r="I136" s="58">
        <f>Психотерапия!Q139</f>
        <v>0</v>
      </c>
      <c r="J136" s="58">
        <f>Наркология!Q139</f>
        <v>0</v>
      </c>
      <c r="K136" s="345">
        <f>Фтизиатрия!K139</f>
        <v>0</v>
      </c>
    </row>
    <row r="137" spans="1:11" s="30" customFormat="1" x14ac:dyDescent="0.2">
      <c r="A137" s="343">
        <v>126</v>
      </c>
      <c r="B137" s="58" t="s">
        <v>216</v>
      </c>
      <c r="C137" s="164" t="s">
        <v>47</v>
      </c>
      <c r="D137" s="307">
        <f t="shared" ref="D137:D151" si="6">E137+F137+G137+H137+I137+J137+K137</f>
        <v>3940627.25</v>
      </c>
      <c r="E137" s="93">
        <f>Долечивание!I140</f>
        <v>0</v>
      </c>
      <c r="F137" s="73">
        <f>'Кибер-нож'!K140</f>
        <v>0</v>
      </c>
      <c r="G137" s="58">
        <f>Венерология!I140</f>
        <v>0</v>
      </c>
      <c r="H137" s="58">
        <f>'Паллиативная МП'!O140</f>
        <v>3940627.25</v>
      </c>
      <c r="I137" s="58">
        <f>Психотерапия!Q140</f>
        <v>0</v>
      </c>
      <c r="J137" s="58">
        <f>Наркология!Q140</f>
        <v>0</v>
      </c>
      <c r="K137" s="345">
        <f>Фтизиатрия!K140</f>
        <v>0</v>
      </c>
    </row>
    <row r="138" spans="1:11" s="30" customFormat="1" x14ac:dyDescent="0.2">
      <c r="A138" s="343">
        <v>127</v>
      </c>
      <c r="B138" s="58" t="s">
        <v>217</v>
      </c>
      <c r="C138" s="164" t="s">
        <v>253</v>
      </c>
      <c r="D138" s="307">
        <f t="shared" si="6"/>
        <v>112081539.12</v>
      </c>
      <c r="E138" s="93">
        <f>Долечивание!I141</f>
        <v>0</v>
      </c>
      <c r="F138" s="73">
        <f>'Кибер-нож'!K141</f>
        <v>0</v>
      </c>
      <c r="G138" s="58">
        <f>Венерология!I141</f>
        <v>112081539.12</v>
      </c>
      <c r="H138" s="58">
        <f>'Паллиативная МП'!O141</f>
        <v>0</v>
      </c>
      <c r="I138" s="58">
        <f>Психотерапия!Q141</f>
        <v>0</v>
      </c>
      <c r="J138" s="58">
        <f>Наркология!Q141</f>
        <v>0</v>
      </c>
      <c r="K138" s="345">
        <f>Фтизиатрия!K141</f>
        <v>0</v>
      </c>
    </row>
    <row r="139" spans="1:11" s="30" customFormat="1" x14ac:dyDescent="0.2">
      <c r="A139" s="343">
        <v>128</v>
      </c>
      <c r="B139" s="58" t="s">
        <v>218</v>
      </c>
      <c r="C139" s="164" t="s">
        <v>49</v>
      </c>
      <c r="D139" s="307">
        <f t="shared" si="6"/>
        <v>0</v>
      </c>
      <c r="E139" s="93">
        <f>Долечивание!I142</f>
        <v>0</v>
      </c>
      <c r="F139" s="73">
        <f>'Кибер-нож'!K142</f>
        <v>0</v>
      </c>
      <c r="G139" s="58">
        <f>Венерология!I142</f>
        <v>0</v>
      </c>
      <c r="H139" s="58">
        <f>'Паллиативная МП'!O142</f>
        <v>0</v>
      </c>
      <c r="I139" s="58">
        <f>Психотерапия!Q142</f>
        <v>0</v>
      </c>
      <c r="J139" s="58">
        <f>Наркология!Q142</f>
        <v>0</v>
      </c>
      <c r="K139" s="345">
        <f>Фтизиатрия!K142</f>
        <v>0</v>
      </c>
    </row>
    <row r="140" spans="1:11" s="30" customFormat="1" x14ac:dyDescent="0.2">
      <c r="A140" s="343">
        <v>129</v>
      </c>
      <c r="B140" s="80" t="s">
        <v>219</v>
      </c>
      <c r="C140" s="164" t="s">
        <v>48</v>
      </c>
      <c r="D140" s="307">
        <f t="shared" si="6"/>
        <v>0</v>
      </c>
      <c r="E140" s="93">
        <f>Долечивание!I143</f>
        <v>0</v>
      </c>
      <c r="F140" s="73">
        <f>'Кибер-нож'!K143</f>
        <v>0</v>
      </c>
      <c r="G140" s="58">
        <f>Венерология!I143</f>
        <v>0</v>
      </c>
      <c r="H140" s="58">
        <f>'Паллиативная МП'!O143</f>
        <v>0</v>
      </c>
      <c r="I140" s="58">
        <f>Психотерапия!Q143</f>
        <v>0</v>
      </c>
      <c r="J140" s="58">
        <f>Наркология!Q143</f>
        <v>0</v>
      </c>
      <c r="K140" s="345">
        <f>Фтизиатрия!K143</f>
        <v>0</v>
      </c>
    </row>
    <row r="141" spans="1:11" s="30" customFormat="1" x14ac:dyDescent="0.2">
      <c r="A141" s="343">
        <v>130</v>
      </c>
      <c r="B141" s="80" t="s">
        <v>220</v>
      </c>
      <c r="C141" s="164" t="s">
        <v>221</v>
      </c>
      <c r="D141" s="307">
        <f t="shared" si="6"/>
        <v>0</v>
      </c>
      <c r="E141" s="93">
        <f>Долечивание!I144</f>
        <v>0</v>
      </c>
      <c r="F141" s="73">
        <f>'Кибер-нож'!K144</f>
        <v>0</v>
      </c>
      <c r="G141" s="58">
        <f>Венерология!I144</f>
        <v>0</v>
      </c>
      <c r="H141" s="58">
        <f>'Паллиативная МП'!O144</f>
        <v>0</v>
      </c>
      <c r="I141" s="58">
        <f>Психотерапия!Q144</f>
        <v>0</v>
      </c>
      <c r="J141" s="58">
        <f>Наркология!Q144</f>
        <v>0</v>
      </c>
      <c r="K141" s="345">
        <f>Фтизиатрия!K144</f>
        <v>0</v>
      </c>
    </row>
    <row r="142" spans="1:11" s="30" customFormat="1" x14ac:dyDescent="0.2">
      <c r="A142" s="343">
        <v>131</v>
      </c>
      <c r="B142" s="80" t="s">
        <v>222</v>
      </c>
      <c r="C142" s="164" t="s">
        <v>42</v>
      </c>
      <c r="D142" s="307">
        <f t="shared" si="6"/>
        <v>65229856.5</v>
      </c>
      <c r="E142" s="93">
        <f>Долечивание!I145</f>
        <v>0</v>
      </c>
      <c r="F142" s="73">
        <f>'Кибер-нож'!K145</f>
        <v>0</v>
      </c>
      <c r="G142" s="58">
        <f>Венерология!I145</f>
        <v>0</v>
      </c>
      <c r="H142" s="58">
        <f>'Паллиативная МП'!O145</f>
        <v>65229856.5</v>
      </c>
      <c r="I142" s="58">
        <f>Психотерапия!Q145</f>
        <v>0</v>
      </c>
      <c r="J142" s="58">
        <f>Наркология!Q145</f>
        <v>0</v>
      </c>
      <c r="K142" s="345">
        <f>Фтизиатрия!K145</f>
        <v>0</v>
      </c>
    </row>
    <row r="143" spans="1:11" s="30" customFormat="1" x14ac:dyDescent="0.2">
      <c r="A143" s="343">
        <v>132</v>
      </c>
      <c r="B143" s="58" t="s">
        <v>223</v>
      </c>
      <c r="C143" s="164" t="s">
        <v>251</v>
      </c>
      <c r="D143" s="307">
        <f t="shared" si="6"/>
        <v>1407859.9500000002</v>
      </c>
      <c r="E143" s="93">
        <f>Долечивание!I146</f>
        <v>0</v>
      </c>
      <c r="F143" s="73">
        <f>'Кибер-нож'!K146</f>
        <v>0</v>
      </c>
      <c r="G143" s="58">
        <f>Венерология!I146</f>
        <v>0</v>
      </c>
      <c r="H143" s="58">
        <f>'Паллиативная МП'!O146</f>
        <v>1407859.9500000002</v>
      </c>
      <c r="I143" s="58">
        <f>Психотерапия!Q146</f>
        <v>0</v>
      </c>
      <c r="J143" s="58">
        <f>Наркология!Q146</f>
        <v>0</v>
      </c>
      <c r="K143" s="345">
        <f>Фтизиатрия!K146</f>
        <v>0</v>
      </c>
    </row>
    <row r="144" spans="1:11" s="30" customFormat="1" x14ac:dyDescent="0.2">
      <c r="A144" s="343">
        <v>133</v>
      </c>
      <c r="B144" s="58" t="s">
        <v>224</v>
      </c>
      <c r="C144" s="164" t="s">
        <v>225</v>
      </c>
      <c r="D144" s="307">
        <f t="shared" si="6"/>
        <v>13830409.67</v>
      </c>
      <c r="E144" s="93">
        <f>Долечивание!I147</f>
        <v>0</v>
      </c>
      <c r="F144" s="73">
        <f>'Кибер-нож'!K147</f>
        <v>0</v>
      </c>
      <c r="G144" s="58">
        <f>Венерология!I147</f>
        <v>2266282.63</v>
      </c>
      <c r="H144" s="58">
        <f>'Паллиативная МП'!O147</f>
        <v>4394831.45</v>
      </c>
      <c r="I144" s="58">
        <f>Психотерапия!Q147</f>
        <v>0</v>
      </c>
      <c r="J144" s="58">
        <f>Наркология!Q147</f>
        <v>3829359.94</v>
      </c>
      <c r="K144" s="345">
        <f>Фтизиатрия!K147</f>
        <v>3339935.65</v>
      </c>
    </row>
    <row r="145" spans="1:11" s="30" customFormat="1" x14ac:dyDescent="0.2">
      <c r="A145" s="343">
        <v>134</v>
      </c>
      <c r="B145" s="80" t="s">
        <v>226</v>
      </c>
      <c r="C145" s="164" t="s">
        <v>227</v>
      </c>
      <c r="D145" s="307">
        <f t="shared" si="6"/>
        <v>0</v>
      </c>
      <c r="E145" s="93">
        <f>Долечивание!I148</f>
        <v>0</v>
      </c>
      <c r="F145" s="73">
        <f>'Кибер-нож'!K148</f>
        <v>0</v>
      </c>
      <c r="G145" s="58">
        <f>Венерология!I148</f>
        <v>0</v>
      </c>
      <c r="H145" s="58">
        <f>'Паллиативная МП'!O148</f>
        <v>0</v>
      </c>
      <c r="I145" s="58">
        <f>Психотерапия!Q148</f>
        <v>0</v>
      </c>
      <c r="J145" s="58">
        <f>Наркология!Q148</f>
        <v>0</v>
      </c>
      <c r="K145" s="345">
        <f>Фтизиатрия!K148</f>
        <v>0</v>
      </c>
    </row>
    <row r="146" spans="1:11" s="30" customFormat="1" x14ac:dyDescent="0.2">
      <c r="A146" s="343">
        <v>135</v>
      </c>
      <c r="B146" s="58" t="s">
        <v>228</v>
      </c>
      <c r="C146" s="164" t="s">
        <v>229</v>
      </c>
      <c r="D146" s="307">
        <f t="shared" si="6"/>
        <v>0</v>
      </c>
      <c r="E146" s="93">
        <f>Долечивание!I149</f>
        <v>0</v>
      </c>
      <c r="F146" s="73">
        <f>'Кибер-нож'!K149</f>
        <v>0</v>
      </c>
      <c r="G146" s="58">
        <f>Венерология!I149</f>
        <v>0</v>
      </c>
      <c r="H146" s="58">
        <f>'Паллиативная МП'!O149</f>
        <v>0</v>
      </c>
      <c r="I146" s="58">
        <f>Психотерапия!Q149</f>
        <v>0</v>
      </c>
      <c r="J146" s="58">
        <f>Наркология!Q149</f>
        <v>0</v>
      </c>
      <c r="K146" s="345">
        <f>Фтизиатрия!K149</f>
        <v>0</v>
      </c>
    </row>
    <row r="147" spans="1:11" s="30" customFormat="1" x14ac:dyDescent="0.2">
      <c r="A147" s="343">
        <v>136</v>
      </c>
      <c r="B147" s="80" t="s">
        <v>230</v>
      </c>
      <c r="C147" s="164" t="s">
        <v>231</v>
      </c>
      <c r="D147" s="307">
        <f t="shared" si="6"/>
        <v>75396000</v>
      </c>
      <c r="E147" s="93">
        <f>Долечивание!I150</f>
        <v>0</v>
      </c>
      <c r="F147" s="73">
        <f>'Кибер-нож'!K150</f>
        <v>75396000</v>
      </c>
      <c r="G147" s="58">
        <f>Венерология!I150</f>
        <v>0</v>
      </c>
      <c r="H147" s="58">
        <f>'Паллиативная МП'!O150</f>
        <v>0</v>
      </c>
      <c r="I147" s="58">
        <f>Психотерапия!Q150</f>
        <v>0</v>
      </c>
      <c r="J147" s="58">
        <f>Наркология!Q150</f>
        <v>0</v>
      </c>
      <c r="K147" s="345">
        <f>Фтизиатрия!K150</f>
        <v>0</v>
      </c>
    </row>
    <row r="148" spans="1:11" s="30" customFormat="1" x14ac:dyDescent="0.2">
      <c r="A148" s="343">
        <v>137</v>
      </c>
      <c r="B148" s="80" t="s">
        <v>285</v>
      </c>
      <c r="C148" s="166" t="s">
        <v>286</v>
      </c>
      <c r="D148" s="307">
        <f t="shared" si="6"/>
        <v>440066558.41000003</v>
      </c>
      <c r="E148" s="93">
        <f>Долечивание!I151</f>
        <v>0</v>
      </c>
      <c r="F148" s="73">
        <f>'Кибер-нож'!K151</f>
        <v>0</v>
      </c>
      <c r="G148" s="58">
        <f>Венерология!I151</f>
        <v>0</v>
      </c>
      <c r="H148" s="58">
        <f>'Паллиативная МП'!O151</f>
        <v>0</v>
      </c>
      <c r="I148" s="58">
        <f>Психотерапия!Q151</f>
        <v>0</v>
      </c>
      <c r="J148" s="58">
        <f>Наркология!Q151</f>
        <v>440066558.41000003</v>
      </c>
      <c r="K148" s="345">
        <f>Фтизиатрия!K151</f>
        <v>0</v>
      </c>
    </row>
    <row r="149" spans="1:11" s="30" customFormat="1" x14ac:dyDescent="0.2">
      <c r="A149" s="343">
        <v>138</v>
      </c>
      <c r="B149" s="80" t="s">
        <v>287</v>
      </c>
      <c r="C149" s="112" t="s">
        <v>288</v>
      </c>
      <c r="D149" s="307">
        <f t="shared" si="6"/>
        <v>280259014.74000001</v>
      </c>
      <c r="E149" s="93">
        <f>Долечивание!I152</f>
        <v>0</v>
      </c>
      <c r="F149" s="73">
        <f>'Кибер-нож'!K152</f>
        <v>0</v>
      </c>
      <c r="G149" s="58">
        <f>Венерология!I152</f>
        <v>0</v>
      </c>
      <c r="H149" s="58">
        <f>'Паллиативная МП'!O152</f>
        <v>0</v>
      </c>
      <c r="I149" s="58">
        <f>Психотерапия!Q152</f>
        <v>280259014.74000001</v>
      </c>
      <c r="J149" s="58">
        <f>Наркология!Q152</f>
        <v>0</v>
      </c>
      <c r="K149" s="345">
        <f>Фтизиатрия!K152</f>
        <v>0</v>
      </c>
    </row>
    <row r="150" spans="1:11" s="30" customFormat="1" x14ac:dyDescent="0.2">
      <c r="A150" s="343">
        <v>139</v>
      </c>
      <c r="B150" s="80" t="s">
        <v>289</v>
      </c>
      <c r="C150" s="166" t="s">
        <v>290</v>
      </c>
      <c r="D150" s="307">
        <f t="shared" si="6"/>
        <v>1789486611.25</v>
      </c>
      <c r="E150" s="93">
        <f>Долечивание!I153</f>
        <v>0</v>
      </c>
      <c r="F150" s="73">
        <f>'Кибер-нож'!K153</f>
        <v>0</v>
      </c>
      <c r="G150" s="58">
        <f>Венерология!I153</f>
        <v>0</v>
      </c>
      <c r="H150" s="58">
        <f>'Паллиативная МП'!O153</f>
        <v>4561755</v>
      </c>
      <c r="I150" s="58">
        <f>Психотерапия!Q153</f>
        <v>0</v>
      </c>
      <c r="J150" s="58">
        <f>Наркология!Q153</f>
        <v>0</v>
      </c>
      <c r="K150" s="345">
        <f>Фтизиатрия!K153</f>
        <v>1784924856.25</v>
      </c>
    </row>
    <row r="151" spans="1:11" s="30" customFormat="1" x14ac:dyDescent="0.2">
      <c r="A151" s="349">
        <v>140</v>
      </c>
      <c r="B151" s="258" t="s">
        <v>295</v>
      </c>
      <c r="C151" s="259" t="s">
        <v>296</v>
      </c>
      <c r="D151" s="350">
        <f t="shared" si="6"/>
        <v>0</v>
      </c>
      <c r="E151" s="351">
        <f>Долечивание!I154</f>
        <v>0</v>
      </c>
      <c r="F151" s="260">
        <f>'Кибер-нож'!K154</f>
        <v>0</v>
      </c>
      <c r="G151" s="261">
        <f>Венерология!I154</f>
        <v>0</v>
      </c>
      <c r="H151" s="261">
        <f>'Паллиативная МП'!O154</f>
        <v>0</v>
      </c>
      <c r="I151" s="261">
        <f>Психотерапия!Q154</f>
        <v>0</v>
      </c>
      <c r="J151" s="261">
        <f>Наркология!Q154</f>
        <v>0</v>
      </c>
      <c r="K151" s="352">
        <f>Фтизиатрия!K154</f>
        <v>0</v>
      </c>
    </row>
    <row r="152" spans="1:11" s="30" customFormat="1" x14ac:dyDescent="0.2">
      <c r="A152" s="340">
        <v>141</v>
      </c>
      <c r="B152" s="319" t="s">
        <v>342</v>
      </c>
      <c r="C152" s="264" t="s">
        <v>341</v>
      </c>
      <c r="D152" s="350">
        <f t="shared" ref="D152" si="7">E152+F152+G152+H152+I152+J152+K152</f>
        <v>5113916.5</v>
      </c>
      <c r="E152" s="351">
        <f>Долечивание!I155</f>
        <v>0</v>
      </c>
      <c r="F152" s="260">
        <f>'Кибер-нож'!K155</f>
        <v>0</v>
      </c>
      <c r="G152" s="261">
        <f>Венерология!I155</f>
        <v>0</v>
      </c>
      <c r="H152" s="261">
        <f>'Паллиативная МП'!O155</f>
        <v>5113916.5</v>
      </c>
      <c r="I152" s="261">
        <f>Психотерапия!Q155</f>
        <v>0</v>
      </c>
      <c r="J152" s="261">
        <f>Наркология!Q155</f>
        <v>0</v>
      </c>
      <c r="K152" s="352">
        <f>Фтизиатрия!K155</f>
        <v>0</v>
      </c>
    </row>
    <row r="153" spans="1:11" s="30" customFormat="1" ht="12.75" thickBot="1" x14ac:dyDescent="0.25">
      <c r="A153" s="275">
        <v>142</v>
      </c>
      <c r="B153" s="311" t="s">
        <v>344</v>
      </c>
      <c r="C153" s="301" t="s">
        <v>343</v>
      </c>
      <c r="D153" s="346">
        <f t="shared" ref="D153" si="8">E153+F153+G153+H153+I153+J153+K153</f>
        <v>22186717.5</v>
      </c>
      <c r="E153" s="347">
        <f>Долечивание!I156</f>
        <v>0</v>
      </c>
      <c r="F153" s="308">
        <f>'Кибер-нож'!K156</f>
        <v>0</v>
      </c>
      <c r="G153" s="309">
        <f>Венерология!I156</f>
        <v>0</v>
      </c>
      <c r="H153" s="309">
        <f>'Паллиативная МП'!O156</f>
        <v>22186717.5</v>
      </c>
      <c r="I153" s="309">
        <f>Психотерапия!Q156</f>
        <v>0</v>
      </c>
      <c r="J153" s="309">
        <f>Наркология!Q156</f>
        <v>0</v>
      </c>
      <c r="K153" s="348">
        <f>Фтизиатрия!K156</f>
        <v>0</v>
      </c>
    </row>
    <row r="154" spans="1:11" s="30" customFormat="1" x14ac:dyDescent="0.2">
      <c r="A154" s="29"/>
      <c r="C154" s="312"/>
    </row>
    <row r="155" spans="1:11" x14ac:dyDescent="0.2">
      <c r="D155" s="5"/>
      <c r="G155" s="5"/>
    </row>
    <row r="156" spans="1:11" x14ac:dyDescent="0.2">
      <c r="D156" s="5"/>
      <c r="G156" s="5"/>
    </row>
    <row r="157" spans="1:11" x14ac:dyDescent="0.2">
      <c r="D157" s="5"/>
      <c r="G157" s="5"/>
    </row>
    <row r="158" spans="1:11" x14ac:dyDescent="0.2">
      <c r="D158" s="5"/>
      <c r="G158" s="5"/>
    </row>
    <row r="159" spans="1:11" x14ac:dyDescent="0.2">
      <c r="D159" s="5"/>
      <c r="G159" s="5"/>
    </row>
    <row r="160" spans="1:11" x14ac:dyDescent="0.2">
      <c r="D160" s="5"/>
      <c r="G160" s="5"/>
    </row>
  </sheetData>
  <mergeCells count="16"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  <mergeCell ref="A8:C8"/>
    <mergeCell ref="A91:A94"/>
    <mergeCell ref="B91:B9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6"/>
  <sheetViews>
    <sheetView zoomScale="90" zoomScaleNormal="90" workbookViewId="0">
      <pane xSplit="3" ySplit="11" topLeftCell="D141" activePane="bottomRight" state="frozen"/>
      <selection activeCell="C173" sqref="C173"/>
      <selection pane="topRight" activeCell="C173" sqref="C173"/>
      <selection pane="bottomLeft" activeCell="C173" sqref="C173"/>
      <selection pane="bottomRight" activeCell="M148" sqref="M148"/>
    </sheetView>
  </sheetViews>
  <sheetFormatPr defaultRowHeight="12" x14ac:dyDescent="0.2"/>
  <cols>
    <col min="1" max="1" width="7.7109375" style="10" customWidth="1"/>
    <col min="2" max="2" width="10.28515625" style="10" customWidth="1"/>
    <col min="3" max="3" width="37.5703125" style="11" customWidth="1"/>
    <col min="4" max="4" width="13.85546875" style="11" customWidth="1"/>
    <col min="5" max="5" width="13.140625" style="11" customWidth="1"/>
    <col min="6" max="6" width="10.28515625" style="11" customWidth="1"/>
    <col min="7" max="7" width="15" style="12" customWidth="1"/>
    <col min="8" max="8" width="12.5703125" style="10" customWidth="1"/>
    <col min="9" max="9" width="15.7109375" style="12" customWidth="1"/>
    <col min="10" max="16384" width="9.140625" style="10"/>
  </cols>
  <sheetData>
    <row r="1" spans="1:9" ht="35.25" customHeight="1" x14ac:dyDescent="0.2">
      <c r="A1" s="435" t="s">
        <v>299</v>
      </c>
      <c r="B1" s="435"/>
      <c r="C1" s="435"/>
      <c r="D1" s="435"/>
      <c r="E1" s="435"/>
      <c r="F1" s="435"/>
      <c r="G1" s="435"/>
      <c r="H1" s="436"/>
      <c r="I1" s="436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20.25" customHeight="1" x14ac:dyDescent="0.2">
      <c r="A3" s="437" t="s">
        <v>45</v>
      </c>
      <c r="B3" s="440" t="s">
        <v>298</v>
      </c>
      <c r="C3" s="443" t="s">
        <v>46</v>
      </c>
      <c r="D3" s="447" t="s">
        <v>293</v>
      </c>
      <c r="E3" s="448"/>
      <c r="F3" s="449"/>
      <c r="G3" s="450" t="s">
        <v>320</v>
      </c>
      <c r="H3" s="453" t="s">
        <v>321</v>
      </c>
      <c r="I3" s="456" t="s">
        <v>292</v>
      </c>
    </row>
    <row r="4" spans="1:9" ht="20.25" customHeight="1" x14ac:dyDescent="0.2">
      <c r="A4" s="438"/>
      <c r="B4" s="441"/>
      <c r="C4" s="444"/>
      <c r="D4" s="458" t="s">
        <v>319</v>
      </c>
      <c r="E4" s="460" t="s">
        <v>255</v>
      </c>
      <c r="F4" s="461" t="s">
        <v>259</v>
      </c>
      <c r="G4" s="451"/>
      <c r="H4" s="454"/>
      <c r="I4" s="457"/>
    </row>
    <row r="5" spans="1:9" ht="48" customHeight="1" thickBot="1" x14ac:dyDescent="0.25">
      <c r="A5" s="439"/>
      <c r="B5" s="442"/>
      <c r="C5" s="445"/>
      <c r="D5" s="459"/>
      <c r="E5" s="408"/>
      <c r="F5" s="413"/>
      <c r="G5" s="452"/>
      <c r="H5" s="455"/>
      <c r="I5" s="455"/>
    </row>
    <row r="6" spans="1:9" x14ac:dyDescent="0.2">
      <c r="A6" s="429" t="s">
        <v>248</v>
      </c>
      <c r="B6" s="430"/>
      <c r="C6" s="431"/>
      <c r="D6" s="138">
        <f t="shared" ref="D6:G6" si="0">SUM(D7:D11)</f>
        <v>0</v>
      </c>
      <c r="E6" s="132">
        <f t="shared" si="0"/>
        <v>0</v>
      </c>
      <c r="F6" s="216">
        <f t="shared" si="0"/>
        <v>0</v>
      </c>
      <c r="G6" s="142">
        <f t="shared" si="0"/>
        <v>115532557.55999999</v>
      </c>
      <c r="H6" s="137">
        <f t="shared" ref="H6" si="1">SUM(H7:H11)</f>
        <v>0</v>
      </c>
      <c r="I6" s="137">
        <f t="shared" ref="I6" si="2">SUM(I7:I11)</f>
        <v>115532557.55999999</v>
      </c>
    </row>
    <row r="7" spans="1:9" x14ac:dyDescent="0.2">
      <c r="A7" s="6"/>
      <c r="B7" s="59"/>
      <c r="C7" s="156" t="s">
        <v>55</v>
      </c>
      <c r="D7" s="139"/>
      <c r="E7" s="217"/>
      <c r="F7" s="218"/>
      <c r="G7" s="23"/>
      <c r="H7" s="140"/>
      <c r="I7" s="153"/>
    </row>
    <row r="8" spans="1:9" x14ac:dyDescent="0.2">
      <c r="A8" s="6"/>
      <c r="B8" s="59"/>
      <c r="C8" s="156" t="s">
        <v>56</v>
      </c>
      <c r="D8" s="139"/>
      <c r="E8" s="217"/>
      <c r="F8" s="218"/>
      <c r="G8" s="23"/>
      <c r="H8" s="140"/>
      <c r="I8" s="153"/>
    </row>
    <row r="9" spans="1:9" ht="12.75" customHeight="1" x14ac:dyDescent="0.2">
      <c r="A9" s="6"/>
      <c r="B9" s="59"/>
      <c r="C9" s="156" t="s">
        <v>57</v>
      </c>
      <c r="D9" s="139"/>
      <c r="E9" s="217"/>
      <c r="F9" s="218"/>
      <c r="G9" s="23"/>
      <c r="H9" s="140"/>
      <c r="I9" s="153"/>
    </row>
    <row r="10" spans="1:9" x14ac:dyDescent="0.2">
      <c r="A10" s="6"/>
      <c r="B10" s="59"/>
      <c r="C10" s="156" t="s">
        <v>284</v>
      </c>
      <c r="D10" s="139"/>
      <c r="E10" s="217"/>
      <c r="F10" s="218"/>
      <c r="G10" s="23"/>
      <c r="H10" s="140"/>
      <c r="I10" s="153"/>
    </row>
    <row r="11" spans="1:9" x14ac:dyDescent="0.2">
      <c r="A11" s="432" t="s">
        <v>247</v>
      </c>
      <c r="B11" s="433"/>
      <c r="C11" s="434"/>
      <c r="D11" s="209">
        <f t="shared" ref="D11:I11" si="3">SUM(D12:D154)-D94</f>
        <v>0</v>
      </c>
      <c r="E11" s="210">
        <f t="shared" si="3"/>
        <v>0</v>
      </c>
      <c r="F11" s="211">
        <f t="shared" si="3"/>
        <v>0</v>
      </c>
      <c r="G11" s="25">
        <f t="shared" si="3"/>
        <v>115532557.55999999</v>
      </c>
      <c r="H11" s="109">
        <f t="shared" si="3"/>
        <v>0</v>
      </c>
      <c r="I11" s="109">
        <f t="shared" si="3"/>
        <v>115532557.55999999</v>
      </c>
    </row>
    <row r="12" spans="1:9" x14ac:dyDescent="0.2">
      <c r="A12" s="27">
        <v>1</v>
      </c>
      <c r="B12" s="60" t="s">
        <v>59</v>
      </c>
      <c r="C12" s="151" t="s">
        <v>43</v>
      </c>
      <c r="D12" s="16"/>
      <c r="E12" s="84"/>
      <c r="F12" s="145"/>
      <c r="G12" s="143"/>
      <c r="H12" s="159"/>
      <c r="I12" s="154"/>
    </row>
    <row r="13" spans="1:9" x14ac:dyDescent="0.2">
      <c r="A13" s="27">
        <v>2</v>
      </c>
      <c r="B13" s="61" t="s">
        <v>60</v>
      </c>
      <c r="C13" s="151" t="s">
        <v>232</v>
      </c>
      <c r="D13" s="16"/>
      <c r="E13" s="84"/>
      <c r="F13" s="145"/>
      <c r="G13" s="24"/>
      <c r="H13" s="159"/>
      <c r="I13" s="154"/>
    </row>
    <row r="14" spans="1:9" x14ac:dyDescent="0.2">
      <c r="A14" s="27">
        <v>3</v>
      </c>
      <c r="B14" s="47" t="s">
        <v>61</v>
      </c>
      <c r="C14" s="103" t="s">
        <v>5</v>
      </c>
      <c r="D14" s="15"/>
      <c r="E14" s="85"/>
      <c r="F14" s="146"/>
      <c r="G14" s="24"/>
      <c r="H14" s="159"/>
      <c r="I14" s="154"/>
    </row>
    <row r="15" spans="1:9" x14ac:dyDescent="0.2">
      <c r="A15" s="27">
        <v>4</v>
      </c>
      <c r="B15" s="60" t="s">
        <v>62</v>
      </c>
      <c r="C15" s="151" t="s">
        <v>233</v>
      </c>
      <c r="D15" s="16"/>
      <c r="E15" s="84"/>
      <c r="F15" s="145"/>
      <c r="G15" s="24"/>
      <c r="H15" s="159"/>
      <c r="I15" s="154"/>
    </row>
    <row r="16" spans="1:9" x14ac:dyDescent="0.2">
      <c r="A16" s="27">
        <v>5</v>
      </c>
      <c r="B16" s="60" t="s">
        <v>63</v>
      </c>
      <c r="C16" s="151" t="s">
        <v>8</v>
      </c>
      <c r="D16" s="16"/>
      <c r="E16" s="84"/>
      <c r="F16" s="145"/>
      <c r="G16" s="24"/>
      <c r="H16" s="159"/>
      <c r="I16" s="154"/>
    </row>
    <row r="17" spans="1:9" x14ac:dyDescent="0.2">
      <c r="A17" s="27">
        <v>6</v>
      </c>
      <c r="B17" s="47" t="s">
        <v>64</v>
      </c>
      <c r="C17" s="103" t="s">
        <v>65</v>
      </c>
      <c r="D17" s="15"/>
      <c r="E17" s="85"/>
      <c r="F17" s="146"/>
      <c r="G17" s="24"/>
      <c r="H17" s="159"/>
      <c r="I17" s="154"/>
    </row>
    <row r="18" spans="1:9" x14ac:dyDescent="0.2">
      <c r="A18" s="27">
        <v>7</v>
      </c>
      <c r="B18" s="60" t="s">
        <v>66</v>
      </c>
      <c r="C18" s="151" t="s">
        <v>234</v>
      </c>
      <c r="D18" s="17"/>
      <c r="E18" s="86"/>
      <c r="F18" s="147"/>
      <c r="G18" s="24"/>
      <c r="H18" s="159"/>
      <c r="I18" s="154"/>
    </row>
    <row r="19" spans="1:9" x14ac:dyDescent="0.2">
      <c r="A19" s="27">
        <v>8</v>
      </c>
      <c r="B19" s="62" t="s">
        <v>67</v>
      </c>
      <c r="C19" s="151" t="s">
        <v>17</v>
      </c>
      <c r="D19" s="15"/>
      <c r="E19" s="85"/>
      <c r="F19" s="146"/>
      <c r="G19" s="24"/>
      <c r="H19" s="159"/>
      <c r="I19" s="154"/>
    </row>
    <row r="20" spans="1:9" x14ac:dyDescent="0.2">
      <c r="A20" s="27">
        <v>9</v>
      </c>
      <c r="B20" s="62" t="s">
        <v>68</v>
      </c>
      <c r="C20" s="151" t="s">
        <v>6</v>
      </c>
      <c r="D20" s="15"/>
      <c r="E20" s="85"/>
      <c r="F20" s="146"/>
      <c r="G20" s="24"/>
      <c r="H20" s="159"/>
      <c r="I20" s="154"/>
    </row>
    <row r="21" spans="1:9" x14ac:dyDescent="0.2">
      <c r="A21" s="27">
        <v>10</v>
      </c>
      <c r="B21" s="62" t="s">
        <v>69</v>
      </c>
      <c r="C21" s="151" t="s">
        <v>18</v>
      </c>
      <c r="D21" s="15"/>
      <c r="E21" s="85"/>
      <c r="F21" s="146"/>
      <c r="G21" s="24"/>
      <c r="H21" s="159"/>
      <c r="I21" s="154"/>
    </row>
    <row r="22" spans="1:9" x14ac:dyDescent="0.2">
      <c r="A22" s="27">
        <v>11</v>
      </c>
      <c r="B22" s="62" t="s">
        <v>70</v>
      </c>
      <c r="C22" s="151" t="s">
        <v>7</v>
      </c>
      <c r="D22" s="15"/>
      <c r="E22" s="85"/>
      <c r="F22" s="146"/>
      <c r="G22" s="24"/>
      <c r="H22" s="159"/>
      <c r="I22" s="154"/>
    </row>
    <row r="23" spans="1:9" x14ac:dyDescent="0.2">
      <c r="A23" s="27">
        <v>12</v>
      </c>
      <c r="B23" s="62" t="s">
        <v>71</v>
      </c>
      <c r="C23" s="151" t="s">
        <v>19</v>
      </c>
      <c r="D23" s="15"/>
      <c r="E23" s="85"/>
      <c r="F23" s="146"/>
      <c r="G23" s="24"/>
      <c r="H23" s="159"/>
      <c r="I23" s="154"/>
    </row>
    <row r="24" spans="1:9" x14ac:dyDescent="0.2">
      <c r="A24" s="27">
        <v>13</v>
      </c>
      <c r="B24" s="62" t="s">
        <v>260</v>
      </c>
      <c r="C24" s="151" t="s">
        <v>261</v>
      </c>
      <c r="D24" s="18"/>
      <c r="E24" s="87"/>
      <c r="F24" s="148"/>
      <c r="G24" s="24"/>
      <c r="H24" s="159"/>
      <c r="I24" s="154"/>
    </row>
    <row r="25" spans="1:9" x14ac:dyDescent="0.2">
      <c r="A25" s="27">
        <v>14</v>
      </c>
      <c r="B25" s="60" t="s">
        <v>72</v>
      </c>
      <c r="C25" s="151" t="s">
        <v>73</v>
      </c>
      <c r="D25" s="19"/>
      <c r="E25" s="88"/>
      <c r="F25" s="149"/>
      <c r="G25" s="24"/>
      <c r="H25" s="159"/>
      <c r="I25" s="154"/>
    </row>
    <row r="26" spans="1:9" x14ac:dyDescent="0.2">
      <c r="A26" s="27">
        <v>15</v>
      </c>
      <c r="B26" s="62" t="s">
        <v>74</v>
      </c>
      <c r="C26" s="151" t="s">
        <v>22</v>
      </c>
      <c r="D26" s="15"/>
      <c r="E26" s="85"/>
      <c r="F26" s="146"/>
      <c r="G26" s="24"/>
      <c r="H26" s="159"/>
      <c r="I26" s="154"/>
    </row>
    <row r="27" spans="1:9" x14ac:dyDescent="0.2">
      <c r="A27" s="27">
        <v>16</v>
      </c>
      <c r="B27" s="62" t="s">
        <v>75</v>
      </c>
      <c r="C27" s="151" t="s">
        <v>10</v>
      </c>
      <c r="D27" s="15"/>
      <c r="E27" s="85"/>
      <c r="F27" s="146"/>
      <c r="G27" s="24"/>
      <c r="H27" s="159"/>
      <c r="I27" s="154"/>
    </row>
    <row r="28" spans="1:9" x14ac:dyDescent="0.2">
      <c r="A28" s="27">
        <v>17</v>
      </c>
      <c r="B28" s="62" t="s">
        <v>76</v>
      </c>
      <c r="C28" s="151" t="s">
        <v>235</v>
      </c>
      <c r="D28" s="15"/>
      <c r="E28" s="85"/>
      <c r="F28" s="146"/>
      <c r="G28" s="24"/>
      <c r="H28" s="159"/>
      <c r="I28" s="154"/>
    </row>
    <row r="29" spans="1:9" x14ac:dyDescent="0.2">
      <c r="A29" s="27">
        <v>18</v>
      </c>
      <c r="B29" s="47" t="s">
        <v>77</v>
      </c>
      <c r="C29" s="103" t="s">
        <v>9</v>
      </c>
      <c r="D29" s="15"/>
      <c r="E29" s="85"/>
      <c r="F29" s="146"/>
      <c r="G29" s="24"/>
      <c r="H29" s="159"/>
      <c r="I29" s="154"/>
    </row>
    <row r="30" spans="1:9" x14ac:dyDescent="0.2">
      <c r="A30" s="27">
        <v>19</v>
      </c>
      <c r="B30" s="60" t="s">
        <v>78</v>
      </c>
      <c r="C30" s="151" t="s">
        <v>11</v>
      </c>
      <c r="D30" s="16"/>
      <c r="E30" s="84"/>
      <c r="F30" s="145"/>
      <c r="G30" s="24"/>
      <c r="H30" s="159"/>
      <c r="I30" s="154"/>
    </row>
    <row r="31" spans="1:9" x14ac:dyDescent="0.2">
      <c r="A31" s="27">
        <v>20</v>
      </c>
      <c r="B31" s="60" t="s">
        <v>79</v>
      </c>
      <c r="C31" s="151" t="s">
        <v>236</v>
      </c>
      <c r="D31" s="16"/>
      <c r="E31" s="84"/>
      <c r="F31" s="145"/>
      <c r="G31" s="24"/>
      <c r="H31" s="159"/>
      <c r="I31" s="154"/>
    </row>
    <row r="32" spans="1:9" x14ac:dyDescent="0.2">
      <c r="A32" s="27">
        <v>21</v>
      </c>
      <c r="B32" s="60" t="s">
        <v>80</v>
      </c>
      <c r="C32" s="151" t="s">
        <v>81</v>
      </c>
      <c r="D32" s="16"/>
      <c r="E32" s="84"/>
      <c r="F32" s="145"/>
      <c r="G32" s="24"/>
      <c r="H32" s="159"/>
      <c r="I32" s="154"/>
    </row>
    <row r="33" spans="1:9" x14ac:dyDescent="0.2">
      <c r="A33" s="27">
        <v>22</v>
      </c>
      <c r="B33" s="63" t="s">
        <v>82</v>
      </c>
      <c r="C33" s="103" t="s">
        <v>39</v>
      </c>
      <c r="D33" s="16"/>
      <c r="E33" s="84"/>
      <c r="F33" s="145"/>
      <c r="G33" s="24"/>
      <c r="H33" s="159"/>
      <c r="I33" s="154"/>
    </row>
    <row r="34" spans="1:9" x14ac:dyDescent="0.2">
      <c r="A34" s="27">
        <v>23</v>
      </c>
      <c r="B34" s="47" t="s">
        <v>83</v>
      </c>
      <c r="C34" s="103" t="s">
        <v>84</v>
      </c>
      <c r="D34" s="15"/>
      <c r="E34" s="85"/>
      <c r="F34" s="146"/>
      <c r="G34" s="24"/>
      <c r="H34" s="159"/>
      <c r="I34" s="154"/>
    </row>
    <row r="35" spans="1:9" x14ac:dyDescent="0.2">
      <c r="A35" s="27">
        <v>24</v>
      </c>
      <c r="B35" s="62" t="s">
        <v>85</v>
      </c>
      <c r="C35" s="151" t="s">
        <v>86</v>
      </c>
      <c r="D35" s="15"/>
      <c r="E35" s="85"/>
      <c r="F35" s="146"/>
      <c r="G35" s="24"/>
      <c r="H35" s="159"/>
      <c r="I35" s="154"/>
    </row>
    <row r="36" spans="1:9" ht="25.5" customHeight="1" x14ac:dyDescent="0.2">
      <c r="A36" s="27">
        <v>25</v>
      </c>
      <c r="B36" s="62" t="s">
        <v>87</v>
      </c>
      <c r="C36" s="151" t="s">
        <v>88</v>
      </c>
      <c r="D36" s="15"/>
      <c r="E36" s="85"/>
      <c r="F36" s="146"/>
      <c r="G36" s="24"/>
      <c r="H36" s="159"/>
      <c r="I36" s="154"/>
    </row>
    <row r="37" spans="1:9" x14ac:dyDescent="0.2">
      <c r="A37" s="27">
        <v>26</v>
      </c>
      <c r="B37" s="60" t="s">
        <v>89</v>
      </c>
      <c r="C37" s="151" t="s">
        <v>90</v>
      </c>
      <c r="D37" s="17"/>
      <c r="E37" s="86"/>
      <c r="F37" s="147"/>
      <c r="G37" s="24"/>
      <c r="H37" s="159"/>
      <c r="I37" s="154"/>
    </row>
    <row r="38" spans="1:9" x14ac:dyDescent="0.2">
      <c r="A38" s="27">
        <v>27</v>
      </c>
      <c r="B38" s="62" t="s">
        <v>91</v>
      </c>
      <c r="C38" s="151" t="s">
        <v>92</v>
      </c>
      <c r="D38" s="15"/>
      <c r="E38" s="85"/>
      <c r="F38" s="146"/>
      <c r="G38" s="24"/>
      <c r="H38" s="159"/>
      <c r="I38" s="154"/>
    </row>
    <row r="39" spans="1:9" x14ac:dyDescent="0.2">
      <c r="A39" s="27">
        <v>28</v>
      </c>
      <c r="B39" s="62" t="s">
        <v>93</v>
      </c>
      <c r="C39" s="151" t="s">
        <v>94</v>
      </c>
      <c r="D39" s="15"/>
      <c r="E39" s="85"/>
      <c r="F39" s="146"/>
      <c r="G39" s="24"/>
      <c r="H39" s="159"/>
      <c r="I39" s="154"/>
    </row>
    <row r="40" spans="1:9" x14ac:dyDescent="0.2">
      <c r="A40" s="27">
        <v>29</v>
      </c>
      <c r="B40" s="61" t="s">
        <v>95</v>
      </c>
      <c r="C40" s="151" t="s">
        <v>96</v>
      </c>
      <c r="D40" s="16"/>
      <c r="E40" s="84"/>
      <c r="F40" s="145"/>
      <c r="G40" s="24"/>
      <c r="H40" s="159"/>
      <c r="I40" s="154"/>
    </row>
    <row r="41" spans="1:9" ht="24" x14ac:dyDescent="0.2">
      <c r="A41" s="27">
        <v>30</v>
      </c>
      <c r="B41" s="63" t="s">
        <v>97</v>
      </c>
      <c r="C41" s="103" t="s">
        <v>23</v>
      </c>
      <c r="D41" s="17"/>
      <c r="E41" s="86"/>
      <c r="F41" s="147"/>
      <c r="G41" s="24"/>
      <c r="H41" s="159"/>
      <c r="I41" s="154"/>
    </row>
    <row r="42" spans="1:9" x14ac:dyDescent="0.2">
      <c r="A42" s="27">
        <v>31</v>
      </c>
      <c r="B42" s="47" t="s">
        <v>98</v>
      </c>
      <c r="C42" s="103" t="s">
        <v>58</v>
      </c>
      <c r="D42" s="16"/>
      <c r="E42" s="84"/>
      <c r="F42" s="145"/>
      <c r="G42" s="24"/>
      <c r="H42" s="159"/>
      <c r="I42" s="154"/>
    </row>
    <row r="43" spans="1:9" x14ac:dyDescent="0.2">
      <c r="A43" s="27">
        <v>32</v>
      </c>
      <c r="B43" s="46" t="s">
        <v>99</v>
      </c>
      <c r="C43" s="103" t="s">
        <v>40</v>
      </c>
      <c r="D43" s="15"/>
      <c r="E43" s="85"/>
      <c r="F43" s="146"/>
      <c r="G43" s="24"/>
      <c r="H43" s="159"/>
      <c r="I43" s="154"/>
    </row>
    <row r="44" spans="1:9" x14ac:dyDescent="0.2">
      <c r="A44" s="27">
        <v>33</v>
      </c>
      <c r="B44" s="60" t="s">
        <v>100</v>
      </c>
      <c r="C44" s="151" t="s">
        <v>38</v>
      </c>
      <c r="D44" s="16"/>
      <c r="E44" s="84"/>
      <c r="F44" s="145"/>
      <c r="G44" s="24"/>
      <c r="H44" s="159"/>
      <c r="I44" s="154"/>
    </row>
    <row r="45" spans="1:9" x14ac:dyDescent="0.2">
      <c r="A45" s="27">
        <v>34</v>
      </c>
      <c r="B45" s="61" t="s">
        <v>101</v>
      </c>
      <c r="C45" s="151" t="s">
        <v>16</v>
      </c>
      <c r="D45" s="17"/>
      <c r="E45" s="86"/>
      <c r="F45" s="147"/>
      <c r="G45" s="24"/>
      <c r="H45" s="159"/>
      <c r="I45" s="154"/>
    </row>
    <row r="46" spans="1:9" x14ac:dyDescent="0.2">
      <c r="A46" s="27">
        <v>35</v>
      </c>
      <c r="B46" s="62" t="s">
        <v>102</v>
      </c>
      <c r="C46" s="151" t="s">
        <v>21</v>
      </c>
      <c r="D46" s="16"/>
      <c r="E46" s="84"/>
      <c r="F46" s="145"/>
      <c r="G46" s="24"/>
      <c r="H46" s="159"/>
      <c r="I46" s="154"/>
    </row>
    <row r="47" spans="1:9" x14ac:dyDescent="0.2">
      <c r="A47" s="27">
        <v>36</v>
      </c>
      <c r="B47" s="61" t="s">
        <v>103</v>
      </c>
      <c r="C47" s="151" t="s">
        <v>25</v>
      </c>
      <c r="D47" s="16"/>
      <c r="E47" s="84"/>
      <c r="F47" s="145"/>
      <c r="G47" s="24"/>
      <c r="H47" s="159"/>
      <c r="I47" s="154"/>
    </row>
    <row r="48" spans="1:9" x14ac:dyDescent="0.2">
      <c r="A48" s="27">
        <v>37</v>
      </c>
      <c r="B48" s="60" t="s">
        <v>104</v>
      </c>
      <c r="C48" s="151" t="s">
        <v>237</v>
      </c>
      <c r="D48" s="15"/>
      <c r="E48" s="85"/>
      <c r="F48" s="146"/>
      <c r="G48" s="24"/>
      <c r="H48" s="159"/>
      <c r="I48" s="154"/>
    </row>
    <row r="49" spans="1:9" x14ac:dyDescent="0.2">
      <c r="A49" s="27">
        <v>38</v>
      </c>
      <c r="B49" s="64" t="s">
        <v>105</v>
      </c>
      <c r="C49" s="157" t="s">
        <v>238</v>
      </c>
      <c r="D49" s="16"/>
      <c r="E49" s="84"/>
      <c r="F49" s="145"/>
      <c r="G49" s="24"/>
      <c r="H49" s="159"/>
      <c r="I49" s="154"/>
    </row>
    <row r="50" spans="1:9" x14ac:dyDescent="0.2">
      <c r="A50" s="27">
        <v>39</v>
      </c>
      <c r="B50" s="60" t="s">
        <v>106</v>
      </c>
      <c r="C50" s="151" t="s">
        <v>239</v>
      </c>
      <c r="D50" s="16"/>
      <c r="E50" s="84"/>
      <c r="F50" s="145"/>
      <c r="G50" s="24"/>
      <c r="H50" s="159"/>
      <c r="I50" s="154"/>
    </row>
    <row r="51" spans="1:9" x14ac:dyDescent="0.2">
      <c r="A51" s="27">
        <v>40</v>
      </c>
      <c r="B51" s="60" t="s">
        <v>107</v>
      </c>
      <c r="C51" s="151" t="s">
        <v>24</v>
      </c>
      <c r="D51" s="20"/>
      <c r="E51" s="89"/>
      <c r="F51" s="150"/>
      <c r="G51" s="24"/>
      <c r="H51" s="159"/>
      <c r="I51" s="154"/>
    </row>
    <row r="52" spans="1:9" x14ac:dyDescent="0.2">
      <c r="A52" s="27">
        <v>41</v>
      </c>
      <c r="B52" s="62" t="s">
        <v>108</v>
      </c>
      <c r="C52" s="151" t="s">
        <v>20</v>
      </c>
      <c r="D52" s="16"/>
      <c r="E52" s="84"/>
      <c r="F52" s="145"/>
      <c r="G52" s="24"/>
      <c r="H52" s="159"/>
      <c r="I52" s="154"/>
    </row>
    <row r="53" spans="1:9" x14ac:dyDescent="0.2">
      <c r="A53" s="27">
        <v>42</v>
      </c>
      <c r="B53" s="61" t="s">
        <v>109</v>
      </c>
      <c r="C53" s="151" t="s">
        <v>110</v>
      </c>
      <c r="D53" s="17"/>
      <c r="E53" s="86"/>
      <c r="F53" s="147"/>
      <c r="G53" s="24"/>
      <c r="H53" s="159"/>
      <c r="I53" s="154"/>
    </row>
    <row r="54" spans="1:9" x14ac:dyDescent="0.2">
      <c r="A54" s="27">
        <v>43</v>
      </c>
      <c r="B54" s="47" t="s">
        <v>111</v>
      </c>
      <c r="C54" s="103" t="s">
        <v>112</v>
      </c>
      <c r="D54" s="15"/>
      <c r="E54" s="85"/>
      <c r="F54" s="146"/>
      <c r="G54" s="24"/>
      <c r="H54" s="159"/>
      <c r="I54" s="154"/>
    </row>
    <row r="55" spans="1:9" x14ac:dyDescent="0.2">
      <c r="A55" s="27">
        <v>44</v>
      </c>
      <c r="B55" s="60" t="s">
        <v>113</v>
      </c>
      <c r="C55" s="151" t="s">
        <v>244</v>
      </c>
      <c r="D55" s="16"/>
      <c r="E55" s="84"/>
      <c r="F55" s="145"/>
      <c r="G55" s="24"/>
      <c r="H55" s="159"/>
      <c r="I55" s="154"/>
    </row>
    <row r="56" spans="1:9" x14ac:dyDescent="0.2">
      <c r="A56" s="27">
        <v>45</v>
      </c>
      <c r="B56" s="60" t="s">
        <v>114</v>
      </c>
      <c r="C56" s="151" t="s">
        <v>2</v>
      </c>
      <c r="D56" s="15"/>
      <c r="E56" s="85"/>
      <c r="F56" s="146"/>
      <c r="G56" s="24"/>
      <c r="H56" s="159"/>
      <c r="I56" s="154"/>
    </row>
    <row r="57" spans="1:9" x14ac:dyDescent="0.2">
      <c r="A57" s="27">
        <v>46</v>
      </c>
      <c r="B57" s="62" t="s">
        <v>115</v>
      </c>
      <c r="C57" s="151" t="s">
        <v>3</v>
      </c>
      <c r="D57" s="16"/>
      <c r="E57" s="84"/>
      <c r="F57" s="145"/>
      <c r="G57" s="24"/>
      <c r="H57" s="159"/>
      <c r="I57" s="154"/>
    </row>
    <row r="58" spans="1:9" x14ac:dyDescent="0.2">
      <c r="A58" s="27">
        <v>47</v>
      </c>
      <c r="B58" s="62" t="s">
        <v>116</v>
      </c>
      <c r="C58" s="151" t="s">
        <v>240</v>
      </c>
      <c r="D58" s="16"/>
      <c r="E58" s="84"/>
      <c r="F58" s="145"/>
      <c r="G58" s="24"/>
      <c r="H58" s="159"/>
      <c r="I58" s="154"/>
    </row>
    <row r="59" spans="1:9" x14ac:dyDescent="0.2">
      <c r="A59" s="27">
        <v>48</v>
      </c>
      <c r="B59" s="61" t="s">
        <v>117</v>
      </c>
      <c r="C59" s="151" t="s">
        <v>0</v>
      </c>
      <c r="D59" s="15"/>
      <c r="E59" s="85"/>
      <c r="F59" s="146"/>
      <c r="G59" s="24"/>
      <c r="H59" s="159"/>
      <c r="I59" s="154"/>
    </row>
    <row r="60" spans="1:9" x14ac:dyDescent="0.2">
      <c r="A60" s="27">
        <v>49</v>
      </c>
      <c r="B60" s="62" t="s">
        <v>118</v>
      </c>
      <c r="C60" s="151" t="s">
        <v>4</v>
      </c>
      <c r="D60" s="15"/>
      <c r="E60" s="85"/>
      <c r="F60" s="146"/>
      <c r="G60" s="24"/>
      <c r="H60" s="159"/>
      <c r="I60" s="154"/>
    </row>
    <row r="61" spans="1:9" x14ac:dyDescent="0.2">
      <c r="A61" s="27">
        <v>50</v>
      </c>
      <c r="B61" s="61" t="s">
        <v>119</v>
      </c>
      <c r="C61" s="151" t="s">
        <v>1</v>
      </c>
      <c r="D61" s="16"/>
      <c r="E61" s="84"/>
      <c r="F61" s="145"/>
      <c r="G61" s="24"/>
      <c r="H61" s="159"/>
      <c r="I61" s="154"/>
    </row>
    <row r="62" spans="1:9" x14ac:dyDescent="0.2">
      <c r="A62" s="27">
        <v>51</v>
      </c>
      <c r="B62" s="62" t="s">
        <v>120</v>
      </c>
      <c r="C62" s="151" t="s">
        <v>241</v>
      </c>
      <c r="D62" s="15"/>
      <c r="E62" s="85"/>
      <c r="F62" s="146"/>
      <c r="G62" s="24"/>
      <c r="H62" s="159"/>
      <c r="I62" s="154"/>
    </row>
    <row r="63" spans="1:9" x14ac:dyDescent="0.2">
      <c r="A63" s="27">
        <v>52</v>
      </c>
      <c r="B63" s="62" t="s">
        <v>121</v>
      </c>
      <c r="C63" s="151" t="s">
        <v>26</v>
      </c>
      <c r="D63" s="16"/>
      <c r="E63" s="84"/>
      <c r="F63" s="145"/>
      <c r="G63" s="24"/>
      <c r="H63" s="159"/>
      <c r="I63" s="154"/>
    </row>
    <row r="64" spans="1:9" x14ac:dyDescent="0.2">
      <c r="A64" s="27">
        <v>53</v>
      </c>
      <c r="B64" s="62" t="s">
        <v>122</v>
      </c>
      <c r="C64" s="151" t="s">
        <v>242</v>
      </c>
      <c r="D64" s="15"/>
      <c r="E64" s="85"/>
      <c r="F64" s="146"/>
      <c r="G64" s="24"/>
      <c r="H64" s="159"/>
      <c r="I64" s="154"/>
    </row>
    <row r="65" spans="1:9" x14ac:dyDescent="0.2">
      <c r="A65" s="27">
        <v>54</v>
      </c>
      <c r="B65" s="62" t="s">
        <v>123</v>
      </c>
      <c r="C65" s="151" t="s">
        <v>124</v>
      </c>
      <c r="D65" s="15"/>
      <c r="E65" s="85"/>
      <c r="F65" s="146"/>
      <c r="G65" s="24"/>
      <c r="H65" s="159"/>
      <c r="I65" s="154"/>
    </row>
    <row r="66" spans="1:9" x14ac:dyDescent="0.2">
      <c r="A66" s="27">
        <v>55</v>
      </c>
      <c r="B66" s="62" t="s">
        <v>246</v>
      </c>
      <c r="C66" s="151" t="s">
        <v>245</v>
      </c>
      <c r="D66" s="15"/>
      <c r="E66" s="85"/>
      <c r="F66" s="146"/>
      <c r="G66" s="24"/>
      <c r="H66" s="159"/>
      <c r="I66" s="154"/>
    </row>
    <row r="67" spans="1:9" x14ac:dyDescent="0.2">
      <c r="A67" s="27">
        <v>56</v>
      </c>
      <c r="B67" s="62" t="s">
        <v>262</v>
      </c>
      <c r="C67" s="151" t="s">
        <v>263</v>
      </c>
      <c r="D67" s="21"/>
      <c r="E67" s="77"/>
      <c r="F67" s="151"/>
      <c r="G67" s="24"/>
      <c r="H67" s="159"/>
      <c r="I67" s="154"/>
    </row>
    <row r="68" spans="1:9" x14ac:dyDescent="0.2">
      <c r="A68" s="27">
        <v>57</v>
      </c>
      <c r="B68" s="62" t="s">
        <v>125</v>
      </c>
      <c r="C68" s="151" t="s">
        <v>53</v>
      </c>
      <c r="D68" s="15"/>
      <c r="E68" s="85"/>
      <c r="F68" s="146"/>
      <c r="G68" s="24"/>
      <c r="H68" s="159"/>
      <c r="I68" s="154"/>
    </row>
    <row r="69" spans="1:9" x14ac:dyDescent="0.2">
      <c r="A69" s="27">
        <v>58</v>
      </c>
      <c r="B69" s="61" t="s">
        <v>126</v>
      </c>
      <c r="C69" s="151" t="s">
        <v>264</v>
      </c>
      <c r="D69" s="15"/>
      <c r="E69" s="85"/>
      <c r="F69" s="146"/>
      <c r="G69" s="24"/>
      <c r="H69" s="159"/>
      <c r="I69" s="154"/>
    </row>
    <row r="70" spans="1:9" x14ac:dyDescent="0.2">
      <c r="A70" s="27">
        <v>59</v>
      </c>
      <c r="B70" s="60" t="s">
        <v>127</v>
      </c>
      <c r="C70" s="151" t="s">
        <v>128</v>
      </c>
      <c r="D70" s="15"/>
      <c r="E70" s="85"/>
      <c r="F70" s="146"/>
      <c r="G70" s="24"/>
      <c r="H70" s="159"/>
      <c r="I70" s="154"/>
    </row>
    <row r="71" spans="1:9" x14ac:dyDescent="0.2">
      <c r="A71" s="27">
        <v>60</v>
      </c>
      <c r="B71" s="61" t="s">
        <v>129</v>
      </c>
      <c r="C71" s="151" t="s">
        <v>265</v>
      </c>
      <c r="D71" s="15"/>
      <c r="E71" s="85"/>
      <c r="F71" s="146"/>
      <c r="G71" s="24"/>
      <c r="H71" s="159"/>
      <c r="I71" s="154"/>
    </row>
    <row r="72" spans="1:9" ht="24" x14ac:dyDescent="0.2">
      <c r="A72" s="27">
        <v>61</v>
      </c>
      <c r="B72" s="62" t="s">
        <v>130</v>
      </c>
      <c r="C72" s="151" t="s">
        <v>250</v>
      </c>
      <c r="D72" s="15"/>
      <c r="E72" s="85"/>
      <c r="F72" s="146"/>
      <c r="G72" s="24"/>
      <c r="H72" s="159"/>
      <c r="I72" s="154"/>
    </row>
    <row r="73" spans="1:9" ht="24" x14ac:dyDescent="0.2">
      <c r="A73" s="27">
        <v>62</v>
      </c>
      <c r="B73" s="60" t="s">
        <v>131</v>
      </c>
      <c r="C73" s="151" t="s">
        <v>266</v>
      </c>
      <c r="D73" s="15"/>
      <c r="E73" s="85"/>
      <c r="F73" s="146"/>
      <c r="G73" s="24"/>
      <c r="H73" s="159"/>
      <c r="I73" s="154"/>
    </row>
    <row r="74" spans="1:9" ht="24" x14ac:dyDescent="0.2">
      <c r="A74" s="27">
        <v>63</v>
      </c>
      <c r="B74" s="60" t="s">
        <v>132</v>
      </c>
      <c r="C74" s="151" t="s">
        <v>267</v>
      </c>
      <c r="D74" s="15"/>
      <c r="E74" s="85"/>
      <c r="F74" s="146"/>
      <c r="G74" s="24"/>
      <c r="H74" s="159"/>
      <c r="I74" s="154"/>
    </row>
    <row r="75" spans="1:9" x14ac:dyDescent="0.2">
      <c r="A75" s="27">
        <v>64</v>
      </c>
      <c r="B75" s="61" t="s">
        <v>133</v>
      </c>
      <c r="C75" s="151" t="s">
        <v>268</v>
      </c>
      <c r="D75" s="15"/>
      <c r="E75" s="85"/>
      <c r="F75" s="146"/>
      <c r="G75" s="24"/>
      <c r="H75" s="159"/>
      <c r="I75" s="154"/>
    </row>
    <row r="76" spans="1:9" x14ac:dyDescent="0.2">
      <c r="A76" s="27">
        <v>65</v>
      </c>
      <c r="B76" s="61" t="s">
        <v>134</v>
      </c>
      <c r="C76" s="151" t="s">
        <v>52</v>
      </c>
      <c r="D76" s="15"/>
      <c r="E76" s="85"/>
      <c r="F76" s="146"/>
      <c r="G76" s="24"/>
      <c r="H76" s="159"/>
      <c r="I76" s="154"/>
    </row>
    <row r="77" spans="1:9" x14ac:dyDescent="0.2">
      <c r="A77" s="27">
        <v>66</v>
      </c>
      <c r="B77" s="61" t="s">
        <v>135</v>
      </c>
      <c r="C77" s="151" t="s">
        <v>269</v>
      </c>
      <c r="D77" s="15"/>
      <c r="E77" s="85"/>
      <c r="F77" s="146"/>
      <c r="G77" s="24"/>
      <c r="H77" s="159"/>
      <c r="I77" s="154"/>
    </row>
    <row r="78" spans="1:9" ht="23.25" customHeight="1" x14ac:dyDescent="0.2">
      <c r="A78" s="27">
        <v>67</v>
      </c>
      <c r="B78" s="61" t="s">
        <v>136</v>
      </c>
      <c r="C78" s="151" t="s">
        <v>270</v>
      </c>
      <c r="D78" s="15"/>
      <c r="E78" s="85"/>
      <c r="F78" s="146"/>
      <c r="G78" s="24"/>
      <c r="H78" s="159"/>
      <c r="I78" s="154"/>
    </row>
    <row r="79" spans="1:9" ht="23.25" customHeight="1" x14ac:dyDescent="0.2">
      <c r="A79" s="27">
        <v>68</v>
      </c>
      <c r="B79" s="60" t="s">
        <v>137</v>
      </c>
      <c r="C79" s="151" t="s">
        <v>271</v>
      </c>
      <c r="D79" s="15"/>
      <c r="E79" s="85"/>
      <c r="F79" s="146"/>
      <c r="G79" s="24"/>
      <c r="H79" s="159"/>
      <c r="I79" s="154"/>
    </row>
    <row r="80" spans="1:9" ht="23.25" customHeight="1" x14ac:dyDescent="0.2">
      <c r="A80" s="27">
        <v>69</v>
      </c>
      <c r="B80" s="61" t="s">
        <v>138</v>
      </c>
      <c r="C80" s="151" t="s">
        <v>272</v>
      </c>
      <c r="D80" s="15"/>
      <c r="E80" s="85"/>
      <c r="F80" s="146"/>
      <c r="G80" s="24"/>
      <c r="H80" s="159"/>
      <c r="I80" s="154"/>
    </row>
    <row r="81" spans="1:9" ht="23.25" customHeight="1" x14ac:dyDescent="0.2">
      <c r="A81" s="27">
        <v>70</v>
      </c>
      <c r="B81" s="61" t="s">
        <v>139</v>
      </c>
      <c r="C81" s="151" t="s">
        <v>273</v>
      </c>
      <c r="D81" s="15"/>
      <c r="E81" s="85"/>
      <c r="F81" s="146"/>
      <c r="G81" s="24"/>
      <c r="H81" s="159"/>
      <c r="I81" s="154"/>
    </row>
    <row r="82" spans="1:9" ht="23.25" customHeight="1" x14ac:dyDescent="0.2">
      <c r="A82" s="27">
        <v>71</v>
      </c>
      <c r="B82" s="60" t="s">
        <v>140</v>
      </c>
      <c r="C82" s="151" t="s">
        <v>274</v>
      </c>
      <c r="D82" s="15"/>
      <c r="E82" s="85"/>
      <c r="F82" s="146"/>
      <c r="G82" s="24"/>
      <c r="H82" s="159"/>
      <c r="I82" s="154"/>
    </row>
    <row r="83" spans="1:9" ht="23.25" customHeight="1" x14ac:dyDescent="0.2">
      <c r="A83" s="27">
        <v>72</v>
      </c>
      <c r="B83" s="60" t="s">
        <v>141</v>
      </c>
      <c r="C83" s="151" t="s">
        <v>275</v>
      </c>
      <c r="D83" s="16"/>
      <c r="E83" s="84"/>
      <c r="F83" s="145"/>
      <c r="G83" s="24"/>
      <c r="H83" s="159"/>
      <c r="I83" s="154"/>
    </row>
    <row r="84" spans="1:9" ht="23.25" customHeight="1" x14ac:dyDescent="0.2">
      <c r="A84" s="27">
        <v>73</v>
      </c>
      <c r="B84" s="60" t="s">
        <v>142</v>
      </c>
      <c r="C84" s="151" t="s">
        <v>276</v>
      </c>
      <c r="D84" s="15"/>
      <c r="E84" s="85"/>
      <c r="F84" s="146"/>
      <c r="G84" s="24"/>
      <c r="H84" s="159"/>
      <c r="I84" s="154"/>
    </row>
    <row r="85" spans="1:9" x14ac:dyDescent="0.2">
      <c r="A85" s="27">
        <v>74</v>
      </c>
      <c r="B85" s="62" t="s">
        <v>143</v>
      </c>
      <c r="C85" s="151" t="s">
        <v>144</v>
      </c>
      <c r="D85" s="15"/>
      <c r="E85" s="85"/>
      <c r="F85" s="146"/>
      <c r="G85" s="24"/>
      <c r="H85" s="159"/>
      <c r="I85" s="154"/>
    </row>
    <row r="86" spans="1:9" x14ac:dyDescent="0.2">
      <c r="A86" s="27">
        <v>75</v>
      </c>
      <c r="B86" s="60" t="s">
        <v>145</v>
      </c>
      <c r="C86" s="151" t="s">
        <v>277</v>
      </c>
      <c r="D86" s="15"/>
      <c r="E86" s="85"/>
      <c r="F86" s="146"/>
      <c r="G86" s="24"/>
      <c r="H86" s="159"/>
      <c r="I86" s="154"/>
    </row>
    <row r="87" spans="1:9" x14ac:dyDescent="0.2">
      <c r="A87" s="27">
        <v>76</v>
      </c>
      <c r="B87" s="62" t="s">
        <v>146</v>
      </c>
      <c r="C87" s="151" t="s">
        <v>35</v>
      </c>
      <c r="D87" s="15"/>
      <c r="E87" s="85"/>
      <c r="F87" s="146"/>
      <c r="G87" s="24"/>
      <c r="H87" s="159"/>
      <c r="I87" s="154"/>
    </row>
    <row r="88" spans="1:9" x14ac:dyDescent="0.2">
      <c r="A88" s="27">
        <v>77</v>
      </c>
      <c r="B88" s="60" t="s">
        <v>147</v>
      </c>
      <c r="C88" s="151" t="s">
        <v>37</v>
      </c>
      <c r="D88" s="15"/>
      <c r="E88" s="85"/>
      <c r="F88" s="146"/>
      <c r="G88" s="24"/>
      <c r="H88" s="159"/>
      <c r="I88" s="154"/>
    </row>
    <row r="89" spans="1:9" x14ac:dyDescent="0.2">
      <c r="A89" s="27">
        <v>78</v>
      </c>
      <c r="B89" s="60" t="s">
        <v>148</v>
      </c>
      <c r="C89" s="151" t="s">
        <v>36</v>
      </c>
      <c r="D89" s="15"/>
      <c r="E89" s="85"/>
      <c r="F89" s="146"/>
      <c r="G89" s="24"/>
      <c r="H89" s="159"/>
      <c r="I89" s="154"/>
    </row>
    <row r="90" spans="1:9" x14ac:dyDescent="0.2">
      <c r="A90" s="27">
        <v>79</v>
      </c>
      <c r="B90" s="60" t="s">
        <v>149</v>
      </c>
      <c r="C90" s="151" t="s">
        <v>51</v>
      </c>
      <c r="D90" s="15"/>
      <c r="E90" s="85"/>
      <c r="F90" s="146"/>
      <c r="G90" s="24"/>
      <c r="H90" s="159"/>
      <c r="I90" s="154"/>
    </row>
    <row r="91" spans="1:9" x14ac:dyDescent="0.2">
      <c r="A91" s="27">
        <v>80</v>
      </c>
      <c r="B91" s="60" t="s">
        <v>150</v>
      </c>
      <c r="C91" s="151" t="s">
        <v>256</v>
      </c>
      <c r="D91" s="15"/>
      <c r="E91" s="85"/>
      <c r="F91" s="146"/>
      <c r="G91" s="24"/>
      <c r="H91" s="159"/>
      <c r="I91" s="154"/>
    </row>
    <row r="92" spans="1:9" x14ac:dyDescent="0.2">
      <c r="A92" s="27">
        <v>81</v>
      </c>
      <c r="B92" s="60" t="s">
        <v>151</v>
      </c>
      <c r="C92" s="77" t="s">
        <v>337</v>
      </c>
      <c r="D92" s="15"/>
      <c r="E92" s="85"/>
      <c r="F92" s="146"/>
      <c r="G92" s="24"/>
      <c r="H92" s="159"/>
      <c r="I92" s="154"/>
    </row>
    <row r="93" spans="1:9" x14ac:dyDescent="0.2">
      <c r="A93" s="27">
        <v>82</v>
      </c>
      <c r="B93" s="61" t="s">
        <v>152</v>
      </c>
      <c r="C93" s="103" t="s">
        <v>294</v>
      </c>
      <c r="D93" s="15"/>
      <c r="E93" s="85"/>
      <c r="F93" s="146"/>
      <c r="G93" s="24"/>
      <c r="H93" s="159"/>
      <c r="I93" s="154"/>
    </row>
    <row r="94" spans="1:9" ht="24" x14ac:dyDescent="0.2">
      <c r="A94" s="446">
        <v>83</v>
      </c>
      <c r="B94" s="428" t="s">
        <v>153</v>
      </c>
      <c r="C94" s="135" t="s">
        <v>278</v>
      </c>
      <c r="D94" s="15"/>
      <c r="E94" s="85"/>
      <c r="F94" s="146"/>
      <c r="G94" s="24"/>
      <c r="H94" s="159"/>
      <c r="I94" s="154"/>
    </row>
    <row r="95" spans="1:9" ht="36" x14ac:dyDescent="0.2">
      <c r="A95" s="446"/>
      <c r="B95" s="428"/>
      <c r="C95" s="77" t="s">
        <v>333</v>
      </c>
      <c r="D95" s="15"/>
      <c r="E95" s="85"/>
      <c r="F95" s="146"/>
      <c r="G95" s="24"/>
      <c r="H95" s="159"/>
      <c r="I95" s="154"/>
    </row>
    <row r="96" spans="1:9" ht="24" x14ac:dyDescent="0.2">
      <c r="A96" s="446"/>
      <c r="B96" s="428"/>
      <c r="C96" s="77" t="s">
        <v>279</v>
      </c>
      <c r="D96" s="15"/>
      <c r="E96" s="85"/>
      <c r="F96" s="146"/>
      <c r="G96" s="24"/>
      <c r="H96" s="159"/>
      <c r="I96" s="154"/>
    </row>
    <row r="97" spans="1:9" ht="36" x14ac:dyDescent="0.2">
      <c r="A97" s="446"/>
      <c r="B97" s="428"/>
      <c r="C97" s="169" t="s">
        <v>334</v>
      </c>
      <c r="D97" s="15"/>
      <c r="E97" s="85"/>
      <c r="F97" s="146"/>
      <c r="G97" s="24"/>
      <c r="H97" s="159"/>
      <c r="I97" s="154"/>
    </row>
    <row r="98" spans="1:9" ht="24" x14ac:dyDescent="0.2">
      <c r="A98" s="27">
        <v>84</v>
      </c>
      <c r="B98" s="61" t="s">
        <v>154</v>
      </c>
      <c r="C98" s="151" t="s">
        <v>50</v>
      </c>
      <c r="D98" s="15"/>
      <c r="E98" s="85"/>
      <c r="F98" s="146"/>
      <c r="G98" s="24"/>
      <c r="H98" s="159"/>
      <c r="I98" s="154"/>
    </row>
    <row r="99" spans="1:9" x14ac:dyDescent="0.2">
      <c r="A99" s="27">
        <v>85</v>
      </c>
      <c r="B99" s="61" t="s">
        <v>155</v>
      </c>
      <c r="C99" s="151" t="s">
        <v>156</v>
      </c>
      <c r="D99" s="15"/>
      <c r="E99" s="85"/>
      <c r="F99" s="146"/>
      <c r="G99" s="24"/>
      <c r="H99" s="159"/>
      <c r="I99" s="154"/>
    </row>
    <row r="100" spans="1:9" x14ac:dyDescent="0.2">
      <c r="A100" s="27">
        <v>86</v>
      </c>
      <c r="B100" s="62" t="s">
        <v>157</v>
      </c>
      <c r="C100" s="151" t="s">
        <v>158</v>
      </c>
      <c r="D100" s="15"/>
      <c r="E100" s="85"/>
      <c r="F100" s="146"/>
      <c r="G100" s="24"/>
      <c r="H100" s="159"/>
      <c r="I100" s="154"/>
    </row>
    <row r="101" spans="1:9" x14ac:dyDescent="0.2">
      <c r="A101" s="27">
        <v>87</v>
      </c>
      <c r="B101" s="61" t="s">
        <v>159</v>
      </c>
      <c r="C101" s="151" t="s">
        <v>28</v>
      </c>
      <c r="D101" s="17"/>
      <c r="E101" s="86"/>
      <c r="F101" s="147"/>
      <c r="G101" s="24"/>
      <c r="H101" s="159"/>
      <c r="I101" s="154"/>
    </row>
    <row r="102" spans="1:9" x14ac:dyDescent="0.2">
      <c r="A102" s="27">
        <v>88</v>
      </c>
      <c r="B102" s="62" t="s">
        <v>160</v>
      </c>
      <c r="C102" s="151" t="s">
        <v>12</v>
      </c>
      <c r="D102" s="15"/>
      <c r="E102" s="85"/>
      <c r="F102" s="146"/>
      <c r="G102" s="24"/>
      <c r="H102" s="159"/>
      <c r="I102" s="154"/>
    </row>
    <row r="103" spans="1:9" x14ac:dyDescent="0.2">
      <c r="A103" s="27">
        <v>89</v>
      </c>
      <c r="B103" s="62" t="s">
        <v>161</v>
      </c>
      <c r="C103" s="151" t="s">
        <v>27</v>
      </c>
      <c r="D103" s="15"/>
      <c r="E103" s="85"/>
      <c r="F103" s="146"/>
      <c r="G103" s="24"/>
      <c r="H103" s="159"/>
      <c r="I103" s="154"/>
    </row>
    <row r="104" spans="1:9" x14ac:dyDescent="0.2">
      <c r="A104" s="27">
        <v>90</v>
      </c>
      <c r="B104" s="61" t="s">
        <v>162</v>
      </c>
      <c r="C104" s="151" t="s">
        <v>44</v>
      </c>
      <c r="D104" s="17"/>
      <c r="E104" s="86"/>
      <c r="F104" s="147"/>
      <c r="G104" s="24"/>
      <c r="H104" s="159"/>
      <c r="I104" s="154"/>
    </row>
    <row r="105" spans="1:9" x14ac:dyDescent="0.2">
      <c r="A105" s="27">
        <v>91</v>
      </c>
      <c r="B105" s="61" t="s">
        <v>163</v>
      </c>
      <c r="C105" s="151" t="s">
        <v>33</v>
      </c>
      <c r="D105" s="15"/>
      <c r="E105" s="85"/>
      <c r="F105" s="146"/>
      <c r="G105" s="24"/>
      <c r="H105" s="159"/>
      <c r="I105" s="154"/>
    </row>
    <row r="106" spans="1:9" x14ac:dyDescent="0.2">
      <c r="A106" s="27">
        <v>92</v>
      </c>
      <c r="B106" s="60" t="s">
        <v>164</v>
      </c>
      <c r="C106" s="151" t="s">
        <v>29</v>
      </c>
      <c r="D106" s="17"/>
      <c r="E106" s="86"/>
      <c r="F106" s="147"/>
      <c r="G106" s="24"/>
      <c r="H106" s="159"/>
      <c r="I106" s="154"/>
    </row>
    <row r="107" spans="1:9" x14ac:dyDescent="0.2">
      <c r="A107" s="27">
        <v>93</v>
      </c>
      <c r="B107" s="60" t="s">
        <v>165</v>
      </c>
      <c r="C107" s="151" t="s">
        <v>30</v>
      </c>
      <c r="D107" s="15"/>
      <c r="E107" s="85"/>
      <c r="F107" s="146"/>
      <c r="G107" s="24"/>
      <c r="H107" s="159"/>
      <c r="I107" s="154"/>
    </row>
    <row r="108" spans="1:9" x14ac:dyDescent="0.2">
      <c r="A108" s="27">
        <v>94</v>
      </c>
      <c r="B108" s="62" t="s">
        <v>166</v>
      </c>
      <c r="C108" s="151" t="s">
        <v>14</v>
      </c>
      <c r="D108" s="15"/>
      <c r="E108" s="85"/>
      <c r="F108" s="146"/>
      <c r="G108" s="24"/>
      <c r="H108" s="159"/>
      <c r="I108" s="154"/>
    </row>
    <row r="109" spans="1:9" x14ac:dyDescent="0.2">
      <c r="A109" s="27">
        <v>95</v>
      </c>
      <c r="B109" s="60" t="s">
        <v>167</v>
      </c>
      <c r="C109" s="151" t="s">
        <v>31</v>
      </c>
      <c r="D109" s="16"/>
      <c r="E109" s="84"/>
      <c r="F109" s="145"/>
      <c r="G109" s="24"/>
      <c r="H109" s="159"/>
      <c r="I109" s="154"/>
    </row>
    <row r="110" spans="1:9" x14ac:dyDescent="0.2">
      <c r="A110" s="27">
        <v>96</v>
      </c>
      <c r="B110" s="60" t="s">
        <v>168</v>
      </c>
      <c r="C110" s="151" t="s">
        <v>15</v>
      </c>
      <c r="D110" s="17"/>
      <c r="E110" s="86"/>
      <c r="F110" s="147"/>
      <c r="G110" s="24"/>
      <c r="H110" s="159"/>
      <c r="I110" s="154"/>
    </row>
    <row r="111" spans="1:9" x14ac:dyDescent="0.2">
      <c r="A111" s="27">
        <v>97</v>
      </c>
      <c r="B111" s="46" t="s">
        <v>169</v>
      </c>
      <c r="C111" s="103" t="s">
        <v>13</v>
      </c>
      <c r="D111" s="15"/>
      <c r="E111" s="85"/>
      <c r="F111" s="146"/>
      <c r="G111" s="24"/>
      <c r="H111" s="159"/>
      <c r="I111" s="154"/>
    </row>
    <row r="112" spans="1:9" x14ac:dyDescent="0.2">
      <c r="A112" s="27">
        <v>98</v>
      </c>
      <c r="B112" s="62" t="s">
        <v>170</v>
      </c>
      <c r="C112" s="151" t="s">
        <v>32</v>
      </c>
      <c r="D112" s="16"/>
      <c r="E112" s="84"/>
      <c r="F112" s="145"/>
      <c r="G112" s="24"/>
      <c r="H112" s="159"/>
      <c r="I112" s="154"/>
    </row>
    <row r="113" spans="1:9" x14ac:dyDescent="0.2">
      <c r="A113" s="27">
        <v>99</v>
      </c>
      <c r="B113" s="62" t="s">
        <v>171</v>
      </c>
      <c r="C113" s="151" t="s">
        <v>54</v>
      </c>
      <c r="D113" s="15"/>
      <c r="E113" s="85"/>
      <c r="F113" s="146"/>
      <c r="G113" s="24"/>
      <c r="H113" s="159"/>
      <c r="I113" s="154"/>
    </row>
    <row r="114" spans="1:9" x14ac:dyDescent="0.2">
      <c r="A114" s="27">
        <v>100</v>
      </c>
      <c r="B114" s="60" t="s">
        <v>172</v>
      </c>
      <c r="C114" s="151" t="s">
        <v>34</v>
      </c>
      <c r="D114" s="15"/>
      <c r="E114" s="85"/>
      <c r="F114" s="146"/>
      <c r="G114" s="24"/>
      <c r="H114" s="159"/>
      <c r="I114" s="154"/>
    </row>
    <row r="115" spans="1:9" x14ac:dyDescent="0.2">
      <c r="A115" s="27">
        <v>101</v>
      </c>
      <c r="B115" s="61" t="s">
        <v>173</v>
      </c>
      <c r="C115" s="151" t="s">
        <v>243</v>
      </c>
      <c r="D115" s="17"/>
      <c r="E115" s="86"/>
      <c r="F115" s="147"/>
      <c r="G115" s="24"/>
      <c r="H115" s="159"/>
      <c r="I115" s="154"/>
    </row>
    <row r="116" spans="1:9" x14ac:dyDescent="0.2">
      <c r="A116" s="27">
        <v>102</v>
      </c>
      <c r="B116" s="60" t="s">
        <v>174</v>
      </c>
      <c r="C116" s="151" t="s">
        <v>175</v>
      </c>
      <c r="D116" s="16"/>
      <c r="E116" s="84"/>
      <c r="F116" s="145"/>
      <c r="G116" s="24"/>
      <c r="H116" s="159"/>
      <c r="I116" s="154"/>
    </row>
    <row r="117" spans="1:9" x14ac:dyDescent="0.2">
      <c r="A117" s="27">
        <v>103</v>
      </c>
      <c r="B117" s="60" t="s">
        <v>176</v>
      </c>
      <c r="C117" s="151" t="s">
        <v>177</v>
      </c>
      <c r="D117" s="16"/>
      <c r="E117" s="84"/>
      <c r="F117" s="145"/>
      <c r="G117" s="24"/>
      <c r="H117" s="159"/>
      <c r="I117" s="154"/>
    </row>
    <row r="118" spans="1:9" x14ac:dyDescent="0.2">
      <c r="A118" s="27">
        <v>104</v>
      </c>
      <c r="B118" s="62" t="s">
        <v>178</v>
      </c>
      <c r="C118" s="151" t="s">
        <v>179</v>
      </c>
      <c r="D118" s="16"/>
      <c r="E118" s="84"/>
      <c r="F118" s="145"/>
      <c r="G118" s="24"/>
      <c r="H118" s="159"/>
      <c r="I118" s="154"/>
    </row>
    <row r="119" spans="1:9" x14ac:dyDescent="0.2">
      <c r="A119" s="27">
        <v>105</v>
      </c>
      <c r="B119" s="62" t="s">
        <v>180</v>
      </c>
      <c r="C119" s="151" t="s">
        <v>181</v>
      </c>
      <c r="D119" s="15"/>
      <c r="E119" s="85"/>
      <c r="F119" s="146"/>
      <c r="G119" s="24"/>
      <c r="H119" s="159"/>
      <c r="I119" s="154"/>
    </row>
    <row r="120" spans="1:9" x14ac:dyDescent="0.2">
      <c r="A120" s="27">
        <v>106</v>
      </c>
      <c r="B120" s="62" t="s">
        <v>182</v>
      </c>
      <c r="C120" s="151" t="s">
        <v>183</v>
      </c>
      <c r="D120" s="17"/>
      <c r="E120" s="86"/>
      <c r="F120" s="147"/>
      <c r="G120" s="24"/>
      <c r="H120" s="159"/>
      <c r="I120" s="154"/>
    </row>
    <row r="121" spans="1:9" x14ac:dyDescent="0.2">
      <c r="A121" s="27">
        <v>107</v>
      </c>
      <c r="B121" s="62" t="s">
        <v>184</v>
      </c>
      <c r="C121" s="151" t="s">
        <v>185</v>
      </c>
      <c r="D121" s="16"/>
      <c r="E121" s="84"/>
      <c r="F121" s="145"/>
      <c r="G121" s="24"/>
      <c r="H121" s="159"/>
      <c r="I121" s="154"/>
    </row>
    <row r="122" spans="1:9" x14ac:dyDescent="0.2">
      <c r="A122" s="27">
        <v>108</v>
      </c>
      <c r="B122" s="62" t="s">
        <v>186</v>
      </c>
      <c r="C122" s="151" t="s">
        <v>187</v>
      </c>
      <c r="D122" s="16"/>
      <c r="E122" s="84"/>
      <c r="F122" s="145"/>
      <c r="G122" s="24"/>
      <c r="H122" s="159"/>
      <c r="I122" s="154"/>
    </row>
    <row r="123" spans="1:9" x14ac:dyDescent="0.2">
      <c r="A123" s="27">
        <v>109</v>
      </c>
      <c r="B123" s="62" t="s">
        <v>188</v>
      </c>
      <c r="C123" s="151" t="s">
        <v>189</v>
      </c>
      <c r="D123" s="15"/>
      <c r="E123" s="85"/>
      <c r="F123" s="146"/>
      <c r="G123" s="24"/>
      <c r="H123" s="159"/>
      <c r="I123" s="154"/>
    </row>
    <row r="124" spans="1:9" x14ac:dyDescent="0.2">
      <c r="A124" s="27">
        <v>110</v>
      </c>
      <c r="B124" s="65" t="s">
        <v>190</v>
      </c>
      <c r="C124" s="157" t="s">
        <v>191</v>
      </c>
      <c r="D124" s="15"/>
      <c r="E124" s="85"/>
      <c r="F124" s="146"/>
      <c r="G124" s="24"/>
      <c r="H124" s="159"/>
      <c r="I124" s="154"/>
    </row>
    <row r="125" spans="1:9" x14ac:dyDescent="0.2">
      <c r="A125" s="27">
        <v>111</v>
      </c>
      <c r="B125" s="65" t="s">
        <v>280</v>
      </c>
      <c r="C125" s="157" t="s">
        <v>252</v>
      </c>
      <c r="D125" s="16"/>
      <c r="E125" s="84"/>
      <c r="F125" s="145"/>
      <c r="G125" s="24"/>
      <c r="H125" s="159"/>
      <c r="I125" s="154"/>
    </row>
    <row r="126" spans="1:9" x14ac:dyDescent="0.2">
      <c r="A126" s="27">
        <v>112</v>
      </c>
      <c r="B126" s="61" t="s">
        <v>192</v>
      </c>
      <c r="C126" s="151" t="s">
        <v>193</v>
      </c>
      <c r="D126" s="16"/>
      <c r="E126" s="84"/>
      <c r="F126" s="145"/>
      <c r="G126" s="24"/>
      <c r="H126" s="159"/>
      <c r="I126" s="154"/>
    </row>
    <row r="127" spans="1:9" x14ac:dyDescent="0.2">
      <c r="A127" s="27">
        <v>113</v>
      </c>
      <c r="B127" s="62" t="s">
        <v>194</v>
      </c>
      <c r="C127" s="151" t="s">
        <v>195</v>
      </c>
      <c r="D127" s="15"/>
      <c r="E127" s="85"/>
      <c r="F127" s="146"/>
      <c r="G127" s="24"/>
      <c r="H127" s="159"/>
      <c r="I127" s="154"/>
    </row>
    <row r="128" spans="1:9" x14ac:dyDescent="0.2">
      <c r="A128" s="27">
        <v>114</v>
      </c>
      <c r="B128" s="60" t="s">
        <v>196</v>
      </c>
      <c r="C128" s="158" t="s">
        <v>197</v>
      </c>
      <c r="D128" s="16"/>
      <c r="E128" s="84"/>
      <c r="F128" s="145"/>
      <c r="G128" s="24"/>
      <c r="H128" s="159"/>
      <c r="I128" s="154"/>
    </row>
    <row r="129" spans="1:9" x14ac:dyDescent="0.2">
      <c r="A129" s="27">
        <v>115</v>
      </c>
      <c r="B129" s="62" t="s">
        <v>198</v>
      </c>
      <c r="C129" s="151" t="s">
        <v>297</v>
      </c>
      <c r="D129" s="15"/>
      <c r="E129" s="85"/>
      <c r="F129" s="146"/>
      <c r="G129" s="24"/>
      <c r="H129" s="159"/>
      <c r="I129" s="154"/>
    </row>
    <row r="130" spans="1:9" x14ac:dyDescent="0.2">
      <c r="A130" s="27">
        <v>116</v>
      </c>
      <c r="B130" s="61" t="s">
        <v>199</v>
      </c>
      <c r="C130" s="151" t="s">
        <v>281</v>
      </c>
      <c r="D130" s="15"/>
      <c r="E130" s="85"/>
      <c r="F130" s="146"/>
      <c r="G130" s="24"/>
      <c r="H130" s="159"/>
      <c r="I130" s="154"/>
    </row>
    <row r="131" spans="1:9" x14ac:dyDescent="0.2">
      <c r="A131" s="27">
        <v>117</v>
      </c>
      <c r="B131" s="61" t="s">
        <v>200</v>
      </c>
      <c r="C131" s="151" t="s">
        <v>201</v>
      </c>
      <c r="D131" s="15"/>
      <c r="E131" s="85"/>
      <c r="F131" s="146"/>
      <c r="G131" s="143">
        <v>72635774.399999991</v>
      </c>
      <c r="H131" s="159"/>
      <c r="I131" s="155">
        <f>F131+G131+H131</f>
        <v>72635774.399999991</v>
      </c>
    </row>
    <row r="132" spans="1:9" x14ac:dyDescent="0.2">
      <c r="A132" s="27">
        <v>118</v>
      </c>
      <c r="B132" s="61" t="s">
        <v>202</v>
      </c>
      <c r="C132" s="151" t="s">
        <v>203</v>
      </c>
      <c r="D132" s="15"/>
      <c r="E132" s="85"/>
      <c r="F132" s="146"/>
      <c r="G132" s="143">
        <v>42896783.159999996</v>
      </c>
      <c r="H132" s="159"/>
      <c r="I132" s="155">
        <f>F132+G132+H132</f>
        <v>42896783.159999996</v>
      </c>
    </row>
    <row r="133" spans="1:9" x14ac:dyDescent="0.2">
      <c r="A133" s="27">
        <v>119</v>
      </c>
      <c r="B133" s="60" t="s">
        <v>204</v>
      </c>
      <c r="C133" s="151" t="s">
        <v>205</v>
      </c>
      <c r="D133" s="15"/>
      <c r="E133" s="85"/>
      <c r="F133" s="146"/>
      <c r="G133" s="24"/>
      <c r="H133" s="159"/>
      <c r="I133" s="154"/>
    </row>
    <row r="134" spans="1:9" x14ac:dyDescent="0.2">
      <c r="A134" s="27">
        <v>120</v>
      </c>
      <c r="B134" s="61" t="s">
        <v>206</v>
      </c>
      <c r="C134" s="151" t="s">
        <v>207</v>
      </c>
      <c r="D134" s="22"/>
      <c r="E134" s="90"/>
      <c r="F134" s="152"/>
      <c r="G134" s="24"/>
      <c r="H134" s="159"/>
      <c r="I134" s="154"/>
    </row>
    <row r="135" spans="1:9" x14ac:dyDescent="0.2">
      <c r="A135" s="27">
        <v>121</v>
      </c>
      <c r="B135" s="62" t="s">
        <v>208</v>
      </c>
      <c r="C135" s="151" t="s">
        <v>209</v>
      </c>
      <c r="D135" s="16"/>
      <c r="E135" s="84"/>
      <c r="F135" s="145"/>
      <c r="G135" s="24"/>
      <c r="H135" s="159"/>
      <c r="I135" s="154"/>
    </row>
    <row r="136" spans="1:9" x14ac:dyDescent="0.2">
      <c r="A136" s="27">
        <v>122</v>
      </c>
      <c r="B136" s="62" t="s">
        <v>210</v>
      </c>
      <c r="C136" s="151" t="s">
        <v>211</v>
      </c>
      <c r="D136" s="15"/>
      <c r="E136" s="85"/>
      <c r="F136" s="146"/>
      <c r="G136" s="24"/>
      <c r="H136" s="159"/>
      <c r="I136" s="154"/>
    </row>
    <row r="137" spans="1:9" x14ac:dyDescent="0.2">
      <c r="A137" s="27">
        <v>123</v>
      </c>
      <c r="B137" s="62" t="s">
        <v>212</v>
      </c>
      <c r="C137" s="151" t="s">
        <v>249</v>
      </c>
      <c r="D137" s="15"/>
      <c r="E137" s="85"/>
      <c r="F137" s="146"/>
      <c r="G137" s="24"/>
      <c r="H137" s="159"/>
      <c r="I137" s="154"/>
    </row>
    <row r="138" spans="1:9" x14ac:dyDescent="0.2">
      <c r="A138" s="27">
        <v>124</v>
      </c>
      <c r="B138" s="62" t="s">
        <v>213</v>
      </c>
      <c r="C138" s="151" t="s">
        <v>214</v>
      </c>
      <c r="D138" s="15"/>
      <c r="E138" s="85"/>
      <c r="F138" s="146"/>
      <c r="G138" s="24"/>
      <c r="H138" s="159"/>
      <c r="I138" s="154"/>
    </row>
    <row r="139" spans="1:9" x14ac:dyDescent="0.2">
      <c r="A139" s="27">
        <v>125</v>
      </c>
      <c r="B139" s="62" t="s">
        <v>215</v>
      </c>
      <c r="C139" s="151" t="s">
        <v>41</v>
      </c>
      <c r="D139" s="15"/>
      <c r="E139" s="85"/>
      <c r="F139" s="146"/>
      <c r="G139" s="24"/>
      <c r="H139" s="159"/>
      <c r="I139" s="154"/>
    </row>
    <row r="140" spans="1:9" x14ac:dyDescent="0.2">
      <c r="A140" s="27">
        <v>126</v>
      </c>
      <c r="B140" s="60" t="s">
        <v>216</v>
      </c>
      <c r="C140" s="151" t="s">
        <v>47</v>
      </c>
      <c r="D140" s="15"/>
      <c r="E140" s="85"/>
      <c r="F140" s="146"/>
      <c r="G140" s="24"/>
      <c r="H140" s="159"/>
      <c r="I140" s="154"/>
    </row>
    <row r="141" spans="1:9" x14ac:dyDescent="0.2">
      <c r="A141" s="27">
        <v>127</v>
      </c>
      <c r="B141" s="60" t="s">
        <v>217</v>
      </c>
      <c r="C141" s="151" t="s">
        <v>253</v>
      </c>
      <c r="D141" s="15"/>
      <c r="E141" s="85"/>
      <c r="F141" s="146"/>
      <c r="G141" s="24"/>
      <c r="H141" s="159"/>
      <c r="I141" s="154"/>
    </row>
    <row r="142" spans="1:9" x14ac:dyDescent="0.2">
      <c r="A142" s="27">
        <v>128</v>
      </c>
      <c r="B142" s="60" t="s">
        <v>218</v>
      </c>
      <c r="C142" s="151" t="s">
        <v>49</v>
      </c>
      <c r="D142" s="16"/>
      <c r="E142" s="84"/>
      <c r="F142" s="145"/>
      <c r="G142" s="24"/>
      <c r="H142" s="159"/>
      <c r="I142" s="154"/>
    </row>
    <row r="143" spans="1:9" x14ac:dyDescent="0.2">
      <c r="A143" s="27">
        <v>129</v>
      </c>
      <c r="B143" s="62" t="s">
        <v>219</v>
      </c>
      <c r="C143" s="151" t="s">
        <v>48</v>
      </c>
      <c r="D143" s="16"/>
      <c r="E143" s="84"/>
      <c r="F143" s="145"/>
      <c r="G143" s="24"/>
      <c r="H143" s="159"/>
      <c r="I143" s="154"/>
    </row>
    <row r="144" spans="1:9" x14ac:dyDescent="0.2">
      <c r="A144" s="27">
        <v>130</v>
      </c>
      <c r="B144" s="62" t="s">
        <v>220</v>
      </c>
      <c r="C144" s="151" t="s">
        <v>221</v>
      </c>
      <c r="D144" s="15"/>
      <c r="E144" s="85"/>
      <c r="F144" s="146"/>
      <c r="G144" s="24"/>
      <c r="H144" s="159"/>
      <c r="I144" s="154"/>
    </row>
    <row r="145" spans="1:9" x14ac:dyDescent="0.2">
      <c r="A145" s="27">
        <v>131</v>
      </c>
      <c r="B145" s="62" t="s">
        <v>222</v>
      </c>
      <c r="C145" s="151" t="s">
        <v>42</v>
      </c>
      <c r="D145" s="15"/>
      <c r="E145" s="85"/>
      <c r="F145" s="146"/>
      <c r="G145" s="24"/>
      <c r="H145" s="159"/>
      <c r="I145" s="154"/>
    </row>
    <row r="146" spans="1:9" x14ac:dyDescent="0.2">
      <c r="A146" s="27">
        <v>132</v>
      </c>
      <c r="B146" s="60" t="s">
        <v>223</v>
      </c>
      <c r="C146" s="151" t="s">
        <v>251</v>
      </c>
      <c r="D146" s="15"/>
      <c r="E146" s="85"/>
      <c r="F146" s="146"/>
      <c r="G146" s="24"/>
      <c r="H146" s="159"/>
      <c r="I146" s="154"/>
    </row>
    <row r="147" spans="1:9" x14ac:dyDescent="0.2">
      <c r="A147" s="27">
        <v>133</v>
      </c>
      <c r="B147" s="61" t="s">
        <v>224</v>
      </c>
      <c r="C147" s="151" t="s">
        <v>225</v>
      </c>
      <c r="D147" s="15"/>
      <c r="E147" s="85"/>
      <c r="F147" s="146"/>
      <c r="G147" s="24"/>
      <c r="H147" s="159"/>
      <c r="I147" s="154"/>
    </row>
    <row r="148" spans="1:9" x14ac:dyDescent="0.2">
      <c r="A148" s="27">
        <v>134</v>
      </c>
      <c r="B148" s="62" t="s">
        <v>226</v>
      </c>
      <c r="C148" s="151" t="s">
        <v>227</v>
      </c>
      <c r="D148" s="15"/>
      <c r="E148" s="85"/>
      <c r="F148" s="146"/>
      <c r="G148" s="24"/>
      <c r="H148" s="159"/>
      <c r="I148" s="154"/>
    </row>
    <row r="149" spans="1:9" x14ac:dyDescent="0.2">
      <c r="A149" s="27">
        <v>135</v>
      </c>
      <c r="B149" s="60" t="s">
        <v>228</v>
      </c>
      <c r="C149" s="151" t="s">
        <v>229</v>
      </c>
      <c r="D149" s="15"/>
      <c r="E149" s="85"/>
      <c r="F149" s="146"/>
      <c r="G149" s="24"/>
      <c r="H149" s="159"/>
      <c r="I149" s="154"/>
    </row>
    <row r="150" spans="1:9" x14ac:dyDescent="0.2">
      <c r="A150" s="27">
        <v>136</v>
      </c>
      <c r="B150" s="62" t="s">
        <v>230</v>
      </c>
      <c r="C150" s="151" t="s">
        <v>231</v>
      </c>
      <c r="D150" s="16"/>
      <c r="E150" s="84"/>
      <c r="F150" s="145"/>
      <c r="G150" s="24"/>
      <c r="H150" s="159"/>
      <c r="I150" s="154"/>
    </row>
    <row r="151" spans="1:9" x14ac:dyDescent="0.2">
      <c r="A151" s="27">
        <v>137</v>
      </c>
      <c r="B151" s="48" t="s">
        <v>285</v>
      </c>
      <c r="C151" s="117" t="s">
        <v>286</v>
      </c>
      <c r="D151" s="15"/>
      <c r="E151" s="85"/>
      <c r="F151" s="146"/>
      <c r="G151" s="288"/>
      <c r="H151" s="159"/>
      <c r="I151" s="154"/>
    </row>
    <row r="152" spans="1:9" x14ac:dyDescent="0.2">
      <c r="A152" s="27">
        <v>138</v>
      </c>
      <c r="B152" s="49" t="s">
        <v>287</v>
      </c>
      <c r="C152" s="104" t="s">
        <v>288</v>
      </c>
      <c r="D152" s="287"/>
      <c r="E152" s="55"/>
      <c r="F152" s="117"/>
      <c r="G152" s="288"/>
      <c r="H152" s="159"/>
      <c r="I152" s="154"/>
    </row>
    <row r="153" spans="1:9" x14ac:dyDescent="0.2">
      <c r="A153" s="293">
        <v>139</v>
      </c>
      <c r="B153" s="48" t="s">
        <v>289</v>
      </c>
      <c r="C153" s="117" t="s">
        <v>290</v>
      </c>
      <c r="D153" s="289"/>
      <c r="E153" s="56"/>
      <c r="F153" s="104"/>
      <c r="G153" s="288"/>
      <c r="H153" s="159"/>
      <c r="I153" s="154"/>
    </row>
    <row r="154" spans="1:9" x14ac:dyDescent="0.2">
      <c r="A154" s="263">
        <v>140</v>
      </c>
      <c r="B154" s="318" t="s">
        <v>295</v>
      </c>
      <c r="C154" s="264" t="s">
        <v>296</v>
      </c>
      <c r="D154" s="265"/>
      <c r="E154" s="266"/>
      <c r="F154" s="267"/>
      <c r="G154" s="268"/>
      <c r="H154" s="269"/>
      <c r="I154" s="270"/>
    </row>
    <row r="155" spans="1:9" x14ac:dyDescent="0.2">
      <c r="A155" s="298">
        <v>141</v>
      </c>
      <c r="B155" s="320" t="s">
        <v>342</v>
      </c>
      <c r="C155" s="262" t="s">
        <v>341</v>
      </c>
      <c r="D155" s="287"/>
      <c r="E155" s="55"/>
      <c r="F155" s="117"/>
      <c r="G155" s="288"/>
      <c r="H155" s="159"/>
      <c r="I155" s="154"/>
    </row>
    <row r="156" spans="1:9" ht="12.75" thickBot="1" x14ac:dyDescent="0.25">
      <c r="A156" s="275">
        <v>142</v>
      </c>
      <c r="B156" s="311" t="s">
        <v>344</v>
      </c>
      <c r="C156" s="301" t="s">
        <v>343</v>
      </c>
      <c r="D156" s="290"/>
      <c r="E156" s="284"/>
      <c r="F156" s="291"/>
      <c r="G156" s="26"/>
      <c r="H156" s="292"/>
      <c r="I156" s="286"/>
    </row>
  </sheetData>
  <mergeCells count="15">
    <mergeCell ref="B94:B97"/>
    <mergeCell ref="A6:C6"/>
    <mergeCell ref="A11:C11"/>
    <mergeCell ref="A1:I1"/>
    <mergeCell ref="A3:A5"/>
    <mergeCell ref="B3:B5"/>
    <mergeCell ref="C3:C5"/>
    <mergeCell ref="A94:A97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6"/>
  <sheetViews>
    <sheetView zoomScale="90" zoomScaleNormal="90" workbookViewId="0">
      <pane xSplit="3" ySplit="11" topLeftCell="D136" activePane="bottomRight" state="frozen"/>
      <selection activeCell="C173" sqref="C173"/>
      <selection pane="topRight" activeCell="C173" sqref="C173"/>
      <selection pane="bottomLeft" activeCell="C173" sqref="C173"/>
      <selection pane="bottomRight" activeCell="Q145" sqref="Q145"/>
    </sheetView>
  </sheetViews>
  <sheetFormatPr defaultRowHeight="12" x14ac:dyDescent="0.2"/>
  <cols>
    <col min="1" max="1" width="5" style="10" customWidth="1"/>
    <col min="2" max="2" width="8.5703125" style="10" customWidth="1"/>
    <col min="3" max="3" width="37.5703125" style="11" customWidth="1"/>
    <col min="4" max="4" width="13" style="11" customWidth="1"/>
    <col min="5" max="5" width="13.42578125" style="11" customWidth="1"/>
    <col min="6" max="6" width="12.7109375" style="11" customWidth="1"/>
    <col min="7" max="7" width="12.85546875" style="12" customWidth="1"/>
    <col min="8" max="10" width="14" style="12" customWidth="1"/>
    <col min="11" max="11" width="14.7109375" style="12" customWidth="1"/>
    <col min="12" max="16384" width="9.140625" style="10"/>
  </cols>
  <sheetData>
    <row r="1" spans="1:11" ht="19.5" customHeight="1" x14ac:dyDescent="0.2">
      <c r="A1" s="462" t="s">
        <v>300</v>
      </c>
      <c r="B1" s="463"/>
      <c r="C1" s="463"/>
      <c r="D1" s="463"/>
      <c r="E1" s="463"/>
      <c r="F1" s="463"/>
      <c r="G1" s="464"/>
      <c r="H1" s="464"/>
      <c r="I1" s="464"/>
      <c r="J1" s="464"/>
      <c r="K1" s="464"/>
    </row>
    <row r="2" spans="1:11" ht="12.75" customHeight="1" thickBot="1" x14ac:dyDescent="0.25">
      <c r="A2" s="13"/>
      <c r="B2" s="13"/>
      <c r="C2" s="13"/>
      <c r="D2" s="13"/>
      <c r="E2" s="13"/>
      <c r="F2" s="13"/>
      <c r="G2" s="14"/>
    </row>
    <row r="3" spans="1:11" ht="12.75" x14ac:dyDescent="0.2">
      <c r="A3" s="437" t="s">
        <v>45</v>
      </c>
      <c r="B3" s="440" t="s">
        <v>298</v>
      </c>
      <c r="C3" s="443" t="s">
        <v>46</v>
      </c>
      <c r="D3" s="447" t="s">
        <v>293</v>
      </c>
      <c r="E3" s="448"/>
      <c r="F3" s="449"/>
      <c r="G3" s="465" t="s">
        <v>322</v>
      </c>
      <c r="H3" s="468" t="s">
        <v>321</v>
      </c>
      <c r="I3" s="473" t="s">
        <v>338</v>
      </c>
      <c r="J3" s="474"/>
      <c r="K3" s="471" t="s">
        <v>292</v>
      </c>
    </row>
    <row r="4" spans="1:11" ht="7.5" customHeight="1" x14ac:dyDescent="0.2">
      <c r="A4" s="438"/>
      <c r="B4" s="441"/>
      <c r="C4" s="444"/>
      <c r="D4" s="458" t="s">
        <v>319</v>
      </c>
      <c r="E4" s="460" t="s">
        <v>255</v>
      </c>
      <c r="F4" s="461" t="s">
        <v>259</v>
      </c>
      <c r="G4" s="466"/>
      <c r="H4" s="469"/>
      <c r="I4" s="475"/>
      <c r="J4" s="476"/>
      <c r="K4" s="457"/>
    </row>
    <row r="5" spans="1:11" ht="58.5" customHeight="1" thickBot="1" x14ac:dyDescent="0.25">
      <c r="A5" s="439"/>
      <c r="B5" s="442"/>
      <c r="C5" s="445"/>
      <c r="D5" s="459"/>
      <c r="E5" s="408"/>
      <c r="F5" s="413"/>
      <c r="G5" s="467"/>
      <c r="H5" s="470"/>
      <c r="I5" s="247" t="s">
        <v>339</v>
      </c>
      <c r="J5" s="248" t="s">
        <v>340</v>
      </c>
      <c r="K5" s="472"/>
    </row>
    <row r="6" spans="1:11" x14ac:dyDescent="0.2">
      <c r="A6" s="429" t="s">
        <v>248</v>
      </c>
      <c r="B6" s="430"/>
      <c r="C6" s="431"/>
      <c r="D6" s="138">
        <f t="shared" ref="D6:G6" si="0">SUM(D7:D11)</f>
        <v>0</v>
      </c>
      <c r="E6" s="132">
        <f t="shared" si="0"/>
        <v>0</v>
      </c>
      <c r="F6" s="216">
        <f t="shared" si="0"/>
        <v>0</v>
      </c>
      <c r="G6" s="219">
        <f t="shared" si="0"/>
        <v>0</v>
      </c>
      <c r="H6" s="251">
        <f t="shared" ref="H6:K6" si="1">SUM(H7:H11)</f>
        <v>75396000</v>
      </c>
      <c r="I6" s="252">
        <f t="shared" si="1"/>
        <v>16644000</v>
      </c>
      <c r="J6" s="253">
        <f t="shared" si="1"/>
        <v>58752000</v>
      </c>
      <c r="K6" s="137">
        <f t="shared" si="1"/>
        <v>75396000</v>
      </c>
    </row>
    <row r="7" spans="1:11" x14ac:dyDescent="0.2">
      <c r="A7" s="6"/>
      <c r="B7" s="59"/>
      <c r="C7" s="156" t="s">
        <v>55</v>
      </c>
      <c r="D7" s="139"/>
      <c r="E7" s="217"/>
      <c r="F7" s="218"/>
      <c r="G7" s="170"/>
      <c r="H7" s="249"/>
      <c r="I7" s="73"/>
      <c r="J7" s="140"/>
      <c r="K7" s="153"/>
    </row>
    <row r="8" spans="1:11" x14ac:dyDescent="0.2">
      <c r="A8" s="6"/>
      <c r="B8" s="59"/>
      <c r="C8" s="156" t="s">
        <v>56</v>
      </c>
      <c r="D8" s="139"/>
      <c r="E8" s="217"/>
      <c r="F8" s="218"/>
      <c r="G8" s="170"/>
      <c r="H8" s="249"/>
      <c r="I8" s="73"/>
      <c r="J8" s="140"/>
      <c r="K8" s="153"/>
    </row>
    <row r="9" spans="1:11" ht="12.75" customHeight="1" x14ac:dyDescent="0.2">
      <c r="A9" s="6"/>
      <c r="B9" s="59"/>
      <c r="C9" s="156" t="s">
        <v>57</v>
      </c>
      <c r="D9" s="139"/>
      <c r="E9" s="217"/>
      <c r="F9" s="218"/>
      <c r="G9" s="170"/>
      <c r="H9" s="249"/>
      <c r="I9" s="73"/>
      <c r="J9" s="140"/>
      <c r="K9" s="153"/>
    </row>
    <row r="10" spans="1:11" x14ac:dyDescent="0.2">
      <c r="A10" s="6"/>
      <c r="B10" s="59"/>
      <c r="C10" s="156" t="s">
        <v>284</v>
      </c>
      <c r="D10" s="139"/>
      <c r="E10" s="217"/>
      <c r="F10" s="218"/>
      <c r="G10" s="170"/>
      <c r="H10" s="249"/>
      <c r="I10" s="73"/>
      <c r="J10" s="140"/>
      <c r="K10" s="153"/>
    </row>
    <row r="11" spans="1:11" x14ac:dyDescent="0.2">
      <c r="A11" s="432" t="s">
        <v>247</v>
      </c>
      <c r="B11" s="433"/>
      <c r="C11" s="434"/>
      <c r="D11" s="209">
        <f t="shared" ref="D11:K11" si="2">SUM(D12:D154)-D94</f>
        <v>0</v>
      </c>
      <c r="E11" s="210">
        <f t="shared" si="2"/>
        <v>0</v>
      </c>
      <c r="F11" s="211">
        <f t="shared" si="2"/>
        <v>0</v>
      </c>
      <c r="G11" s="221">
        <f t="shared" si="2"/>
        <v>0</v>
      </c>
      <c r="H11" s="250">
        <f t="shared" si="2"/>
        <v>75396000</v>
      </c>
      <c r="I11" s="214">
        <f t="shared" si="2"/>
        <v>16644000</v>
      </c>
      <c r="J11" s="109">
        <f t="shared" si="2"/>
        <v>58752000</v>
      </c>
      <c r="K11" s="109">
        <f t="shared" si="2"/>
        <v>75396000</v>
      </c>
    </row>
    <row r="12" spans="1:11" x14ac:dyDescent="0.2">
      <c r="A12" s="27">
        <v>1</v>
      </c>
      <c r="B12" s="60" t="s">
        <v>59</v>
      </c>
      <c r="C12" s="151" t="s">
        <v>43</v>
      </c>
      <c r="D12" s="16"/>
      <c r="E12" s="84"/>
      <c r="F12" s="145"/>
      <c r="G12" s="229"/>
      <c r="H12" s="243"/>
      <c r="I12" s="242"/>
      <c r="J12" s="244"/>
      <c r="K12" s="154"/>
    </row>
    <row r="13" spans="1:11" x14ac:dyDescent="0.2">
      <c r="A13" s="27">
        <v>2</v>
      </c>
      <c r="B13" s="61" t="s">
        <v>60</v>
      </c>
      <c r="C13" s="151" t="s">
        <v>232</v>
      </c>
      <c r="D13" s="16"/>
      <c r="E13" s="84"/>
      <c r="F13" s="145"/>
      <c r="G13" s="241"/>
      <c r="H13" s="243"/>
      <c r="I13" s="242"/>
      <c r="J13" s="244"/>
      <c r="K13" s="154"/>
    </row>
    <row r="14" spans="1:11" x14ac:dyDescent="0.2">
      <c r="A14" s="27">
        <v>3</v>
      </c>
      <c r="B14" s="47" t="s">
        <v>61</v>
      </c>
      <c r="C14" s="103" t="s">
        <v>5</v>
      </c>
      <c r="D14" s="15"/>
      <c r="E14" s="85"/>
      <c r="F14" s="146"/>
      <c r="G14" s="241"/>
      <c r="H14" s="243"/>
      <c r="I14" s="242"/>
      <c r="J14" s="244"/>
      <c r="K14" s="154"/>
    </row>
    <row r="15" spans="1:11" x14ac:dyDescent="0.2">
      <c r="A15" s="27">
        <v>4</v>
      </c>
      <c r="B15" s="60" t="s">
        <v>62</v>
      </c>
      <c r="C15" s="151" t="s">
        <v>233</v>
      </c>
      <c r="D15" s="16"/>
      <c r="E15" s="84"/>
      <c r="F15" s="145"/>
      <c r="G15" s="241"/>
      <c r="H15" s="243"/>
      <c r="I15" s="242"/>
      <c r="J15" s="244"/>
      <c r="K15" s="154"/>
    </row>
    <row r="16" spans="1:11" x14ac:dyDescent="0.2">
      <c r="A16" s="27">
        <v>5</v>
      </c>
      <c r="B16" s="60" t="s">
        <v>63</v>
      </c>
      <c r="C16" s="151" t="s">
        <v>8</v>
      </c>
      <c r="D16" s="16"/>
      <c r="E16" s="84"/>
      <c r="F16" s="145"/>
      <c r="G16" s="241"/>
      <c r="H16" s="243"/>
      <c r="I16" s="242"/>
      <c r="J16" s="244"/>
      <c r="K16" s="154"/>
    </row>
    <row r="17" spans="1:11" x14ac:dyDescent="0.2">
      <c r="A17" s="27">
        <v>6</v>
      </c>
      <c r="B17" s="47" t="s">
        <v>64</v>
      </c>
      <c r="C17" s="103" t="s">
        <v>65</v>
      </c>
      <c r="D17" s="15"/>
      <c r="E17" s="85"/>
      <c r="F17" s="146"/>
      <c r="G17" s="241"/>
      <c r="H17" s="243"/>
      <c r="I17" s="242"/>
      <c r="J17" s="244"/>
      <c r="K17" s="154"/>
    </row>
    <row r="18" spans="1:11" x14ac:dyDescent="0.2">
      <c r="A18" s="27">
        <v>7</v>
      </c>
      <c r="B18" s="60" t="s">
        <v>66</v>
      </c>
      <c r="C18" s="151" t="s">
        <v>234</v>
      </c>
      <c r="D18" s="17"/>
      <c r="E18" s="86"/>
      <c r="F18" s="147"/>
      <c r="G18" s="241"/>
      <c r="H18" s="243"/>
      <c r="I18" s="242"/>
      <c r="J18" s="244"/>
      <c r="K18" s="154"/>
    </row>
    <row r="19" spans="1:11" x14ac:dyDescent="0.2">
      <c r="A19" s="27">
        <v>8</v>
      </c>
      <c r="B19" s="62" t="s">
        <v>67</v>
      </c>
      <c r="C19" s="151" t="s">
        <v>17</v>
      </c>
      <c r="D19" s="15"/>
      <c r="E19" s="85"/>
      <c r="F19" s="146"/>
      <c r="G19" s="241"/>
      <c r="H19" s="243"/>
      <c r="I19" s="242"/>
      <c r="J19" s="244"/>
      <c r="K19" s="154"/>
    </row>
    <row r="20" spans="1:11" x14ac:dyDescent="0.2">
      <c r="A20" s="27">
        <v>9</v>
      </c>
      <c r="B20" s="62" t="s">
        <v>68</v>
      </c>
      <c r="C20" s="151" t="s">
        <v>6</v>
      </c>
      <c r="D20" s="15"/>
      <c r="E20" s="85"/>
      <c r="F20" s="146"/>
      <c r="G20" s="241"/>
      <c r="H20" s="243"/>
      <c r="I20" s="242"/>
      <c r="J20" s="244"/>
      <c r="K20" s="154"/>
    </row>
    <row r="21" spans="1:11" x14ac:dyDescent="0.2">
      <c r="A21" s="27">
        <v>10</v>
      </c>
      <c r="B21" s="62" t="s">
        <v>69</v>
      </c>
      <c r="C21" s="151" t="s">
        <v>18</v>
      </c>
      <c r="D21" s="15"/>
      <c r="E21" s="85"/>
      <c r="F21" s="146"/>
      <c r="G21" s="241"/>
      <c r="H21" s="243"/>
      <c r="I21" s="242"/>
      <c r="J21" s="244"/>
      <c r="K21" s="154"/>
    </row>
    <row r="22" spans="1:11" x14ac:dyDescent="0.2">
      <c r="A22" s="27">
        <v>11</v>
      </c>
      <c r="B22" s="62" t="s">
        <v>70</v>
      </c>
      <c r="C22" s="151" t="s">
        <v>7</v>
      </c>
      <c r="D22" s="15"/>
      <c r="E22" s="85"/>
      <c r="F22" s="146"/>
      <c r="G22" s="241"/>
      <c r="H22" s="243"/>
      <c r="I22" s="242"/>
      <c r="J22" s="244"/>
      <c r="K22" s="154"/>
    </row>
    <row r="23" spans="1:11" x14ac:dyDescent="0.2">
      <c r="A23" s="27">
        <v>12</v>
      </c>
      <c r="B23" s="62" t="s">
        <v>71</v>
      </c>
      <c r="C23" s="151" t="s">
        <v>19</v>
      </c>
      <c r="D23" s="15"/>
      <c r="E23" s="85"/>
      <c r="F23" s="146"/>
      <c r="G23" s="241"/>
      <c r="H23" s="243"/>
      <c r="I23" s="242"/>
      <c r="J23" s="244"/>
      <c r="K23" s="154"/>
    </row>
    <row r="24" spans="1:11" x14ac:dyDescent="0.2">
      <c r="A24" s="27">
        <v>13</v>
      </c>
      <c r="B24" s="62" t="s">
        <v>260</v>
      </c>
      <c r="C24" s="151" t="s">
        <v>261</v>
      </c>
      <c r="D24" s="18"/>
      <c r="E24" s="87"/>
      <c r="F24" s="148"/>
      <c r="G24" s="241"/>
      <c r="H24" s="243"/>
      <c r="I24" s="242"/>
      <c r="J24" s="244"/>
      <c r="K24" s="154"/>
    </row>
    <row r="25" spans="1:11" x14ac:dyDescent="0.2">
      <c r="A25" s="27">
        <v>14</v>
      </c>
      <c r="B25" s="60" t="s">
        <v>72</v>
      </c>
      <c r="C25" s="151" t="s">
        <v>73</v>
      </c>
      <c r="D25" s="19"/>
      <c r="E25" s="88"/>
      <c r="F25" s="149"/>
      <c r="G25" s="241"/>
      <c r="H25" s="243"/>
      <c r="I25" s="242"/>
      <c r="J25" s="244"/>
      <c r="K25" s="154"/>
    </row>
    <row r="26" spans="1:11" x14ac:dyDescent="0.2">
      <c r="A26" s="27">
        <v>15</v>
      </c>
      <c r="B26" s="62" t="s">
        <v>74</v>
      </c>
      <c r="C26" s="151" t="s">
        <v>22</v>
      </c>
      <c r="D26" s="15"/>
      <c r="E26" s="85"/>
      <c r="F26" s="146"/>
      <c r="G26" s="241"/>
      <c r="H26" s="243"/>
      <c r="I26" s="242"/>
      <c r="J26" s="244"/>
      <c r="K26" s="154"/>
    </row>
    <row r="27" spans="1:11" x14ac:dyDescent="0.2">
      <c r="A27" s="27">
        <v>16</v>
      </c>
      <c r="B27" s="62" t="s">
        <v>75</v>
      </c>
      <c r="C27" s="151" t="s">
        <v>10</v>
      </c>
      <c r="D27" s="15"/>
      <c r="E27" s="85"/>
      <c r="F27" s="146"/>
      <c r="G27" s="241"/>
      <c r="H27" s="243"/>
      <c r="I27" s="242"/>
      <c r="J27" s="244"/>
      <c r="K27" s="154"/>
    </row>
    <row r="28" spans="1:11" x14ac:dyDescent="0.2">
      <c r="A28" s="27">
        <v>17</v>
      </c>
      <c r="B28" s="62" t="s">
        <v>76</v>
      </c>
      <c r="C28" s="151" t="s">
        <v>235</v>
      </c>
      <c r="D28" s="15"/>
      <c r="E28" s="85"/>
      <c r="F28" s="146"/>
      <c r="G28" s="241"/>
      <c r="H28" s="243"/>
      <c r="I28" s="242"/>
      <c r="J28" s="244"/>
      <c r="K28" s="154"/>
    </row>
    <row r="29" spans="1:11" x14ac:dyDescent="0.2">
      <c r="A29" s="27">
        <v>18</v>
      </c>
      <c r="B29" s="47" t="s">
        <v>77</v>
      </c>
      <c r="C29" s="103" t="s">
        <v>9</v>
      </c>
      <c r="D29" s="15"/>
      <c r="E29" s="85"/>
      <c r="F29" s="146"/>
      <c r="G29" s="241"/>
      <c r="H29" s="243"/>
      <c r="I29" s="242"/>
      <c r="J29" s="244"/>
      <c r="K29" s="154"/>
    </row>
    <row r="30" spans="1:11" x14ac:dyDescent="0.2">
      <c r="A30" s="27">
        <v>19</v>
      </c>
      <c r="B30" s="60" t="s">
        <v>78</v>
      </c>
      <c r="C30" s="151" t="s">
        <v>11</v>
      </c>
      <c r="D30" s="16"/>
      <c r="E30" s="84"/>
      <c r="F30" s="145"/>
      <c r="G30" s="241"/>
      <c r="H30" s="243"/>
      <c r="I30" s="242"/>
      <c r="J30" s="244"/>
      <c r="K30" s="154"/>
    </row>
    <row r="31" spans="1:11" x14ac:dyDescent="0.2">
      <c r="A31" s="27">
        <v>20</v>
      </c>
      <c r="B31" s="60" t="s">
        <v>79</v>
      </c>
      <c r="C31" s="151" t="s">
        <v>236</v>
      </c>
      <c r="D31" s="16"/>
      <c r="E31" s="84"/>
      <c r="F31" s="145"/>
      <c r="G31" s="241"/>
      <c r="H31" s="243"/>
      <c r="I31" s="242"/>
      <c r="J31" s="244"/>
      <c r="K31" s="154"/>
    </row>
    <row r="32" spans="1:11" x14ac:dyDescent="0.2">
      <c r="A32" s="27">
        <v>21</v>
      </c>
      <c r="B32" s="60" t="s">
        <v>80</v>
      </c>
      <c r="C32" s="151" t="s">
        <v>81</v>
      </c>
      <c r="D32" s="16"/>
      <c r="E32" s="84"/>
      <c r="F32" s="145"/>
      <c r="G32" s="241"/>
      <c r="H32" s="243"/>
      <c r="I32" s="242"/>
      <c r="J32" s="244"/>
      <c r="K32" s="154"/>
    </row>
    <row r="33" spans="1:11" x14ac:dyDescent="0.2">
      <c r="A33" s="27">
        <v>22</v>
      </c>
      <c r="B33" s="63" t="s">
        <v>82</v>
      </c>
      <c r="C33" s="103" t="s">
        <v>39</v>
      </c>
      <c r="D33" s="16"/>
      <c r="E33" s="84"/>
      <c r="F33" s="145"/>
      <c r="G33" s="241"/>
      <c r="H33" s="243"/>
      <c r="I33" s="242"/>
      <c r="J33" s="244"/>
      <c r="K33" s="154"/>
    </row>
    <row r="34" spans="1:11" x14ac:dyDescent="0.2">
      <c r="A34" s="27">
        <v>23</v>
      </c>
      <c r="B34" s="47" t="s">
        <v>83</v>
      </c>
      <c r="C34" s="103" t="s">
        <v>84</v>
      </c>
      <c r="D34" s="15"/>
      <c r="E34" s="85"/>
      <c r="F34" s="146"/>
      <c r="G34" s="241"/>
      <c r="H34" s="243"/>
      <c r="I34" s="242"/>
      <c r="J34" s="244"/>
      <c r="K34" s="154"/>
    </row>
    <row r="35" spans="1:11" x14ac:dyDescent="0.2">
      <c r="A35" s="27">
        <v>24</v>
      </c>
      <c r="B35" s="62" t="s">
        <v>85</v>
      </c>
      <c r="C35" s="151" t="s">
        <v>86</v>
      </c>
      <c r="D35" s="15"/>
      <c r="E35" s="85"/>
      <c r="F35" s="146"/>
      <c r="G35" s="241"/>
      <c r="H35" s="243"/>
      <c r="I35" s="242"/>
      <c r="J35" s="244"/>
      <c r="K35" s="154"/>
    </row>
    <row r="36" spans="1:11" ht="25.5" customHeight="1" x14ac:dyDescent="0.2">
      <c r="A36" s="27">
        <v>25</v>
      </c>
      <c r="B36" s="62" t="s">
        <v>87</v>
      </c>
      <c r="C36" s="151" t="s">
        <v>88</v>
      </c>
      <c r="D36" s="15"/>
      <c r="E36" s="85"/>
      <c r="F36" s="146"/>
      <c r="G36" s="241"/>
      <c r="H36" s="243"/>
      <c r="I36" s="242"/>
      <c r="J36" s="244"/>
      <c r="K36" s="154"/>
    </row>
    <row r="37" spans="1:11" x14ac:dyDescent="0.2">
      <c r="A37" s="27">
        <v>26</v>
      </c>
      <c r="B37" s="60" t="s">
        <v>89</v>
      </c>
      <c r="C37" s="151" t="s">
        <v>90</v>
      </c>
      <c r="D37" s="17"/>
      <c r="E37" s="86"/>
      <c r="F37" s="147"/>
      <c r="G37" s="241"/>
      <c r="H37" s="243"/>
      <c r="I37" s="242"/>
      <c r="J37" s="244"/>
      <c r="K37" s="154"/>
    </row>
    <row r="38" spans="1:11" x14ac:dyDescent="0.2">
      <c r="A38" s="27">
        <v>27</v>
      </c>
      <c r="B38" s="62" t="s">
        <v>91</v>
      </c>
      <c r="C38" s="151" t="s">
        <v>92</v>
      </c>
      <c r="D38" s="15"/>
      <c r="E38" s="85"/>
      <c r="F38" s="146"/>
      <c r="G38" s="241"/>
      <c r="H38" s="243"/>
      <c r="I38" s="242"/>
      <c r="J38" s="244"/>
      <c r="K38" s="154"/>
    </row>
    <row r="39" spans="1:11" x14ac:dyDescent="0.2">
      <c r="A39" s="27">
        <v>28</v>
      </c>
      <c r="B39" s="62" t="s">
        <v>93</v>
      </c>
      <c r="C39" s="151" t="s">
        <v>94</v>
      </c>
      <c r="D39" s="15"/>
      <c r="E39" s="85"/>
      <c r="F39" s="146"/>
      <c r="G39" s="241"/>
      <c r="H39" s="243"/>
      <c r="I39" s="242"/>
      <c r="J39" s="244"/>
      <c r="K39" s="154"/>
    </row>
    <row r="40" spans="1:11" x14ac:dyDescent="0.2">
      <c r="A40" s="27">
        <v>29</v>
      </c>
      <c r="B40" s="61" t="s">
        <v>95</v>
      </c>
      <c r="C40" s="151" t="s">
        <v>96</v>
      </c>
      <c r="D40" s="16"/>
      <c r="E40" s="84"/>
      <c r="F40" s="145"/>
      <c r="G40" s="241"/>
      <c r="H40" s="243"/>
      <c r="I40" s="242"/>
      <c r="J40" s="244"/>
      <c r="K40" s="154"/>
    </row>
    <row r="41" spans="1:11" ht="24" x14ac:dyDescent="0.2">
      <c r="A41" s="27">
        <v>30</v>
      </c>
      <c r="B41" s="63" t="s">
        <v>97</v>
      </c>
      <c r="C41" s="103" t="s">
        <v>23</v>
      </c>
      <c r="D41" s="17"/>
      <c r="E41" s="86"/>
      <c r="F41" s="147"/>
      <c r="G41" s="241"/>
      <c r="H41" s="243"/>
      <c r="I41" s="242"/>
      <c r="J41" s="244"/>
      <c r="K41" s="154"/>
    </row>
    <row r="42" spans="1:11" x14ac:dyDescent="0.2">
      <c r="A42" s="27">
        <v>31</v>
      </c>
      <c r="B42" s="47" t="s">
        <v>98</v>
      </c>
      <c r="C42" s="103" t="s">
        <v>58</v>
      </c>
      <c r="D42" s="16"/>
      <c r="E42" s="84"/>
      <c r="F42" s="145"/>
      <c r="G42" s="241"/>
      <c r="H42" s="243"/>
      <c r="I42" s="242"/>
      <c r="J42" s="244"/>
      <c r="K42" s="154"/>
    </row>
    <row r="43" spans="1:11" x14ac:dyDescent="0.2">
      <c r="A43" s="27">
        <v>32</v>
      </c>
      <c r="B43" s="46" t="s">
        <v>99</v>
      </c>
      <c r="C43" s="103" t="s">
        <v>40</v>
      </c>
      <c r="D43" s="15"/>
      <c r="E43" s="85"/>
      <c r="F43" s="146"/>
      <c r="G43" s="241"/>
      <c r="H43" s="243"/>
      <c r="I43" s="242"/>
      <c r="J43" s="244"/>
      <c r="K43" s="154"/>
    </row>
    <row r="44" spans="1:11" x14ac:dyDescent="0.2">
      <c r="A44" s="27">
        <v>33</v>
      </c>
      <c r="B44" s="60" t="s">
        <v>100</v>
      </c>
      <c r="C44" s="151" t="s">
        <v>38</v>
      </c>
      <c r="D44" s="16"/>
      <c r="E44" s="84"/>
      <c r="F44" s="145"/>
      <c r="G44" s="241"/>
      <c r="H44" s="243"/>
      <c r="I44" s="242"/>
      <c r="J44" s="244"/>
      <c r="K44" s="154"/>
    </row>
    <row r="45" spans="1:11" x14ac:dyDescent="0.2">
      <c r="A45" s="27">
        <v>34</v>
      </c>
      <c r="B45" s="61" t="s">
        <v>101</v>
      </c>
      <c r="C45" s="151" t="s">
        <v>16</v>
      </c>
      <c r="D45" s="17"/>
      <c r="E45" s="86"/>
      <c r="F45" s="147"/>
      <c r="G45" s="241"/>
      <c r="H45" s="243"/>
      <c r="I45" s="242"/>
      <c r="J45" s="244"/>
      <c r="K45" s="154"/>
    </row>
    <row r="46" spans="1:11" x14ac:dyDescent="0.2">
      <c r="A46" s="27">
        <v>35</v>
      </c>
      <c r="B46" s="62" t="s">
        <v>102</v>
      </c>
      <c r="C46" s="151" t="s">
        <v>21</v>
      </c>
      <c r="D46" s="16"/>
      <c r="E46" s="84"/>
      <c r="F46" s="145"/>
      <c r="G46" s="241"/>
      <c r="H46" s="243"/>
      <c r="I46" s="242"/>
      <c r="J46" s="244"/>
      <c r="K46" s="154"/>
    </row>
    <row r="47" spans="1:11" x14ac:dyDescent="0.2">
      <c r="A47" s="27">
        <v>36</v>
      </c>
      <c r="B47" s="61" t="s">
        <v>103</v>
      </c>
      <c r="C47" s="151" t="s">
        <v>25</v>
      </c>
      <c r="D47" s="16"/>
      <c r="E47" s="84"/>
      <c r="F47" s="145"/>
      <c r="G47" s="241"/>
      <c r="H47" s="243"/>
      <c r="I47" s="242"/>
      <c r="J47" s="244"/>
      <c r="K47" s="154"/>
    </row>
    <row r="48" spans="1:11" x14ac:dyDescent="0.2">
      <c r="A48" s="27">
        <v>37</v>
      </c>
      <c r="B48" s="60" t="s">
        <v>104</v>
      </c>
      <c r="C48" s="151" t="s">
        <v>237</v>
      </c>
      <c r="D48" s="15"/>
      <c r="E48" s="85"/>
      <c r="F48" s="146"/>
      <c r="G48" s="241"/>
      <c r="H48" s="243"/>
      <c r="I48" s="242"/>
      <c r="J48" s="244"/>
      <c r="K48" s="154"/>
    </row>
    <row r="49" spans="1:11" x14ac:dyDescent="0.2">
      <c r="A49" s="27">
        <v>38</v>
      </c>
      <c r="B49" s="64" t="s">
        <v>105</v>
      </c>
      <c r="C49" s="157" t="s">
        <v>238</v>
      </c>
      <c r="D49" s="16"/>
      <c r="E49" s="84"/>
      <c r="F49" s="145"/>
      <c r="G49" s="241"/>
      <c r="H49" s="243"/>
      <c r="I49" s="242"/>
      <c r="J49" s="244"/>
      <c r="K49" s="154"/>
    </row>
    <row r="50" spans="1:11" x14ac:dyDescent="0.2">
      <c r="A50" s="27">
        <v>39</v>
      </c>
      <c r="B50" s="60" t="s">
        <v>106</v>
      </c>
      <c r="C50" s="151" t="s">
        <v>239</v>
      </c>
      <c r="D50" s="16"/>
      <c r="E50" s="84"/>
      <c r="F50" s="145"/>
      <c r="G50" s="241"/>
      <c r="H50" s="243"/>
      <c r="I50" s="242"/>
      <c r="J50" s="244"/>
      <c r="K50" s="154"/>
    </row>
    <row r="51" spans="1:11" x14ac:dyDescent="0.2">
      <c r="A51" s="27">
        <v>40</v>
      </c>
      <c r="B51" s="60" t="s">
        <v>107</v>
      </c>
      <c r="C51" s="151" t="s">
        <v>24</v>
      </c>
      <c r="D51" s="20"/>
      <c r="E51" s="89"/>
      <c r="F51" s="150"/>
      <c r="G51" s="241"/>
      <c r="H51" s="243"/>
      <c r="I51" s="242"/>
      <c r="J51" s="244"/>
      <c r="K51" s="154"/>
    </row>
    <row r="52" spans="1:11" x14ac:dyDescent="0.2">
      <c r="A52" s="27">
        <v>41</v>
      </c>
      <c r="B52" s="62" t="s">
        <v>108</v>
      </c>
      <c r="C52" s="151" t="s">
        <v>20</v>
      </c>
      <c r="D52" s="16"/>
      <c r="E52" s="84"/>
      <c r="F52" s="145"/>
      <c r="G52" s="241"/>
      <c r="H52" s="243"/>
      <c r="I52" s="242"/>
      <c r="J52" s="244"/>
      <c r="K52" s="154"/>
    </row>
    <row r="53" spans="1:11" x14ac:dyDescent="0.2">
      <c r="A53" s="27">
        <v>42</v>
      </c>
      <c r="B53" s="61" t="s">
        <v>109</v>
      </c>
      <c r="C53" s="151" t="s">
        <v>110</v>
      </c>
      <c r="D53" s="17"/>
      <c r="E53" s="86"/>
      <c r="F53" s="147"/>
      <c r="G53" s="241"/>
      <c r="H53" s="243"/>
      <c r="I53" s="242"/>
      <c r="J53" s="244"/>
      <c r="K53" s="154"/>
    </row>
    <row r="54" spans="1:11" x14ac:dyDescent="0.2">
      <c r="A54" s="27">
        <v>43</v>
      </c>
      <c r="B54" s="47" t="s">
        <v>111</v>
      </c>
      <c r="C54" s="103" t="s">
        <v>112</v>
      </c>
      <c r="D54" s="15"/>
      <c r="E54" s="85"/>
      <c r="F54" s="146"/>
      <c r="G54" s="241"/>
      <c r="H54" s="243"/>
      <c r="I54" s="242"/>
      <c r="J54" s="244"/>
      <c r="K54" s="154"/>
    </row>
    <row r="55" spans="1:11" x14ac:dyDescent="0.2">
      <c r="A55" s="27">
        <v>44</v>
      </c>
      <c r="B55" s="60" t="s">
        <v>113</v>
      </c>
      <c r="C55" s="151" t="s">
        <v>244</v>
      </c>
      <c r="D55" s="16"/>
      <c r="E55" s="84"/>
      <c r="F55" s="145"/>
      <c r="G55" s="241"/>
      <c r="H55" s="243"/>
      <c r="I55" s="242"/>
      <c r="J55" s="244"/>
      <c r="K55" s="154"/>
    </row>
    <row r="56" spans="1:11" x14ac:dyDescent="0.2">
      <c r="A56" s="27">
        <v>45</v>
      </c>
      <c r="B56" s="60" t="s">
        <v>114</v>
      </c>
      <c r="C56" s="151" t="s">
        <v>2</v>
      </c>
      <c r="D56" s="15"/>
      <c r="E56" s="85"/>
      <c r="F56" s="146"/>
      <c r="G56" s="241"/>
      <c r="H56" s="243"/>
      <c r="I56" s="242"/>
      <c r="J56" s="244"/>
      <c r="K56" s="154"/>
    </row>
    <row r="57" spans="1:11" x14ac:dyDescent="0.2">
      <c r="A57" s="27">
        <v>46</v>
      </c>
      <c r="B57" s="62" t="s">
        <v>115</v>
      </c>
      <c r="C57" s="151" t="s">
        <v>3</v>
      </c>
      <c r="D57" s="16"/>
      <c r="E57" s="84"/>
      <c r="F57" s="145"/>
      <c r="G57" s="241"/>
      <c r="H57" s="243"/>
      <c r="I57" s="242"/>
      <c r="J57" s="244"/>
      <c r="K57" s="154"/>
    </row>
    <row r="58" spans="1:11" x14ac:dyDescent="0.2">
      <c r="A58" s="27">
        <v>47</v>
      </c>
      <c r="B58" s="62" t="s">
        <v>116</v>
      </c>
      <c r="C58" s="151" t="s">
        <v>240</v>
      </c>
      <c r="D58" s="16"/>
      <c r="E58" s="84"/>
      <c r="F58" s="145"/>
      <c r="G58" s="241"/>
      <c r="H58" s="243"/>
      <c r="I58" s="242"/>
      <c r="J58" s="244"/>
      <c r="K58" s="154"/>
    </row>
    <row r="59" spans="1:11" x14ac:dyDescent="0.2">
      <c r="A59" s="27">
        <v>48</v>
      </c>
      <c r="B59" s="61" t="s">
        <v>117</v>
      </c>
      <c r="C59" s="151" t="s">
        <v>0</v>
      </c>
      <c r="D59" s="15"/>
      <c r="E59" s="85"/>
      <c r="F59" s="146"/>
      <c r="G59" s="241"/>
      <c r="H59" s="243"/>
      <c r="I59" s="242"/>
      <c r="J59" s="244"/>
      <c r="K59" s="154"/>
    </row>
    <row r="60" spans="1:11" x14ac:dyDescent="0.2">
      <c r="A60" s="27">
        <v>49</v>
      </c>
      <c r="B60" s="62" t="s">
        <v>118</v>
      </c>
      <c r="C60" s="151" t="s">
        <v>4</v>
      </c>
      <c r="D60" s="15"/>
      <c r="E60" s="85"/>
      <c r="F60" s="146"/>
      <c r="G60" s="241"/>
      <c r="H60" s="243"/>
      <c r="I60" s="242"/>
      <c r="J60" s="244"/>
      <c r="K60" s="154"/>
    </row>
    <row r="61" spans="1:11" x14ac:dyDescent="0.2">
      <c r="A61" s="27">
        <v>50</v>
      </c>
      <c r="B61" s="61" t="s">
        <v>119</v>
      </c>
      <c r="C61" s="151" t="s">
        <v>1</v>
      </c>
      <c r="D61" s="16"/>
      <c r="E61" s="84"/>
      <c r="F61" s="145"/>
      <c r="G61" s="241"/>
      <c r="H61" s="243"/>
      <c r="I61" s="242"/>
      <c r="J61" s="244"/>
      <c r="K61" s="154"/>
    </row>
    <row r="62" spans="1:11" x14ac:dyDescent="0.2">
      <c r="A62" s="27">
        <v>51</v>
      </c>
      <c r="B62" s="62" t="s">
        <v>120</v>
      </c>
      <c r="C62" s="151" t="s">
        <v>241</v>
      </c>
      <c r="D62" s="15"/>
      <c r="E62" s="85"/>
      <c r="F62" s="146"/>
      <c r="G62" s="241"/>
      <c r="H62" s="243"/>
      <c r="I62" s="242"/>
      <c r="J62" s="244"/>
      <c r="K62" s="154"/>
    </row>
    <row r="63" spans="1:11" x14ac:dyDescent="0.2">
      <c r="A63" s="27">
        <v>52</v>
      </c>
      <c r="B63" s="62" t="s">
        <v>121</v>
      </c>
      <c r="C63" s="151" t="s">
        <v>26</v>
      </c>
      <c r="D63" s="16"/>
      <c r="E63" s="84"/>
      <c r="F63" s="145"/>
      <c r="G63" s="241"/>
      <c r="H63" s="243"/>
      <c r="I63" s="242"/>
      <c r="J63" s="244"/>
      <c r="K63" s="154"/>
    </row>
    <row r="64" spans="1:11" x14ac:dyDescent="0.2">
      <c r="A64" s="27">
        <v>53</v>
      </c>
      <c r="B64" s="62" t="s">
        <v>122</v>
      </c>
      <c r="C64" s="151" t="s">
        <v>242</v>
      </c>
      <c r="D64" s="15"/>
      <c r="E64" s="85"/>
      <c r="F64" s="146"/>
      <c r="G64" s="241"/>
      <c r="H64" s="243"/>
      <c r="I64" s="242"/>
      <c r="J64" s="244"/>
      <c r="K64" s="154"/>
    </row>
    <row r="65" spans="1:11" x14ac:dyDescent="0.2">
      <c r="A65" s="27">
        <v>54</v>
      </c>
      <c r="B65" s="62" t="s">
        <v>123</v>
      </c>
      <c r="C65" s="151" t="s">
        <v>124</v>
      </c>
      <c r="D65" s="15"/>
      <c r="E65" s="85"/>
      <c r="F65" s="146"/>
      <c r="G65" s="241"/>
      <c r="H65" s="243"/>
      <c r="I65" s="242"/>
      <c r="J65" s="244"/>
      <c r="K65" s="154"/>
    </row>
    <row r="66" spans="1:11" x14ac:dyDescent="0.2">
      <c r="A66" s="27">
        <v>55</v>
      </c>
      <c r="B66" s="62" t="s">
        <v>246</v>
      </c>
      <c r="C66" s="151" t="s">
        <v>245</v>
      </c>
      <c r="D66" s="15"/>
      <c r="E66" s="85"/>
      <c r="F66" s="146"/>
      <c r="G66" s="241"/>
      <c r="H66" s="243"/>
      <c r="I66" s="242"/>
      <c r="J66" s="244"/>
      <c r="K66" s="154"/>
    </row>
    <row r="67" spans="1:11" x14ac:dyDescent="0.2">
      <c r="A67" s="27">
        <v>56</v>
      </c>
      <c r="B67" s="62" t="s">
        <v>262</v>
      </c>
      <c r="C67" s="151" t="s">
        <v>263</v>
      </c>
      <c r="D67" s="21"/>
      <c r="E67" s="77"/>
      <c r="F67" s="151"/>
      <c r="G67" s="241"/>
      <c r="H67" s="243"/>
      <c r="I67" s="242"/>
      <c r="J67" s="244"/>
      <c r="K67" s="154"/>
    </row>
    <row r="68" spans="1:11" x14ac:dyDescent="0.2">
      <c r="A68" s="27">
        <v>57</v>
      </c>
      <c r="B68" s="62" t="s">
        <v>125</v>
      </c>
      <c r="C68" s="151" t="s">
        <v>53</v>
      </c>
      <c r="D68" s="15"/>
      <c r="E68" s="85"/>
      <c r="F68" s="146"/>
      <c r="G68" s="241"/>
      <c r="H68" s="243"/>
      <c r="I68" s="242"/>
      <c r="J68" s="244"/>
      <c r="K68" s="154"/>
    </row>
    <row r="69" spans="1:11" x14ac:dyDescent="0.2">
      <c r="A69" s="27">
        <v>58</v>
      </c>
      <c r="B69" s="61" t="s">
        <v>126</v>
      </c>
      <c r="C69" s="151" t="s">
        <v>264</v>
      </c>
      <c r="D69" s="15"/>
      <c r="E69" s="85"/>
      <c r="F69" s="146"/>
      <c r="G69" s="241"/>
      <c r="H69" s="243"/>
      <c r="I69" s="242"/>
      <c r="J69" s="244"/>
      <c r="K69" s="154"/>
    </row>
    <row r="70" spans="1:11" x14ac:dyDescent="0.2">
      <c r="A70" s="27">
        <v>59</v>
      </c>
      <c r="B70" s="60" t="s">
        <v>127</v>
      </c>
      <c r="C70" s="151" t="s">
        <v>128</v>
      </c>
      <c r="D70" s="15"/>
      <c r="E70" s="85"/>
      <c r="F70" s="146"/>
      <c r="G70" s="241"/>
      <c r="H70" s="243"/>
      <c r="I70" s="242"/>
      <c r="J70" s="244"/>
      <c r="K70" s="154"/>
    </row>
    <row r="71" spans="1:11" x14ac:dyDescent="0.2">
      <c r="A71" s="27">
        <v>60</v>
      </c>
      <c r="B71" s="61" t="s">
        <v>129</v>
      </c>
      <c r="C71" s="151" t="s">
        <v>265</v>
      </c>
      <c r="D71" s="15"/>
      <c r="E71" s="85"/>
      <c r="F71" s="146"/>
      <c r="G71" s="241"/>
      <c r="H71" s="243"/>
      <c r="I71" s="242"/>
      <c r="J71" s="244"/>
      <c r="K71" s="154"/>
    </row>
    <row r="72" spans="1:11" ht="24" x14ac:dyDescent="0.2">
      <c r="A72" s="27">
        <v>61</v>
      </c>
      <c r="B72" s="62" t="s">
        <v>130</v>
      </c>
      <c r="C72" s="151" t="s">
        <v>250</v>
      </c>
      <c r="D72" s="15"/>
      <c r="E72" s="85"/>
      <c r="F72" s="146"/>
      <c r="G72" s="241"/>
      <c r="H72" s="243"/>
      <c r="I72" s="242"/>
      <c r="J72" s="244"/>
      <c r="K72" s="154"/>
    </row>
    <row r="73" spans="1:11" ht="24" x14ac:dyDescent="0.2">
      <c r="A73" s="27">
        <v>62</v>
      </c>
      <c r="B73" s="60" t="s">
        <v>131</v>
      </c>
      <c r="C73" s="151" t="s">
        <v>266</v>
      </c>
      <c r="D73" s="15"/>
      <c r="E73" s="85"/>
      <c r="F73" s="146"/>
      <c r="G73" s="241"/>
      <c r="H73" s="243"/>
      <c r="I73" s="242"/>
      <c r="J73" s="244"/>
      <c r="K73" s="154"/>
    </row>
    <row r="74" spans="1:11" ht="24" x14ac:dyDescent="0.2">
      <c r="A74" s="27">
        <v>63</v>
      </c>
      <c r="B74" s="60" t="s">
        <v>132</v>
      </c>
      <c r="C74" s="151" t="s">
        <v>267</v>
      </c>
      <c r="D74" s="15"/>
      <c r="E74" s="85"/>
      <c r="F74" s="146"/>
      <c r="G74" s="241"/>
      <c r="H74" s="243"/>
      <c r="I74" s="242"/>
      <c r="J74" s="244"/>
      <c r="K74" s="154"/>
    </row>
    <row r="75" spans="1:11" x14ac:dyDescent="0.2">
      <c r="A75" s="27">
        <v>64</v>
      </c>
      <c r="B75" s="61" t="s">
        <v>133</v>
      </c>
      <c r="C75" s="151" t="s">
        <v>268</v>
      </c>
      <c r="D75" s="15"/>
      <c r="E75" s="85"/>
      <c r="F75" s="146"/>
      <c r="G75" s="241"/>
      <c r="H75" s="243"/>
      <c r="I75" s="242"/>
      <c r="J75" s="244"/>
      <c r="K75" s="154"/>
    </row>
    <row r="76" spans="1:11" x14ac:dyDescent="0.2">
      <c r="A76" s="27">
        <v>65</v>
      </c>
      <c r="B76" s="61" t="s">
        <v>134</v>
      </c>
      <c r="C76" s="151" t="s">
        <v>52</v>
      </c>
      <c r="D76" s="15"/>
      <c r="E76" s="85"/>
      <c r="F76" s="146"/>
      <c r="G76" s="241"/>
      <c r="H76" s="243"/>
      <c r="I76" s="242"/>
      <c r="J76" s="244"/>
      <c r="K76" s="154"/>
    </row>
    <row r="77" spans="1:11" x14ac:dyDescent="0.2">
      <c r="A77" s="27">
        <v>66</v>
      </c>
      <c r="B77" s="61" t="s">
        <v>135</v>
      </c>
      <c r="C77" s="151" t="s">
        <v>269</v>
      </c>
      <c r="D77" s="15"/>
      <c r="E77" s="85"/>
      <c r="F77" s="146"/>
      <c r="G77" s="241"/>
      <c r="H77" s="243"/>
      <c r="I77" s="242"/>
      <c r="J77" s="244"/>
      <c r="K77" s="154"/>
    </row>
    <row r="78" spans="1:11" ht="23.25" customHeight="1" x14ac:dyDescent="0.2">
      <c r="A78" s="27">
        <v>67</v>
      </c>
      <c r="B78" s="61" t="s">
        <v>136</v>
      </c>
      <c r="C78" s="151" t="s">
        <v>270</v>
      </c>
      <c r="D78" s="15"/>
      <c r="E78" s="85"/>
      <c r="F78" s="146"/>
      <c r="G78" s="241"/>
      <c r="H78" s="243"/>
      <c r="I78" s="242"/>
      <c r="J78" s="244"/>
      <c r="K78" s="154"/>
    </row>
    <row r="79" spans="1:11" ht="23.25" customHeight="1" x14ac:dyDescent="0.2">
      <c r="A79" s="27">
        <v>68</v>
      </c>
      <c r="B79" s="60" t="s">
        <v>137</v>
      </c>
      <c r="C79" s="151" t="s">
        <v>271</v>
      </c>
      <c r="D79" s="15"/>
      <c r="E79" s="85"/>
      <c r="F79" s="146"/>
      <c r="G79" s="241"/>
      <c r="H79" s="243"/>
      <c r="I79" s="242"/>
      <c r="J79" s="244"/>
      <c r="K79" s="154"/>
    </row>
    <row r="80" spans="1:11" ht="23.25" customHeight="1" x14ac:dyDescent="0.2">
      <c r="A80" s="27">
        <v>69</v>
      </c>
      <c r="B80" s="61" t="s">
        <v>138</v>
      </c>
      <c r="C80" s="151" t="s">
        <v>272</v>
      </c>
      <c r="D80" s="15"/>
      <c r="E80" s="85"/>
      <c r="F80" s="146"/>
      <c r="G80" s="241"/>
      <c r="H80" s="243"/>
      <c r="I80" s="242"/>
      <c r="J80" s="244"/>
      <c r="K80" s="154"/>
    </row>
    <row r="81" spans="1:11" ht="23.25" customHeight="1" x14ac:dyDescent="0.2">
      <c r="A81" s="27">
        <v>70</v>
      </c>
      <c r="B81" s="61" t="s">
        <v>139</v>
      </c>
      <c r="C81" s="151" t="s">
        <v>273</v>
      </c>
      <c r="D81" s="15"/>
      <c r="E81" s="85"/>
      <c r="F81" s="146"/>
      <c r="G81" s="241"/>
      <c r="H81" s="243"/>
      <c r="I81" s="242"/>
      <c r="J81" s="244"/>
      <c r="K81" s="154"/>
    </row>
    <row r="82" spans="1:11" ht="23.25" customHeight="1" x14ac:dyDescent="0.2">
      <c r="A82" s="27">
        <v>71</v>
      </c>
      <c r="B82" s="60" t="s">
        <v>140</v>
      </c>
      <c r="C82" s="151" t="s">
        <v>274</v>
      </c>
      <c r="D82" s="15"/>
      <c r="E82" s="85"/>
      <c r="F82" s="146"/>
      <c r="G82" s="241"/>
      <c r="H82" s="243"/>
      <c r="I82" s="242"/>
      <c r="J82" s="244"/>
      <c r="K82" s="154"/>
    </row>
    <row r="83" spans="1:11" ht="23.25" customHeight="1" x14ac:dyDescent="0.2">
      <c r="A83" s="27">
        <v>72</v>
      </c>
      <c r="B83" s="60" t="s">
        <v>141</v>
      </c>
      <c r="C83" s="151" t="s">
        <v>275</v>
      </c>
      <c r="D83" s="16"/>
      <c r="E83" s="84"/>
      <c r="F83" s="145"/>
      <c r="G83" s="241"/>
      <c r="H83" s="243"/>
      <c r="I83" s="242"/>
      <c r="J83" s="244"/>
      <c r="K83" s="154"/>
    </row>
    <row r="84" spans="1:11" ht="23.25" customHeight="1" x14ac:dyDescent="0.2">
      <c r="A84" s="27">
        <v>73</v>
      </c>
      <c r="B84" s="60" t="s">
        <v>142</v>
      </c>
      <c r="C84" s="151" t="s">
        <v>276</v>
      </c>
      <c r="D84" s="15"/>
      <c r="E84" s="85"/>
      <c r="F84" s="146"/>
      <c r="G84" s="241"/>
      <c r="H84" s="243"/>
      <c r="I84" s="242"/>
      <c r="J84" s="244"/>
      <c r="K84" s="154"/>
    </row>
    <row r="85" spans="1:11" x14ac:dyDescent="0.2">
      <c r="A85" s="27">
        <v>74</v>
      </c>
      <c r="B85" s="62" t="s">
        <v>143</v>
      </c>
      <c r="C85" s="151" t="s">
        <v>144</v>
      </c>
      <c r="D85" s="15"/>
      <c r="E85" s="85"/>
      <c r="F85" s="146"/>
      <c r="G85" s="241"/>
      <c r="H85" s="243"/>
      <c r="I85" s="242"/>
      <c r="J85" s="244"/>
      <c r="K85" s="154"/>
    </row>
    <row r="86" spans="1:11" x14ac:dyDescent="0.2">
      <c r="A86" s="27">
        <v>75</v>
      </c>
      <c r="B86" s="60" t="s">
        <v>145</v>
      </c>
      <c r="C86" s="151" t="s">
        <v>277</v>
      </c>
      <c r="D86" s="15"/>
      <c r="E86" s="85"/>
      <c r="F86" s="146"/>
      <c r="G86" s="241"/>
      <c r="H86" s="243"/>
      <c r="I86" s="242"/>
      <c r="J86" s="244"/>
      <c r="K86" s="154"/>
    </row>
    <row r="87" spans="1:11" x14ac:dyDescent="0.2">
      <c r="A87" s="27">
        <v>76</v>
      </c>
      <c r="B87" s="62" t="s">
        <v>146</v>
      </c>
      <c r="C87" s="151" t="s">
        <v>35</v>
      </c>
      <c r="D87" s="15"/>
      <c r="E87" s="85"/>
      <c r="F87" s="146"/>
      <c r="G87" s="241"/>
      <c r="H87" s="243"/>
      <c r="I87" s="242"/>
      <c r="J87" s="244"/>
      <c r="K87" s="154"/>
    </row>
    <row r="88" spans="1:11" x14ac:dyDescent="0.2">
      <c r="A88" s="27">
        <v>77</v>
      </c>
      <c r="B88" s="60" t="s">
        <v>147</v>
      </c>
      <c r="C88" s="151" t="s">
        <v>37</v>
      </c>
      <c r="D88" s="15"/>
      <c r="E88" s="85"/>
      <c r="F88" s="146"/>
      <c r="G88" s="241"/>
      <c r="H88" s="243"/>
      <c r="I88" s="242"/>
      <c r="J88" s="244"/>
      <c r="K88" s="154"/>
    </row>
    <row r="89" spans="1:11" x14ac:dyDescent="0.2">
      <c r="A89" s="27">
        <v>78</v>
      </c>
      <c r="B89" s="60" t="s">
        <v>148</v>
      </c>
      <c r="C89" s="151" t="s">
        <v>36</v>
      </c>
      <c r="D89" s="15"/>
      <c r="E89" s="85"/>
      <c r="F89" s="146"/>
      <c r="G89" s="241"/>
      <c r="H89" s="243"/>
      <c r="I89" s="242"/>
      <c r="J89" s="244"/>
      <c r="K89" s="154"/>
    </row>
    <row r="90" spans="1:11" x14ac:dyDescent="0.2">
      <c r="A90" s="27">
        <v>79</v>
      </c>
      <c r="B90" s="60" t="s">
        <v>149</v>
      </c>
      <c r="C90" s="151" t="s">
        <v>51</v>
      </c>
      <c r="D90" s="15"/>
      <c r="E90" s="85"/>
      <c r="F90" s="146"/>
      <c r="G90" s="241"/>
      <c r="H90" s="243"/>
      <c r="I90" s="242"/>
      <c r="J90" s="244"/>
      <c r="K90" s="154"/>
    </row>
    <row r="91" spans="1:11" x14ac:dyDescent="0.2">
      <c r="A91" s="27">
        <v>80</v>
      </c>
      <c r="B91" s="60" t="s">
        <v>150</v>
      </c>
      <c r="C91" s="151" t="s">
        <v>256</v>
      </c>
      <c r="D91" s="15"/>
      <c r="E91" s="85"/>
      <c r="F91" s="146"/>
      <c r="G91" s="241"/>
      <c r="H91" s="243"/>
      <c r="I91" s="242"/>
      <c r="J91" s="244"/>
      <c r="K91" s="154"/>
    </row>
    <row r="92" spans="1:11" x14ac:dyDescent="0.2">
      <c r="A92" s="27">
        <v>81</v>
      </c>
      <c r="B92" s="60" t="s">
        <v>151</v>
      </c>
      <c r="C92" s="77" t="s">
        <v>337</v>
      </c>
      <c r="D92" s="15"/>
      <c r="E92" s="85"/>
      <c r="F92" s="146"/>
      <c r="G92" s="241"/>
      <c r="H92" s="243"/>
      <c r="I92" s="242"/>
      <c r="J92" s="244"/>
      <c r="K92" s="154"/>
    </row>
    <row r="93" spans="1:11" x14ac:dyDescent="0.2">
      <c r="A93" s="27">
        <v>82</v>
      </c>
      <c r="B93" s="61" t="s">
        <v>152</v>
      </c>
      <c r="C93" s="103" t="s">
        <v>294</v>
      </c>
      <c r="D93" s="15"/>
      <c r="E93" s="85"/>
      <c r="F93" s="146"/>
      <c r="G93" s="241"/>
      <c r="H93" s="243"/>
      <c r="I93" s="242"/>
      <c r="J93" s="244"/>
      <c r="K93" s="154"/>
    </row>
    <row r="94" spans="1:11" ht="24" x14ac:dyDescent="0.2">
      <c r="A94" s="446">
        <v>83</v>
      </c>
      <c r="B94" s="428" t="s">
        <v>153</v>
      </c>
      <c r="C94" s="135" t="s">
        <v>278</v>
      </c>
      <c r="D94" s="15"/>
      <c r="E94" s="85"/>
      <c r="F94" s="146"/>
      <c r="G94" s="241"/>
      <c r="H94" s="243"/>
      <c r="I94" s="242"/>
      <c r="J94" s="244"/>
      <c r="K94" s="154"/>
    </row>
    <row r="95" spans="1:11" ht="36" x14ac:dyDescent="0.2">
      <c r="A95" s="446"/>
      <c r="B95" s="428"/>
      <c r="C95" s="77" t="s">
        <v>333</v>
      </c>
      <c r="D95" s="15"/>
      <c r="E95" s="85"/>
      <c r="F95" s="146"/>
      <c r="G95" s="241"/>
      <c r="H95" s="243"/>
      <c r="I95" s="242"/>
      <c r="J95" s="244"/>
      <c r="K95" s="154"/>
    </row>
    <row r="96" spans="1:11" ht="24" x14ac:dyDescent="0.2">
      <c r="A96" s="446"/>
      <c r="B96" s="428"/>
      <c r="C96" s="77" t="s">
        <v>279</v>
      </c>
      <c r="D96" s="15"/>
      <c r="E96" s="85"/>
      <c r="F96" s="146"/>
      <c r="G96" s="241"/>
      <c r="H96" s="243"/>
      <c r="I96" s="242"/>
      <c r="J96" s="244"/>
      <c r="K96" s="154"/>
    </row>
    <row r="97" spans="1:11" ht="36" x14ac:dyDescent="0.2">
      <c r="A97" s="446"/>
      <c r="B97" s="428"/>
      <c r="C97" s="169" t="s">
        <v>334</v>
      </c>
      <c r="D97" s="15"/>
      <c r="E97" s="85"/>
      <c r="F97" s="146"/>
      <c r="G97" s="241"/>
      <c r="H97" s="243"/>
      <c r="I97" s="242"/>
      <c r="J97" s="244"/>
      <c r="K97" s="154"/>
    </row>
    <row r="98" spans="1:11" ht="24" x14ac:dyDescent="0.2">
      <c r="A98" s="27">
        <v>84</v>
      </c>
      <c r="B98" s="61" t="s">
        <v>154</v>
      </c>
      <c r="C98" s="103" t="s">
        <v>50</v>
      </c>
      <c r="D98" s="15"/>
      <c r="E98" s="85"/>
      <c r="F98" s="146"/>
      <c r="G98" s="241"/>
      <c r="H98" s="243"/>
      <c r="I98" s="242"/>
      <c r="J98" s="244"/>
      <c r="K98" s="154"/>
    </row>
    <row r="99" spans="1:11" x14ac:dyDescent="0.2">
      <c r="A99" s="27">
        <v>85</v>
      </c>
      <c r="B99" s="61" t="s">
        <v>155</v>
      </c>
      <c r="C99" s="103" t="s">
        <v>156</v>
      </c>
      <c r="D99" s="15"/>
      <c r="E99" s="85"/>
      <c r="F99" s="146"/>
      <c r="G99" s="241"/>
      <c r="H99" s="243"/>
      <c r="I99" s="242"/>
      <c r="J99" s="244"/>
      <c r="K99" s="154"/>
    </row>
    <row r="100" spans="1:11" x14ac:dyDescent="0.2">
      <c r="A100" s="27">
        <v>86</v>
      </c>
      <c r="B100" s="62" t="s">
        <v>157</v>
      </c>
      <c r="C100" s="103" t="s">
        <v>158</v>
      </c>
      <c r="D100" s="15"/>
      <c r="E100" s="85"/>
      <c r="F100" s="146"/>
      <c r="G100" s="241"/>
      <c r="H100" s="243"/>
      <c r="I100" s="242"/>
      <c r="J100" s="244"/>
      <c r="K100" s="154"/>
    </row>
    <row r="101" spans="1:11" x14ac:dyDescent="0.2">
      <c r="A101" s="27">
        <v>87</v>
      </c>
      <c r="B101" s="61" t="s">
        <v>159</v>
      </c>
      <c r="C101" s="151" t="s">
        <v>28</v>
      </c>
      <c r="D101" s="17"/>
      <c r="E101" s="86"/>
      <c r="F101" s="147"/>
      <c r="G101" s="241"/>
      <c r="H101" s="243"/>
      <c r="I101" s="242"/>
      <c r="J101" s="244"/>
      <c r="K101" s="154"/>
    </row>
    <row r="102" spans="1:11" x14ac:dyDescent="0.2">
      <c r="A102" s="27">
        <v>88</v>
      </c>
      <c r="B102" s="62" t="s">
        <v>160</v>
      </c>
      <c r="C102" s="151" t="s">
        <v>12</v>
      </c>
      <c r="D102" s="15"/>
      <c r="E102" s="85"/>
      <c r="F102" s="146"/>
      <c r="G102" s="241"/>
      <c r="H102" s="243"/>
      <c r="I102" s="242"/>
      <c r="J102" s="244"/>
      <c r="K102" s="154"/>
    </row>
    <row r="103" spans="1:11" x14ac:dyDescent="0.2">
      <c r="A103" s="27">
        <v>89</v>
      </c>
      <c r="B103" s="62" t="s">
        <v>161</v>
      </c>
      <c r="C103" s="151" t="s">
        <v>27</v>
      </c>
      <c r="D103" s="15"/>
      <c r="E103" s="85"/>
      <c r="F103" s="146"/>
      <c r="G103" s="241"/>
      <c r="H103" s="243"/>
      <c r="I103" s="242"/>
      <c r="J103" s="244"/>
      <c r="K103" s="154"/>
    </row>
    <row r="104" spans="1:11" x14ac:dyDescent="0.2">
      <c r="A104" s="27">
        <v>90</v>
      </c>
      <c r="B104" s="61" t="s">
        <v>162</v>
      </c>
      <c r="C104" s="151" t="s">
        <v>44</v>
      </c>
      <c r="D104" s="17"/>
      <c r="E104" s="86"/>
      <c r="F104" s="147"/>
      <c r="G104" s="241"/>
      <c r="H104" s="243"/>
      <c r="I104" s="242"/>
      <c r="J104" s="244"/>
      <c r="K104" s="154"/>
    </row>
    <row r="105" spans="1:11" x14ac:dyDescent="0.2">
      <c r="A105" s="27">
        <v>91</v>
      </c>
      <c r="B105" s="61" t="s">
        <v>163</v>
      </c>
      <c r="C105" s="151" t="s">
        <v>33</v>
      </c>
      <c r="D105" s="15"/>
      <c r="E105" s="85"/>
      <c r="F105" s="146"/>
      <c r="G105" s="241"/>
      <c r="H105" s="243"/>
      <c r="I105" s="242"/>
      <c r="J105" s="244"/>
      <c r="K105" s="154"/>
    </row>
    <row r="106" spans="1:11" x14ac:dyDescent="0.2">
      <c r="A106" s="27">
        <v>92</v>
      </c>
      <c r="B106" s="60" t="s">
        <v>164</v>
      </c>
      <c r="C106" s="151" t="s">
        <v>29</v>
      </c>
      <c r="D106" s="17"/>
      <c r="E106" s="86"/>
      <c r="F106" s="147"/>
      <c r="G106" s="241"/>
      <c r="H106" s="243"/>
      <c r="I106" s="242"/>
      <c r="J106" s="244"/>
      <c r="K106" s="154"/>
    </row>
    <row r="107" spans="1:11" x14ac:dyDescent="0.2">
      <c r="A107" s="27">
        <v>93</v>
      </c>
      <c r="B107" s="60" t="s">
        <v>165</v>
      </c>
      <c r="C107" s="151" t="s">
        <v>30</v>
      </c>
      <c r="D107" s="15"/>
      <c r="E107" s="85"/>
      <c r="F107" s="146"/>
      <c r="G107" s="241"/>
      <c r="H107" s="243"/>
      <c r="I107" s="242"/>
      <c r="J107" s="244"/>
      <c r="K107" s="154"/>
    </row>
    <row r="108" spans="1:11" x14ac:dyDescent="0.2">
      <c r="A108" s="27">
        <v>94</v>
      </c>
      <c r="B108" s="62" t="s">
        <v>166</v>
      </c>
      <c r="C108" s="151" t="s">
        <v>14</v>
      </c>
      <c r="D108" s="15"/>
      <c r="E108" s="85"/>
      <c r="F108" s="146"/>
      <c r="G108" s="241"/>
      <c r="H108" s="243"/>
      <c r="I108" s="242"/>
      <c r="J108" s="244"/>
      <c r="K108" s="154"/>
    </row>
    <row r="109" spans="1:11" x14ac:dyDescent="0.2">
      <c r="A109" s="27">
        <v>95</v>
      </c>
      <c r="B109" s="60" t="s">
        <v>167</v>
      </c>
      <c r="C109" s="151" t="s">
        <v>31</v>
      </c>
      <c r="D109" s="16"/>
      <c r="E109" s="84"/>
      <c r="F109" s="145"/>
      <c r="G109" s="241"/>
      <c r="H109" s="243"/>
      <c r="I109" s="242"/>
      <c r="J109" s="244"/>
      <c r="K109" s="154"/>
    </row>
    <row r="110" spans="1:11" x14ac:dyDescent="0.2">
      <c r="A110" s="27">
        <v>96</v>
      </c>
      <c r="B110" s="60" t="s">
        <v>168</v>
      </c>
      <c r="C110" s="151" t="s">
        <v>15</v>
      </c>
      <c r="D110" s="17"/>
      <c r="E110" s="86"/>
      <c r="F110" s="147"/>
      <c r="G110" s="241"/>
      <c r="H110" s="243"/>
      <c r="I110" s="242"/>
      <c r="J110" s="244"/>
      <c r="K110" s="154"/>
    </row>
    <row r="111" spans="1:11" x14ac:dyDescent="0.2">
      <c r="A111" s="27">
        <v>97</v>
      </c>
      <c r="B111" s="46" t="s">
        <v>169</v>
      </c>
      <c r="C111" s="103" t="s">
        <v>13</v>
      </c>
      <c r="D111" s="15"/>
      <c r="E111" s="85"/>
      <c r="F111" s="146"/>
      <c r="G111" s="241"/>
      <c r="H111" s="243"/>
      <c r="I111" s="242"/>
      <c r="J111" s="244"/>
      <c r="K111" s="154"/>
    </row>
    <row r="112" spans="1:11" x14ac:dyDescent="0.2">
      <c r="A112" s="27">
        <v>98</v>
      </c>
      <c r="B112" s="62" t="s">
        <v>170</v>
      </c>
      <c r="C112" s="151" t="s">
        <v>32</v>
      </c>
      <c r="D112" s="16"/>
      <c r="E112" s="84"/>
      <c r="F112" s="145"/>
      <c r="G112" s="241"/>
      <c r="H112" s="243"/>
      <c r="I112" s="242"/>
      <c r="J112" s="244"/>
      <c r="K112" s="154"/>
    </row>
    <row r="113" spans="1:11" x14ac:dyDescent="0.2">
      <c r="A113" s="27">
        <v>99</v>
      </c>
      <c r="B113" s="62" t="s">
        <v>171</v>
      </c>
      <c r="C113" s="151" t="s">
        <v>54</v>
      </c>
      <c r="D113" s="15"/>
      <c r="E113" s="85"/>
      <c r="F113" s="146"/>
      <c r="G113" s="241"/>
      <c r="H113" s="243"/>
      <c r="I113" s="242"/>
      <c r="J113" s="244"/>
      <c r="K113" s="154"/>
    </row>
    <row r="114" spans="1:11" x14ac:dyDescent="0.2">
      <c r="A114" s="27">
        <v>100</v>
      </c>
      <c r="B114" s="60" t="s">
        <v>172</v>
      </c>
      <c r="C114" s="151" t="s">
        <v>34</v>
      </c>
      <c r="D114" s="15"/>
      <c r="E114" s="85"/>
      <c r="F114" s="146"/>
      <c r="G114" s="241"/>
      <c r="H114" s="243"/>
      <c r="I114" s="242"/>
      <c r="J114" s="244"/>
      <c r="K114" s="154"/>
    </row>
    <row r="115" spans="1:11" x14ac:dyDescent="0.2">
      <c r="A115" s="27">
        <v>101</v>
      </c>
      <c r="B115" s="61" t="s">
        <v>173</v>
      </c>
      <c r="C115" s="151" t="s">
        <v>243</v>
      </c>
      <c r="D115" s="17"/>
      <c r="E115" s="86"/>
      <c r="F115" s="147"/>
      <c r="G115" s="241"/>
      <c r="H115" s="243"/>
      <c r="I115" s="242"/>
      <c r="J115" s="244"/>
      <c r="K115" s="154"/>
    </row>
    <row r="116" spans="1:11" x14ac:dyDescent="0.2">
      <c r="A116" s="27">
        <v>102</v>
      </c>
      <c r="B116" s="60" t="s">
        <v>174</v>
      </c>
      <c r="C116" s="151" t="s">
        <v>175</v>
      </c>
      <c r="D116" s="16"/>
      <c r="E116" s="84"/>
      <c r="F116" s="145"/>
      <c r="G116" s="241"/>
      <c r="H116" s="243"/>
      <c r="I116" s="242"/>
      <c r="J116" s="244"/>
      <c r="K116" s="154"/>
    </row>
    <row r="117" spans="1:11" x14ac:dyDescent="0.2">
      <c r="A117" s="27">
        <v>103</v>
      </c>
      <c r="B117" s="60" t="s">
        <v>176</v>
      </c>
      <c r="C117" s="151" t="s">
        <v>177</v>
      </c>
      <c r="D117" s="16"/>
      <c r="E117" s="84"/>
      <c r="F117" s="145"/>
      <c r="G117" s="241"/>
      <c r="H117" s="243"/>
      <c r="I117" s="242"/>
      <c r="J117" s="244"/>
      <c r="K117" s="154"/>
    </row>
    <row r="118" spans="1:11" x14ac:dyDescent="0.2">
      <c r="A118" s="27">
        <v>104</v>
      </c>
      <c r="B118" s="62" t="s">
        <v>178</v>
      </c>
      <c r="C118" s="151" t="s">
        <v>179</v>
      </c>
      <c r="D118" s="16"/>
      <c r="E118" s="84"/>
      <c r="F118" s="145"/>
      <c r="G118" s="241"/>
      <c r="H118" s="243"/>
      <c r="I118" s="242"/>
      <c r="J118" s="244"/>
      <c r="K118" s="154"/>
    </row>
    <row r="119" spans="1:11" x14ac:dyDescent="0.2">
      <c r="A119" s="27">
        <v>105</v>
      </c>
      <c r="B119" s="62" t="s">
        <v>180</v>
      </c>
      <c r="C119" s="151" t="s">
        <v>181</v>
      </c>
      <c r="D119" s="15"/>
      <c r="E119" s="85"/>
      <c r="F119" s="146"/>
      <c r="G119" s="241"/>
      <c r="H119" s="243"/>
      <c r="I119" s="242"/>
      <c r="J119" s="244"/>
      <c r="K119" s="154"/>
    </row>
    <row r="120" spans="1:11" x14ac:dyDescent="0.2">
      <c r="A120" s="27">
        <v>106</v>
      </c>
      <c r="B120" s="62" t="s">
        <v>182</v>
      </c>
      <c r="C120" s="151" t="s">
        <v>183</v>
      </c>
      <c r="D120" s="17"/>
      <c r="E120" s="86"/>
      <c r="F120" s="147"/>
      <c r="G120" s="241"/>
      <c r="H120" s="243"/>
      <c r="I120" s="242"/>
      <c r="J120" s="244"/>
      <c r="K120" s="154"/>
    </row>
    <row r="121" spans="1:11" x14ac:dyDescent="0.2">
      <c r="A121" s="27">
        <v>107</v>
      </c>
      <c r="B121" s="62" t="s">
        <v>184</v>
      </c>
      <c r="C121" s="151" t="s">
        <v>185</v>
      </c>
      <c r="D121" s="16"/>
      <c r="E121" s="84"/>
      <c r="F121" s="145"/>
      <c r="G121" s="241"/>
      <c r="H121" s="243"/>
      <c r="I121" s="242"/>
      <c r="J121" s="244"/>
      <c r="K121" s="154"/>
    </row>
    <row r="122" spans="1:11" x14ac:dyDescent="0.2">
      <c r="A122" s="27">
        <v>108</v>
      </c>
      <c r="B122" s="62" t="s">
        <v>186</v>
      </c>
      <c r="C122" s="151" t="s">
        <v>187</v>
      </c>
      <c r="D122" s="16"/>
      <c r="E122" s="84"/>
      <c r="F122" s="145"/>
      <c r="G122" s="241"/>
      <c r="H122" s="243"/>
      <c r="I122" s="242"/>
      <c r="J122" s="244"/>
      <c r="K122" s="154"/>
    </row>
    <row r="123" spans="1:11" x14ac:dyDescent="0.2">
      <c r="A123" s="27">
        <v>109</v>
      </c>
      <c r="B123" s="62" t="s">
        <v>188</v>
      </c>
      <c r="C123" s="151" t="s">
        <v>189</v>
      </c>
      <c r="D123" s="15"/>
      <c r="E123" s="85"/>
      <c r="F123" s="146"/>
      <c r="G123" s="241"/>
      <c r="H123" s="243"/>
      <c r="I123" s="242"/>
      <c r="J123" s="244"/>
      <c r="K123" s="154"/>
    </row>
    <row r="124" spans="1:11" x14ac:dyDescent="0.2">
      <c r="A124" s="27">
        <v>110</v>
      </c>
      <c r="B124" s="65" t="s">
        <v>190</v>
      </c>
      <c r="C124" s="157" t="s">
        <v>191</v>
      </c>
      <c r="D124" s="15"/>
      <c r="E124" s="85"/>
      <c r="F124" s="146"/>
      <c r="G124" s="241"/>
      <c r="H124" s="243"/>
      <c r="I124" s="242"/>
      <c r="J124" s="244"/>
      <c r="K124" s="154"/>
    </row>
    <row r="125" spans="1:11" x14ac:dyDescent="0.2">
      <c r="A125" s="27">
        <v>111</v>
      </c>
      <c r="B125" s="65" t="s">
        <v>280</v>
      </c>
      <c r="C125" s="157" t="s">
        <v>252</v>
      </c>
      <c r="D125" s="16"/>
      <c r="E125" s="84"/>
      <c r="F125" s="145"/>
      <c r="G125" s="241"/>
      <c r="H125" s="243"/>
      <c r="I125" s="242"/>
      <c r="J125" s="244"/>
      <c r="K125" s="154"/>
    </row>
    <row r="126" spans="1:11" x14ac:dyDescent="0.2">
      <c r="A126" s="27">
        <v>112</v>
      </c>
      <c r="B126" s="61" t="s">
        <v>192</v>
      </c>
      <c r="C126" s="151" t="s">
        <v>193</v>
      </c>
      <c r="D126" s="16"/>
      <c r="E126" s="84"/>
      <c r="F126" s="145"/>
      <c r="G126" s="241"/>
      <c r="H126" s="243"/>
      <c r="I126" s="242"/>
      <c r="J126" s="244"/>
      <c r="K126" s="154"/>
    </row>
    <row r="127" spans="1:11" x14ac:dyDescent="0.2">
      <c r="A127" s="27">
        <v>113</v>
      </c>
      <c r="B127" s="62" t="s">
        <v>194</v>
      </c>
      <c r="C127" s="151" t="s">
        <v>195</v>
      </c>
      <c r="D127" s="15"/>
      <c r="E127" s="85"/>
      <c r="F127" s="146"/>
      <c r="G127" s="241"/>
      <c r="H127" s="243"/>
      <c r="I127" s="242"/>
      <c r="J127" s="244"/>
      <c r="K127" s="154"/>
    </row>
    <row r="128" spans="1:11" x14ac:dyDescent="0.2">
      <c r="A128" s="27">
        <v>114</v>
      </c>
      <c r="B128" s="60" t="s">
        <v>196</v>
      </c>
      <c r="C128" s="158" t="s">
        <v>197</v>
      </c>
      <c r="D128" s="16"/>
      <c r="E128" s="84"/>
      <c r="F128" s="145"/>
      <c r="G128" s="241"/>
      <c r="H128" s="243"/>
      <c r="I128" s="242"/>
      <c r="J128" s="244"/>
      <c r="K128" s="154"/>
    </row>
    <row r="129" spans="1:11" x14ac:dyDescent="0.2">
      <c r="A129" s="27">
        <v>115</v>
      </c>
      <c r="B129" s="62" t="s">
        <v>198</v>
      </c>
      <c r="C129" s="151" t="s">
        <v>297</v>
      </c>
      <c r="D129" s="15"/>
      <c r="E129" s="85"/>
      <c r="F129" s="146"/>
      <c r="G129" s="241"/>
      <c r="H129" s="243"/>
      <c r="I129" s="242"/>
      <c r="J129" s="244"/>
      <c r="K129" s="154"/>
    </row>
    <row r="130" spans="1:11" x14ac:dyDescent="0.2">
      <c r="A130" s="27">
        <v>116</v>
      </c>
      <c r="B130" s="61" t="s">
        <v>199</v>
      </c>
      <c r="C130" s="151" t="s">
        <v>281</v>
      </c>
      <c r="D130" s="15"/>
      <c r="E130" s="85"/>
      <c r="F130" s="146"/>
      <c r="G130" s="241"/>
      <c r="H130" s="243"/>
      <c r="I130" s="242"/>
      <c r="J130" s="244"/>
      <c r="K130" s="154"/>
    </row>
    <row r="131" spans="1:11" x14ac:dyDescent="0.2">
      <c r="A131" s="27">
        <v>117</v>
      </c>
      <c r="B131" s="61" t="s">
        <v>200</v>
      </c>
      <c r="C131" s="151" t="s">
        <v>201</v>
      </c>
      <c r="D131" s="15"/>
      <c r="E131" s="85"/>
      <c r="F131" s="146"/>
      <c r="G131" s="229"/>
      <c r="H131" s="243"/>
      <c r="I131" s="242"/>
      <c r="J131" s="244"/>
      <c r="K131" s="155"/>
    </row>
    <row r="132" spans="1:11" x14ac:dyDescent="0.2">
      <c r="A132" s="27">
        <v>118</v>
      </c>
      <c r="B132" s="61" t="s">
        <v>202</v>
      </c>
      <c r="C132" s="151" t="s">
        <v>203</v>
      </c>
      <c r="D132" s="15"/>
      <c r="E132" s="85"/>
      <c r="F132" s="146"/>
      <c r="G132" s="229"/>
      <c r="H132" s="243"/>
      <c r="I132" s="242"/>
      <c r="J132" s="244"/>
      <c r="K132" s="155"/>
    </row>
    <row r="133" spans="1:11" x14ac:dyDescent="0.2">
      <c r="A133" s="27">
        <v>119</v>
      </c>
      <c r="B133" s="60" t="s">
        <v>204</v>
      </c>
      <c r="C133" s="151" t="s">
        <v>205</v>
      </c>
      <c r="D133" s="15"/>
      <c r="E133" s="85"/>
      <c r="F133" s="146"/>
      <c r="G133" s="241"/>
      <c r="H133" s="243"/>
      <c r="I133" s="242"/>
      <c r="J133" s="244"/>
      <c r="K133" s="154"/>
    </row>
    <row r="134" spans="1:11" x14ac:dyDescent="0.2">
      <c r="A134" s="27">
        <v>120</v>
      </c>
      <c r="B134" s="61" t="s">
        <v>206</v>
      </c>
      <c r="C134" s="151" t="s">
        <v>207</v>
      </c>
      <c r="D134" s="22"/>
      <c r="E134" s="90"/>
      <c r="F134" s="152"/>
      <c r="G134" s="241"/>
      <c r="H134" s="243"/>
      <c r="I134" s="242"/>
      <c r="J134" s="244"/>
      <c r="K134" s="154"/>
    </row>
    <row r="135" spans="1:11" x14ac:dyDescent="0.2">
      <c r="A135" s="27">
        <v>121</v>
      </c>
      <c r="B135" s="62" t="s">
        <v>208</v>
      </c>
      <c r="C135" s="151" t="s">
        <v>209</v>
      </c>
      <c r="D135" s="16"/>
      <c r="E135" s="84"/>
      <c r="F135" s="145"/>
      <c r="G135" s="241"/>
      <c r="H135" s="243"/>
      <c r="I135" s="242"/>
      <c r="J135" s="244"/>
      <c r="K135" s="154"/>
    </row>
    <row r="136" spans="1:11" x14ac:dyDescent="0.2">
      <c r="A136" s="27">
        <v>122</v>
      </c>
      <c r="B136" s="62" t="s">
        <v>210</v>
      </c>
      <c r="C136" s="151" t="s">
        <v>211</v>
      </c>
      <c r="D136" s="15"/>
      <c r="E136" s="85"/>
      <c r="F136" s="146"/>
      <c r="G136" s="241"/>
      <c r="H136" s="243"/>
      <c r="I136" s="242"/>
      <c r="J136" s="244"/>
      <c r="K136" s="154"/>
    </row>
    <row r="137" spans="1:11" x14ac:dyDescent="0.2">
      <c r="A137" s="27">
        <v>123</v>
      </c>
      <c r="B137" s="62" t="s">
        <v>212</v>
      </c>
      <c r="C137" s="151" t="s">
        <v>249</v>
      </c>
      <c r="D137" s="15"/>
      <c r="E137" s="85"/>
      <c r="F137" s="146"/>
      <c r="G137" s="241"/>
      <c r="H137" s="243"/>
      <c r="I137" s="242"/>
      <c r="J137" s="244"/>
      <c r="K137" s="154"/>
    </row>
    <row r="138" spans="1:11" x14ac:dyDescent="0.2">
      <c r="A138" s="27">
        <v>124</v>
      </c>
      <c r="B138" s="62" t="s">
        <v>213</v>
      </c>
      <c r="C138" s="151" t="s">
        <v>214</v>
      </c>
      <c r="D138" s="15"/>
      <c r="E138" s="85"/>
      <c r="F138" s="146"/>
      <c r="G138" s="241"/>
      <c r="H138" s="243"/>
      <c r="I138" s="242"/>
      <c r="J138" s="244"/>
      <c r="K138" s="154"/>
    </row>
    <row r="139" spans="1:11" x14ac:dyDescent="0.2">
      <c r="A139" s="27">
        <v>125</v>
      </c>
      <c r="B139" s="62" t="s">
        <v>215</v>
      </c>
      <c r="C139" s="151" t="s">
        <v>41</v>
      </c>
      <c r="D139" s="15"/>
      <c r="E139" s="85"/>
      <c r="F139" s="146"/>
      <c r="G139" s="241"/>
      <c r="H139" s="243"/>
      <c r="I139" s="242"/>
      <c r="J139" s="244"/>
      <c r="K139" s="154"/>
    </row>
    <row r="140" spans="1:11" x14ac:dyDescent="0.2">
      <c r="A140" s="27">
        <v>126</v>
      </c>
      <c r="B140" s="60" t="s">
        <v>216</v>
      </c>
      <c r="C140" s="151" t="s">
        <v>47</v>
      </c>
      <c r="D140" s="15"/>
      <c r="E140" s="85"/>
      <c r="F140" s="146"/>
      <c r="G140" s="241"/>
      <c r="H140" s="243"/>
      <c r="I140" s="242"/>
      <c r="J140" s="244"/>
      <c r="K140" s="154"/>
    </row>
    <row r="141" spans="1:11" x14ac:dyDescent="0.2">
      <c r="A141" s="27">
        <v>127</v>
      </c>
      <c r="B141" s="60" t="s">
        <v>217</v>
      </c>
      <c r="C141" s="151" t="s">
        <v>253</v>
      </c>
      <c r="D141" s="15"/>
      <c r="E141" s="85"/>
      <c r="F141" s="146"/>
      <c r="G141" s="241"/>
      <c r="H141" s="243"/>
      <c r="I141" s="242"/>
      <c r="J141" s="244"/>
      <c r="K141" s="154"/>
    </row>
    <row r="142" spans="1:11" x14ac:dyDescent="0.2">
      <c r="A142" s="27">
        <v>128</v>
      </c>
      <c r="B142" s="60" t="s">
        <v>218</v>
      </c>
      <c r="C142" s="151" t="s">
        <v>49</v>
      </c>
      <c r="D142" s="16"/>
      <c r="E142" s="84"/>
      <c r="F142" s="145"/>
      <c r="G142" s="241"/>
      <c r="H142" s="243"/>
      <c r="I142" s="242"/>
      <c r="J142" s="244"/>
      <c r="K142" s="154"/>
    </row>
    <row r="143" spans="1:11" x14ac:dyDescent="0.2">
      <c r="A143" s="27">
        <v>129</v>
      </c>
      <c r="B143" s="62" t="s">
        <v>219</v>
      </c>
      <c r="C143" s="151" t="s">
        <v>48</v>
      </c>
      <c r="D143" s="16"/>
      <c r="E143" s="84"/>
      <c r="F143" s="145"/>
      <c r="G143" s="241"/>
      <c r="H143" s="243"/>
      <c r="I143" s="242"/>
      <c r="J143" s="244"/>
      <c r="K143" s="154"/>
    </row>
    <row r="144" spans="1:11" x14ac:dyDescent="0.2">
      <c r="A144" s="27">
        <v>130</v>
      </c>
      <c r="B144" s="62" t="s">
        <v>220</v>
      </c>
      <c r="C144" s="151" t="s">
        <v>221</v>
      </c>
      <c r="D144" s="15"/>
      <c r="E144" s="85"/>
      <c r="F144" s="146"/>
      <c r="G144" s="241"/>
      <c r="H144" s="243"/>
      <c r="I144" s="242"/>
      <c r="J144" s="244"/>
      <c r="K144" s="154"/>
    </row>
    <row r="145" spans="1:11" x14ac:dyDescent="0.2">
      <c r="A145" s="27">
        <v>131</v>
      </c>
      <c r="B145" s="62" t="s">
        <v>222</v>
      </c>
      <c r="C145" s="151" t="s">
        <v>42</v>
      </c>
      <c r="D145" s="15"/>
      <c r="E145" s="85"/>
      <c r="F145" s="146"/>
      <c r="G145" s="241"/>
      <c r="H145" s="243"/>
      <c r="I145" s="242"/>
      <c r="J145" s="244"/>
      <c r="K145" s="154"/>
    </row>
    <row r="146" spans="1:11" x14ac:dyDescent="0.2">
      <c r="A146" s="27">
        <v>132</v>
      </c>
      <c r="B146" s="60" t="s">
        <v>223</v>
      </c>
      <c r="C146" s="151" t="s">
        <v>251</v>
      </c>
      <c r="D146" s="15"/>
      <c r="E146" s="85"/>
      <c r="F146" s="146"/>
      <c r="G146" s="241"/>
      <c r="H146" s="243"/>
      <c r="I146" s="242"/>
      <c r="J146" s="244"/>
      <c r="K146" s="154"/>
    </row>
    <row r="147" spans="1:11" x14ac:dyDescent="0.2">
      <c r="A147" s="27">
        <v>133</v>
      </c>
      <c r="B147" s="61" t="s">
        <v>224</v>
      </c>
      <c r="C147" s="151" t="s">
        <v>225</v>
      </c>
      <c r="D147" s="15"/>
      <c r="E147" s="85"/>
      <c r="F147" s="146"/>
      <c r="G147" s="241"/>
      <c r="H147" s="243"/>
      <c r="I147" s="242"/>
      <c r="J147" s="244"/>
      <c r="K147" s="154"/>
    </row>
    <row r="148" spans="1:11" x14ac:dyDescent="0.2">
      <c r="A148" s="27">
        <v>134</v>
      </c>
      <c r="B148" s="62" t="s">
        <v>226</v>
      </c>
      <c r="C148" s="151" t="s">
        <v>227</v>
      </c>
      <c r="D148" s="15"/>
      <c r="E148" s="85"/>
      <c r="F148" s="146"/>
      <c r="G148" s="241"/>
      <c r="H148" s="243"/>
      <c r="I148" s="242"/>
      <c r="J148" s="244"/>
      <c r="K148" s="154"/>
    </row>
    <row r="149" spans="1:11" x14ac:dyDescent="0.2">
      <c r="A149" s="27">
        <v>135</v>
      </c>
      <c r="B149" s="60" t="s">
        <v>228</v>
      </c>
      <c r="C149" s="151" t="s">
        <v>229</v>
      </c>
      <c r="D149" s="15"/>
      <c r="E149" s="85"/>
      <c r="F149" s="146"/>
      <c r="G149" s="241"/>
      <c r="H149" s="243"/>
      <c r="I149" s="242"/>
      <c r="J149" s="244"/>
      <c r="K149" s="154"/>
    </row>
    <row r="150" spans="1:11" x14ac:dyDescent="0.2">
      <c r="A150" s="293">
        <v>136</v>
      </c>
      <c r="B150" s="255" t="s">
        <v>230</v>
      </c>
      <c r="C150" s="151" t="s">
        <v>231</v>
      </c>
      <c r="D150" s="294"/>
      <c r="E150" s="84"/>
      <c r="F150" s="145"/>
      <c r="G150" s="288"/>
      <c r="H150" s="295">
        <f>SUM(I150:J150)</f>
        <v>75396000</v>
      </c>
      <c r="I150" s="242">
        <v>16644000</v>
      </c>
      <c r="J150" s="244">
        <v>58752000</v>
      </c>
      <c r="K150" s="155">
        <f>F150+G150+H150</f>
        <v>75396000</v>
      </c>
    </row>
    <row r="151" spans="1:11" x14ac:dyDescent="0.2">
      <c r="A151" s="293">
        <v>137</v>
      </c>
      <c r="B151" s="48" t="s">
        <v>285</v>
      </c>
      <c r="C151" s="334" t="s">
        <v>286</v>
      </c>
      <c r="D151" s="330"/>
      <c r="E151" s="85"/>
      <c r="F151" s="146"/>
      <c r="G151" s="288"/>
      <c r="H151" s="295"/>
      <c r="I151" s="242"/>
      <c r="J151" s="244"/>
      <c r="K151" s="154"/>
    </row>
    <row r="152" spans="1:11" x14ac:dyDescent="0.2">
      <c r="A152" s="293">
        <v>138</v>
      </c>
      <c r="B152" s="49" t="s">
        <v>287</v>
      </c>
      <c r="C152" s="321" t="s">
        <v>288</v>
      </c>
      <c r="D152" s="331"/>
      <c r="E152" s="55"/>
      <c r="F152" s="117"/>
      <c r="G152" s="288"/>
      <c r="H152" s="295"/>
      <c r="I152" s="242"/>
      <c r="J152" s="244"/>
      <c r="K152" s="154"/>
    </row>
    <row r="153" spans="1:11" x14ac:dyDescent="0.2">
      <c r="A153" s="293">
        <v>139</v>
      </c>
      <c r="B153" s="48" t="s">
        <v>289</v>
      </c>
      <c r="C153" s="334" t="s">
        <v>290</v>
      </c>
      <c r="D153" s="332"/>
      <c r="E153" s="56"/>
      <c r="F153" s="104"/>
      <c r="G153" s="288"/>
      <c r="H153" s="243"/>
      <c r="I153" s="242"/>
      <c r="J153" s="244"/>
      <c r="K153" s="154"/>
    </row>
    <row r="154" spans="1:11" x14ac:dyDescent="0.2">
      <c r="A154" s="293">
        <v>140</v>
      </c>
      <c r="B154" s="45" t="s">
        <v>295</v>
      </c>
      <c r="C154" s="322" t="s">
        <v>296</v>
      </c>
      <c r="D154" s="331"/>
      <c r="E154" s="55"/>
      <c r="F154" s="117"/>
      <c r="G154" s="288"/>
      <c r="H154" s="243"/>
      <c r="I154" s="242"/>
      <c r="J154" s="244"/>
      <c r="K154" s="154"/>
    </row>
    <row r="155" spans="1:11" x14ac:dyDescent="0.2">
      <c r="A155" s="298">
        <v>141</v>
      </c>
      <c r="B155" s="320" t="s">
        <v>342</v>
      </c>
      <c r="C155" s="322" t="s">
        <v>341</v>
      </c>
      <c r="D155" s="331"/>
      <c r="E155" s="55"/>
      <c r="F155" s="117"/>
      <c r="G155" s="288"/>
      <c r="H155" s="243"/>
      <c r="I155" s="242"/>
      <c r="J155" s="244"/>
      <c r="K155" s="154"/>
    </row>
    <row r="156" spans="1:11" ht="12.75" thickBot="1" x14ac:dyDescent="0.25">
      <c r="A156" s="275">
        <v>142</v>
      </c>
      <c r="B156" s="311" t="s">
        <v>344</v>
      </c>
      <c r="C156" s="301" t="s">
        <v>343</v>
      </c>
      <c r="D156" s="333"/>
      <c r="E156" s="284"/>
      <c r="F156" s="291"/>
      <c r="G156" s="26"/>
      <c r="H156" s="329"/>
      <c r="I156" s="245"/>
      <c r="J156" s="246"/>
      <c r="K156" s="286"/>
    </row>
  </sheetData>
  <mergeCells count="16">
    <mergeCell ref="B94:B97"/>
    <mergeCell ref="A6:C6"/>
    <mergeCell ref="A11:C11"/>
    <mergeCell ref="A1:K1"/>
    <mergeCell ref="A3:A5"/>
    <mergeCell ref="B3:B5"/>
    <mergeCell ref="C3:C5"/>
    <mergeCell ref="A94:A97"/>
    <mergeCell ref="D3:F3"/>
    <mergeCell ref="G3:G5"/>
    <mergeCell ref="H3:H5"/>
    <mergeCell ref="K3:K5"/>
    <mergeCell ref="D4:D5"/>
    <mergeCell ref="E4:E5"/>
    <mergeCell ref="F4:F5"/>
    <mergeCell ref="I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56"/>
  <sheetViews>
    <sheetView zoomScale="90" zoomScaleNormal="90" workbookViewId="0">
      <pane xSplit="3" ySplit="11" topLeftCell="D135" activePane="bottomRight" state="frozen"/>
      <selection activeCell="C173" sqref="C173"/>
      <selection pane="topRight" activeCell="C173" sqref="C173"/>
      <selection pane="bottomLeft" activeCell="C173" sqref="C173"/>
      <selection pane="bottomRight" activeCell="P147" sqref="P147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28" customWidth="1"/>
    <col min="4" max="4" width="15" style="30" customWidth="1"/>
    <col min="5" max="5" width="14" style="30" customWidth="1"/>
    <col min="6" max="6" width="13.7109375" style="96" customWidth="1"/>
    <col min="7" max="7" width="12.7109375" style="30" customWidth="1"/>
    <col min="8" max="8" width="12.85546875" style="30" customWidth="1"/>
    <col min="9" max="9" width="14" style="96" customWidth="1"/>
    <col min="10" max="16384" width="9.140625" style="1"/>
  </cols>
  <sheetData>
    <row r="2" spans="1:9" ht="15" x14ac:dyDescent="0.2">
      <c r="A2" s="478" t="s">
        <v>282</v>
      </c>
      <c r="B2" s="479"/>
      <c r="C2" s="479"/>
      <c r="D2" s="480"/>
      <c r="E2" s="480"/>
      <c r="F2" s="480"/>
      <c r="G2" s="480"/>
      <c r="H2" s="480"/>
      <c r="I2" s="480"/>
    </row>
    <row r="3" spans="1:9" ht="12.75" thickBot="1" x14ac:dyDescent="0.25"/>
    <row r="4" spans="1:9" ht="15.75" customHeight="1" x14ac:dyDescent="0.2">
      <c r="A4" s="437" t="s">
        <v>45</v>
      </c>
      <c r="B4" s="440" t="s">
        <v>298</v>
      </c>
      <c r="C4" s="443" t="s">
        <v>46</v>
      </c>
      <c r="D4" s="447" t="s">
        <v>293</v>
      </c>
      <c r="E4" s="448"/>
      <c r="F4" s="449"/>
      <c r="G4" s="481" t="s">
        <v>322</v>
      </c>
      <c r="H4" s="483" t="s">
        <v>321</v>
      </c>
      <c r="I4" s="471" t="s">
        <v>332</v>
      </c>
    </row>
    <row r="5" spans="1:9" ht="54.75" customHeight="1" thickBot="1" x14ac:dyDescent="0.25">
      <c r="A5" s="439"/>
      <c r="B5" s="442"/>
      <c r="C5" s="445"/>
      <c r="D5" s="7" t="s">
        <v>319</v>
      </c>
      <c r="E5" s="8" t="s">
        <v>255</v>
      </c>
      <c r="F5" s="9" t="s">
        <v>259</v>
      </c>
      <c r="G5" s="482"/>
      <c r="H5" s="472"/>
      <c r="I5" s="485"/>
    </row>
    <row r="6" spans="1:9" ht="15" customHeight="1" x14ac:dyDescent="0.2">
      <c r="A6" s="429" t="s">
        <v>248</v>
      </c>
      <c r="B6" s="430"/>
      <c r="C6" s="431"/>
      <c r="D6" s="219">
        <f>SUM(D7:D11)</f>
        <v>139457042.42000002</v>
      </c>
      <c r="E6" s="132">
        <f t="shared" ref="E6:I6" si="0">SUM(E7:E11)</f>
        <v>12524294.610000001</v>
      </c>
      <c r="F6" s="222">
        <f t="shared" si="0"/>
        <v>151981337.03000003</v>
      </c>
      <c r="G6" s="138">
        <f t="shared" si="0"/>
        <v>54541979.959999993</v>
      </c>
      <c r="H6" s="138">
        <f t="shared" si="0"/>
        <v>7660750.9700000007</v>
      </c>
      <c r="I6" s="226">
        <f t="shared" si="0"/>
        <v>214184067.97000003</v>
      </c>
    </row>
    <row r="7" spans="1:9" ht="16.5" customHeight="1" x14ac:dyDescent="0.2">
      <c r="A7" s="32"/>
      <c r="B7" s="91"/>
      <c r="C7" s="133" t="s">
        <v>55</v>
      </c>
      <c r="D7" s="220"/>
      <c r="E7" s="83"/>
      <c r="F7" s="223">
        <v>0</v>
      </c>
      <c r="G7" s="23"/>
      <c r="H7" s="140"/>
      <c r="I7" s="227">
        <v>0</v>
      </c>
    </row>
    <row r="8" spans="1:9" ht="16.5" customHeight="1" x14ac:dyDescent="0.2">
      <c r="A8" s="32"/>
      <c r="B8" s="91"/>
      <c r="C8" s="133" t="s">
        <v>56</v>
      </c>
      <c r="D8" s="220">
        <v>2680.56</v>
      </c>
      <c r="E8" s="93">
        <v>75.63</v>
      </c>
      <c r="F8" s="224">
        <v>2756.19</v>
      </c>
      <c r="G8" s="23">
        <v>57.16</v>
      </c>
      <c r="H8" s="140">
        <v>6.17</v>
      </c>
      <c r="I8" s="227">
        <f>F8+G8+H8+0.01</f>
        <v>2819.53</v>
      </c>
    </row>
    <row r="9" spans="1:9" ht="16.5" customHeight="1" x14ac:dyDescent="0.2">
      <c r="A9" s="32"/>
      <c r="B9" s="91"/>
      <c r="C9" s="133" t="s">
        <v>57</v>
      </c>
      <c r="D9" s="220"/>
      <c r="E9" s="93"/>
      <c r="F9" s="224">
        <v>0</v>
      </c>
      <c r="G9" s="23"/>
      <c r="H9" s="140"/>
      <c r="I9" s="228">
        <v>0</v>
      </c>
    </row>
    <row r="10" spans="1:9" ht="16.5" customHeight="1" x14ac:dyDescent="0.2">
      <c r="A10" s="32"/>
      <c r="B10" s="91"/>
      <c r="C10" s="133" t="s">
        <v>284</v>
      </c>
      <c r="D10" s="220"/>
      <c r="E10" s="83"/>
      <c r="F10" s="223">
        <v>0</v>
      </c>
      <c r="G10" s="23"/>
      <c r="H10" s="140"/>
      <c r="I10" s="227">
        <v>0</v>
      </c>
    </row>
    <row r="11" spans="1:9" ht="16.5" customHeight="1" x14ac:dyDescent="0.2">
      <c r="A11" s="432" t="s">
        <v>247</v>
      </c>
      <c r="B11" s="433"/>
      <c r="C11" s="434"/>
      <c r="D11" s="221">
        <f t="shared" ref="D11:I11" si="1">SUM(D12:D154)-D94</f>
        <v>139454361.86000001</v>
      </c>
      <c r="E11" s="210">
        <f t="shared" si="1"/>
        <v>12524218.98</v>
      </c>
      <c r="F11" s="225">
        <f t="shared" si="1"/>
        <v>151978580.84000003</v>
      </c>
      <c r="G11" s="193">
        <f t="shared" si="1"/>
        <v>54541922.799999997</v>
      </c>
      <c r="H11" s="193">
        <f t="shared" si="1"/>
        <v>7660744.8000000007</v>
      </c>
      <c r="I11" s="25">
        <f t="shared" si="1"/>
        <v>214181248.44000003</v>
      </c>
    </row>
    <row r="12" spans="1:9" x14ac:dyDescent="0.2">
      <c r="A12" s="355">
        <v>1</v>
      </c>
      <c r="B12" s="63" t="s">
        <v>59</v>
      </c>
      <c r="C12" s="103" t="s">
        <v>43</v>
      </c>
      <c r="D12" s="107">
        <v>753422.12</v>
      </c>
      <c r="E12" s="92"/>
      <c r="F12" s="125">
        <f>SUM(D12:E12)</f>
        <v>753422.12</v>
      </c>
      <c r="G12" s="143"/>
      <c r="H12" s="141"/>
      <c r="I12" s="227">
        <f>F12+G12+H12</f>
        <v>753422.12</v>
      </c>
    </row>
    <row r="13" spans="1:9" x14ac:dyDescent="0.2">
      <c r="A13" s="355">
        <v>2</v>
      </c>
      <c r="B13" s="46" t="s">
        <v>60</v>
      </c>
      <c r="C13" s="103" t="s">
        <v>232</v>
      </c>
      <c r="D13" s="107">
        <v>1110696</v>
      </c>
      <c r="E13" s="92"/>
      <c r="F13" s="125">
        <f t="shared" ref="F13:F76" si="2">SUM(D13:E13)</f>
        <v>1110696</v>
      </c>
      <c r="G13" s="143"/>
      <c r="H13" s="141"/>
      <c r="I13" s="227">
        <f t="shared" ref="I13:I76" si="3">F13+G13+H13</f>
        <v>1110696</v>
      </c>
    </row>
    <row r="14" spans="1:9" x14ac:dyDescent="0.2">
      <c r="A14" s="355">
        <v>3</v>
      </c>
      <c r="B14" s="354" t="s">
        <v>61</v>
      </c>
      <c r="C14" s="103" t="s">
        <v>5</v>
      </c>
      <c r="D14" s="107">
        <v>2182980.4300000002</v>
      </c>
      <c r="E14" s="92"/>
      <c r="F14" s="125">
        <f t="shared" si="2"/>
        <v>2182980.4300000002</v>
      </c>
      <c r="G14" s="143"/>
      <c r="H14" s="141"/>
      <c r="I14" s="227">
        <f t="shared" si="3"/>
        <v>2182980.4300000002</v>
      </c>
    </row>
    <row r="15" spans="1:9" x14ac:dyDescent="0.2">
      <c r="A15" s="355">
        <v>4</v>
      </c>
      <c r="B15" s="63" t="s">
        <v>62</v>
      </c>
      <c r="C15" s="103" t="s">
        <v>233</v>
      </c>
      <c r="D15" s="107">
        <v>879301</v>
      </c>
      <c r="E15" s="92"/>
      <c r="F15" s="125">
        <f t="shared" si="2"/>
        <v>879301</v>
      </c>
      <c r="G15" s="143"/>
      <c r="H15" s="141"/>
      <c r="I15" s="128">
        <f t="shared" si="3"/>
        <v>879301</v>
      </c>
    </row>
    <row r="16" spans="1:9" ht="12.75" customHeight="1" x14ac:dyDescent="0.2">
      <c r="A16" s="355">
        <v>5</v>
      </c>
      <c r="B16" s="63" t="s">
        <v>63</v>
      </c>
      <c r="C16" s="103" t="s">
        <v>8</v>
      </c>
      <c r="D16" s="107">
        <v>708068.7</v>
      </c>
      <c r="E16" s="92"/>
      <c r="F16" s="125">
        <f t="shared" si="2"/>
        <v>708068.7</v>
      </c>
      <c r="G16" s="143"/>
      <c r="H16" s="141"/>
      <c r="I16" s="128">
        <f t="shared" si="3"/>
        <v>708068.7</v>
      </c>
    </row>
    <row r="17" spans="1:9" x14ac:dyDescent="0.2">
      <c r="A17" s="355">
        <v>6</v>
      </c>
      <c r="B17" s="354" t="s">
        <v>64</v>
      </c>
      <c r="C17" s="103" t="s">
        <v>65</v>
      </c>
      <c r="D17" s="107">
        <v>5070327.24</v>
      </c>
      <c r="E17" s="51">
        <v>108638.01000000001</v>
      </c>
      <c r="F17" s="125">
        <f t="shared" si="2"/>
        <v>5178965.25</v>
      </c>
      <c r="G17" s="143"/>
      <c r="H17" s="141">
        <v>3191977</v>
      </c>
      <c r="I17" s="128">
        <f t="shared" si="3"/>
        <v>8370942.25</v>
      </c>
    </row>
    <row r="18" spans="1:9" x14ac:dyDescent="0.2">
      <c r="A18" s="355">
        <v>7</v>
      </c>
      <c r="B18" s="63" t="s">
        <v>66</v>
      </c>
      <c r="C18" s="103" t="s">
        <v>234</v>
      </c>
      <c r="D18" s="107">
        <v>2082555</v>
      </c>
      <c r="E18" s="51"/>
      <c r="F18" s="125">
        <f t="shared" si="2"/>
        <v>2082555</v>
      </c>
      <c r="G18" s="143"/>
      <c r="H18" s="141"/>
      <c r="I18" s="128">
        <f t="shared" si="3"/>
        <v>2082555</v>
      </c>
    </row>
    <row r="19" spans="1:9" x14ac:dyDescent="0.2">
      <c r="A19" s="355">
        <v>8</v>
      </c>
      <c r="B19" s="354" t="s">
        <v>67</v>
      </c>
      <c r="C19" s="103" t="s">
        <v>17</v>
      </c>
      <c r="D19" s="107">
        <v>891333.54</v>
      </c>
      <c r="E19" s="51"/>
      <c r="F19" s="125">
        <f t="shared" si="2"/>
        <v>891333.54</v>
      </c>
      <c r="G19" s="143"/>
      <c r="H19" s="141"/>
      <c r="I19" s="128">
        <f t="shared" si="3"/>
        <v>891333.54</v>
      </c>
    </row>
    <row r="20" spans="1:9" x14ac:dyDescent="0.2">
      <c r="A20" s="355">
        <v>9</v>
      </c>
      <c r="B20" s="354" t="s">
        <v>68</v>
      </c>
      <c r="C20" s="103" t="s">
        <v>6</v>
      </c>
      <c r="D20" s="107">
        <v>1096349.51</v>
      </c>
      <c r="E20" s="51"/>
      <c r="F20" s="125">
        <f t="shared" si="2"/>
        <v>1096349.51</v>
      </c>
      <c r="G20" s="143"/>
      <c r="H20" s="141"/>
      <c r="I20" s="128">
        <f t="shared" si="3"/>
        <v>1096349.51</v>
      </c>
    </row>
    <row r="21" spans="1:9" x14ac:dyDescent="0.2">
      <c r="A21" s="355">
        <v>10</v>
      </c>
      <c r="B21" s="354" t="s">
        <v>69</v>
      </c>
      <c r="C21" s="103" t="s">
        <v>18</v>
      </c>
      <c r="D21" s="107">
        <v>1084779.76</v>
      </c>
      <c r="E21" s="51"/>
      <c r="F21" s="125">
        <f t="shared" si="2"/>
        <v>1084779.76</v>
      </c>
      <c r="G21" s="143"/>
      <c r="H21" s="141"/>
      <c r="I21" s="128">
        <f t="shared" si="3"/>
        <v>1084779.76</v>
      </c>
    </row>
    <row r="22" spans="1:9" x14ac:dyDescent="0.2">
      <c r="A22" s="355">
        <v>11</v>
      </c>
      <c r="B22" s="354" t="s">
        <v>70</v>
      </c>
      <c r="C22" s="103" t="s">
        <v>7</v>
      </c>
      <c r="D22" s="107">
        <v>775173.25</v>
      </c>
      <c r="E22" s="51"/>
      <c r="F22" s="125">
        <f t="shared" si="2"/>
        <v>775173.25</v>
      </c>
      <c r="G22" s="143"/>
      <c r="H22" s="141"/>
      <c r="I22" s="128">
        <f t="shared" si="3"/>
        <v>775173.25</v>
      </c>
    </row>
    <row r="23" spans="1:9" x14ac:dyDescent="0.2">
      <c r="A23" s="355">
        <v>12</v>
      </c>
      <c r="B23" s="354" t="s">
        <v>71</v>
      </c>
      <c r="C23" s="103" t="s">
        <v>19</v>
      </c>
      <c r="D23" s="107">
        <v>1473060.57</v>
      </c>
      <c r="E23" s="51"/>
      <c r="F23" s="125">
        <f t="shared" si="2"/>
        <v>1473060.57</v>
      </c>
      <c r="G23" s="143"/>
      <c r="H23" s="141"/>
      <c r="I23" s="128">
        <f t="shared" si="3"/>
        <v>1473060.57</v>
      </c>
    </row>
    <row r="24" spans="1:9" x14ac:dyDescent="0.2">
      <c r="A24" s="355">
        <v>13</v>
      </c>
      <c r="B24" s="354" t="s">
        <v>260</v>
      </c>
      <c r="C24" s="103" t="s">
        <v>261</v>
      </c>
      <c r="D24" s="107"/>
      <c r="E24" s="51"/>
      <c r="F24" s="125">
        <f t="shared" si="2"/>
        <v>0</v>
      </c>
      <c r="G24" s="143"/>
      <c r="H24" s="141"/>
      <c r="I24" s="128">
        <f t="shared" si="3"/>
        <v>0</v>
      </c>
    </row>
    <row r="25" spans="1:9" x14ac:dyDescent="0.2">
      <c r="A25" s="355">
        <v>14</v>
      </c>
      <c r="B25" s="63" t="s">
        <v>72</v>
      </c>
      <c r="C25" s="103" t="s">
        <v>73</v>
      </c>
      <c r="D25" s="107"/>
      <c r="E25" s="51"/>
      <c r="F25" s="125">
        <f t="shared" si="2"/>
        <v>0</v>
      </c>
      <c r="G25" s="143"/>
      <c r="H25" s="141"/>
      <c r="I25" s="128">
        <f t="shared" si="3"/>
        <v>0</v>
      </c>
    </row>
    <row r="26" spans="1:9" x14ac:dyDescent="0.2">
      <c r="A26" s="355">
        <v>15</v>
      </c>
      <c r="B26" s="354" t="s">
        <v>74</v>
      </c>
      <c r="C26" s="103" t="s">
        <v>22</v>
      </c>
      <c r="D26" s="107">
        <v>1274986.45</v>
      </c>
      <c r="E26" s="51"/>
      <c r="F26" s="125">
        <f t="shared" si="2"/>
        <v>1274986.45</v>
      </c>
      <c r="G26" s="143"/>
      <c r="H26" s="141"/>
      <c r="I26" s="128">
        <f t="shared" si="3"/>
        <v>1274986.45</v>
      </c>
    </row>
    <row r="27" spans="1:9" x14ac:dyDescent="0.2">
      <c r="A27" s="355">
        <v>16</v>
      </c>
      <c r="B27" s="354" t="s">
        <v>75</v>
      </c>
      <c r="C27" s="103" t="s">
        <v>10</v>
      </c>
      <c r="D27" s="107">
        <v>2061729.45</v>
      </c>
      <c r="E27" s="51"/>
      <c r="F27" s="125">
        <f t="shared" si="2"/>
        <v>2061729.45</v>
      </c>
      <c r="G27" s="143"/>
      <c r="H27" s="141"/>
      <c r="I27" s="128">
        <f t="shared" si="3"/>
        <v>2061729.45</v>
      </c>
    </row>
    <row r="28" spans="1:9" x14ac:dyDescent="0.2">
      <c r="A28" s="355">
        <v>17</v>
      </c>
      <c r="B28" s="354" t="s">
        <v>76</v>
      </c>
      <c r="C28" s="103" t="s">
        <v>235</v>
      </c>
      <c r="D28" s="107">
        <v>1964543.55</v>
      </c>
      <c r="E28" s="51"/>
      <c r="F28" s="125">
        <f t="shared" si="2"/>
        <v>1964543.55</v>
      </c>
      <c r="G28" s="143"/>
      <c r="H28" s="141"/>
      <c r="I28" s="128">
        <f t="shared" si="3"/>
        <v>1964543.55</v>
      </c>
    </row>
    <row r="29" spans="1:9" x14ac:dyDescent="0.2">
      <c r="A29" s="355">
        <v>18</v>
      </c>
      <c r="B29" s="354" t="s">
        <v>77</v>
      </c>
      <c r="C29" s="103" t="s">
        <v>9</v>
      </c>
      <c r="D29" s="107">
        <v>4680658.0599999996</v>
      </c>
      <c r="E29" s="51">
        <v>108638.01</v>
      </c>
      <c r="F29" s="125">
        <f t="shared" si="2"/>
        <v>4789296.0699999994</v>
      </c>
      <c r="G29" s="143"/>
      <c r="H29" s="141">
        <v>1276790.8</v>
      </c>
      <c r="I29" s="128">
        <f t="shared" si="3"/>
        <v>6066086.8699999992</v>
      </c>
    </row>
    <row r="30" spans="1:9" x14ac:dyDescent="0.2">
      <c r="A30" s="355">
        <v>19</v>
      </c>
      <c r="B30" s="63" t="s">
        <v>78</v>
      </c>
      <c r="C30" s="103" t="s">
        <v>11</v>
      </c>
      <c r="D30" s="107">
        <v>486392.29</v>
      </c>
      <c r="E30" s="51"/>
      <c r="F30" s="125">
        <f t="shared" si="2"/>
        <v>486392.29</v>
      </c>
      <c r="G30" s="143"/>
      <c r="H30" s="141"/>
      <c r="I30" s="128">
        <f t="shared" si="3"/>
        <v>486392.29</v>
      </c>
    </row>
    <row r="31" spans="1:9" x14ac:dyDescent="0.2">
      <c r="A31" s="355">
        <v>20</v>
      </c>
      <c r="B31" s="63" t="s">
        <v>79</v>
      </c>
      <c r="C31" s="103" t="s">
        <v>236</v>
      </c>
      <c r="D31" s="107">
        <v>911696.3</v>
      </c>
      <c r="E31" s="51"/>
      <c r="F31" s="125">
        <f t="shared" si="2"/>
        <v>911696.3</v>
      </c>
      <c r="G31" s="143"/>
      <c r="H31" s="141"/>
      <c r="I31" s="128">
        <f t="shared" si="3"/>
        <v>911696.3</v>
      </c>
    </row>
    <row r="32" spans="1:9" x14ac:dyDescent="0.2">
      <c r="A32" s="355">
        <v>21</v>
      </c>
      <c r="B32" s="63" t="s">
        <v>80</v>
      </c>
      <c r="C32" s="103" t="s">
        <v>81</v>
      </c>
      <c r="D32" s="107">
        <v>3213613.76</v>
      </c>
      <c r="E32" s="51"/>
      <c r="F32" s="125">
        <f t="shared" si="2"/>
        <v>3213613.76</v>
      </c>
      <c r="G32" s="143"/>
      <c r="H32" s="141">
        <v>319197.7</v>
      </c>
      <c r="I32" s="128">
        <f t="shared" si="3"/>
        <v>3532811.46</v>
      </c>
    </row>
    <row r="33" spans="1:9" x14ac:dyDescent="0.2">
      <c r="A33" s="355">
        <v>22</v>
      </c>
      <c r="B33" s="63" t="s">
        <v>82</v>
      </c>
      <c r="C33" s="103" t="s">
        <v>39</v>
      </c>
      <c r="D33" s="107">
        <v>2125131.6800000002</v>
      </c>
      <c r="E33" s="51">
        <v>108638.01</v>
      </c>
      <c r="F33" s="125">
        <f t="shared" si="2"/>
        <v>2233769.69</v>
      </c>
      <c r="G33" s="143"/>
      <c r="H33" s="141"/>
      <c r="I33" s="128">
        <f t="shared" si="3"/>
        <v>2233769.69</v>
      </c>
    </row>
    <row r="34" spans="1:9" x14ac:dyDescent="0.2">
      <c r="A34" s="355">
        <v>23</v>
      </c>
      <c r="B34" s="354" t="s">
        <v>83</v>
      </c>
      <c r="C34" s="103" t="s">
        <v>84</v>
      </c>
      <c r="D34" s="107"/>
      <c r="E34" s="51"/>
      <c r="F34" s="125">
        <f t="shared" si="2"/>
        <v>0</v>
      </c>
      <c r="G34" s="143"/>
      <c r="H34" s="141"/>
      <c r="I34" s="128">
        <f t="shared" si="3"/>
        <v>0</v>
      </c>
    </row>
    <row r="35" spans="1:9" x14ac:dyDescent="0.2">
      <c r="A35" s="355">
        <v>24</v>
      </c>
      <c r="B35" s="354" t="s">
        <v>85</v>
      </c>
      <c r="C35" s="103" t="s">
        <v>86</v>
      </c>
      <c r="D35" s="107"/>
      <c r="E35" s="51"/>
      <c r="F35" s="125">
        <f t="shared" si="2"/>
        <v>0</v>
      </c>
      <c r="G35" s="143"/>
      <c r="H35" s="141"/>
      <c r="I35" s="128">
        <f t="shared" si="3"/>
        <v>0</v>
      </c>
    </row>
    <row r="36" spans="1:9" ht="24" x14ac:dyDescent="0.2">
      <c r="A36" s="355">
        <v>25</v>
      </c>
      <c r="B36" s="354" t="s">
        <v>87</v>
      </c>
      <c r="C36" s="103" t="s">
        <v>88</v>
      </c>
      <c r="D36" s="107"/>
      <c r="E36" s="51"/>
      <c r="F36" s="125">
        <f t="shared" si="2"/>
        <v>0</v>
      </c>
      <c r="G36" s="143"/>
      <c r="H36" s="141"/>
      <c r="I36" s="128">
        <f t="shared" si="3"/>
        <v>0</v>
      </c>
    </row>
    <row r="37" spans="1:9" x14ac:dyDescent="0.2">
      <c r="A37" s="355">
        <v>26</v>
      </c>
      <c r="B37" s="63" t="s">
        <v>89</v>
      </c>
      <c r="C37" s="103" t="s">
        <v>90</v>
      </c>
      <c r="D37" s="107">
        <v>1894199.47</v>
      </c>
      <c r="E37" s="51"/>
      <c r="F37" s="125">
        <f t="shared" si="2"/>
        <v>1894199.47</v>
      </c>
      <c r="G37" s="143"/>
      <c r="H37" s="141"/>
      <c r="I37" s="128">
        <f t="shared" si="3"/>
        <v>1894199.47</v>
      </c>
    </row>
    <row r="38" spans="1:9" x14ac:dyDescent="0.2">
      <c r="A38" s="355">
        <v>27</v>
      </c>
      <c r="B38" s="354" t="s">
        <v>91</v>
      </c>
      <c r="C38" s="103" t="s">
        <v>92</v>
      </c>
      <c r="D38" s="107">
        <v>1120414.5900000001</v>
      </c>
      <c r="E38" s="51"/>
      <c r="F38" s="125">
        <f t="shared" si="2"/>
        <v>1120414.5900000001</v>
      </c>
      <c r="G38" s="143"/>
      <c r="H38" s="141"/>
      <c r="I38" s="128">
        <f t="shared" si="3"/>
        <v>1120414.5900000001</v>
      </c>
    </row>
    <row r="39" spans="1:9" x14ac:dyDescent="0.2">
      <c r="A39" s="355">
        <v>28</v>
      </c>
      <c r="B39" s="354" t="s">
        <v>93</v>
      </c>
      <c r="C39" s="103" t="s">
        <v>94</v>
      </c>
      <c r="D39" s="107"/>
      <c r="E39" s="51"/>
      <c r="F39" s="125">
        <f t="shared" si="2"/>
        <v>0</v>
      </c>
      <c r="G39" s="143"/>
      <c r="H39" s="141"/>
      <c r="I39" s="128">
        <f t="shared" si="3"/>
        <v>0</v>
      </c>
    </row>
    <row r="40" spans="1:9" x14ac:dyDescent="0.2">
      <c r="A40" s="355">
        <v>29</v>
      </c>
      <c r="B40" s="46" t="s">
        <v>95</v>
      </c>
      <c r="C40" s="103" t="s">
        <v>96</v>
      </c>
      <c r="D40" s="107"/>
      <c r="E40" s="51"/>
      <c r="F40" s="125">
        <f t="shared" si="2"/>
        <v>0</v>
      </c>
      <c r="G40" s="143"/>
      <c r="H40" s="141"/>
      <c r="I40" s="128">
        <f t="shared" si="3"/>
        <v>0</v>
      </c>
    </row>
    <row r="41" spans="1:9" ht="24" x14ac:dyDescent="0.2">
      <c r="A41" s="355">
        <v>30</v>
      </c>
      <c r="B41" s="63" t="s">
        <v>97</v>
      </c>
      <c r="C41" s="103" t="s">
        <v>23</v>
      </c>
      <c r="D41" s="107"/>
      <c r="E41" s="51"/>
      <c r="F41" s="125">
        <f t="shared" si="2"/>
        <v>0</v>
      </c>
      <c r="G41" s="143"/>
      <c r="H41" s="141"/>
      <c r="I41" s="128">
        <f t="shared" si="3"/>
        <v>0</v>
      </c>
    </row>
    <row r="42" spans="1:9" x14ac:dyDescent="0.2">
      <c r="A42" s="355">
        <v>31</v>
      </c>
      <c r="B42" s="354" t="s">
        <v>98</v>
      </c>
      <c r="C42" s="103" t="s">
        <v>58</v>
      </c>
      <c r="D42" s="107"/>
      <c r="E42" s="51"/>
      <c r="F42" s="125">
        <f t="shared" si="2"/>
        <v>0</v>
      </c>
      <c r="G42" s="143"/>
      <c r="H42" s="141"/>
      <c r="I42" s="128">
        <f t="shared" si="3"/>
        <v>0</v>
      </c>
    </row>
    <row r="43" spans="1:9" x14ac:dyDescent="0.2">
      <c r="A43" s="355">
        <v>32</v>
      </c>
      <c r="B43" s="46" t="s">
        <v>99</v>
      </c>
      <c r="C43" s="103" t="s">
        <v>40</v>
      </c>
      <c r="D43" s="107">
        <v>2927146.75</v>
      </c>
      <c r="E43" s="51">
        <v>108638.01</v>
      </c>
      <c r="F43" s="125">
        <f t="shared" si="2"/>
        <v>3035784.76</v>
      </c>
      <c r="G43" s="143"/>
      <c r="H43" s="141"/>
      <c r="I43" s="128">
        <f t="shared" si="3"/>
        <v>3035784.76</v>
      </c>
    </row>
    <row r="44" spans="1:9" x14ac:dyDescent="0.2">
      <c r="A44" s="355">
        <v>33</v>
      </c>
      <c r="B44" s="63" t="s">
        <v>100</v>
      </c>
      <c r="C44" s="103" t="s">
        <v>38</v>
      </c>
      <c r="D44" s="107"/>
      <c r="E44" s="51"/>
      <c r="F44" s="125">
        <f t="shared" si="2"/>
        <v>0</v>
      </c>
      <c r="G44" s="143"/>
      <c r="H44" s="141"/>
      <c r="I44" s="128">
        <f t="shared" si="3"/>
        <v>0</v>
      </c>
    </row>
    <row r="45" spans="1:9" x14ac:dyDescent="0.2">
      <c r="A45" s="355">
        <v>34</v>
      </c>
      <c r="B45" s="46" t="s">
        <v>101</v>
      </c>
      <c r="C45" s="103" t="s">
        <v>16</v>
      </c>
      <c r="D45" s="107">
        <v>1326356.1399999999</v>
      </c>
      <c r="E45" s="51"/>
      <c r="F45" s="125">
        <f t="shared" si="2"/>
        <v>1326356.1399999999</v>
      </c>
      <c r="G45" s="143"/>
      <c r="H45" s="141"/>
      <c r="I45" s="128">
        <f t="shared" si="3"/>
        <v>1326356.1399999999</v>
      </c>
    </row>
    <row r="46" spans="1:9" x14ac:dyDescent="0.2">
      <c r="A46" s="355">
        <v>35</v>
      </c>
      <c r="B46" s="354" t="s">
        <v>102</v>
      </c>
      <c r="C46" s="103" t="s">
        <v>21</v>
      </c>
      <c r="D46" s="107">
        <v>3707410.69</v>
      </c>
      <c r="E46" s="51"/>
      <c r="F46" s="125">
        <f t="shared" si="2"/>
        <v>3707410.69</v>
      </c>
      <c r="G46" s="143"/>
      <c r="H46" s="141"/>
      <c r="I46" s="128">
        <f t="shared" si="3"/>
        <v>3707410.69</v>
      </c>
    </row>
    <row r="47" spans="1:9" x14ac:dyDescent="0.2">
      <c r="A47" s="355">
        <v>36</v>
      </c>
      <c r="B47" s="46" t="s">
        <v>103</v>
      </c>
      <c r="C47" s="103" t="s">
        <v>25</v>
      </c>
      <c r="D47" s="107">
        <v>1175023.81</v>
      </c>
      <c r="E47" s="51"/>
      <c r="F47" s="125">
        <f t="shared" si="2"/>
        <v>1175023.81</v>
      </c>
      <c r="G47" s="143"/>
      <c r="H47" s="141"/>
      <c r="I47" s="128">
        <f t="shared" si="3"/>
        <v>1175023.81</v>
      </c>
    </row>
    <row r="48" spans="1:9" x14ac:dyDescent="0.2">
      <c r="A48" s="355">
        <v>37</v>
      </c>
      <c r="B48" s="63" t="s">
        <v>104</v>
      </c>
      <c r="C48" s="103" t="s">
        <v>237</v>
      </c>
      <c r="D48" s="107">
        <v>2762393.51</v>
      </c>
      <c r="E48" s="51"/>
      <c r="F48" s="125">
        <f t="shared" si="2"/>
        <v>2762393.51</v>
      </c>
      <c r="G48" s="143"/>
      <c r="H48" s="141"/>
      <c r="I48" s="128">
        <f t="shared" si="3"/>
        <v>2762393.51</v>
      </c>
    </row>
    <row r="49" spans="1:9" x14ac:dyDescent="0.2">
      <c r="A49" s="355">
        <v>38</v>
      </c>
      <c r="B49" s="94" t="s">
        <v>105</v>
      </c>
      <c r="C49" s="134" t="s">
        <v>238</v>
      </c>
      <c r="D49" s="107">
        <v>1175949.3899999999</v>
      </c>
      <c r="E49" s="51"/>
      <c r="F49" s="125">
        <f t="shared" si="2"/>
        <v>1175949.3899999999</v>
      </c>
      <c r="G49" s="143"/>
      <c r="H49" s="141"/>
      <c r="I49" s="128">
        <f t="shared" si="3"/>
        <v>1175949.3899999999</v>
      </c>
    </row>
    <row r="50" spans="1:9" x14ac:dyDescent="0.2">
      <c r="A50" s="355">
        <v>39</v>
      </c>
      <c r="B50" s="63" t="s">
        <v>106</v>
      </c>
      <c r="C50" s="103" t="s">
        <v>239</v>
      </c>
      <c r="D50" s="107">
        <v>597461.89</v>
      </c>
      <c r="E50" s="51"/>
      <c r="F50" s="125">
        <f t="shared" si="2"/>
        <v>597461.89</v>
      </c>
      <c r="G50" s="143"/>
      <c r="H50" s="141"/>
      <c r="I50" s="128">
        <f t="shared" si="3"/>
        <v>597461.89</v>
      </c>
    </row>
    <row r="51" spans="1:9" x14ac:dyDescent="0.2">
      <c r="A51" s="355">
        <v>40</v>
      </c>
      <c r="B51" s="63" t="s">
        <v>107</v>
      </c>
      <c r="C51" s="103" t="s">
        <v>24</v>
      </c>
      <c r="D51" s="107">
        <v>1050996.0900000001</v>
      </c>
      <c r="E51" s="51"/>
      <c r="F51" s="125">
        <f t="shared" si="2"/>
        <v>1050996.0900000001</v>
      </c>
      <c r="G51" s="143"/>
      <c r="H51" s="141"/>
      <c r="I51" s="128">
        <f t="shared" si="3"/>
        <v>1050996.0900000001</v>
      </c>
    </row>
    <row r="52" spans="1:9" x14ac:dyDescent="0.2">
      <c r="A52" s="355">
        <v>41</v>
      </c>
      <c r="B52" s="354" t="s">
        <v>108</v>
      </c>
      <c r="C52" s="103" t="s">
        <v>20</v>
      </c>
      <c r="D52" s="107">
        <v>955661.35</v>
      </c>
      <c r="E52" s="51"/>
      <c r="F52" s="125">
        <f t="shared" si="2"/>
        <v>955661.35</v>
      </c>
      <c r="G52" s="143"/>
      <c r="H52" s="141"/>
      <c r="I52" s="128">
        <f t="shared" si="3"/>
        <v>955661.35</v>
      </c>
    </row>
    <row r="53" spans="1:9" x14ac:dyDescent="0.2">
      <c r="A53" s="355">
        <v>42</v>
      </c>
      <c r="B53" s="46" t="s">
        <v>109</v>
      </c>
      <c r="C53" s="103" t="s">
        <v>110</v>
      </c>
      <c r="D53" s="107"/>
      <c r="E53" s="51"/>
      <c r="F53" s="125">
        <f t="shared" si="2"/>
        <v>0</v>
      </c>
      <c r="G53" s="143"/>
      <c r="H53" s="141"/>
      <c r="I53" s="128">
        <f t="shared" si="3"/>
        <v>0</v>
      </c>
    </row>
    <row r="54" spans="1:9" x14ac:dyDescent="0.2">
      <c r="A54" s="355">
        <v>43</v>
      </c>
      <c r="B54" s="354" t="s">
        <v>111</v>
      </c>
      <c r="C54" s="103" t="s">
        <v>112</v>
      </c>
      <c r="D54" s="107">
        <v>3932326.63</v>
      </c>
      <c r="E54" s="51">
        <v>108638.01</v>
      </c>
      <c r="F54" s="125">
        <f t="shared" si="2"/>
        <v>4040964.6399999997</v>
      </c>
      <c r="G54" s="143"/>
      <c r="H54" s="141"/>
      <c r="I54" s="128">
        <f t="shared" si="3"/>
        <v>4040964.6399999997</v>
      </c>
    </row>
    <row r="55" spans="1:9" x14ac:dyDescent="0.2">
      <c r="A55" s="355">
        <v>44</v>
      </c>
      <c r="B55" s="63" t="s">
        <v>113</v>
      </c>
      <c r="C55" s="103" t="s">
        <v>244</v>
      </c>
      <c r="D55" s="107">
        <v>1249995.79</v>
      </c>
      <c r="E55" s="51"/>
      <c r="F55" s="125">
        <f t="shared" si="2"/>
        <v>1249995.79</v>
      </c>
      <c r="G55" s="143"/>
      <c r="H55" s="141"/>
      <c r="I55" s="128">
        <f t="shared" si="3"/>
        <v>1249995.79</v>
      </c>
    </row>
    <row r="56" spans="1:9" x14ac:dyDescent="0.2">
      <c r="A56" s="355">
        <v>45</v>
      </c>
      <c r="B56" s="63" t="s">
        <v>114</v>
      </c>
      <c r="C56" s="103" t="s">
        <v>2</v>
      </c>
      <c r="D56" s="107">
        <v>3440843.65</v>
      </c>
      <c r="E56" s="51"/>
      <c r="F56" s="125">
        <f t="shared" si="2"/>
        <v>3440843.65</v>
      </c>
      <c r="G56" s="143"/>
      <c r="H56" s="141">
        <v>638395.4</v>
      </c>
      <c r="I56" s="128">
        <f t="shared" si="3"/>
        <v>4079239.05</v>
      </c>
    </row>
    <row r="57" spans="1:9" x14ac:dyDescent="0.2">
      <c r="A57" s="355">
        <v>46</v>
      </c>
      <c r="B57" s="354" t="s">
        <v>115</v>
      </c>
      <c r="C57" s="103" t="s">
        <v>3</v>
      </c>
      <c r="D57" s="107">
        <v>1071821.6399999999</v>
      </c>
      <c r="E57" s="51"/>
      <c r="F57" s="125">
        <f t="shared" si="2"/>
        <v>1071821.6399999999</v>
      </c>
      <c r="G57" s="143"/>
      <c r="H57" s="141"/>
      <c r="I57" s="128">
        <f t="shared" si="3"/>
        <v>1071821.6399999999</v>
      </c>
    </row>
    <row r="58" spans="1:9" x14ac:dyDescent="0.2">
      <c r="A58" s="355">
        <v>47</v>
      </c>
      <c r="B58" s="354" t="s">
        <v>116</v>
      </c>
      <c r="C58" s="103" t="s">
        <v>240</v>
      </c>
      <c r="D58" s="107">
        <v>1173635.44</v>
      </c>
      <c r="E58" s="51"/>
      <c r="F58" s="125">
        <f t="shared" si="2"/>
        <v>1173635.44</v>
      </c>
      <c r="G58" s="143"/>
      <c r="H58" s="141"/>
      <c r="I58" s="128">
        <f t="shared" si="3"/>
        <v>1173635.44</v>
      </c>
    </row>
    <row r="59" spans="1:9" x14ac:dyDescent="0.2">
      <c r="A59" s="355">
        <v>48</v>
      </c>
      <c r="B59" s="46" t="s">
        <v>117</v>
      </c>
      <c r="C59" s="103" t="s">
        <v>0</v>
      </c>
      <c r="D59" s="107">
        <v>1056086.78</v>
      </c>
      <c r="E59" s="51"/>
      <c r="F59" s="125">
        <f t="shared" si="2"/>
        <v>1056086.78</v>
      </c>
      <c r="G59" s="143"/>
      <c r="H59" s="141"/>
      <c r="I59" s="128">
        <f t="shared" si="3"/>
        <v>1056086.78</v>
      </c>
    </row>
    <row r="60" spans="1:9" x14ac:dyDescent="0.2">
      <c r="A60" s="355">
        <v>49</v>
      </c>
      <c r="B60" s="354" t="s">
        <v>118</v>
      </c>
      <c r="C60" s="103" t="s">
        <v>4</v>
      </c>
      <c r="D60" s="107">
        <v>583115.4</v>
      </c>
      <c r="E60" s="51"/>
      <c r="F60" s="125">
        <f t="shared" si="2"/>
        <v>583115.4</v>
      </c>
      <c r="G60" s="143"/>
      <c r="H60" s="141"/>
      <c r="I60" s="128">
        <f t="shared" si="3"/>
        <v>583115.4</v>
      </c>
    </row>
    <row r="61" spans="1:9" x14ac:dyDescent="0.2">
      <c r="A61" s="355">
        <v>50</v>
      </c>
      <c r="B61" s="46" t="s">
        <v>119</v>
      </c>
      <c r="C61" s="103" t="s">
        <v>1</v>
      </c>
      <c r="D61" s="107">
        <v>1177337.76</v>
      </c>
      <c r="E61" s="51"/>
      <c r="F61" s="125">
        <f t="shared" si="2"/>
        <v>1177337.76</v>
      </c>
      <c r="G61" s="143"/>
      <c r="H61" s="141"/>
      <c r="I61" s="128">
        <f t="shared" si="3"/>
        <v>1177337.76</v>
      </c>
    </row>
    <row r="62" spans="1:9" x14ac:dyDescent="0.2">
      <c r="A62" s="355">
        <v>51</v>
      </c>
      <c r="B62" s="354" t="s">
        <v>120</v>
      </c>
      <c r="C62" s="103" t="s">
        <v>241</v>
      </c>
      <c r="D62" s="107">
        <v>1295349.21</v>
      </c>
      <c r="E62" s="51"/>
      <c r="F62" s="125">
        <f t="shared" si="2"/>
        <v>1295349.21</v>
      </c>
      <c r="G62" s="143"/>
      <c r="H62" s="141"/>
      <c r="I62" s="128">
        <f t="shared" si="3"/>
        <v>1295349.21</v>
      </c>
    </row>
    <row r="63" spans="1:9" x14ac:dyDescent="0.2">
      <c r="A63" s="355">
        <v>52</v>
      </c>
      <c r="B63" s="354" t="s">
        <v>121</v>
      </c>
      <c r="C63" s="103" t="s">
        <v>26</v>
      </c>
      <c r="D63" s="107">
        <v>4990264.57</v>
      </c>
      <c r="E63" s="51"/>
      <c r="F63" s="125">
        <f t="shared" si="2"/>
        <v>4990264.57</v>
      </c>
      <c r="G63" s="143"/>
      <c r="H63" s="141"/>
      <c r="I63" s="128">
        <f t="shared" si="3"/>
        <v>4990264.57</v>
      </c>
    </row>
    <row r="64" spans="1:9" x14ac:dyDescent="0.2">
      <c r="A64" s="355">
        <v>53</v>
      </c>
      <c r="B64" s="354" t="s">
        <v>122</v>
      </c>
      <c r="C64" s="103" t="s">
        <v>242</v>
      </c>
      <c r="D64" s="107">
        <v>970470.63</v>
      </c>
      <c r="E64" s="51"/>
      <c r="F64" s="125">
        <f t="shared" si="2"/>
        <v>970470.63</v>
      </c>
      <c r="G64" s="143"/>
      <c r="H64" s="141"/>
      <c r="I64" s="128">
        <f t="shared" si="3"/>
        <v>970470.63</v>
      </c>
    </row>
    <row r="65" spans="1:9" x14ac:dyDescent="0.2">
      <c r="A65" s="355">
        <v>54</v>
      </c>
      <c r="B65" s="354" t="s">
        <v>123</v>
      </c>
      <c r="C65" s="103" t="s">
        <v>124</v>
      </c>
      <c r="D65" s="107"/>
      <c r="E65" s="51"/>
      <c r="F65" s="125">
        <f t="shared" si="2"/>
        <v>0</v>
      </c>
      <c r="G65" s="143"/>
      <c r="H65" s="141"/>
      <c r="I65" s="128">
        <f t="shared" si="3"/>
        <v>0</v>
      </c>
    </row>
    <row r="66" spans="1:9" x14ac:dyDescent="0.2">
      <c r="A66" s="355">
        <v>55</v>
      </c>
      <c r="B66" s="354" t="s">
        <v>246</v>
      </c>
      <c r="C66" s="103" t="s">
        <v>245</v>
      </c>
      <c r="D66" s="107"/>
      <c r="E66" s="51"/>
      <c r="F66" s="125">
        <f t="shared" si="2"/>
        <v>0</v>
      </c>
      <c r="G66" s="143"/>
      <c r="H66" s="141"/>
      <c r="I66" s="128">
        <f t="shared" si="3"/>
        <v>0</v>
      </c>
    </row>
    <row r="67" spans="1:9" x14ac:dyDescent="0.2">
      <c r="A67" s="355">
        <v>56</v>
      </c>
      <c r="B67" s="354" t="s">
        <v>262</v>
      </c>
      <c r="C67" s="103" t="s">
        <v>263</v>
      </c>
      <c r="D67" s="107"/>
      <c r="E67" s="51"/>
      <c r="F67" s="125">
        <f t="shared" si="2"/>
        <v>0</v>
      </c>
      <c r="G67" s="143"/>
      <c r="H67" s="141"/>
      <c r="I67" s="128">
        <f t="shared" si="3"/>
        <v>0</v>
      </c>
    </row>
    <row r="68" spans="1:9" x14ac:dyDescent="0.2">
      <c r="A68" s="355">
        <v>57</v>
      </c>
      <c r="B68" s="354" t="s">
        <v>125</v>
      </c>
      <c r="C68" s="103" t="s">
        <v>53</v>
      </c>
      <c r="D68" s="107"/>
      <c r="E68" s="51"/>
      <c r="F68" s="125">
        <f t="shared" si="2"/>
        <v>0</v>
      </c>
      <c r="G68" s="143"/>
      <c r="H68" s="141"/>
      <c r="I68" s="128">
        <f t="shared" si="3"/>
        <v>0</v>
      </c>
    </row>
    <row r="69" spans="1:9" x14ac:dyDescent="0.2">
      <c r="A69" s="355">
        <v>58</v>
      </c>
      <c r="B69" s="46" t="s">
        <v>126</v>
      </c>
      <c r="C69" s="103" t="s">
        <v>264</v>
      </c>
      <c r="D69" s="107"/>
      <c r="E69" s="51"/>
      <c r="F69" s="125">
        <f t="shared" si="2"/>
        <v>0</v>
      </c>
      <c r="G69" s="143"/>
      <c r="H69" s="141"/>
      <c r="I69" s="128">
        <f t="shared" si="3"/>
        <v>0</v>
      </c>
    </row>
    <row r="70" spans="1:9" x14ac:dyDescent="0.2">
      <c r="A70" s="355">
        <v>59</v>
      </c>
      <c r="B70" s="63" t="s">
        <v>127</v>
      </c>
      <c r="C70" s="103" t="s">
        <v>128</v>
      </c>
      <c r="D70" s="107"/>
      <c r="E70" s="51"/>
      <c r="F70" s="125">
        <f t="shared" si="2"/>
        <v>0</v>
      </c>
      <c r="G70" s="143"/>
      <c r="H70" s="141"/>
      <c r="I70" s="128">
        <f t="shared" si="3"/>
        <v>0</v>
      </c>
    </row>
    <row r="71" spans="1:9" x14ac:dyDescent="0.2">
      <c r="A71" s="355">
        <v>60</v>
      </c>
      <c r="B71" s="46" t="s">
        <v>129</v>
      </c>
      <c r="C71" s="103" t="s">
        <v>265</v>
      </c>
      <c r="D71" s="107"/>
      <c r="E71" s="51"/>
      <c r="F71" s="125">
        <f t="shared" si="2"/>
        <v>0</v>
      </c>
      <c r="G71" s="143"/>
      <c r="H71" s="141"/>
      <c r="I71" s="128">
        <f t="shared" si="3"/>
        <v>0</v>
      </c>
    </row>
    <row r="72" spans="1:9" ht="24" x14ac:dyDescent="0.2">
      <c r="A72" s="355">
        <v>61</v>
      </c>
      <c r="B72" s="354" t="s">
        <v>130</v>
      </c>
      <c r="C72" s="103" t="s">
        <v>250</v>
      </c>
      <c r="D72" s="107"/>
      <c r="E72" s="51"/>
      <c r="F72" s="125">
        <f t="shared" si="2"/>
        <v>0</v>
      </c>
      <c r="G72" s="143"/>
      <c r="H72" s="141"/>
      <c r="I72" s="128">
        <f t="shared" si="3"/>
        <v>0</v>
      </c>
    </row>
    <row r="73" spans="1:9" ht="24" x14ac:dyDescent="0.2">
      <c r="A73" s="355">
        <v>62</v>
      </c>
      <c r="B73" s="63" t="s">
        <v>131</v>
      </c>
      <c r="C73" s="103" t="s">
        <v>266</v>
      </c>
      <c r="D73" s="107"/>
      <c r="E73" s="51"/>
      <c r="F73" s="125">
        <f t="shared" si="2"/>
        <v>0</v>
      </c>
      <c r="G73" s="143"/>
      <c r="H73" s="141"/>
      <c r="I73" s="128">
        <f t="shared" si="3"/>
        <v>0</v>
      </c>
    </row>
    <row r="74" spans="1:9" ht="24" x14ac:dyDescent="0.2">
      <c r="A74" s="355">
        <v>63</v>
      </c>
      <c r="B74" s="63" t="s">
        <v>132</v>
      </c>
      <c r="C74" s="103" t="s">
        <v>267</v>
      </c>
      <c r="D74" s="107"/>
      <c r="E74" s="51"/>
      <c r="F74" s="125">
        <f t="shared" si="2"/>
        <v>0</v>
      </c>
      <c r="G74" s="143"/>
      <c r="H74" s="141"/>
      <c r="I74" s="128">
        <f t="shared" si="3"/>
        <v>0</v>
      </c>
    </row>
    <row r="75" spans="1:9" x14ac:dyDescent="0.2">
      <c r="A75" s="355">
        <v>64</v>
      </c>
      <c r="B75" s="46" t="s">
        <v>133</v>
      </c>
      <c r="C75" s="103" t="s">
        <v>268</v>
      </c>
      <c r="D75" s="107"/>
      <c r="E75" s="51"/>
      <c r="F75" s="125">
        <f t="shared" si="2"/>
        <v>0</v>
      </c>
      <c r="G75" s="143"/>
      <c r="H75" s="141"/>
      <c r="I75" s="128">
        <f t="shared" si="3"/>
        <v>0</v>
      </c>
    </row>
    <row r="76" spans="1:9" x14ac:dyDescent="0.2">
      <c r="A76" s="355">
        <v>65</v>
      </c>
      <c r="B76" s="46" t="s">
        <v>134</v>
      </c>
      <c r="C76" s="103" t="s">
        <v>52</v>
      </c>
      <c r="D76" s="107"/>
      <c r="E76" s="51"/>
      <c r="F76" s="125">
        <f t="shared" si="2"/>
        <v>0</v>
      </c>
      <c r="G76" s="143"/>
      <c r="H76" s="141"/>
      <c r="I76" s="128">
        <f t="shared" si="3"/>
        <v>0</v>
      </c>
    </row>
    <row r="77" spans="1:9" x14ac:dyDescent="0.2">
      <c r="A77" s="355">
        <v>66</v>
      </c>
      <c r="B77" s="46" t="s">
        <v>135</v>
      </c>
      <c r="C77" s="103" t="s">
        <v>269</v>
      </c>
      <c r="D77" s="107"/>
      <c r="E77" s="51"/>
      <c r="F77" s="125">
        <f t="shared" ref="F77:F140" si="4">SUM(D77:E77)</f>
        <v>0</v>
      </c>
      <c r="G77" s="143"/>
      <c r="H77" s="141"/>
      <c r="I77" s="128">
        <f t="shared" ref="I77:I140" si="5">F77+G77+H77</f>
        <v>0</v>
      </c>
    </row>
    <row r="78" spans="1:9" ht="24" x14ac:dyDescent="0.2">
      <c r="A78" s="355">
        <v>67</v>
      </c>
      <c r="B78" s="46" t="s">
        <v>136</v>
      </c>
      <c r="C78" s="103" t="s">
        <v>270</v>
      </c>
      <c r="D78" s="107"/>
      <c r="E78" s="51"/>
      <c r="F78" s="125">
        <f t="shared" si="4"/>
        <v>0</v>
      </c>
      <c r="G78" s="143"/>
      <c r="H78" s="141"/>
      <c r="I78" s="128">
        <f t="shared" si="5"/>
        <v>0</v>
      </c>
    </row>
    <row r="79" spans="1:9" ht="24" x14ac:dyDescent="0.2">
      <c r="A79" s="355">
        <v>68</v>
      </c>
      <c r="B79" s="63" t="s">
        <v>137</v>
      </c>
      <c r="C79" s="103" t="s">
        <v>271</v>
      </c>
      <c r="D79" s="107"/>
      <c r="E79" s="51"/>
      <c r="F79" s="125">
        <f t="shared" si="4"/>
        <v>0</v>
      </c>
      <c r="G79" s="143"/>
      <c r="H79" s="141"/>
      <c r="I79" s="128">
        <f t="shared" si="5"/>
        <v>0</v>
      </c>
    </row>
    <row r="80" spans="1:9" ht="24" x14ac:dyDescent="0.2">
      <c r="A80" s="355">
        <v>69</v>
      </c>
      <c r="B80" s="46" t="s">
        <v>138</v>
      </c>
      <c r="C80" s="103" t="s">
        <v>272</v>
      </c>
      <c r="D80" s="107"/>
      <c r="E80" s="51"/>
      <c r="F80" s="125">
        <f t="shared" si="4"/>
        <v>0</v>
      </c>
      <c r="G80" s="143"/>
      <c r="H80" s="141"/>
      <c r="I80" s="128">
        <f t="shared" si="5"/>
        <v>0</v>
      </c>
    </row>
    <row r="81" spans="1:9" ht="24" x14ac:dyDescent="0.2">
      <c r="A81" s="355">
        <v>70</v>
      </c>
      <c r="B81" s="46" t="s">
        <v>139</v>
      </c>
      <c r="C81" s="103" t="s">
        <v>273</v>
      </c>
      <c r="D81" s="107"/>
      <c r="E81" s="51"/>
      <c r="F81" s="125">
        <f t="shared" si="4"/>
        <v>0</v>
      </c>
      <c r="G81" s="143"/>
      <c r="H81" s="141"/>
      <c r="I81" s="128">
        <f t="shared" si="5"/>
        <v>0</v>
      </c>
    </row>
    <row r="82" spans="1:9" ht="24" x14ac:dyDescent="0.2">
      <c r="A82" s="355">
        <v>71</v>
      </c>
      <c r="B82" s="63" t="s">
        <v>140</v>
      </c>
      <c r="C82" s="103" t="s">
        <v>274</v>
      </c>
      <c r="D82" s="107"/>
      <c r="E82" s="51"/>
      <c r="F82" s="125">
        <f t="shared" si="4"/>
        <v>0</v>
      </c>
      <c r="G82" s="143"/>
      <c r="H82" s="141"/>
      <c r="I82" s="128">
        <f t="shared" si="5"/>
        <v>0</v>
      </c>
    </row>
    <row r="83" spans="1:9" ht="24" x14ac:dyDescent="0.2">
      <c r="A83" s="355">
        <v>72</v>
      </c>
      <c r="B83" s="63" t="s">
        <v>141</v>
      </c>
      <c r="C83" s="103" t="s">
        <v>275</v>
      </c>
      <c r="D83" s="107"/>
      <c r="E83" s="51"/>
      <c r="F83" s="125">
        <f t="shared" si="4"/>
        <v>0</v>
      </c>
      <c r="G83" s="143"/>
      <c r="H83" s="141"/>
      <c r="I83" s="128">
        <f t="shared" si="5"/>
        <v>0</v>
      </c>
    </row>
    <row r="84" spans="1:9" ht="24" x14ac:dyDescent="0.2">
      <c r="A84" s="355">
        <v>73</v>
      </c>
      <c r="B84" s="63" t="s">
        <v>142</v>
      </c>
      <c r="C84" s="103" t="s">
        <v>276</v>
      </c>
      <c r="D84" s="107"/>
      <c r="E84" s="51"/>
      <c r="F84" s="125">
        <f t="shared" si="4"/>
        <v>0</v>
      </c>
      <c r="G84" s="143"/>
      <c r="H84" s="141"/>
      <c r="I84" s="128">
        <f t="shared" si="5"/>
        <v>0</v>
      </c>
    </row>
    <row r="85" spans="1:9" x14ac:dyDescent="0.2">
      <c r="A85" s="355">
        <v>74</v>
      </c>
      <c r="B85" s="354" t="s">
        <v>143</v>
      </c>
      <c r="C85" s="103" t="s">
        <v>144</v>
      </c>
      <c r="D85" s="107"/>
      <c r="E85" s="51"/>
      <c r="F85" s="125">
        <f t="shared" si="4"/>
        <v>0</v>
      </c>
      <c r="G85" s="143"/>
      <c r="H85" s="141"/>
      <c r="I85" s="128">
        <f t="shared" si="5"/>
        <v>0</v>
      </c>
    </row>
    <row r="86" spans="1:9" x14ac:dyDescent="0.2">
      <c r="A86" s="355">
        <v>75</v>
      </c>
      <c r="B86" s="63" t="s">
        <v>145</v>
      </c>
      <c r="C86" s="103" t="s">
        <v>277</v>
      </c>
      <c r="D86" s="107"/>
      <c r="E86" s="51"/>
      <c r="F86" s="125">
        <f t="shared" si="4"/>
        <v>0</v>
      </c>
      <c r="G86" s="143"/>
      <c r="H86" s="141"/>
      <c r="I86" s="128">
        <f t="shared" si="5"/>
        <v>0</v>
      </c>
    </row>
    <row r="87" spans="1:9" x14ac:dyDescent="0.2">
      <c r="A87" s="355">
        <v>76</v>
      </c>
      <c r="B87" s="354" t="s">
        <v>146</v>
      </c>
      <c r="C87" s="103" t="s">
        <v>35</v>
      </c>
      <c r="D87" s="107"/>
      <c r="E87" s="51"/>
      <c r="F87" s="125">
        <f t="shared" si="4"/>
        <v>0</v>
      </c>
      <c r="G87" s="143"/>
      <c r="H87" s="141"/>
      <c r="I87" s="128">
        <f t="shared" si="5"/>
        <v>0</v>
      </c>
    </row>
    <row r="88" spans="1:9" x14ac:dyDescent="0.2">
      <c r="A88" s="355">
        <v>77</v>
      </c>
      <c r="B88" s="63" t="s">
        <v>147</v>
      </c>
      <c r="C88" s="103" t="s">
        <v>37</v>
      </c>
      <c r="D88" s="107"/>
      <c r="E88" s="51"/>
      <c r="F88" s="125">
        <f t="shared" si="4"/>
        <v>0</v>
      </c>
      <c r="G88" s="143"/>
      <c r="H88" s="141"/>
      <c r="I88" s="128">
        <f t="shared" si="5"/>
        <v>0</v>
      </c>
    </row>
    <row r="89" spans="1:9" x14ac:dyDescent="0.2">
      <c r="A89" s="355">
        <v>78</v>
      </c>
      <c r="B89" s="63" t="s">
        <v>148</v>
      </c>
      <c r="C89" s="103" t="s">
        <v>36</v>
      </c>
      <c r="D89" s="107"/>
      <c r="E89" s="51"/>
      <c r="F89" s="125">
        <f t="shared" si="4"/>
        <v>0</v>
      </c>
      <c r="G89" s="143"/>
      <c r="H89" s="141"/>
      <c r="I89" s="128">
        <f t="shared" si="5"/>
        <v>0</v>
      </c>
    </row>
    <row r="90" spans="1:9" x14ac:dyDescent="0.2">
      <c r="A90" s="355">
        <v>79</v>
      </c>
      <c r="B90" s="63" t="s">
        <v>149</v>
      </c>
      <c r="C90" s="103" t="s">
        <v>51</v>
      </c>
      <c r="D90" s="107"/>
      <c r="E90" s="51"/>
      <c r="F90" s="125">
        <f t="shared" si="4"/>
        <v>0</v>
      </c>
      <c r="G90" s="143"/>
      <c r="H90" s="141"/>
      <c r="I90" s="128">
        <f t="shared" si="5"/>
        <v>0</v>
      </c>
    </row>
    <row r="91" spans="1:9" x14ac:dyDescent="0.2">
      <c r="A91" s="355">
        <v>80</v>
      </c>
      <c r="B91" s="63" t="s">
        <v>150</v>
      </c>
      <c r="C91" s="103" t="s">
        <v>256</v>
      </c>
      <c r="D91" s="107"/>
      <c r="E91" s="51"/>
      <c r="F91" s="125">
        <f t="shared" si="4"/>
        <v>0</v>
      </c>
      <c r="G91" s="143"/>
      <c r="H91" s="141"/>
      <c r="I91" s="128">
        <f t="shared" si="5"/>
        <v>0</v>
      </c>
    </row>
    <row r="92" spans="1:9" x14ac:dyDescent="0.2">
      <c r="A92" s="355">
        <v>81</v>
      </c>
      <c r="B92" s="63" t="s">
        <v>151</v>
      </c>
      <c r="C92" s="179" t="s">
        <v>337</v>
      </c>
      <c r="D92" s="107"/>
      <c r="E92" s="51"/>
      <c r="F92" s="125">
        <f t="shared" si="4"/>
        <v>0</v>
      </c>
      <c r="G92" s="143"/>
      <c r="H92" s="141"/>
      <c r="I92" s="128">
        <f t="shared" si="5"/>
        <v>0</v>
      </c>
    </row>
    <row r="93" spans="1:9" x14ac:dyDescent="0.2">
      <c r="A93" s="355">
        <v>82</v>
      </c>
      <c r="B93" s="46" t="s">
        <v>152</v>
      </c>
      <c r="C93" s="103" t="s">
        <v>294</v>
      </c>
      <c r="D93" s="107"/>
      <c r="E93" s="51"/>
      <c r="F93" s="125">
        <f t="shared" si="4"/>
        <v>0</v>
      </c>
      <c r="G93" s="143"/>
      <c r="H93" s="141"/>
      <c r="I93" s="128">
        <f t="shared" si="5"/>
        <v>0</v>
      </c>
    </row>
    <row r="94" spans="1:9" ht="24" x14ac:dyDescent="0.2">
      <c r="A94" s="484">
        <v>83</v>
      </c>
      <c r="B94" s="477" t="s">
        <v>153</v>
      </c>
      <c r="C94" s="135" t="s">
        <v>278</v>
      </c>
      <c r="D94" s="107"/>
      <c r="E94" s="51"/>
      <c r="F94" s="125">
        <f t="shared" si="4"/>
        <v>0</v>
      </c>
      <c r="G94" s="143"/>
      <c r="H94" s="141"/>
      <c r="I94" s="128">
        <f t="shared" si="5"/>
        <v>0</v>
      </c>
    </row>
    <row r="95" spans="1:9" ht="36" x14ac:dyDescent="0.2">
      <c r="A95" s="484"/>
      <c r="B95" s="477"/>
      <c r="C95" s="179" t="s">
        <v>333</v>
      </c>
      <c r="D95" s="107"/>
      <c r="E95" s="51"/>
      <c r="F95" s="125">
        <f t="shared" si="4"/>
        <v>0</v>
      </c>
      <c r="G95" s="143"/>
      <c r="H95" s="141"/>
      <c r="I95" s="128">
        <f t="shared" si="5"/>
        <v>0</v>
      </c>
    </row>
    <row r="96" spans="1:9" ht="24" x14ac:dyDescent="0.2">
      <c r="A96" s="484"/>
      <c r="B96" s="477"/>
      <c r="C96" s="179" t="s">
        <v>279</v>
      </c>
      <c r="D96" s="107"/>
      <c r="E96" s="51"/>
      <c r="F96" s="125">
        <f t="shared" si="4"/>
        <v>0</v>
      </c>
      <c r="G96" s="143"/>
      <c r="H96" s="141"/>
      <c r="I96" s="128">
        <f t="shared" si="5"/>
        <v>0</v>
      </c>
    </row>
    <row r="97" spans="1:9" ht="36" x14ac:dyDescent="0.2">
      <c r="A97" s="484"/>
      <c r="B97" s="477"/>
      <c r="C97" s="208" t="s">
        <v>334</v>
      </c>
      <c r="D97" s="107"/>
      <c r="E97" s="51"/>
      <c r="F97" s="125">
        <f t="shared" si="4"/>
        <v>0</v>
      </c>
      <c r="G97" s="143"/>
      <c r="H97" s="141"/>
      <c r="I97" s="128">
        <f t="shared" si="5"/>
        <v>0</v>
      </c>
    </row>
    <row r="98" spans="1:9" ht="24" x14ac:dyDescent="0.2">
      <c r="A98" s="355">
        <v>84</v>
      </c>
      <c r="B98" s="46" t="s">
        <v>154</v>
      </c>
      <c r="C98" s="103" t="s">
        <v>50</v>
      </c>
      <c r="D98" s="107"/>
      <c r="E98" s="51"/>
      <c r="F98" s="125">
        <f t="shared" si="4"/>
        <v>0</v>
      </c>
      <c r="G98" s="143"/>
      <c r="H98" s="141"/>
      <c r="I98" s="128">
        <f t="shared" si="5"/>
        <v>0</v>
      </c>
    </row>
    <row r="99" spans="1:9" x14ac:dyDescent="0.2">
      <c r="A99" s="355">
        <v>85</v>
      </c>
      <c r="B99" s="46" t="s">
        <v>155</v>
      </c>
      <c r="C99" s="103" t="s">
        <v>156</v>
      </c>
      <c r="D99" s="107"/>
      <c r="E99" s="51"/>
      <c r="F99" s="125">
        <f t="shared" si="4"/>
        <v>0</v>
      </c>
      <c r="G99" s="143"/>
      <c r="H99" s="141"/>
      <c r="I99" s="128">
        <f t="shared" si="5"/>
        <v>0</v>
      </c>
    </row>
    <row r="100" spans="1:9" x14ac:dyDescent="0.2">
      <c r="A100" s="355">
        <v>86</v>
      </c>
      <c r="B100" s="354" t="s">
        <v>157</v>
      </c>
      <c r="C100" s="103" t="s">
        <v>158</v>
      </c>
      <c r="D100" s="107"/>
      <c r="E100" s="51"/>
      <c r="F100" s="125">
        <f t="shared" si="4"/>
        <v>0</v>
      </c>
      <c r="G100" s="143"/>
      <c r="H100" s="141"/>
      <c r="I100" s="128">
        <f t="shared" si="5"/>
        <v>0</v>
      </c>
    </row>
    <row r="101" spans="1:9" x14ac:dyDescent="0.2">
      <c r="A101" s="355">
        <v>87</v>
      </c>
      <c r="B101" s="46" t="s">
        <v>159</v>
      </c>
      <c r="C101" s="103" t="s">
        <v>28</v>
      </c>
      <c r="D101" s="107">
        <v>764991.87</v>
      </c>
      <c r="E101" s="51"/>
      <c r="F101" s="125">
        <f t="shared" si="4"/>
        <v>764991.87</v>
      </c>
      <c r="G101" s="143"/>
      <c r="H101" s="141"/>
      <c r="I101" s="128">
        <f t="shared" si="5"/>
        <v>764991.87</v>
      </c>
    </row>
    <row r="102" spans="1:9" x14ac:dyDescent="0.2">
      <c r="A102" s="355">
        <v>88</v>
      </c>
      <c r="B102" s="354" t="s">
        <v>160</v>
      </c>
      <c r="C102" s="103" t="s">
        <v>12</v>
      </c>
      <c r="D102" s="107">
        <v>985742.7</v>
      </c>
      <c r="E102" s="51"/>
      <c r="F102" s="125">
        <f t="shared" si="4"/>
        <v>985742.7</v>
      </c>
      <c r="G102" s="143"/>
      <c r="H102" s="141"/>
      <c r="I102" s="128">
        <f t="shared" si="5"/>
        <v>985742.7</v>
      </c>
    </row>
    <row r="103" spans="1:9" x14ac:dyDescent="0.2">
      <c r="A103" s="355">
        <v>89</v>
      </c>
      <c r="B103" s="354" t="s">
        <v>161</v>
      </c>
      <c r="C103" s="103" t="s">
        <v>27</v>
      </c>
      <c r="D103" s="107">
        <v>1717413.69</v>
      </c>
      <c r="E103" s="51"/>
      <c r="F103" s="125">
        <f t="shared" si="4"/>
        <v>1717413.69</v>
      </c>
      <c r="G103" s="143"/>
      <c r="H103" s="141"/>
      <c r="I103" s="128">
        <f t="shared" si="5"/>
        <v>1717413.69</v>
      </c>
    </row>
    <row r="104" spans="1:9" x14ac:dyDescent="0.2">
      <c r="A104" s="355">
        <v>90</v>
      </c>
      <c r="B104" s="46" t="s">
        <v>162</v>
      </c>
      <c r="C104" s="103" t="s">
        <v>44</v>
      </c>
      <c r="D104" s="107">
        <v>760826.76</v>
      </c>
      <c r="E104" s="51"/>
      <c r="F104" s="125">
        <f t="shared" si="4"/>
        <v>760826.76</v>
      </c>
      <c r="G104" s="143"/>
      <c r="H104" s="141"/>
      <c r="I104" s="128">
        <f t="shared" si="5"/>
        <v>760826.76</v>
      </c>
    </row>
    <row r="105" spans="1:9" x14ac:dyDescent="0.2">
      <c r="A105" s="355">
        <v>91</v>
      </c>
      <c r="B105" s="46" t="s">
        <v>163</v>
      </c>
      <c r="C105" s="103" t="s">
        <v>33</v>
      </c>
      <c r="D105" s="107">
        <v>1129207.6000000001</v>
      </c>
      <c r="E105" s="51"/>
      <c r="F105" s="125">
        <f t="shared" si="4"/>
        <v>1129207.6000000001</v>
      </c>
      <c r="G105" s="143"/>
      <c r="H105" s="141"/>
      <c r="I105" s="128">
        <f t="shared" si="5"/>
        <v>1129207.6000000001</v>
      </c>
    </row>
    <row r="106" spans="1:9" x14ac:dyDescent="0.2">
      <c r="A106" s="355">
        <v>92</v>
      </c>
      <c r="B106" s="63" t="s">
        <v>164</v>
      </c>
      <c r="C106" s="103" t="s">
        <v>29</v>
      </c>
      <c r="D106" s="107">
        <v>2330147.65</v>
      </c>
      <c r="E106" s="51"/>
      <c r="F106" s="125">
        <f t="shared" si="4"/>
        <v>2330147.65</v>
      </c>
      <c r="G106" s="143"/>
      <c r="H106" s="141"/>
      <c r="I106" s="128">
        <f t="shared" si="5"/>
        <v>2330147.65</v>
      </c>
    </row>
    <row r="107" spans="1:9" x14ac:dyDescent="0.2">
      <c r="A107" s="355">
        <v>93</v>
      </c>
      <c r="B107" s="63" t="s">
        <v>165</v>
      </c>
      <c r="C107" s="103" t="s">
        <v>30</v>
      </c>
      <c r="D107" s="107">
        <v>1671134.69</v>
      </c>
      <c r="E107" s="51"/>
      <c r="F107" s="125">
        <f t="shared" si="4"/>
        <v>1671134.69</v>
      </c>
      <c r="G107" s="143"/>
      <c r="H107" s="141"/>
      <c r="I107" s="128">
        <f t="shared" si="5"/>
        <v>1671134.69</v>
      </c>
    </row>
    <row r="108" spans="1:9" x14ac:dyDescent="0.2">
      <c r="A108" s="355">
        <v>94</v>
      </c>
      <c r="B108" s="354" t="s">
        <v>166</v>
      </c>
      <c r="C108" s="103" t="s">
        <v>14</v>
      </c>
      <c r="D108" s="107">
        <v>764066.29</v>
      </c>
      <c r="E108" s="51"/>
      <c r="F108" s="125">
        <f t="shared" si="4"/>
        <v>764066.29</v>
      </c>
      <c r="G108" s="143"/>
      <c r="H108" s="141"/>
      <c r="I108" s="128">
        <f t="shared" si="5"/>
        <v>764066.29</v>
      </c>
    </row>
    <row r="109" spans="1:9" x14ac:dyDescent="0.2">
      <c r="A109" s="355">
        <v>95</v>
      </c>
      <c r="B109" s="63" t="s">
        <v>167</v>
      </c>
      <c r="C109" s="103" t="s">
        <v>31</v>
      </c>
      <c r="D109" s="107">
        <v>1032947.28</v>
      </c>
      <c r="E109" s="51"/>
      <c r="F109" s="125">
        <f t="shared" si="4"/>
        <v>1032947.28</v>
      </c>
      <c r="G109" s="143"/>
      <c r="H109" s="141"/>
      <c r="I109" s="128">
        <f t="shared" si="5"/>
        <v>1032947.28</v>
      </c>
    </row>
    <row r="110" spans="1:9" x14ac:dyDescent="0.2">
      <c r="A110" s="355">
        <v>96</v>
      </c>
      <c r="B110" s="63" t="s">
        <v>168</v>
      </c>
      <c r="C110" s="103" t="s">
        <v>15</v>
      </c>
      <c r="D110" s="107">
        <v>787668.58</v>
      </c>
      <c r="E110" s="51"/>
      <c r="F110" s="125">
        <f t="shared" si="4"/>
        <v>787668.58</v>
      </c>
      <c r="G110" s="143"/>
      <c r="H110" s="141"/>
      <c r="I110" s="128">
        <f t="shared" si="5"/>
        <v>787668.58</v>
      </c>
    </row>
    <row r="111" spans="1:9" x14ac:dyDescent="0.2">
      <c r="A111" s="355">
        <v>97</v>
      </c>
      <c r="B111" s="46" t="s">
        <v>169</v>
      </c>
      <c r="C111" s="103" t="s">
        <v>13</v>
      </c>
      <c r="D111" s="107">
        <v>1229170.24</v>
      </c>
      <c r="E111" s="51">
        <v>108638.01</v>
      </c>
      <c r="F111" s="125">
        <f t="shared" si="4"/>
        <v>1337808.25</v>
      </c>
      <c r="G111" s="143"/>
      <c r="H111" s="141"/>
      <c r="I111" s="128">
        <f t="shared" si="5"/>
        <v>1337808.25</v>
      </c>
    </row>
    <row r="112" spans="1:9" x14ac:dyDescent="0.2">
      <c r="A112" s="355">
        <v>98</v>
      </c>
      <c r="B112" s="354" t="s">
        <v>170</v>
      </c>
      <c r="C112" s="103" t="s">
        <v>32</v>
      </c>
      <c r="D112" s="107">
        <v>2137627.0099999998</v>
      </c>
      <c r="E112" s="51"/>
      <c r="F112" s="125">
        <f t="shared" si="4"/>
        <v>2137627.0099999998</v>
      </c>
      <c r="G112" s="143"/>
      <c r="H112" s="141"/>
      <c r="I112" s="128">
        <f t="shared" si="5"/>
        <v>2137627.0099999998</v>
      </c>
    </row>
    <row r="113" spans="1:9" x14ac:dyDescent="0.2">
      <c r="A113" s="355">
        <v>99</v>
      </c>
      <c r="B113" s="354" t="s">
        <v>171</v>
      </c>
      <c r="C113" s="103" t="s">
        <v>54</v>
      </c>
      <c r="D113" s="107">
        <v>960752.04</v>
      </c>
      <c r="E113" s="51"/>
      <c r="F113" s="125">
        <f t="shared" si="4"/>
        <v>960752.04</v>
      </c>
      <c r="G113" s="143"/>
      <c r="H113" s="141"/>
      <c r="I113" s="128">
        <f t="shared" si="5"/>
        <v>960752.04</v>
      </c>
    </row>
    <row r="114" spans="1:9" x14ac:dyDescent="0.2">
      <c r="A114" s="355">
        <v>100</v>
      </c>
      <c r="B114" s="63" t="s">
        <v>172</v>
      </c>
      <c r="C114" s="103" t="s">
        <v>34</v>
      </c>
      <c r="D114" s="107">
        <v>2164931.62</v>
      </c>
      <c r="E114" s="51"/>
      <c r="F114" s="125">
        <f t="shared" si="4"/>
        <v>2164931.62</v>
      </c>
      <c r="G114" s="143"/>
      <c r="H114" s="141"/>
      <c r="I114" s="128">
        <f t="shared" si="5"/>
        <v>2164931.62</v>
      </c>
    </row>
    <row r="115" spans="1:9" x14ac:dyDescent="0.2">
      <c r="A115" s="355">
        <v>101</v>
      </c>
      <c r="B115" s="46" t="s">
        <v>173</v>
      </c>
      <c r="C115" s="103" t="s">
        <v>243</v>
      </c>
      <c r="D115" s="107">
        <v>857549.87</v>
      </c>
      <c r="E115" s="51"/>
      <c r="F115" s="125">
        <f t="shared" si="4"/>
        <v>857549.87</v>
      </c>
      <c r="G115" s="143"/>
      <c r="H115" s="141"/>
      <c r="I115" s="128">
        <f t="shared" si="5"/>
        <v>857549.87</v>
      </c>
    </row>
    <row r="116" spans="1:9" x14ac:dyDescent="0.2">
      <c r="A116" s="355">
        <v>102</v>
      </c>
      <c r="B116" s="63" t="s">
        <v>174</v>
      </c>
      <c r="C116" s="103" t="s">
        <v>175</v>
      </c>
      <c r="D116" s="107"/>
      <c r="E116" s="51"/>
      <c r="F116" s="125">
        <f t="shared" si="4"/>
        <v>0</v>
      </c>
      <c r="G116" s="143"/>
      <c r="H116" s="141"/>
      <c r="I116" s="128">
        <f t="shared" si="5"/>
        <v>0</v>
      </c>
    </row>
    <row r="117" spans="1:9" x14ac:dyDescent="0.2">
      <c r="A117" s="355">
        <v>103</v>
      </c>
      <c r="B117" s="63" t="s">
        <v>176</v>
      </c>
      <c r="C117" s="103" t="s">
        <v>177</v>
      </c>
      <c r="D117" s="107"/>
      <c r="E117" s="51"/>
      <c r="F117" s="125">
        <f t="shared" si="4"/>
        <v>0</v>
      </c>
      <c r="G117" s="143"/>
      <c r="H117" s="141"/>
      <c r="I117" s="128">
        <f t="shared" si="5"/>
        <v>0</v>
      </c>
    </row>
    <row r="118" spans="1:9" x14ac:dyDescent="0.2">
      <c r="A118" s="355">
        <v>104</v>
      </c>
      <c r="B118" s="354" t="s">
        <v>178</v>
      </c>
      <c r="C118" s="103" t="s">
        <v>179</v>
      </c>
      <c r="D118" s="107"/>
      <c r="E118" s="51"/>
      <c r="F118" s="125">
        <f t="shared" si="4"/>
        <v>0</v>
      </c>
      <c r="G118" s="143"/>
      <c r="H118" s="141"/>
      <c r="I118" s="128">
        <f t="shared" si="5"/>
        <v>0</v>
      </c>
    </row>
    <row r="119" spans="1:9" x14ac:dyDescent="0.2">
      <c r="A119" s="355">
        <v>105</v>
      </c>
      <c r="B119" s="354" t="s">
        <v>180</v>
      </c>
      <c r="C119" s="103" t="s">
        <v>181</v>
      </c>
      <c r="D119" s="107"/>
      <c r="E119" s="51"/>
      <c r="F119" s="125">
        <f t="shared" si="4"/>
        <v>0</v>
      </c>
      <c r="G119" s="143"/>
      <c r="H119" s="141"/>
      <c r="I119" s="128">
        <f t="shared" si="5"/>
        <v>0</v>
      </c>
    </row>
    <row r="120" spans="1:9" x14ac:dyDescent="0.2">
      <c r="A120" s="355">
        <v>106</v>
      </c>
      <c r="B120" s="354" t="s">
        <v>182</v>
      </c>
      <c r="C120" s="103" t="s">
        <v>183</v>
      </c>
      <c r="D120" s="107"/>
      <c r="E120" s="51"/>
      <c r="F120" s="125">
        <f t="shared" si="4"/>
        <v>0</v>
      </c>
      <c r="G120" s="143"/>
      <c r="H120" s="141"/>
      <c r="I120" s="128">
        <f t="shared" si="5"/>
        <v>0</v>
      </c>
    </row>
    <row r="121" spans="1:9" x14ac:dyDescent="0.2">
      <c r="A121" s="355">
        <v>107</v>
      </c>
      <c r="B121" s="354" t="s">
        <v>184</v>
      </c>
      <c r="C121" s="103" t="s">
        <v>185</v>
      </c>
      <c r="D121" s="107"/>
      <c r="E121" s="51"/>
      <c r="F121" s="125">
        <f t="shared" si="4"/>
        <v>0</v>
      </c>
      <c r="G121" s="143"/>
      <c r="H121" s="141"/>
      <c r="I121" s="128">
        <f t="shared" si="5"/>
        <v>0</v>
      </c>
    </row>
    <row r="122" spans="1:9" x14ac:dyDescent="0.2">
      <c r="A122" s="355">
        <v>108</v>
      </c>
      <c r="B122" s="354" t="s">
        <v>186</v>
      </c>
      <c r="C122" s="103" t="s">
        <v>187</v>
      </c>
      <c r="D122" s="107"/>
      <c r="E122" s="51"/>
      <c r="F122" s="125">
        <f t="shared" si="4"/>
        <v>0</v>
      </c>
      <c r="G122" s="143"/>
      <c r="H122" s="141"/>
      <c r="I122" s="128">
        <f t="shared" si="5"/>
        <v>0</v>
      </c>
    </row>
    <row r="123" spans="1:9" x14ac:dyDescent="0.2">
      <c r="A123" s="355">
        <v>109</v>
      </c>
      <c r="B123" s="354" t="s">
        <v>188</v>
      </c>
      <c r="C123" s="103" t="s">
        <v>189</v>
      </c>
      <c r="D123" s="107"/>
      <c r="E123" s="51"/>
      <c r="F123" s="125">
        <f t="shared" si="4"/>
        <v>0</v>
      </c>
      <c r="G123" s="143"/>
      <c r="H123" s="141"/>
      <c r="I123" s="128">
        <f t="shared" si="5"/>
        <v>0</v>
      </c>
    </row>
    <row r="124" spans="1:9" x14ac:dyDescent="0.2">
      <c r="A124" s="355">
        <v>110</v>
      </c>
      <c r="B124" s="95" t="s">
        <v>190</v>
      </c>
      <c r="C124" s="134" t="s">
        <v>191</v>
      </c>
      <c r="D124" s="107"/>
      <c r="E124" s="51"/>
      <c r="F124" s="125">
        <f t="shared" si="4"/>
        <v>0</v>
      </c>
      <c r="G124" s="143"/>
      <c r="H124" s="141"/>
      <c r="I124" s="128">
        <f t="shared" si="5"/>
        <v>0</v>
      </c>
    </row>
    <row r="125" spans="1:9" x14ac:dyDescent="0.2">
      <c r="A125" s="355">
        <v>111</v>
      </c>
      <c r="B125" s="95" t="s">
        <v>280</v>
      </c>
      <c r="C125" s="134" t="s">
        <v>252</v>
      </c>
      <c r="D125" s="107"/>
      <c r="E125" s="51"/>
      <c r="F125" s="125">
        <f t="shared" si="4"/>
        <v>0</v>
      </c>
      <c r="G125" s="143"/>
      <c r="H125" s="141"/>
      <c r="I125" s="128">
        <f t="shared" si="5"/>
        <v>0</v>
      </c>
    </row>
    <row r="126" spans="1:9" x14ac:dyDescent="0.2">
      <c r="A126" s="355">
        <v>112</v>
      </c>
      <c r="B126" s="46" t="s">
        <v>192</v>
      </c>
      <c r="C126" s="103" t="s">
        <v>193</v>
      </c>
      <c r="D126" s="107"/>
      <c r="E126" s="51"/>
      <c r="F126" s="125">
        <f t="shared" si="4"/>
        <v>0</v>
      </c>
      <c r="G126" s="143"/>
      <c r="H126" s="141"/>
      <c r="I126" s="128">
        <f t="shared" si="5"/>
        <v>0</v>
      </c>
    </row>
    <row r="127" spans="1:9" x14ac:dyDescent="0.2">
      <c r="A127" s="355">
        <v>113</v>
      </c>
      <c r="B127" s="354" t="s">
        <v>194</v>
      </c>
      <c r="C127" s="103" t="s">
        <v>195</v>
      </c>
      <c r="D127" s="107"/>
      <c r="E127" s="51"/>
      <c r="F127" s="125">
        <f t="shared" si="4"/>
        <v>0</v>
      </c>
      <c r="G127" s="143"/>
      <c r="H127" s="141"/>
      <c r="I127" s="128">
        <f t="shared" si="5"/>
        <v>0</v>
      </c>
    </row>
    <row r="128" spans="1:9" x14ac:dyDescent="0.2">
      <c r="A128" s="355">
        <v>114</v>
      </c>
      <c r="B128" s="63" t="s">
        <v>196</v>
      </c>
      <c r="C128" s="136" t="s">
        <v>197</v>
      </c>
      <c r="D128" s="107"/>
      <c r="E128" s="51"/>
      <c r="F128" s="125">
        <f t="shared" si="4"/>
        <v>0</v>
      </c>
      <c r="G128" s="143"/>
      <c r="H128" s="141"/>
      <c r="I128" s="128">
        <f t="shared" si="5"/>
        <v>0</v>
      </c>
    </row>
    <row r="129" spans="1:9" x14ac:dyDescent="0.2">
      <c r="A129" s="355">
        <v>115</v>
      </c>
      <c r="B129" s="354" t="s">
        <v>198</v>
      </c>
      <c r="C129" s="103" t="s">
        <v>297</v>
      </c>
      <c r="D129" s="107"/>
      <c r="E129" s="51"/>
      <c r="F129" s="125">
        <f t="shared" si="4"/>
        <v>0</v>
      </c>
      <c r="G129" s="143"/>
      <c r="H129" s="141"/>
      <c r="I129" s="128">
        <f t="shared" si="5"/>
        <v>0</v>
      </c>
    </row>
    <row r="130" spans="1:9" x14ac:dyDescent="0.2">
      <c r="A130" s="355">
        <v>116</v>
      </c>
      <c r="B130" s="46" t="s">
        <v>199</v>
      </c>
      <c r="C130" s="103" t="s">
        <v>281</v>
      </c>
      <c r="D130" s="107"/>
      <c r="E130" s="51"/>
      <c r="F130" s="125">
        <f t="shared" si="4"/>
        <v>0</v>
      </c>
      <c r="G130" s="143"/>
      <c r="H130" s="141"/>
      <c r="I130" s="128">
        <f t="shared" si="5"/>
        <v>0</v>
      </c>
    </row>
    <row r="131" spans="1:9" x14ac:dyDescent="0.2">
      <c r="A131" s="355">
        <v>117</v>
      </c>
      <c r="B131" s="46" t="s">
        <v>200</v>
      </c>
      <c r="C131" s="103" t="s">
        <v>201</v>
      </c>
      <c r="D131" s="107"/>
      <c r="E131" s="51"/>
      <c r="F131" s="125">
        <f t="shared" si="4"/>
        <v>0</v>
      </c>
      <c r="G131" s="143"/>
      <c r="H131" s="141"/>
      <c r="I131" s="128">
        <f t="shared" si="5"/>
        <v>0</v>
      </c>
    </row>
    <row r="132" spans="1:9" x14ac:dyDescent="0.2">
      <c r="A132" s="355">
        <v>118</v>
      </c>
      <c r="B132" s="46" t="s">
        <v>202</v>
      </c>
      <c r="C132" s="103" t="s">
        <v>203</v>
      </c>
      <c r="D132" s="107"/>
      <c r="E132" s="51"/>
      <c r="F132" s="125">
        <f t="shared" si="4"/>
        <v>0</v>
      </c>
      <c r="G132" s="143"/>
      <c r="H132" s="141"/>
      <c r="I132" s="128">
        <f t="shared" si="5"/>
        <v>0</v>
      </c>
    </row>
    <row r="133" spans="1:9" x14ac:dyDescent="0.2">
      <c r="A133" s="355">
        <v>119</v>
      </c>
      <c r="B133" s="63" t="s">
        <v>204</v>
      </c>
      <c r="C133" s="103" t="s">
        <v>205</v>
      </c>
      <c r="D133" s="107"/>
      <c r="E133" s="51"/>
      <c r="F133" s="125">
        <f t="shared" si="4"/>
        <v>0</v>
      </c>
      <c r="G133" s="143"/>
      <c r="H133" s="141"/>
      <c r="I133" s="128">
        <f t="shared" si="5"/>
        <v>0</v>
      </c>
    </row>
    <row r="134" spans="1:9" x14ac:dyDescent="0.2">
      <c r="A134" s="355">
        <v>120</v>
      </c>
      <c r="B134" s="46" t="s">
        <v>206</v>
      </c>
      <c r="C134" s="103" t="s">
        <v>207</v>
      </c>
      <c r="D134" s="107"/>
      <c r="E134" s="51"/>
      <c r="F134" s="125">
        <f t="shared" si="4"/>
        <v>0</v>
      </c>
      <c r="G134" s="143"/>
      <c r="H134" s="141"/>
      <c r="I134" s="128">
        <f t="shared" si="5"/>
        <v>0</v>
      </c>
    </row>
    <row r="135" spans="1:9" x14ac:dyDescent="0.2">
      <c r="A135" s="355">
        <v>121</v>
      </c>
      <c r="B135" s="354" t="s">
        <v>208</v>
      </c>
      <c r="C135" s="103" t="s">
        <v>209</v>
      </c>
      <c r="D135" s="107"/>
      <c r="E135" s="51"/>
      <c r="F135" s="125">
        <f t="shared" si="4"/>
        <v>0</v>
      </c>
      <c r="G135" s="143"/>
      <c r="H135" s="141"/>
      <c r="I135" s="128">
        <f t="shared" si="5"/>
        <v>0</v>
      </c>
    </row>
    <row r="136" spans="1:9" x14ac:dyDescent="0.2">
      <c r="A136" s="355">
        <v>122</v>
      </c>
      <c r="B136" s="354" t="s">
        <v>210</v>
      </c>
      <c r="C136" s="103" t="s">
        <v>211</v>
      </c>
      <c r="D136" s="107"/>
      <c r="E136" s="51"/>
      <c r="F136" s="125">
        <f t="shared" si="4"/>
        <v>0</v>
      </c>
      <c r="G136" s="143"/>
      <c r="H136" s="141"/>
      <c r="I136" s="128">
        <f t="shared" si="5"/>
        <v>0</v>
      </c>
    </row>
    <row r="137" spans="1:9" x14ac:dyDescent="0.2">
      <c r="A137" s="355">
        <v>123</v>
      </c>
      <c r="B137" s="354" t="s">
        <v>212</v>
      </c>
      <c r="C137" s="103" t="s">
        <v>249</v>
      </c>
      <c r="D137" s="107"/>
      <c r="E137" s="51"/>
      <c r="F137" s="125">
        <f t="shared" si="4"/>
        <v>0</v>
      </c>
      <c r="G137" s="143"/>
      <c r="H137" s="141"/>
      <c r="I137" s="128">
        <f t="shared" si="5"/>
        <v>0</v>
      </c>
    </row>
    <row r="138" spans="1:9" x14ac:dyDescent="0.2">
      <c r="A138" s="355">
        <v>124</v>
      </c>
      <c r="B138" s="354" t="s">
        <v>213</v>
      </c>
      <c r="C138" s="103" t="s">
        <v>214</v>
      </c>
      <c r="D138" s="107"/>
      <c r="E138" s="51"/>
      <c r="F138" s="125">
        <f t="shared" si="4"/>
        <v>0</v>
      </c>
      <c r="G138" s="143"/>
      <c r="H138" s="141"/>
      <c r="I138" s="128">
        <f t="shared" si="5"/>
        <v>0</v>
      </c>
    </row>
    <row r="139" spans="1:9" x14ac:dyDescent="0.2">
      <c r="A139" s="355">
        <v>125</v>
      </c>
      <c r="B139" s="354" t="s">
        <v>215</v>
      </c>
      <c r="C139" s="103" t="s">
        <v>41</v>
      </c>
      <c r="D139" s="107"/>
      <c r="E139" s="51"/>
      <c r="F139" s="125">
        <f t="shared" si="4"/>
        <v>0</v>
      </c>
      <c r="G139" s="143"/>
      <c r="H139" s="141"/>
      <c r="I139" s="128">
        <f t="shared" si="5"/>
        <v>0</v>
      </c>
    </row>
    <row r="140" spans="1:9" x14ac:dyDescent="0.2">
      <c r="A140" s="355">
        <v>126</v>
      </c>
      <c r="B140" s="63" t="s">
        <v>216</v>
      </c>
      <c r="C140" s="103" t="s">
        <v>47</v>
      </c>
      <c r="D140" s="107"/>
      <c r="E140" s="51"/>
      <c r="F140" s="125">
        <f t="shared" si="4"/>
        <v>0</v>
      </c>
      <c r="G140" s="143"/>
      <c r="H140" s="141"/>
      <c r="I140" s="128">
        <f t="shared" si="5"/>
        <v>0</v>
      </c>
    </row>
    <row r="141" spans="1:9" x14ac:dyDescent="0.2">
      <c r="A141" s="355">
        <v>127</v>
      </c>
      <c r="B141" s="63" t="s">
        <v>217</v>
      </c>
      <c r="C141" s="103" t="s">
        <v>253</v>
      </c>
      <c r="D141" s="107">
        <v>43432841.5</v>
      </c>
      <c r="E141" s="51">
        <v>11872390.92</v>
      </c>
      <c r="F141" s="125">
        <f t="shared" ref="F141:F154" si="6">SUM(D141:E141)</f>
        <v>55305232.420000002</v>
      </c>
      <c r="G141" s="143">
        <v>54541922.799999997</v>
      </c>
      <c r="H141" s="141">
        <v>2234383.9</v>
      </c>
      <c r="I141" s="128">
        <f t="shared" ref="I141:I154" si="7">F141+G141+H141</f>
        <v>112081539.12</v>
      </c>
    </row>
    <row r="142" spans="1:9" x14ac:dyDescent="0.2">
      <c r="A142" s="355">
        <v>128</v>
      </c>
      <c r="B142" s="63" t="s">
        <v>218</v>
      </c>
      <c r="C142" s="103" t="s">
        <v>49</v>
      </c>
      <c r="D142" s="107"/>
      <c r="E142" s="51"/>
      <c r="F142" s="125">
        <f t="shared" si="6"/>
        <v>0</v>
      </c>
      <c r="G142" s="143"/>
      <c r="H142" s="141"/>
      <c r="I142" s="128">
        <f t="shared" si="7"/>
        <v>0</v>
      </c>
    </row>
    <row r="143" spans="1:9" x14ac:dyDescent="0.2">
      <c r="A143" s="355">
        <v>129</v>
      </c>
      <c r="B143" s="354" t="s">
        <v>219</v>
      </c>
      <c r="C143" s="103" t="s">
        <v>48</v>
      </c>
      <c r="D143" s="107"/>
      <c r="E143" s="51"/>
      <c r="F143" s="125">
        <f t="shared" si="6"/>
        <v>0</v>
      </c>
      <c r="G143" s="143"/>
      <c r="H143" s="141"/>
      <c r="I143" s="128">
        <f t="shared" si="7"/>
        <v>0</v>
      </c>
    </row>
    <row r="144" spans="1:9" x14ac:dyDescent="0.2">
      <c r="A144" s="355">
        <v>130</v>
      </c>
      <c r="B144" s="354" t="s">
        <v>220</v>
      </c>
      <c r="C144" s="103" t="s">
        <v>221</v>
      </c>
      <c r="D144" s="107"/>
      <c r="E144" s="51"/>
      <c r="F144" s="125">
        <f t="shared" si="6"/>
        <v>0</v>
      </c>
      <c r="G144" s="143"/>
      <c r="H144" s="141"/>
      <c r="I144" s="128">
        <f t="shared" si="7"/>
        <v>0</v>
      </c>
    </row>
    <row r="145" spans="1:9" x14ac:dyDescent="0.2">
      <c r="A145" s="355">
        <v>131</v>
      </c>
      <c r="B145" s="354" t="s">
        <v>222</v>
      </c>
      <c r="C145" s="103" t="s">
        <v>42</v>
      </c>
      <c r="D145" s="107"/>
      <c r="E145" s="51"/>
      <c r="F145" s="125">
        <f t="shared" si="6"/>
        <v>0</v>
      </c>
      <c r="G145" s="143"/>
      <c r="H145" s="141"/>
      <c r="I145" s="128">
        <f t="shared" si="7"/>
        <v>0</v>
      </c>
    </row>
    <row r="146" spans="1:9" x14ac:dyDescent="0.2">
      <c r="A146" s="355">
        <v>132</v>
      </c>
      <c r="B146" s="63" t="s">
        <v>223</v>
      </c>
      <c r="C146" s="103" t="s">
        <v>251</v>
      </c>
      <c r="D146" s="107"/>
      <c r="E146" s="51"/>
      <c r="F146" s="125">
        <f t="shared" si="6"/>
        <v>0</v>
      </c>
      <c r="G146" s="143"/>
      <c r="H146" s="141"/>
      <c r="I146" s="128">
        <f t="shared" si="7"/>
        <v>0</v>
      </c>
    </row>
    <row r="147" spans="1:9" x14ac:dyDescent="0.2">
      <c r="A147" s="355">
        <v>133</v>
      </c>
      <c r="B147" s="46" t="s">
        <v>224</v>
      </c>
      <c r="C147" s="103" t="s">
        <v>225</v>
      </c>
      <c r="D147" s="107">
        <v>2266282.63</v>
      </c>
      <c r="E147" s="51"/>
      <c r="F147" s="125">
        <f t="shared" si="6"/>
        <v>2266282.63</v>
      </c>
      <c r="G147" s="143"/>
      <c r="H147" s="141"/>
      <c r="I147" s="128">
        <f t="shared" si="7"/>
        <v>2266282.63</v>
      </c>
    </row>
    <row r="148" spans="1:9" x14ac:dyDescent="0.2">
      <c r="A148" s="355">
        <v>134</v>
      </c>
      <c r="B148" s="354" t="s">
        <v>226</v>
      </c>
      <c r="C148" s="103" t="s">
        <v>227</v>
      </c>
      <c r="D148" s="107"/>
      <c r="E148" s="51"/>
      <c r="F148" s="125">
        <f t="shared" si="6"/>
        <v>0</v>
      </c>
      <c r="G148" s="143"/>
      <c r="H148" s="141"/>
      <c r="I148" s="128">
        <f t="shared" si="7"/>
        <v>0</v>
      </c>
    </row>
    <row r="149" spans="1:9" x14ac:dyDescent="0.2">
      <c r="A149" s="355">
        <v>135</v>
      </c>
      <c r="B149" s="63" t="s">
        <v>228</v>
      </c>
      <c r="C149" s="103" t="s">
        <v>229</v>
      </c>
      <c r="D149" s="107"/>
      <c r="E149" s="51"/>
      <c r="F149" s="125">
        <f t="shared" si="6"/>
        <v>0</v>
      </c>
      <c r="G149" s="143"/>
      <c r="H149" s="141"/>
      <c r="I149" s="128">
        <f t="shared" si="7"/>
        <v>0</v>
      </c>
    </row>
    <row r="150" spans="1:9" x14ac:dyDescent="0.2">
      <c r="A150" s="355">
        <v>136</v>
      </c>
      <c r="B150" s="354" t="s">
        <v>230</v>
      </c>
      <c r="C150" s="103" t="s">
        <v>231</v>
      </c>
      <c r="D150" s="107"/>
      <c r="E150" s="51"/>
      <c r="F150" s="125">
        <f t="shared" si="6"/>
        <v>0</v>
      </c>
      <c r="G150" s="143"/>
      <c r="H150" s="141"/>
      <c r="I150" s="128">
        <f t="shared" si="7"/>
        <v>0</v>
      </c>
    </row>
    <row r="151" spans="1:9" x14ac:dyDescent="0.2">
      <c r="A151" s="355">
        <v>137</v>
      </c>
      <c r="B151" s="48" t="s">
        <v>285</v>
      </c>
      <c r="C151" s="117" t="s">
        <v>286</v>
      </c>
      <c r="D151" s="296"/>
      <c r="E151" s="51"/>
      <c r="F151" s="125">
        <f t="shared" si="6"/>
        <v>0</v>
      </c>
      <c r="G151" s="297"/>
      <c r="H151" s="141"/>
      <c r="I151" s="128">
        <f t="shared" si="7"/>
        <v>0</v>
      </c>
    </row>
    <row r="152" spans="1:9" x14ac:dyDescent="0.2">
      <c r="A152" s="355">
        <v>138</v>
      </c>
      <c r="B152" s="49" t="s">
        <v>287</v>
      </c>
      <c r="C152" s="104" t="s">
        <v>288</v>
      </c>
      <c r="D152" s="296"/>
      <c r="E152" s="51"/>
      <c r="F152" s="125">
        <f t="shared" si="6"/>
        <v>0</v>
      </c>
      <c r="G152" s="297"/>
      <c r="H152" s="141"/>
      <c r="I152" s="128">
        <f t="shared" si="7"/>
        <v>0</v>
      </c>
    </row>
    <row r="153" spans="1:9" x14ac:dyDescent="0.2">
      <c r="A153" s="298">
        <v>139</v>
      </c>
      <c r="B153" s="48" t="s">
        <v>289</v>
      </c>
      <c r="C153" s="117" t="s">
        <v>290</v>
      </c>
      <c r="D153" s="296"/>
      <c r="E153" s="51"/>
      <c r="F153" s="125">
        <f t="shared" si="6"/>
        <v>0</v>
      </c>
      <c r="G153" s="335"/>
      <c r="H153" s="297"/>
      <c r="I153" s="128">
        <f t="shared" si="7"/>
        <v>0</v>
      </c>
    </row>
    <row r="154" spans="1:9" x14ac:dyDescent="0.2">
      <c r="A154" s="356">
        <v>140</v>
      </c>
      <c r="B154" s="357" t="s">
        <v>295</v>
      </c>
      <c r="C154" s="264" t="s">
        <v>296</v>
      </c>
      <c r="D154" s="124"/>
      <c r="E154" s="122"/>
      <c r="F154" s="271">
        <f t="shared" si="6"/>
        <v>0</v>
      </c>
      <c r="G154" s="336"/>
      <c r="H154" s="272"/>
      <c r="I154" s="273">
        <f t="shared" si="7"/>
        <v>0</v>
      </c>
    </row>
    <row r="155" spans="1:9" x14ac:dyDescent="0.2">
      <c r="A155" s="298">
        <v>141</v>
      </c>
      <c r="B155" s="320" t="s">
        <v>342</v>
      </c>
      <c r="C155" s="262" t="s">
        <v>341</v>
      </c>
      <c r="D155" s="296"/>
      <c r="E155" s="51"/>
      <c r="F155" s="125">
        <f t="shared" ref="F155" si="8">SUM(D155:E155)</f>
        <v>0</v>
      </c>
      <c r="G155" s="335"/>
      <c r="H155" s="297"/>
      <c r="I155" s="128">
        <f t="shared" ref="I155" si="9">F155+G155+H155</f>
        <v>0</v>
      </c>
    </row>
    <row r="156" spans="1:9" ht="12.75" thickBot="1" x14ac:dyDescent="0.25">
      <c r="A156" s="275">
        <v>142</v>
      </c>
      <c r="B156" s="311" t="s">
        <v>344</v>
      </c>
      <c r="C156" s="285" t="s">
        <v>343</v>
      </c>
      <c r="D156" s="281"/>
      <c r="E156" s="276"/>
      <c r="F156" s="279">
        <f t="shared" ref="F156" si="10">SUM(D156:E156)</f>
        <v>0</v>
      </c>
      <c r="G156" s="337"/>
      <c r="H156" s="144"/>
      <c r="I156" s="282">
        <f t="shared" ref="I156" si="11">F156+G156+H156</f>
        <v>0</v>
      </c>
    </row>
  </sheetData>
  <mergeCells count="12">
    <mergeCell ref="B94:B97"/>
    <mergeCell ref="A2:I2"/>
    <mergeCell ref="A4:A5"/>
    <mergeCell ref="B4:B5"/>
    <mergeCell ref="C4:C5"/>
    <mergeCell ref="A6:C6"/>
    <mergeCell ref="A11:C11"/>
    <mergeCell ref="D4:F4"/>
    <mergeCell ref="G4:G5"/>
    <mergeCell ref="H4:H5"/>
    <mergeCell ref="A94:A97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6"/>
  <sheetViews>
    <sheetView zoomScale="90" zoomScaleNormal="90" workbookViewId="0">
      <pane xSplit="3" ySplit="11" topLeftCell="D144" activePane="bottomRight" state="frozen"/>
      <selection activeCell="C173" sqref="C173"/>
      <selection pane="topRight" activeCell="C173" sqref="C173"/>
      <selection pane="bottomLeft" activeCell="C173" sqref="C173"/>
      <selection pane="bottomRight" activeCell="L166" sqref="L166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4" customWidth="1"/>
    <col min="4" max="4" width="14.85546875" style="5" customWidth="1"/>
    <col min="5" max="6" width="13.28515625" style="2" customWidth="1"/>
    <col min="7" max="7" width="13.140625" style="5" customWidth="1"/>
    <col min="8" max="8" width="13.85546875" style="66" customWidth="1"/>
    <col min="9" max="9" width="12.85546875" style="66" customWidth="1"/>
    <col min="10" max="10" width="14" style="66" customWidth="1"/>
    <col min="11" max="11" width="14.42578125" style="5" customWidth="1"/>
    <col min="12" max="12" width="14.140625" style="5" customWidth="1"/>
    <col min="13" max="13" width="14.28515625" style="5" customWidth="1"/>
    <col min="14" max="14" width="14.42578125" style="66" customWidth="1"/>
    <col min="15" max="15" width="15" style="5" customWidth="1"/>
    <col min="16" max="16384" width="9.140625" style="3"/>
  </cols>
  <sheetData>
    <row r="1" spans="1:15" ht="15.75" customHeight="1" x14ac:dyDescent="0.2">
      <c r="A1" s="486" t="s">
        <v>283</v>
      </c>
      <c r="B1" s="487"/>
      <c r="C1" s="487"/>
      <c r="D1" s="488"/>
      <c r="E1" s="488"/>
      <c r="F1" s="488"/>
      <c r="G1" s="488"/>
      <c r="H1" s="488"/>
      <c r="N1" s="5"/>
    </row>
    <row r="2" spans="1:15" ht="15" customHeight="1" thickBot="1" x14ac:dyDescent="0.25">
      <c r="C2" s="3"/>
      <c r="E2" s="5"/>
      <c r="F2" s="5"/>
      <c r="H2" s="5"/>
      <c r="I2" s="5"/>
      <c r="J2" s="5"/>
      <c r="N2" s="5"/>
    </row>
    <row r="3" spans="1:15" s="160" customFormat="1" ht="19.5" customHeight="1" x14ac:dyDescent="0.2">
      <c r="A3" s="496" t="s">
        <v>45</v>
      </c>
      <c r="B3" s="493" t="s">
        <v>298</v>
      </c>
      <c r="C3" s="490" t="s">
        <v>46</v>
      </c>
      <c r="D3" s="507" t="s">
        <v>293</v>
      </c>
      <c r="E3" s="508"/>
      <c r="F3" s="508"/>
      <c r="G3" s="508"/>
      <c r="H3" s="508"/>
      <c r="I3" s="508"/>
      <c r="J3" s="509"/>
      <c r="K3" s="519" t="s">
        <v>301</v>
      </c>
      <c r="L3" s="520"/>
      <c r="M3" s="521"/>
      <c r="N3" s="522"/>
      <c r="O3" s="510" t="s">
        <v>292</v>
      </c>
    </row>
    <row r="4" spans="1:15" s="161" customFormat="1" ht="12.75" x14ac:dyDescent="0.2">
      <c r="A4" s="497"/>
      <c r="B4" s="494"/>
      <c r="C4" s="491"/>
      <c r="D4" s="499" t="s">
        <v>308</v>
      </c>
      <c r="E4" s="500"/>
      <c r="F4" s="501" t="s">
        <v>309</v>
      </c>
      <c r="G4" s="500"/>
      <c r="H4" s="502" t="s">
        <v>302</v>
      </c>
      <c r="I4" s="503"/>
      <c r="J4" s="504"/>
      <c r="K4" s="523" t="s">
        <v>335</v>
      </c>
      <c r="L4" s="524" t="s">
        <v>336</v>
      </c>
      <c r="M4" s="524" t="s">
        <v>309</v>
      </c>
      <c r="N4" s="505" t="s">
        <v>259</v>
      </c>
      <c r="O4" s="511"/>
    </row>
    <row r="5" spans="1:15" s="160" customFormat="1" ht="114.75" customHeight="1" thickBot="1" x14ac:dyDescent="0.25">
      <c r="A5" s="498"/>
      <c r="B5" s="495"/>
      <c r="C5" s="492"/>
      <c r="D5" s="230" t="s">
        <v>257</v>
      </c>
      <c r="E5" s="162" t="s">
        <v>258</v>
      </c>
      <c r="F5" s="162" t="s">
        <v>257</v>
      </c>
      <c r="G5" s="162" t="s">
        <v>258</v>
      </c>
      <c r="H5" s="358" t="s">
        <v>257</v>
      </c>
      <c r="I5" s="358" t="s">
        <v>258</v>
      </c>
      <c r="J5" s="359" t="s">
        <v>259</v>
      </c>
      <c r="K5" s="459"/>
      <c r="L5" s="408"/>
      <c r="M5" s="408"/>
      <c r="N5" s="506"/>
      <c r="O5" s="512"/>
    </row>
    <row r="6" spans="1:15" ht="15.75" customHeight="1" x14ac:dyDescent="0.2">
      <c r="A6" s="429" t="s">
        <v>248</v>
      </c>
      <c r="B6" s="430"/>
      <c r="C6" s="431"/>
      <c r="D6" s="219">
        <f>SUM(D7:D11)</f>
        <v>36058733.449999996</v>
      </c>
      <c r="E6" s="132">
        <f t="shared" ref="E6:O6" si="0">SUM(E7:E11)</f>
        <v>27806003.40000001</v>
      </c>
      <c r="F6" s="132">
        <f t="shared" si="0"/>
        <v>36043074.25</v>
      </c>
      <c r="G6" s="132">
        <f t="shared" si="0"/>
        <v>27793769.149999999</v>
      </c>
      <c r="H6" s="132">
        <f t="shared" si="0"/>
        <v>72102362</v>
      </c>
      <c r="I6" s="132">
        <f t="shared" si="0"/>
        <v>55599855.000000007</v>
      </c>
      <c r="J6" s="222">
        <f t="shared" si="0"/>
        <v>127702217.08000003</v>
      </c>
      <c r="K6" s="219">
        <f t="shared" si="0"/>
        <v>139589703</v>
      </c>
      <c r="L6" s="132">
        <f t="shared" si="0"/>
        <v>283741161</v>
      </c>
      <c r="M6" s="132">
        <f t="shared" si="0"/>
        <v>414207354</v>
      </c>
      <c r="N6" s="222">
        <f t="shared" si="0"/>
        <v>837538218</v>
      </c>
      <c r="O6" s="226">
        <f t="shared" si="0"/>
        <v>965240435.08000004</v>
      </c>
    </row>
    <row r="7" spans="1:15" ht="15.75" customHeight="1" x14ac:dyDescent="0.2">
      <c r="A7" s="32"/>
      <c r="B7" s="31"/>
      <c r="C7" s="133" t="s">
        <v>55</v>
      </c>
      <c r="D7" s="220"/>
      <c r="E7" s="83"/>
      <c r="F7" s="58"/>
      <c r="G7" s="93"/>
      <c r="H7" s="72"/>
      <c r="I7" s="72"/>
      <c r="J7" s="127">
        <v>0</v>
      </c>
      <c r="K7" s="170"/>
      <c r="L7" s="58"/>
      <c r="M7" s="58"/>
      <c r="N7" s="174">
        <v>0</v>
      </c>
      <c r="O7" s="299">
        <f>J7+N7</f>
        <v>0</v>
      </c>
    </row>
    <row r="8" spans="1:15" ht="15.75" customHeight="1" x14ac:dyDescent="0.2">
      <c r="A8" s="32"/>
      <c r="B8" s="31"/>
      <c r="C8" s="133" t="s">
        <v>56</v>
      </c>
      <c r="D8" s="177"/>
      <c r="E8" s="83"/>
      <c r="F8" s="173"/>
      <c r="G8" s="175">
        <v>0</v>
      </c>
      <c r="H8" s="83">
        <v>554.29999999999995</v>
      </c>
      <c r="I8" s="176">
        <f>E8+G8+79+3.45</f>
        <v>82.45</v>
      </c>
      <c r="J8" s="155">
        <f>H8+I8+0.08</f>
        <v>636.83000000000004</v>
      </c>
      <c r="K8" s="171"/>
      <c r="L8" s="172"/>
      <c r="M8" s="51">
        <v>0</v>
      </c>
      <c r="N8" s="174">
        <f>SUM(K8:M8)</f>
        <v>0</v>
      </c>
      <c r="O8" s="299">
        <f>J8+N8</f>
        <v>636.83000000000004</v>
      </c>
    </row>
    <row r="9" spans="1:15" ht="15.75" customHeight="1" x14ac:dyDescent="0.2">
      <c r="A9" s="32"/>
      <c r="B9" s="31"/>
      <c r="C9" s="133" t="s">
        <v>57</v>
      </c>
      <c r="D9" s="177"/>
      <c r="E9" s="83"/>
      <c r="F9" s="173"/>
      <c r="G9" s="83"/>
      <c r="H9" s="72"/>
      <c r="I9" s="72"/>
      <c r="J9" s="127">
        <v>0</v>
      </c>
      <c r="K9" s="171"/>
      <c r="L9" s="172"/>
      <c r="M9" s="70"/>
      <c r="N9" s="174">
        <v>0</v>
      </c>
      <c r="O9" s="299">
        <f>J9+N9</f>
        <v>0</v>
      </c>
    </row>
    <row r="10" spans="1:15" ht="15.75" customHeight="1" x14ac:dyDescent="0.2">
      <c r="A10" s="32"/>
      <c r="B10" s="31"/>
      <c r="C10" s="133" t="s">
        <v>284</v>
      </c>
      <c r="D10" s="220"/>
      <c r="E10" s="83"/>
      <c r="F10" s="58"/>
      <c r="G10" s="93"/>
      <c r="H10" s="72"/>
      <c r="I10" s="72"/>
      <c r="J10" s="127">
        <v>0</v>
      </c>
      <c r="K10" s="170"/>
      <c r="L10" s="58"/>
      <c r="M10" s="58"/>
      <c r="N10" s="174">
        <v>0</v>
      </c>
      <c r="O10" s="299">
        <f>J10+N10</f>
        <v>0</v>
      </c>
    </row>
    <row r="11" spans="1:15" ht="15.75" customHeight="1" x14ac:dyDescent="0.2">
      <c r="A11" s="432" t="s">
        <v>247</v>
      </c>
      <c r="B11" s="489"/>
      <c r="C11" s="434"/>
      <c r="D11" s="221">
        <f>SUM(D12:D156)-D94</f>
        <v>36058733.449999996</v>
      </c>
      <c r="E11" s="353">
        <f t="shared" ref="E11:O11" si="1">SUM(E12:E156)-E94</f>
        <v>27806003.40000001</v>
      </c>
      <c r="F11" s="353">
        <f t="shared" si="1"/>
        <v>36043074.25</v>
      </c>
      <c r="G11" s="353">
        <f t="shared" si="1"/>
        <v>27793769.149999999</v>
      </c>
      <c r="H11" s="353">
        <f t="shared" si="1"/>
        <v>72101807.700000003</v>
      </c>
      <c r="I11" s="353">
        <f t="shared" si="1"/>
        <v>55599772.550000004</v>
      </c>
      <c r="J11" s="310">
        <f t="shared" si="1"/>
        <v>127701580.25000003</v>
      </c>
      <c r="K11" s="221">
        <f t="shared" si="1"/>
        <v>139589703</v>
      </c>
      <c r="L11" s="353">
        <f t="shared" si="1"/>
        <v>283741161</v>
      </c>
      <c r="M11" s="339">
        <f t="shared" si="1"/>
        <v>414207354</v>
      </c>
      <c r="N11" s="310">
        <f t="shared" si="1"/>
        <v>837538218</v>
      </c>
      <c r="O11" s="300">
        <f t="shared" si="1"/>
        <v>965239798.25</v>
      </c>
    </row>
    <row r="12" spans="1:15" s="1" customFormat="1" x14ac:dyDescent="0.2">
      <c r="A12" s="361">
        <v>1</v>
      </c>
      <c r="B12" s="63" t="s">
        <v>59</v>
      </c>
      <c r="C12" s="103" t="s">
        <v>43</v>
      </c>
      <c r="D12" s="621"/>
      <c r="E12" s="622"/>
      <c r="F12" s="622"/>
      <c r="G12" s="622"/>
      <c r="H12" s="614">
        <f>D12+F12</f>
        <v>0</v>
      </c>
      <c r="I12" s="614">
        <f>E12+G12</f>
        <v>0</v>
      </c>
      <c r="J12" s="623">
        <f>H12+I12</f>
        <v>0</v>
      </c>
      <c r="K12" s="597">
        <v>1520585</v>
      </c>
      <c r="L12" s="594">
        <v>3041170</v>
      </c>
      <c r="M12" s="594">
        <v>4561755</v>
      </c>
      <c r="N12" s="598">
        <f t="shared" ref="N12:N43" si="2">SUM(K12:M12)</f>
        <v>9123510</v>
      </c>
      <c r="O12" s="599">
        <f t="shared" ref="O12:O43" si="3">J12+N12</f>
        <v>9123510</v>
      </c>
    </row>
    <row r="13" spans="1:15" s="1" customFormat="1" x14ac:dyDescent="0.2">
      <c r="A13" s="361">
        <v>2</v>
      </c>
      <c r="B13" s="46" t="s">
        <v>60</v>
      </c>
      <c r="C13" s="103" t="s">
        <v>232</v>
      </c>
      <c r="D13" s="624">
        <v>485924.55</v>
      </c>
      <c r="E13" s="594">
        <v>247131.85</v>
      </c>
      <c r="F13" s="594">
        <v>485435.2</v>
      </c>
      <c r="G13" s="594">
        <v>247131.85</v>
      </c>
      <c r="H13" s="614">
        <f t="shared" ref="H13:I76" si="4">D13+F13</f>
        <v>971359.75</v>
      </c>
      <c r="I13" s="614">
        <f t="shared" si="4"/>
        <v>494263.7</v>
      </c>
      <c r="J13" s="623">
        <f t="shared" ref="J13:J76" si="5">H13+I13</f>
        <v>1465623.45</v>
      </c>
      <c r="K13" s="597">
        <v>1520585</v>
      </c>
      <c r="L13" s="594">
        <v>3041170</v>
      </c>
      <c r="M13" s="594">
        <v>4561755</v>
      </c>
      <c r="N13" s="598">
        <f t="shared" si="2"/>
        <v>9123510</v>
      </c>
      <c r="O13" s="599">
        <f t="shared" si="3"/>
        <v>10589133.449999999</v>
      </c>
    </row>
    <row r="14" spans="1:15" s="1" customFormat="1" x14ac:dyDescent="0.2">
      <c r="A14" s="361">
        <v>3</v>
      </c>
      <c r="B14" s="360" t="s">
        <v>61</v>
      </c>
      <c r="C14" s="103" t="s">
        <v>5</v>
      </c>
      <c r="D14" s="624">
        <v>550029.4</v>
      </c>
      <c r="E14" s="594">
        <v>560328.65</v>
      </c>
      <c r="F14" s="594">
        <v>550029.4</v>
      </c>
      <c r="G14" s="594">
        <v>557881.80000000005</v>
      </c>
      <c r="H14" s="614">
        <f t="shared" si="4"/>
        <v>1100058.8</v>
      </c>
      <c r="I14" s="614">
        <f t="shared" si="4"/>
        <v>1118210.4500000002</v>
      </c>
      <c r="J14" s="623">
        <f t="shared" si="5"/>
        <v>2218269.25</v>
      </c>
      <c r="K14" s="597">
        <v>2432936</v>
      </c>
      <c r="L14" s="594">
        <v>4865872</v>
      </c>
      <c r="M14" s="594">
        <v>7464690</v>
      </c>
      <c r="N14" s="598">
        <f t="shared" si="2"/>
        <v>14763498</v>
      </c>
      <c r="O14" s="599">
        <f t="shared" si="3"/>
        <v>16981767.25</v>
      </c>
    </row>
    <row r="15" spans="1:15" s="1" customFormat="1" x14ac:dyDescent="0.2">
      <c r="A15" s="361">
        <v>4</v>
      </c>
      <c r="B15" s="63" t="s">
        <v>62</v>
      </c>
      <c r="C15" s="103" t="s">
        <v>233</v>
      </c>
      <c r="D15" s="593">
        <v>280886.90000000002</v>
      </c>
      <c r="E15" s="594"/>
      <c r="F15" s="594">
        <v>295078.05</v>
      </c>
      <c r="G15" s="594"/>
      <c r="H15" s="595">
        <f t="shared" si="4"/>
        <v>575964.94999999995</v>
      </c>
      <c r="I15" s="595">
        <f t="shared" si="4"/>
        <v>0</v>
      </c>
      <c r="J15" s="596">
        <f t="shared" si="5"/>
        <v>575964.94999999995</v>
      </c>
      <c r="K15" s="597">
        <v>1520585</v>
      </c>
      <c r="L15" s="594">
        <v>3041170</v>
      </c>
      <c r="M15" s="594">
        <v>4561755</v>
      </c>
      <c r="N15" s="598">
        <f t="shared" si="2"/>
        <v>9123510</v>
      </c>
      <c r="O15" s="599">
        <f t="shared" si="3"/>
        <v>9699474.9499999993</v>
      </c>
    </row>
    <row r="16" spans="1:15" s="1" customFormat="1" x14ac:dyDescent="0.2">
      <c r="A16" s="361">
        <v>5</v>
      </c>
      <c r="B16" s="63" t="s">
        <v>63</v>
      </c>
      <c r="C16" s="103" t="s">
        <v>8</v>
      </c>
      <c r="D16" s="593"/>
      <c r="E16" s="594"/>
      <c r="F16" s="594"/>
      <c r="G16" s="594"/>
      <c r="H16" s="595">
        <f t="shared" si="4"/>
        <v>0</v>
      </c>
      <c r="I16" s="595">
        <f t="shared" si="4"/>
        <v>0</v>
      </c>
      <c r="J16" s="596">
        <f t="shared" si="5"/>
        <v>0</v>
      </c>
      <c r="K16" s="597">
        <v>1520585</v>
      </c>
      <c r="L16" s="594">
        <v>3041170</v>
      </c>
      <c r="M16" s="594">
        <v>4561755</v>
      </c>
      <c r="N16" s="598">
        <f t="shared" si="2"/>
        <v>9123510</v>
      </c>
      <c r="O16" s="599">
        <f t="shared" si="3"/>
        <v>9123510</v>
      </c>
    </row>
    <row r="17" spans="1:15" s="1" customFormat="1" x14ac:dyDescent="0.2">
      <c r="A17" s="361">
        <v>6</v>
      </c>
      <c r="B17" s="360" t="s">
        <v>64</v>
      </c>
      <c r="C17" s="103" t="s">
        <v>65</v>
      </c>
      <c r="D17" s="593">
        <v>1030571.1</v>
      </c>
      <c r="E17" s="594">
        <v>1030123.85</v>
      </c>
      <c r="F17" s="594">
        <v>1030571.1</v>
      </c>
      <c r="G17" s="594">
        <v>327877.90000000002</v>
      </c>
      <c r="H17" s="595">
        <f t="shared" si="4"/>
        <v>2061142.2</v>
      </c>
      <c r="I17" s="595">
        <f t="shared" si="4"/>
        <v>1358001.75</v>
      </c>
      <c r="J17" s="596">
        <f t="shared" si="5"/>
        <v>3419143.95</v>
      </c>
      <c r="K17" s="597">
        <v>3953521</v>
      </c>
      <c r="L17" s="594">
        <v>4625343.0999999996</v>
      </c>
      <c r="M17" s="594">
        <v>11860563</v>
      </c>
      <c r="N17" s="598">
        <f t="shared" si="2"/>
        <v>20439427.100000001</v>
      </c>
      <c r="O17" s="599">
        <f t="shared" si="3"/>
        <v>23858571.050000001</v>
      </c>
    </row>
    <row r="18" spans="1:15" s="1" customFormat="1" x14ac:dyDescent="0.2">
      <c r="A18" s="361">
        <v>7</v>
      </c>
      <c r="B18" s="63" t="s">
        <v>66</v>
      </c>
      <c r="C18" s="103" t="s">
        <v>234</v>
      </c>
      <c r="D18" s="593">
        <v>835320.45</v>
      </c>
      <c r="E18" s="594">
        <v>609265.65</v>
      </c>
      <c r="F18" s="594">
        <v>835320.45</v>
      </c>
      <c r="G18" s="594">
        <v>609265.65</v>
      </c>
      <c r="H18" s="595">
        <f t="shared" si="4"/>
        <v>1670640.9</v>
      </c>
      <c r="I18" s="595">
        <f t="shared" si="4"/>
        <v>1218531.3</v>
      </c>
      <c r="J18" s="596">
        <f t="shared" si="5"/>
        <v>2889172.2</v>
      </c>
      <c r="K18" s="597">
        <v>1520585</v>
      </c>
      <c r="L18" s="594">
        <v>3041170</v>
      </c>
      <c r="M18" s="594">
        <v>4561755</v>
      </c>
      <c r="N18" s="598">
        <f t="shared" si="2"/>
        <v>9123510</v>
      </c>
      <c r="O18" s="599">
        <f t="shared" si="3"/>
        <v>12012682.199999999</v>
      </c>
    </row>
    <row r="19" spans="1:15" s="1" customFormat="1" x14ac:dyDescent="0.2">
      <c r="A19" s="361">
        <v>8</v>
      </c>
      <c r="B19" s="360" t="s">
        <v>67</v>
      </c>
      <c r="C19" s="103" t="s">
        <v>17</v>
      </c>
      <c r="D19" s="593"/>
      <c r="E19" s="594"/>
      <c r="F19" s="594"/>
      <c r="G19" s="594"/>
      <c r="H19" s="595">
        <f t="shared" si="4"/>
        <v>0</v>
      </c>
      <c r="I19" s="595">
        <f t="shared" si="4"/>
        <v>0</v>
      </c>
      <c r="J19" s="596">
        <f t="shared" si="5"/>
        <v>0</v>
      </c>
      <c r="K19" s="597">
        <v>1520585</v>
      </c>
      <c r="L19" s="594">
        <v>3041170</v>
      </c>
      <c r="M19" s="594">
        <v>4699990</v>
      </c>
      <c r="N19" s="598">
        <f t="shared" si="2"/>
        <v>9261745</v>
      </c>
      <c r="O19" s="599">
        <f t="shared" si="3"/>
        <v>9261745</v>
      </c>
    </row>
    <row r="20" spans="1:15" s="1" customFormat="1" x14ac:dyDescent="0.2">
      <c r="A20" s="361">
        <v>9</v>
      </c>
      <c r="B20" s="360" t="s">
        <v>68</v>
      </c>
      <c r="C20" s="103" t="s">
        <v>6</v>
      </c>
      <c r="D20" s="593">
        <v>306822.45</v>
      </c>
      <c r="E20" s="594">
        <v>129683.05</v>
      </c>
      <c r="F20" s="594">
        <v>314162.7</v>
      </c>
      <c r="G20" s="594">
        <v>129683.05</v>
      </c>
      <c r="H20" s="595">
        <f t="shared" si="4"/>
        <v>620985.15</v>
      </c>
      <c r="I20" s="595">
        <f t="shared" si="4"/>
        <v>259366.1</v>
      </c>
      <c r="J20" s="596">
        <f t="shared" si="5"/>
        <v>880351.25</v>
      </c>
      <c r="K20" s="597">
        <v>760292.5</v>
      </c>
      <c r="L20" s="594">
        <v>1520585</v>
      </c>
      <c r="M20" s="594">
        <v>2280877.5</v>
      </c>
      <c r="N20" s="598">
        <f t="shared" si="2"/>
        <v>4561755</v>
      </c>
      <c r="O20" s="599">
        <f t="shared" si="3"/>
        <v>5442106.25</v>
      </c>
    </row>
    <row r="21" spans="1:15" s="1" customFormat="1" x14ac:dyDescent="0.2">
      <c r="A21" s="361">
        <v>10</v>
      </c>
      <c r="B21" s="360" t="s">
        <v>69</v>
      </c>
      <c r="C21" s="103" t="s">
        <v>18</v>
      </c>
      <c r="D21" s="593"/>
      <c r="E21" s="594"/>
      <c r="F21" s="594"/>
      <c r="G21" s="594"/>
      <c r="H21" s="595">
        <f t="shared" si="4"/>
        <v>0</v>
      </c>
      <c r="I21" s="595">
        <f t="shared" si="4"/>
        <v>0</v>
      </c>
      <c r="J21" s="596">
        <f t="shared" si="5"/>
        <v>0</v>
      </c>
      <c r="K21" s="597">
        <v>1520585</v>
      </c>
      <c r="L21" s="594">
        <v>3041170</v>
      </c>
      <c r="M21" s="594">
        <v>4561755</v>
      </c>
      <c r="N21" s="598">
        <f t="shared" si="2"/>
        <v>9123510</v>
      </c>
      <c r="O21" s="599">
        <f t="shared" si="3"/>
        <v>9123510</v>
      </c>
    </row>
    <row r="22" spans="1:15" s="1" customFormat="1" x14ac:dyDescent="0.2">
      <c r="A22" s="361">
        <v>11</v>
      </c>
      <c r="B22" s="360" t="s">
        <v>70</v>
      </c>
      <c r="C22" s="103" t="s">
        <v>7</v>
      </c>
      <c r="D22" s="593"/>
      <c r="E22" s="594"/>
      <c r="F22" s="594"/>
      <c r="G22" s="594"/>
      <c r="H22" s="595">
        <f t="shared" si="4"/>
        <v>0</v>
      </c>
      <c r="I22" s="595">
        <f t="shared" si="4"/>
        <v>0</v>
      </c>
      <c r="J22" s="596">
        <f t="shared" si="5"/>
        <v>0</v>
      </c>
      <c r="K22" s="597">
        <v>1520585</v>
      </c>
      <c r="L22" s="594">
        <v>3041170</v>
      </c>
      <c r="M22" s="594">
        <v>4561755</v>
      </c>
      <c r="N22" s="598">
        <f t="shared" si="2"/>
        <v>9123510</v>
      </c>
      <c r="O22" s="599">
        <f t="shared" si="3"/>
        <v>9123510</v>
      </c>
    </row>
    <row r="23" spans="1:15" s="1" customFormat="1" x14ac:dyDescent="0.2">
      <c r="A23" s="361">
        <v>12</v>
      </c>
      <c r="B23" s="360" t="s">
        <v>71</v>
      </c>
      <c r="C23" s="103" t="s">
        <v>19</v>
      </c>
      <c r="D23" s="593">
        <v>525561.9</v>
      </c>
      <c r="E23" s="594"/>
      <c r="F23" s="594">
        <v>549540.05000000005</v>
      </c>
      <c r="G23" s="594"/>
      <c r="H23" s="595">
        <f t="shared" si="4"/>
        <v>1075101.9500000002</v>
      </c>
      <c r="I23" s="595">
        <f t="shared" si="4"/>
        <v>0</v>
      </c>
      <c r="J23" s="596">
        <f t="shared" si="5"/>
        <v>1075101.9500000002</v>
      </c>
      <c r="K23" s="597">
        <v>1520585</v>
      </c>
      <c r="L23" s="594">
        <v>3041170</v>
      </c>
      <c r="M23" s="594">
        <v>4561755</v>
      </c>
      <c r="N23" s="598">
        <f t="shared" si="2"/>
        <v>9123510</v>
      </c>
      <c r="O23" s="599">
        <f t="shared" si="3"/>
        <v>10198611.949999999</v>
      </c>
    </row>
    <row r="24" spans="1:15" s="1" customFormat="1" x14ac:dyDescent="0.2">
      <c r="A24" s="361">
        <v>13</v>
      </c>
      <c r="B24" s="360" t="s">
        <v>260</v>
      </c>
      <c r="C24" s="103" t="s">
        <v>261</v>
      </c>
      <c r="D24" s="593"/>
      <c r="E24" s="594"/>
      <c r="F24" s="594"/>
      <c r="G24" s="594"/>
      <c r="H24" s="595">
        <f t="shared" si="4"/>
        <v>0</v>
      </c>
      <c r="I24" s="595">
        <f t="shared" si="4"/>
        <v>0</v>
      </c>
      <c r="J24" s="596">
        <f t="shared" si="5"/>
        <v>0</v>
      </c>
      <c r="K24" s="597"/>
      <c r="L24" s="594"/>
      <c r="M24" s="594"/>
      <c r="N24" s="598">
        <f t="shared" si="2"/>
        <v>0</v>
      </c>
      <c r="O24" s="599">
        <f t="shared" si="3"/>
        <v>0</v>
      </c>
    </row>
    <row r="25" spans="1:15" s="1" customFormat="1" x14ac:dyDescent="0.2">
      <c r="A25" s="361">
        <v>14</v>
      </c>
      <c r="B25" s="63" t="s">
        <v>72</v>
      </c>
      <c r="C25" s="103" t="s">
        <v>73</v>
      </c>
      <c r="D25" s="593"/>
      <c r="E25" s="594"/>
      <c r="F25" s="594"/>
      <c r="G25" s="594"/>
      <c r="H25" s="595">
        <f t="shared" si="4"/>
        <v>0</v>
      </c>
      <c r="I25" s="595">
        <f t="shared" si="4"/>
        <v>0</v>
      </c>
      <c r="J25" s="596">
        <f t="shared" si="5"/>
        <v>0</v>
      </c>
      <c r="K25" s="597"/>
      <c r="L25" s="594"/>
      <c r="M25" s="594"/>
      <c r="N25" s="598">
        <f t="shared" si="2"/>
        <v>0</v>
      </c>
      <c r="O25" s="599">
        <f t="shared" si="3"/>
        <v>0</v>
      </c>
    </row>
    <row r="26" spans="1:15" s="1" customFormat="1" x14ac:dyDescent="0.2">
      <c r="A26" s="361">
        <v>15</v>
      </c>
      <c r="B26" s="360" t="s">
        <v>74</v>
      </c>
      <c r="C26" s="103" t="s">
        <v>22</v>
      </c>
      <c r="D26" s="593"/>
      <c r="E26" s="594"/>
      <c r="F26" s="594"/>
      <c r="G26" s="594"/>
      <c r="H26" s="595">
        <f t="shared" si="4"/>
        <v>0</v>
      </c>
      <c r="I26" s="595">
        <f t="shared" si="4"/>
        <v>0</v>
      </c>
      <c r="J26" s="596">
        <f t="shared" si="5"/>
        <v>0</v>
      </c>
      <c r="K26" s="597">
        <v>1520585</v>
      </c>
      <c r="L26" s="594">
        <v>3041170</v>
      </c>
      <c r="M26" s="594">
        <v>4561755</v>
      </c>
      <c r="N26" s="598">
        <f t="shared" si="2"/>
        <v>9123510</v>
      </c>
      <c r="O26" s="599">
        <f t="shared" si="3"/>
        <v>9123510</v>
      </c>
    </row>
    <row r="27" spans="1:15" s="1" customFormat="1" x14ac:dyDescent="0.2">
      <c r="A27" s="361">
        <v>16</v>
      </c>
      <c r="B27" s="360" t="s">
        <v>75</v>
      </c>
      <c r="C27" s="103" t="s">
        <v>10</v>
      </c>
      <c r="D27" s="593"/>
      <c r="E27" s="594"/>
      <c r="F27" s="594"/>
      <c r="G27" s="594"/>
      <c r="H27" s="595">
        <f t="shared" si="4"/>
        <v>0</v>
      </c>
      <c r="I27" s="595">
        <f t="shared" si="4"/>
        <v>0</v>
      </c>
      <c r="J27" s="596">
        <f t="shared" si="5"/>
        <v>0</v>
      </c>
      <c r="K27" s="597">
        <v>1520585</v>
      </c>
      <c r="L27" s="594">
        <v>3041170</v>
      </c>
      <c r="M27" s="594">
        <v>4699990</v>
      </c>
      <c r="N27" s="598">
        <f t="shared" si="2"/>
        <v>9261745</v>
      </c>
      <c r="O27" s="599">
        <f t="shared" si="3"/>
        <v>9261745</v>
      </c>
    </row>
    <row r="28" spans="1:15" s="1" customFormat="1" x14ac:dyDescent="0.2">
      <c r="A28" s="361">
        <v>17</v>
      </c>
      <c r="B28" s="360" t="s">
        <v>76</v>
      </c>
      <c r="C28" s="103" t="s">
        <v>235</v>
      </c>
      <c r="D28" s="593">
        <v>529966.05000000005</v>
      </c>
      <c r="E28" s="594">
        <v>420858.2</v>
      </c>
      <c r="F28" s="594">
        <v>529966.05000000005</v>
      </c>
      <c r="G28" s="594">
        <v>420858.2</v>
      </c>
      <c r="H28" s="595">
        <f t="shared" si="4"/>
        <v>1059932.1000000001</v>
      </c>
      <c r="I28" s="595">
        <f t="shared" si="4"/>
        <v>841716.4</v>
      </c>
      <c r="J28" s="596">
        <f t="shared" si="5"/>
        <v>1901648.5</v>
      </c>
      <c r="K28" s="597">
        <v>1672643.5</v>
      </c>
      <c r="L28" s="594">
        <v>3041170</v>
      </c>
      <c r="M28" s="594">
        <v>4561755</v>
      </c>
      <c r="N28" s="598">
        <f t="shared" si="2"/>
        <v>9275568.5</v>
      </c>
      <c r="O28" s="599">
        <f t="shared" si="3"/>
        <v>11177217</v>
      </c>
    </row>
    <row r="29" spans="1:15" s="1" customFormat="1" x14ac:dyDescent="0.2">
      <c r="A29" s="361">
        <v>18</v>
      </c>
      <c r="B29" s="360" t="s">
        <v>77</v>
      </c>
      <c r="C29" s="103" t="s">
        <v>9</v>
      </c>
      <c r="D29" s="593">
        <v>1130398.5</v>
      </c>
      <c r="E29" s="594">
        <v>1037464.4</v>
      </c>
      <c r="F29" s="594">
        <v>1179333.5</v>
      </c>
      <c r="G29" s="594">
        <v>611712.5</v>
      </c>
      <c r="H29" s="595">
        <f t="shared" si="4"/>
        <v>2309732</v>
      </c>
      <c r="I29" s="595">
        <f t="shared" si="4"/>
        <v>1649176.9</v>
      </c>
      <c r="J29" s="596">
        <f t="shared" si="5"/>
        <v>3958908.9</v>
      </c>
      <c r="K29" s="597">
        <v>3193228.5</v>
      </c>
      <c r="L29" s="594">
        <v>6386457</v>
      </c>
      <c r="M29" s="594">
        <v>7298808</v>
      </c>
      <c r="N29" s="598">
        <f t="shared" si="2"/>
        <v>16878493.5</v>
      </c>
      <c r="O29" s="599">
        <f t="shared" si="3"/>
        <v>20837402.399999999</v>
      </c>
    </row>
    <row r="30" spans="1:15" s="1" customFormat="1" x14ac:dyDescent="0.2">
      <c r="A30" s="361">
        <v>19</v>
      </c>
      <c r="B30" s="63" t="s">
        <v>78</v>
      </c>
      <c r="C30" s="103" t="s">
        <v>11</v>
      </c>
      <c r="D30" s="593">
        <v>343034.35</v>
      </c>
      <c r="E30" s="594">
        <v>112555.1</v>
      </c>
      <c r="F30" s="594">
        <v>105210.25</v>
      </c>
      <c r="G30" s="594">
        <v>0</v>
      </c>
      <c r="H30" s="595">
        <f t="shared" si="4"/>
        <v>448244.6</v>
      </c>
      <c r="I30" s="595">
        <f t="shared" si="4"/>
        <v>112555.1</v>
      </c>
      <c r="J30" s="596">
        <f t="shared" si="5"/>
        <v>560799.69999999995</v>
      </c>
      <c r="K30" s="597">
        <v>760292.5</v>
      </c>
      <c r="L30" s="594">
        <v>1520585</v>
      </c>
      <c r="M30" s="594">
        <v>2280877.5</v>
      </c>
      <c r="N30" s="598">
        <f t="shared" si="2"/>
        <v>4561755</v>
      </c>
      <c r="O30" s="599">
        <f t="shared" si="3"/>
        <v>5122554.7</v>
      </c>
    </row>
    <row r="31" spans="1:15" s="1" customFormat="1" x14ac:dyDescent="0.2">
      <c r="A31" s="361">
        <v>20</v>
      </c>
      <c r="B31" s="63" t="s">
        <v>79</v>
      </c>
      <c r="C31" s="103" t="s">
        <v>236</v>
      </c>
      <c r="D31" s="593">
        <v>332758</v>
      </c>
      <c r="E31" s="594">
        <v>325431.05</v>
      </c>
      <c r="F31" s="594">
        <v>332268.65000000002</v>
      </c>
      <c r="G31" s="594">
        <v>322984.2</v>
      </c>
      <c r="H31" s="595">
        <f t="shared" si="4"/>
        <v>665026.65</v>
      </c>
      <c r="I31" s="595">
        <f t="shared" si="4"/>
        <v>648415.25</v>
      </c>
      <c r="J31" s="596">
        <f t="shared" si="5"/>
        <v>1313441.8999999999</v>
      </c>
      <c r="K31" s="597">
        <v>1520585</v>
      </c>
      <c r="L31" s="594">
        <v>3041170</v>
      </c>
      <c r="M31" s="594">
        <v>4810578</v>
      </c>
      <c r="N31" s="598">
        <f t="shared" si="2"/>
        <v>9372333</v>
      </c>
      <c r="O31" s="599">
        <f t="shared" si="3"/>
        <v>10685774.9</v>
      </c>
    </row>
    <row r="32" spans="1:15" s="1" customFormat="1" x14ac:dyDescent="0.2">
      <c r="A32" s="361">
        <v>21</v>
      </c>
      <c r="B32" s="63" t="s">
        <v>80</v>
      </c>
      <c r="C32" s="103" t="s">
        <v>81</v>
      </c>
      <c r="D32" s="593">
        <v>971849.1</v>
      </c>
      <c r="E32" s="594">
        <v>523625.9</v>
      </c>
      <c r="F32" s="594">
        <v>971359.75</v>
      </c>
      <c r="G32" s="594">
        <v>523625.9</v>
      </c>
      <c r="H32" s="595">
        <f t="shared" si="4"/>
        <v>1943208.85</v>
      </c>
      <c r="I32" s="595">
        <f t="shared" si="4"/>
        <v>1047251.8</v>
      </c>
      <c r="J32" s="596">
        <f t="shared" si="5"/>
        <v>2990460.6500000004</v>
      </c>
      <c r="K32" s="597">
        <v>1520585</v>
      </c>
      <c r="L32" s="594">
        <v>3041170</v>
      </c>
      <c r="M32" s="594">
        <v>4561755</v>
      </c>
      <c r="N32" s="598">
        <f t="shared" si="2"/>
        <v>9123510</v>
      </c>
      <c r="O32" s="599">
        <f t="shared" si="3"/>
        <v>12113970.65</v>
      </c>
    </row>
    <row r="33" spans="1:15" s="1" customFormat="1" x14ac:dyDescent="0.2">
      <c r="A33" s="361">
        <v>22</v>
      </c>
      <c r="B33" s="63" t="s">
        <v>82</v>
      </c>
      <c r="C33" s="103" t="s">
        <v>39</v>
      </c>
      <c r="D33" s="593">
        <v>866638.85</v>
      </c>
      <c r="E33" s="594">
        <v>452667.25</v>
      </c>
      <c r="F33" s="594">
        <v>866149.5</v>
      </c>
      <c r="G33" s="594">
        <v>452667.25</v>
      </c>
      <c r="H33" s="595">
        <f t="shared" si="4"/>
        <v>1732788.35</v>
      </c>
      <c r="I33" s="595">
        <f t="shared" si="4"/>
        <v>905334.5</v>
      </c>
      <c r="J33" s="596">
        <f t="shared" si="5"/>
        <v>2638122.85</v>
      </c>
      <c r="K33" s="597">
        <v>2432936</v>
      </c>
      <c r="L33" s="594">
        <v>4865872</v>
      </c>
      <c r="M33" s="594">
        <v>7464690</v>
      </c>
      <c r="N33" s="598">
        <f t="shared" si="2"/>
        <v>14763498</v>
      </c>
      <c r="O33" s="599">
        <f t="shared" si="3"/>
        <v>17401620.850000001</v>
      </c>
    </row>
    <row r="34" spans="1:15" s="1" customFormat="1" x14ac:dyDescent="0.2">
      <c r="A34" s="361">
        <v>23</v>
      </c>
      <c r="B34" s="360" t="s">
        <v>83</v>
      </c>
      <c r="C34" s="103" t="s">
        <v>84</v>
      </c>
      <c r="D34" s="593"/>
      <c r="E34" s="594"/>
      <c r="F34" s="594"/>
      <c r="G34" s="594"/>
      <c r="H34" s="595">
        <f t="shared" si="4"/>
        <v>0</v>
      </c>
      <c r="I34" s="595">
        <f t="shared" si="4"/>
        <v>0</v>
      </c>
      <c r="J34" s="596">
        <f t="shared" si="5"/>
        <v>0</v>
      </c>
      <c r="K34" s="597"/>
      <c r="L34" s="594"/>
      <c r="M34" s="594"/>
      <c r="N34" s="598">
        <f t="shared" si="2"/>
        <v>0</v>
      </c>
      <c r="O34" s="599">
        <f t="shared" si="3"/>
        <v>0</v>
      </c>
    </row>
    <row r="35" spans="1:15" s="1" customFormat="1" x14ac:dyDescent="0.2">
      <c r="A35" s="361">
        <v>24</v>
      </c>
      <c r="B35" s="360" t="s">
        <v>85</v>
      </c>
      <c r="C35" s="103" t="s">
        <v>86</v>
      </c>
      <c r="D35" s="593"/>
      <c r="E35" s="594"/>
      <c r="F35" s="594"/>
      <c r="G35" s="594"/>
      <c r="H35" s="595">
        <f t="shared" si="4"/>
        <v>0</v>
      </c>
      <c r="I35" s="595">
        <f t="shared" si="4"/>
        <v>0</v>
      </c>
      <c r="J35" s="596">
        <f t="shared" si="5"/>
        <v>0</v>
      </c>
      <c r="K35" s="597"/>
      <c r="L35" s="594"/>
      <c r="M35" s="594"/>
      <c r="N35" s="598">
        <f t="shared" si="2"/>
        <v>0</v>
      </c>
      <c r="O35" s="599">
        <f t="shared" si="3"/>
        <v>0</v>
      </c>
    </row>
    <row r="36" spans="1:15" s="1" customFormat="1" ht="24" x14ac:dyDescent="0.2">
      <c r="A36" s="361">
        <v>25</v>
      </c>
      <c r="B36" s="360" t="s">
        <v>87</v>
      </c>
      <c r="C36" s="103" t="s">
        <v>88</v>
      </c>
      <c r="D36" s="593"/>
      <c r="E36" s="594"/>
      <c r="F36" s="594"/>
      <c r="G36" s="594"/>
      <c r="H36" s="595">
        <f t="shared" si="4"/>
        <v>0</v>
      </c>
      <c r="I36" s="595">
        <f t="shared" si="4"/>
        <v>0</v>
      </c>
      <c r="J36" s="596">
        <f t="shared" si="5"/>
        <v>0</v>
      </c>
      <c r="K36" s="597"/>
      <c r="L36" s="594"/>
      <c r="M36" s="594"/>
      <c r="N36" s="598">
        <f t="shared" si="2"/>
        <v>0</v>
      </c>
      <c r="O36" s="599">
        <f t="shared" si="3"/>
        <v>0</v>
      </c>
    </row>
    <row r="37" spans="1:15" s="1" customFormat="1" x14ac:dyDescent="0.2">
      <c r="A37" s="361">
        <v>26</v>
      </c>
      <c r="B37" s="63" t="s">
        <v>89</v>
      </c>
      <c r="C37" s="103" t="s">
        <v>90</v>
      </c>
      <c r="D37" s="593">
        <v>314652.05</v>
      </c>
      <c r="E37" s="594">
        <v>146811</v>
      </c>
      <c r="F37" s="594">
        <v>1885954.9</v>
      </c>
      <c r="G37" s="594">
        <v>834375.85</v>
      </c>
      <c r="H37" s="595">
        <f t="shared" si="4"/>
        <v>2200606.9499999997</v>
      </c>
      <c r="I37" s="595">
        <f t="shared" si="4"/>
        <v>981186.85</v>
      </c>
      <c r="J37" s="596">
        <f t="shared" si="5"/>
        <v>3181793.8</v>
      </c>
      <c r="K37" s="597">
        <v>4561755</v>
      </c>
      <c r="L37" s="594">
        <v>6809456.0999999996</v>
      </c>
      <c r="M37" s="594">
        <v>9123510</v>
      </c>
      <c r="N37" s="598">
        <f t="shared" si="2"/>
        <v>20494721.100000001</v>
      </c>
      <c r="O37" s="599">
        <f t="shared" si="3"/>
        <v>23676514.900000002</v>
      </c>
    </row>
    <row r="38" spans="1:15" s="1" customFormat="1" x14ac:dyDescent="0.2">
      <c r="A38" s="361">
        <v>27</v>
      </c>
      <c r="B38" s="360" t="s">
        <v>91</v>
      </c>
      <c r="C38" s="103" t="s">
        <v>92</v>
      </c>
      <c r="D38" s="593">
        <v>1519431.75</v>
      </c>
      <c r="E38" s="594">
        <v>1666304.85</v>
      </c>
      <c r="F38" s="594"/>
      <c r="G38" s="594"/>
      <c r="H38" s="595">
        <f t="shared" si="4"/>
        <v>1519431.75</v>
      </c>
      <c r="I38" s="595">
        <f t="shared" si="4"/>
        <v>1666304.85</v>
      </c>
      <c r="J38" s="596">
        <f t="shared" si="5"/>
        <v>3185736.6</v>
      </c>
      <c r="K38" s="597">
        <v>1520585</v>
      </c>
      <c r="L38" s="594">
        <v>3350816.4</v>
      </c>
      <c r="M38" s="594">
        <v>0</v>
      </c>
      <c r="N38" s="598">
        <f t="shared" si="2"/>
        <v>4871401.4000000004</v>
      </c>
      <c r="O38" s="599">
        <f t="shared" si="3"/>
        <v>8057138</v>
      </c>
    </row>
    <row r="39" spans="1:15" s="1" customFormat="1" x14ac:dyDescent="0.2">
      <c r="A39" s="361">
        <v>28</v>
      </c>
      <c r="B39" s="360" t="s">
        <v>93</v>
      </c>
      <c r="C39" s="103" t="s">
        <v>94</v>
      </c>
      <c r="D39" s="593"/>
      <c r="E39" s="594"/>
      <c r="F39" s="594"/>
      <c r="G39" s="594">
        <v>521179.05</v>
      </c>
      <c r="H39" s="595">
        <f t="shared" si="4"/>
        <v>0</v>
      </c>
      <c r="I39" s="595">
        <f t="shared" si="4"/>
        <v>521179.05</v>
      </c>
      <c r="J39" s="596">
        <f t="shared" si="5"/>
        <v>521179.05</v>
      </c>
      <c r="K39" s="597">
        <v>456175.5</v>
      </c>
      <c r="L39" s="594">
        <v>304117</v>
      </c>
      <c r="M39" s="594">
        <v>2059701.5</v>
      </c>
      <c r="N39" s="598">
        <f t="shared" si="2"/>
        <v>2819994</v>
      </c>
      <c r="O39" s="599">
        <f t="shared" si="3"/>
        <v>3341173.05</v>
      </c>
    </row>
    <row r="40" spans="1:15" s="1" customFormat="1" x14ac:dyDescent="0.2">
      <c r="A40" s="361">
        <v>29</v>
      </c>
      <c r="B40" s="46" t="s">
        <v>95</v>
      </c>
      <c r="C40" s="103" t="s">
        <v>96</v>
      </c>
      <c r="D40" s="593"/>
      <c r="E40" s="594"/>
      <c r="F40" s="594"/>
      <c r="G40" s="594"/>
      <c r="H40" s="595">
        <f t="shared" si="4"/>
        <v>0</v>
      </c>
      <c r="I40" s="595">
        <f t="shared" si="4"/>
        <v>0</v>
      </c>
      <c r="J40" s="596">
        <f t="shared" si="5"/>
        <v>0</v>
      </c>
      <c r="K40" s="597"/>
      <c r="L40" s="594"/>
      <c r="M40" s="594"/>
      <c r="N40" s="598">
        <f t="shared" si="2"/>
        <v>0</v>
      </c>
      <c r="O40" s="599">
        <f t="shared" si="3"/>
        <v>0</v>
      </c>
    </row>
    <row r="41" spans="1:15" s="1" customFormat="1" ht="24" x14ac:dyDescent="0.2">
      <c r="A41" s="361">
        <v>30</v>
      </c>
      <c r="B41" s="63" t="s">
        <v>97</v>
      </c>
      <c r="C41" s="103" t="s">
        <v>23</v>
      </c>
      <c r="D41" s="593"/>
      <c r="E41" s="594"/>
      <c r="F41" s="594"/>
      <c r="G41" s="594"/>
      <c r="H41" s="595">
        <f t="shared" si="4"/>
        <v>0</v>
      </c>
      <c r="I41" s="595">
        <f t="shared" si="4"/>
        <v>0</v>
      </c>
      <c r="J41" s="596">
        <f t="shared" si="5"/>
        <v>0</v>
      </c>
      <c r="K41" s="597"/>
      <c r="L41" s="594"/>
      <c r="M41" s="594"/>
      <c r="N41" s="598">
        <f t="shared" si="2"/>
        <v>0</v>
      </c>
      <c r="O41" s="599">
        <f t="shared" si="3"/>
        <v>0</v>
      </c>
    </row>
    <row r="42" spans="1:15" s="1" customFormat="1" x14ac:dyDescent="0.2">
      <c r="A42" s="361">
        <v>31</v>
      </c>
      <c r="B42" s="360" t="s">
        <v>98</v>
      </c>
      <c r="C42" s="103" t="s">
        <v>58</v>
      </c>
      <c r="D42" s="593"/>
      <c r="E42" s="594"/>
      <c r="F42" s="594"/>
      <c r="G42" s="594"/>
      <c r="H42" s="595">
        <f t="shared" si="4"/>
        <v>0</v>
      </c>
      <c r="I42" s="595">
        <f t="shared" si="4"/>
        <v>0</v>
      </c>
      <c r="J42" s="596">
        <f t="shared" si="5"/>
        <v>0</v>
      </c>
      <c r="K42" s="597"/>
      <c r="L42" s="594"/>
      <c r="M42" s="594"/>
      <c r="N42" s="598">
        <f t="shared" si="2"/>
        <v>0</v>
      </c>
      <c r="O42" s="599">
        <f t="shared" si="3"/>
        <v>0</v>
      </c>
    </row>
    <row r="43" spans="1:15" s="1" customFormat="1" x14ac:dyDescent="0.2">
      <c r="A43" s="361">
        <v>32</v>
      </c>
      <c r="B43" s="46" t="s">
        <v>99</v>
      </c>
      <c r="C43" s="103" t="s">
        <v>40</v>
      </c>
      <c r="D43" s="593">
        <v>918020.6</v>
      </c>
      <c r="E43" s="594">
        <v>836822.7</v>
      </c>
      <c r="F43" s="594">
        <v>704664</v>
      </c>
      <c r="G43" s="594">
        <v>690011.7</v>
      </c>
      <c r="H43" s="595">
        <f t="shared" si="4"/>
        <v>1622684.6</v>
      </c>
      <c r="I43" s="595">
        <f t="shared" si="4"/>
        <v>1526834.4</v>
      </c>
      <c r="J43" s="596">
        <f t="shared" si="5"/>
        <v>3149519</v>
      </c>
      <c r="K43" s="597">
        <v>2432936</v>
      </c>
      <c r="L43" s="594">
        <v>4865872</v>
      </c>
      <c r="M43" s="594">
        <v>7298808</v>
      </c>
      <c r="N43" s="598">
        <f t="shared" si="2"/>
        <v>14597616</v>
      </c>
      <c r="O43" s="599">
        <f t="shared" si="3"/>
        <v>17747135</v>
      </c>
    </row>
    <row r="44" spans="1:15" s="1" customFormat="1" x14ac:dyDescent="0.2">
      <c r="A44" s="361">
        <v>33</v>
      </c>
      <c r="B44" s="63" t="s">
        <v>100</v>
      </c>
      <c r="C44" s="103" t="s">
        <v>38</v>
      </c>
      <c r="D44" s="593">
        <v>639580.44999999995</v>
      </c>
      <c r="E44" s="594">
        <v>1032570.7</v>
      </c>
      <c r="F44" s="594">
        <v>639580.44999999995</v>
      </c>
      <c r="G44" s="594">
        <v>907781.35</v>
      </c>
      <c r="H44" s="595">
        <f t="shared" si="4"/>
        <v>1279160.8999999999</v>
      </c>
      <c r="I44" s="595">
        <f t="shared" si="4"/>
        <v>1940352.0499999998</v>
      </c>
      <c r="J44" s="596">
        <f t="shared" si="5"/>
        <v>3219512.9499999997</v>
      </c>
      <c r="K44" s="597">
        <v>3193228.5</v>
      </c>
      <c r="L44" s="594">
        <v>6082340</v>
      </c>
      <c r="M44" s="594">
        <v>7008514.5</v>
      </c>
      <c r="N44" s="598">
        <f t="shared" ref="N44:N75" si="6">SUM(K44:M44)</f>
        <v>16284083</v>
      </c>
      <c r="O44" s="599">
        <f t="shared" ref="O44:O75" si="7">J44+N44</f>
        <v>19503595.949999999</v>
      </c>
    </row>
    <row r="45" spans="1:15" s="1" customFormat="1" x14ac:dyDescent="0.2">
      <c r="A45" s="361">
        <v>34</v>
      </c>
      <c r="B45" s="46" t="s">
        <v>101</v>
      </c>
      <c r="C45" s="103" t="s">
        <v>16</v>
      </c>
      <c r="D45" s="593">
        <v>402735.05</v>
      </c>
      <c r="E45" s="594">
        <v>190854.3</v>
      </c>
      <c r="F45" s="594">
        <v>426223.85</v>
      </c>
      <c r="G45" s="594">
        <v>188407.45</v>
      </c>
      <c r="H45" s="595">
        <f t="shared" si="4"/>
        <v>828958.89999999991</v>
      </c>
      <c r="I45" s="595">
        <f t="shared" si="4"/>
        <v>379261.75</v>
      </c>
      <c r="J45" s="596">
        <f t="shared" si="5"/>
        <v>1208220.6499999999</v>
      </c>
      <c r="K45" s="597">
        <v>1520585</v>
      </c>
      <c r="L45" s="594">
        <v>3041170</v>
      </c>
      <c r="M45" s="594">
        <v>4893519</v>
      </c>
      <c r="N45" s="598">
        <f t="shared" si="6"/>
        <v>9455274</v>
      </c>
      <c r="O45" s="599">
        <f t="shared" si="7"/>
        <v>10663494.65</v>
      </c>
    </row>
    <row r="46" spans="1:15" s="1" customFormat="1" x14ac:dyDescent="0.2">
      <c r="A46" s="361">
        <v>35</v>
      </c>
      <c r="B46" s="360" t="s">
        <v>102</v>
      </c>
      <c r="C46" s="103" t="s">
        <v>21</v>
      </c>
      <c r="D46" s="593">
        <v>674813.65</v>
      </c>
      <c r="E46" s="594">
        <v>626393.59999999998</v>
      </c>
      <c r="F46" s="594">
        <v>548072</v>
      </c>
      <c r="G46" s="594">
        <v>504051.1</v>
      </c>
      <c r="H46" s="595">
        <f t="shared" si="4"/>
        <v>1222885.6499999999</v>
      </c>
      <c r="I46" s="595">
        <f t="shared" si="4"/>
        <v>1130444.7</v>
      </c>
      <c r="J46" s="596">
        <f t="shared" si="5"/>
        <v>2353330.3499999996</v>
      </c>
      <c r="K46" s="597">
        <v>2280877.5</v>
      </c>
      <c r="L46" s="594">
        <v>4561755</v>
      </c>
      <c r="M46" s="594">
        <v>6842632.5</v>
      </c>
      <c r="N46" s="598">
        <f t="shared" si="6"/>
        <v>13685265</v>
      </c>
      <c r="O46" s="599">
        <f t="shared" si="7"/>
        <v>16038595.35</v>
      </c>
    </row>
    <row r="47" spans="1:15" s="1" customFormat="1" x14ac:dyDescent="0.2">
      <c r="A47" s="361">
        <v>36</v>
      </c>
      <c r="B47" s="46" t="s">
        <v>103</v>
      </c>
      <c r="C47" s="103" t="s">
        <v>25</v>
      </c>
      <c r="D47" s="593"/>
      <c r="E47" s="594"/>
      <c r="F47" s="594"/>
      <c r="G47" s="594"/>
      <c r="H47" s="595">
        <f t="shared" si="4"/>
        <v>0</v>
      </c>
      <c r="I47" s="595">
        <f t="shared" si="4"/>
        <v>0</v>
      </c>
      <c r="J47" s="596">
        <f t="shared" si="5"/>
        <v>0</v>
      </c>
      <c r="K47" s="597">
        <v>1520585</v>
      </c>
      <c r="L47" s="594">
        <v>3041170</v>
      </c>
      <c r="M47" s="594">
        <v>4561755</v>
      </c>
      <c r="N47" s="598">
        <f t="shared" si="6"/>
        <v>9123510</v>
      </c>
      <c r="O47" s="599">
        <f t="shared" si="7"/>
        <v>9123510</v>
      </c>
    </row>
    <row r="48" spans="1:15" s="1" customFormat="1" x14ac:dyDescent="0.2">
      <c r="A48" s="361">
        <v>37</v>
      </c>
      <c r="B48" s="63" t="s">
        <v>104</v>
      </c>
      <c r="C48" s="103" t="s">
        <v>237</v>
      </c>
      <c r="D48" s="593">
        <v>791278.95</v>
      </c>
      <c r="E48" s="594">
        <v>724267.6</v>
      </c>
      <c r="F48" s="594">
        <v>808406.2</v>
      </c>
      <c r="G48" s="594">
        <v>721820.75</v>
      </c>
      <c r="H48" s="595">
        <f t="shared" si="4"/>
        <v>1599685.15</v>
      </c>
      <c r="I48" s="595">
        <f t="shared" si="4"/>
        <v>1446088.35</v>
      </c>
      <c r="J48" s="596">
        <f t="shared" si="5"/>
        <v>3045773.5</v>
      </c>
      <c r="K48" s="597">
        <v>2280877.5</v>
      </c>
      <c r="L48" s="594">
        <v>4561755</v>
      </c>
      <c r="M48" s="594">
        <v>4561755</v>
      </c>
      <c r="N48" s="598">
        <f t="shared" si="6"/>
        <v>11404387.5</v>
      </c>
      <c r="O48" s="599">
        <f t="shared" si="7"/>
        <v>14450161</v>
      </c>
    </row>
    <row r="49" spans="1:15" s="1" customFormat="1" x14ac:dyDescent="0.2">
      <c r="A49" s="361">
        <v>38</v>
      </c>
      <c r="B49" s="94" t="s">
        <v>105</v>
      </c>
      <c r="C49" s="134" t="s">
        <v>238</v>
      </c>
      <c r="D49" s="593"/>
      <c r="E49" s="594"/>
      <c r="F49" s="594"/>
      <c r="G49" s="594"/>
      <c r="H49" s="595">
        <f t="shared" si="4"/>
        <v>0</v>
      </c>
      <c r="I49" s="595">
        <f t="shared" si="4"/>
        <v>0</v>
      </c>
      <c r="J49" s="596">
        <f t="shared" si="5"/>
        <v>0</v>
      </c>
      <c r="K49" s="597">
        <v>1520585</v>
      </c>
      <c r="L49" s="594">
        <v>3041170</v>
      </c>
      <c r="M49" s="594">
        <v>4561755</v>
      </c>
      <c r="N49" s="598">
        <f t="shared" si="6"/>
        <v>9123510</v>
      </c>
      <c r="O49" s="599">
        <f t="shared" si="7"/>
        <v>9123510</v>
      </c>
    </row>
    <row r="50" spans="1:15" s="1" customFormat="1" x14ac:dyDescent="0.2">
      <c r="A50" s="361">
        <v>39</v>
      </c>
      <c r="B50" s="63" t="s">
        <v>106</v>
      </c>
      <c r="C50" s="103" t="s">
        <v>239</v>
      </c>
      <c r="D50" s="593">
        <v>355757.45</v>
      </c>
      <c r="E50" s="594">
        <v>110108.25</v>
      </c>
      <c r="F50" s="594">
        <v>355268.1</v>
      </c>
      <c r="G50" s="594">
        <v>110108.25</v>
      </c>
      <c r="H50" s="595">
        <f t="shared" si="4"/>
        <v>711025.55</v>
      </c>
      <c r="I50" s="595">
        <f t="shared" si="4"/>
        <v>220216.5</v>
      </c>
      <c r="J50" s="596">
        <f t="shared" si="5"/>
        <v>931242.05</v>
      </c>
      <c r="K50" s="597">
        <v>1520585</v>
      </c>
      <c r="L50" s="594">
        <v>3041170</v>
      </c>
      <c r="M50" s="594">
        <v>4561755</v>
      </c>
      <c r="N50" s="598">
        <f t="shared" si="6"/>
        <v>9123510</v>
      </c>
      <c r="O50" s="599">
        <f t="shared" si="7"/>
        <v>10054752.050000001</v>
      </c>
    </row>
    <row r="51" spans="1:15" s="1" customFormat="1" x14ac:dyDescent="0.2">
      <c r="A51" s="361">
        <v>40</v>
      </c>
      <c r="B51" s="63" t="s">
        <v>107</v>
      </c>
      <c r="C51" s="103" t="s">
        <v>24</v>
      </c>
      <c r="D51" s="593"/>
      <c r="E51" s="594"/>
      <c r="F51" s="594"/>
      <c r="G51" s="594"/>
      <c r="H51" s="595">
        <f t="shared" si="4"/>
        <v>0</v>
      </c>
      <c r="I51" s="595">
        <f t="shared" si="4"/>
        <v>0</v>
      </c>
      <c r="J51" s="596">
        <f t="shared" si="5"/>
        <v>0</v>
      </c>
      <c r="K51" s="597">
        <v>1520585</v>
      </c>
      <c r="L51" s="594">
        <v>3041170</v>
      </c>
      <c r="M51" s="594">
        <v>5335871</v>
      </c>
      <c r="N51" s="598">
        <f t="shared" si="6"/>
        <v>9897626</v>
      </c>
      <c r="O51" s="599">
        <f t="shared" si="7"/>
        <v>9897626</v>
      </c>
    </row>
    <row r="52" spans="1:15" s="1" customFormat="1" x14ac:dyDescent="0.2">
      <c r="A52" s="361">
        <v>41</v>
      </c>
      <c r="B52" s="360" t="s">
        <v>108</v>
      </c>
      <c r="C52" s="103" t="s">
        <v>20</v>
      </c>
      <c r="D52" s="593"/>
      <c r="E52" s="594"/>
      <c r="F52" s="594"/>
      <c r="G52" s="594"/>
      <c r="H52" s="595">
        <f t="shared" si="4"/>
        <v>0</v>
      </c>
      <c r="I52" s="595">
        <f t="shared" si="4"/>
        <v>0</v>
      </c>
      <c r="J52" s="596">
        <f t="shared" si="5"/>
        <v>0</v>
      </c>
      <c r="K52" s="597">
        <v>1520585</v>
      </c>
      <c r="L52" s="594">
        <v>3041170</v>
      </c>
      <c r="M52" s="594">
        <v>4561755</v>
      </c>
      <c r="N52" s="598">
        <f t="shared" si="6"/>
        <v>9123510</v>
      </c>
      <c r="O52" s="599">
        <f t="shared" si="7"/>
        <v>9123510</v>
      </c>
    </row>
    <row r="53" spans="1:15" s="1" customFormat="1" x14ac:dyDescent="0.2">
      <c r="A53" s="361">
        <v>42</v>
      </c>
      <c r="B53" s="46" t="s">
        <v>109</v>
      </c>
      <c r="C53" s="103" t="s">
        <v>110</v>
      </c>
      <c r="D53" s="593"/>
      <c r="E53" s="594"/>
      <c r="F53" s="594"/>
      <c r="G53" s="594"/>
      <c r="H53" s="595">
        <f t="shared" si="4"/>
        <v>0</v>
      </c>
      <c r="I53" s="595">
        <f t="shared" si="4"/>
        <v>0</v>
      </c>
      <c r="J53" s="596">
        <f t="shared" si="5"/>
        <v>0</v>
      </c>
      <c r="K53" s="597"/>
      <c r="L53" s="594"/>
      <c r="M53" s="594"/>
      <c r="N53" s="598">
        <f t="shared" si="6"/>
        <v>0</v>
      </c>
      <c r="O53" s="599">
        <f t="shared" si="7"/>
        <v>0</v>
      </c>
    </row>
    <row r="54" spans="1:15" s="1" customFormat="1" x14ac:dyDescent="0.2">
      <c r="A54" s="361">
        <v>43</v>
      </c>
      <c r="B54" s="360" t="s">
        <v>111</v>
      </c>
      <c r="C54" s="103" t="s">
        <v>112</v>
      </c>
      <c r="D54" s="593">
        <v>1036443.3</v>
      </c>
      <c r="E54" s="594">
        <v>863738.05</v>
      </c>
      <c r="F54" s="594">
        <v>1035953.95</v>
      </c>
      <c r="G54" s="594">
        <v>861291.2</v>
      </c>
      <c r="H54" s="595">
        <f t="shared" si="4"/>
        <v>2072397.25</v>
      </c>
      <c r="I54" s="595">
        <f t="shared" si="4"/>
        <v>1725029.25</v>
      </c>
      <c r="J54" s="596">
        <f t="shared" si="5"/>
        <v>3797426.5</v>
      </c>
      <c r="K54" s="597">
        <v>2432936</v>
      </c>
      <c r="L54" s="594">
        <v>4865872</v>
      </c>
      <c r="M54" s="594">
        <v>7298808</v>
      </c>
      <c r="N54" s="598">
        <f t="shared" si="6"/>
        <v>14597616</v>
      </c>
      <c r="O54" s="599">
        <f t="shared" si="7"/>
        <v>18395042.5</v>
      </c>
    </row>
    <row r="55" spans="1:15" s="1" customFormat="1" x14ac:dyDescent="0.2">
      <c r="A55" s="361">
        <v>44</v>
      </c>
      <c r="B55" s="63" t="s">
        <v>113</v>
      </c>
      <c r="C55" s="103" t="s">
        <v>244</v>
      </c>
      <c r="D55" s="593">
        <v>427691.9</v>
      </c>
      <c r="E55" s="594">
        <v>352346.4</v>
      </c>
      <c r="F55" s="594">
        <v>427202.55</v>
      </c>
      <c r="G55" s="594">
        <v>352346.4</v>
      </c>
      <c r="H55" s="595">
        <f t="shared" si="4"/>
        <v>854894.45</v>
      </c>
      <c r="I55" s="595">
        <f t="shared" si="4"/>
        <v>704692.8</v>
      </c>
      <c r="J55" s="596">
        <f t="shared" si="5"/>
        <v>1559587.25</v>
      </c>
      <c r="K55" s="597">
        <v>1520585</v>
      </c>
      <c r="L55" s="594">
        <v>3041170</v>
      </c>
      <c r="M55" s="594">
        <v>4561755</v>
      </c>
      <c r="N55" s="598">
        <f t="shared" si="6"/>
        <v>9123510</v>
      </c>
      <c r="O55" s="599">
        <f t="shared" si="7"/>
        <v>10683097.25</v>
      </c>
    </row>
    <row r="56" spans="1:15" s="1" customFormat="1" x14ac:dyDescent="0.2">
      <c r="A56" s="361">
        <v>45</v>
      </c>
      <c r="B56" s="63" t="s">
        <v>114</v>
      </c>
      <c r="C56" s="103" t="s">
        <v>2</v>
      </c>
      <c r="D56" s="593">
        <v>1167099.75</v>
      </c>
      <c r="E56" s="594">
        <v>829482.15</v>
      </c>
      <c r="F56" s="594">
        <v>1166610.3999999999</v>
      </c>
      <c r="G56" s="594">
        <v>829482.15</v>
      </c>
      <c r="H56" s="595">
        <f t="shared" si="4"/>
        <v>2333710.15</v>
      </c>
      <c r="I56" s="595">
        <f t="shared" si="4"/>
        <v>1658964.3</v>
      </c>
      <c r="J56" s="596">
        <f t="shared" si="5"/>
        <v>3992674.45</v>
      </c>
      <c r="K56" s="597">
        <v>3041170</v>
      </c>
      <c r="L56" s="594">
        <v>6082340</v>
      </c>
      <c r="M56" s="594">
        <v>9289392</v>
      </c>
      <c r="N56" s="598">
        <f t="shared" si="6"/>
        <v>18412902</v>
      </c>
      <c r="O56" s="599">
        <f t="shared" si="7"/>
        <v>22405576.449999999</v>
      </c>
    </row>
    <row r="57" spans="1:15" s="1" customFormat="1" x14ac:dyDescent="0.2">
      <c r="A57" s="361">
        <v>46</v>
      </c>
      <c r="B57" s="360" t="s">
        <v>115</v>
      </c>
      <c r="C57" s="103" t="s">
        <v>3</v>
      </c>
      <c r="D57" s="593"/>
      <c r="E57" s="594"/>
      <c r="F57" s="594"/>
      <c r="G57" s="594"/>
      <c r="H57" s="595">
        <f t="shared" si="4"/>
        <v>0</v>
      </c>
      <c r="I57" s="595">
        <f t="shared" si="4"/>
        <v>0</v>
      </c>
      <c r="J57" s="596">
        <f t="shared" si="5"/>
        <v>0</v>
      </c>
      <c r="K57" s="597">
        <v>1520585</v>
      </c>
      <c r="L57" s="594">
        <v>3041170</v>
      </c>
      <c r="M57" s="594">
        <v>4699990</v>
      </c>
      <c r="N57" s="598">
        <f t="shared" si="6"/>
        <v>9261745</v>
      </c>
      <c r="O57" s="599">
        <f t="shared" si="7"/>
        <v>9261745</v>
      </c>
    </row>
    <row r="58" spans="1:15" s="1" customFormat="1" x14ac:dyDescent="0.2">
      <c r="A58" s="361">
        <v>47</v>
      </c>
      <c r="B58" s="360" t="s">
        <v>116</v>
      </c>
      <c r="C58" s="103" t="s">
        <v>240</v>
      </c>
      <c r="D58" s="593"/>
      <c r="E58" s="594"/>
      <c r="F58" s="594"/>
      <c r="G58" s="594"/>
      <c r="H58" s="595">
        <f t="shared" si="4"/>
        <v>0</v>
      </c>
      <c r="I58" s="595">
        <f t="shared" si="4"/>
        <v>0</v>
      </c>
      <c r="J58" s="596">
        <f t="shared" si="5"/>
        <v>0</v>
      </c>
      <c r="K58" s="597">
        <v>1520585</v>
      </c>
      <c r="L58" s="594">
        <v>3041170</v>
      </c>
      <c r="M58" s="594">
        <v>4561755</v>
      </c>
      <c r="N58" s="598">
        <f t="shared" si="6"/>
        <v>9123510</v>
      </c>
      <c r="O58" s="599">
        <f t="shared" si="7"/>
        <v>9123510</v>
      </c>
    </row>
    <row r="59" spans="1:15" s="1" customFormat="1" x14ac:dyDescent="0.2">
      <c r="A59" s="361">
        <v>48</v>
      </c>
      <c r="B59" s="46" t="s">
        <v>117</v>
      </c>
      <c r="C59" s="103" t="s">
        <v>0</v>
      </c>
      <c r="D59" s="593">
        <v>455095.5</v>
      </c>
      <c r="E59" s="594">
        <v>577456.6</v>
      </c>
      <c r="F59" s="594">
        <v>454606.15</v>
      </c>
      <c r="G59" s="594">
        <v>577456.6</v>
      </c>
      <c r="H59" s="595">
        <f t="shared" si="4"/>
        <v>909701.65</v>
      </c>
      <c r="I59" s="595">
        <f t="shared" si="4"/>
        <v>1154913.2</v>
      </c>
      <c r="J59" s="596">
        <f t="shared" si="5"/>
        <v>2064614.85</v>
      </c>
      <c r="K59" s="597">
        <v>1520585</v>
      </c>
      <c r="L59" s="594">
        <v>3041170</v>
      </c>
      <c r="M59" s="594">
        <v>3898227</v>
      </c>
      <c r="N59" s="598">
        <f t="shared" si="6"/>
        <v>8459982</v>
      </c>
      <c r="O59" s="599">
        <f t="shared" si="7"/>
        <v>10524596.85</v>
      </c>
    </row>
    <row r="60" spans="1:15" s="1" customFormat="1" x14ac:dyDescent="0.2">
      <c r="A60" s="361">
        <v>49</v>
      </c>
      <c r="B60" s="360" t="s">
        <v>118</v>
      </c>
      <c r="C60" s="103" t="s">
        <v>4</v>
      </c>
      <c r="D60" s="593">
        <v>280886.90000000002</v>
      </c>
      <c r="E60" s="594"/>
      <c r="F60" s="594">
        <v>280397.55</v>
      </c>
      <c r="G60" s="594"/>
      <c r="H60" s="595">
        <f t="shared" si="4"/>
        <v>561284.44999999995</v>
      </c>
      <c r="I60" s="595">
        <f t="shared" si="4"/>
        <v>0</v>
      </c>
      <c r="J60" s="596">
        <f t="shared" si="5"/>
        <v>561284.44999999995</v>
      </c>
      <c r="K60" s="597">
        <v>1520585</v>
      </c>
      <c r="L60" s="594">
        <v>3041170</v>
      </c>
      <c r="M60" s="594">
        <v>4672343</v>
      </c>
      <c r="N60" s="598">
        <f t="shared" si="6"/>
        <v>9234098</v>
      </c>
      <c r="O60" s="599">
        <f t="shared" si="7"/>
        <v>9795382.4499999993</v>
      </c>
    </row>
    <row r="61" spans="1:15" s="1" customFormat="1" x14ac:dyDescent="0.2">
      <c r="A61" s="361">
        <v>50</v>
      </c>
      <c r="B61" s="46" t="s">
        <v>119</v>
      </c>
      <c r="C61" s="103" t="s">
        <v>1</v>
      </c>
      <c r="D61" s="593">
        <v>445308.5</v>
      </c>
      <c r="E61" s="594">
        <v>149257.85</v>
      </c>
      <c r="F61" s="594">
        <v>444819.15</v>
      </c>
      <c r="G61" s="594">
        <v>146811</v>
      </c>
      <c r="H61" s="595">
        <f t="shared" si="4"/>
        <v>890127.65</v>
      </c>
      <c r="I61" s="595">
        <f t="shared" si="4"/>
        <v>296068.84999999998</v>
      </c>
      <c r="J61" s="596">
        <f t="shared" si="5"/>
        <v>1186196.5</v>
      </c>
      <c r="K61" s="597">
        <v>1520585</v>
      </c>
      <c r="L61" s="594">
        <v>3041170</v>
      </c>
      <c r="M61" s="594">
        <v>4699990</v>
      </c>
      <c r="N61" s="598">
        <f t="shared" si="6"/>
        <v>9261745</v>
      </c>
      <c r="O61" s="599">
        <f t="shared" si="7"/>
        <v>10447941.5</v>
      </c>
    </row>
    <row r="62" spans="1:15" s="1" customFormat="1" x14ac:dyDescent="0.2">
      <c r="A62" s="361">
        <v>51</v>
      </c>
      <c r="B62" s="360" t="s">
        <v>120</v>
      </c>
      <c r="C62" s="103" t="s">
        <v>241</v>
      </c>
      <c r="D62" s="593">
        <v>477116.25</v>
      </c>
      <c r="E62" s="594"/>
      <c r="F62" s="594">
        <v>508924</v>
      </c>
      <c r="G62" s="594"/>
      <c r="H62" s="595">
        <f t="shared" si="4"/>
        <v>986040.25</v>
      </c>
      <c r="I62" s="595">
        <f t="shared" si="4"/>
        <v>0</v>
      </c>
      <c r="J62" s="596">
        <f t="shared" si="5"/>
        <v>986040.25</v>
      </c>
      <c r="K62" s="597">
        <v>1520585</v>
      </c>
      <c r="L62" s="594">
        <v>3041170</v>
      </c>
      <c r="M62" s="594">
        <v>4561755</v>
      </c>
      <c r="N62" s="598">
        <f t="shared" si="6"/>
        <v>9123510</v>
      </c>
      <c r="O62" s="599">
        <f t="shared" si="7"/>
        <v>10109550.25</v>
      </c>
    </row>
    <row r="63" spans="1:15" s="1" customFormat="1" x14ac:dyDescent="0.2">
      <c r="A63" s="361">
        <v>52</v>
      </c>
      <c r="B63" s="360" t="s">
        <v>121</v>
      </c>
      <c r="C63" s="103" t="s">
        <v>26</v>
      </c>
      <c r="D63" s="593">
        <v>825533.45</v>
      </c>
      <c r="E63" s="594">
        <v>995867.95</v>
      </c>
      <c r="F63" s="594">
        <v>825044.1</v>
      </c>
      <c r="G63" s="594">
        <v>716927.05</v>
      </c>
      <c r="H63" s="595">
        <f t="shared" si="4"/>
        <v>1650577.5499999998</v>
      </c>
      <c r="I63" s="595">
        <f t="shared" si="4"/>
        <v>1712795</v>
      </c>
      <c r="J63" s="596">
        <f t="shared" si="5"/>
        <v>3363372.55</v>
      </c>
      <c r="K63" s="597">
        <v>3041170</v>
      </c>
      <c r="L63" s="594">
        <v>2800641.1</v>
      </c>
      <c r="M63" s="594">
        <v>8017630</v>
      </c>
      <c r="N63" s="598">
        <f t="shared" si="6"/>
        <v>13859441.1</v>
      </c>
      <c r="O63" s="599">
        <f t="shared" si="7"/>
        <v>17222813.649999999</v>
      </c>
    </row>
    <row r="64" spans="1:15" s="1" customFormat="1" x14ac:dyDescent="0.2">
      <c r="A64" s="361">
        <v>53</v>
      </c>
      <c r="B64" s="360" t="s">
        <v>122</v>
      </c>
      <c r="C64" s="103" t="s">
        <v>242</v>
      </c>
      <c r="D64" s="593">
        <v>374352.75</v>
      </c>
      <c r="E64" s="594"/>
      <c r="F64" s="594">
        <v>211888.55</v>
      </c>
      <c r="G64" s="594"/>
      <c r="H64" s="595">
        <f t="shared" si="4"/>
        <v>586241.30000000005</v>
      </c>
      <c r="I64" s="595">
        <f t="shared" si="4"/>
        <v>0</v>
      </c>
      <c r="J64" s="596">
        <f t="shared" si="5"/>
        <v>586241.30000000005</v>
      </c>
      <c r="K64" s="597">
        <v>1520585</v>
      </c>
      <c r="L64" s="594">
        <v>3041170</v>
      </c>
      <c r="M64" s="594">
        <v>4561755</v>
      </c>
      <c r="N64" s="598">
        <f t="shared" si="6"/>
        <v>9123510</v>
      </c>
      <c r="O64" s="599">
        <f t="shared" si="7"/>
        <v>9709751.3000000007</v>
      </c>
    </row>
    <row r="65" spans="1:15" s="1" customFormat="1" x14ac:dyDescent="0.2">
      <c r="A65" s="361">
        <v>54</v>
      </c>
      <c r="B65" s="360" t="s">
        <v>123</v>
      </c>
      <c r="C65" s="103" t="s">
        <v>124</v>
      </c>
      <c r="D65" s="593"/>
      <c r="E65" s="594"/>
      <c r="F65" s="594"/>
      <c r="G65" s="594"/>
      <c r="H65" s="595">
        <f t="shared" si="4"/>
        <v>0</v>
      </c>
      <c r="I65" s="595">
        <f t="shared" si="4"/>
        <v>0</v>
      </c>
      <c r="J65" s="596">
        <f t="shared" si="5"/>
        <v>0</v>
      </c>
      <c r="K65" s="597"/>
      <c r="L65" s="594"/>
      <c r="M65" s="594"/>
      <c r="N65" s="598">
        <f t="shared" si="6"/>
        <v>0</v>
      </c>
      <c r="O65" s="599">
        <f t="shared" si="7"/>
        <v>0</v>
      </c>
    </row>
    <row r="66" spans="1:15" s="1" customFormat="1" x14ac:dyDescent="0.2">
      <c r="A66" s="361">
        <v>55</v>
      </c>
      <c r="B66" s="360" t="s">
        <v>246</v>
      </c>
      <c r="C66" s="103" t="s">
        <v>245</v>
      </c>
      <c r="D66" s="593"/>
      <c r="E66" s="594"/>
      <c r="F66" s="594"/>
      <c r="G66" s="594"/>
      <c r="H66" s="595">
        <f t="shared" si="4"/>
        <v>0</v>
      </c>
      <c r="I66" s="595">
        <f t="shared" si="4"/>
        <v>0</v>
      </c>
      <c r="J66" s="596">
        <f t="shared" si="5"/>
        <v>0</v>
      </c>
      <c r="K66" s="597"/>
      <c r="L66" s="594"/>
      <c r="M66" s="594"/>
      <c r="N66" s="598">
        <f t="shared" si="6"/>
        <v>0</v>
      </c>
      <c r="O66" s="599">
        <f t="shared" si="7"/>
        <v>0</v>
      </c>
    </row>
    <row r="67" spans="1:15" s="1" customFormat="1" x14ac:dyDescent="0.2">
      <c r="A67" s="361">
        <v>56</v>
      </c>
      <c r="B67" s="360" t="s">
        <v>262</v>
      </c>
      <c r="C67" s="103" t="s">
        <v>263</v>
      </c>
      <c r="D67" s="593"/>
      <c r="E67" s="594"/>
      <c r="F67" s="594"/>
      <c r="G67" s="594"/>
      <c r="H67" s="595">
        <f t="shared" si="4"/>
        <v>0</v>
      </c>
      <c r="I67" s="595">
        <f t="shared" si="4"/>
        <v>0</v>
      </c>
      <c r="J67" s="596">
        <f t="shared" si="5"/>
        <v>0</v>
      </c>
      <c r="K67" s="597"/>
      <c r="L67" s="594"/>
      <c r="M67" s="594"/>
      <c r="N67" s="598">
        <f t="shared" si="6"/>
        <v>0</v>
      </c>
      <c r="O67" s="599">
        <f t="shared" si="7"/>
        <v>0</v>
      </c>
    </row>
    <row r="68" spans="1:15" s="1" customFormat="1" x14ac:dyDescent="0.2">
      <c r="A68" s="361">
        <v>57</v>
      </c>
      <c r="B68" s="360" t="s">
        <v>125</v>
      </c>
      <c r="C68" s="103" t="s">
        <v>53</v>
      </c>
      <c r="D68" s="593"/>
      <c r="E68" s="594"/>
      <c r="F68" s="594"/>
      <c r="G68" s="594"/>
      <c r="H68" s="595">
        <f t="shared" si="4"/>
        <v>0</v>
      </c>
      <c r="I68" s="595">
        <f t="shared" si="4"/>
        <v>0</v>
      </c>
      <c r="J68" s="596">
        <f t="shared" si="5"/>
        <v>0</v>
      </c>
      <c r="K68" s="597"/>
      <c r="L68" s="594"/>
      <c r="M68" s="594"/>
      <c r="N68" s="598">
        <f t="shared" si="6"/>
        <v>0</v>
      </c>
      <c r="O68" s="599">
        <f t="shared" si="7"/>
        <v>0</v>
      </c>
    </row>
    <row r="69" spans="1:15" s="1" customFormat="1" x14ac:dyDescent="0.2">
      <c r="A69" s="361">
        <v>58</v>
      </c>
      <c r="B69" s="46" t="s">
        <v>126</v>
      </c>
      <c r="C69" s="103" t="s">
        <v>264</v>
      </c>
      <c r="D69" s="593"/>
      <c r="E69" s="594"/>
      <c r="F69" s="594"/>
      <c r="G69" s="594"/>
      <c r="H69" s="595">
        <f t="shared" si="4"/>
        <v>0</v>
      </c>
      <c r="I69" s="595">
        <f t="shared" si="4"/>
        <v>0</v>
      </c>
      <c r="J69" s="596">
        <f t="shared" si="5"/>
        <v>0</v>
      </c>
      <c r="K69" s="597"/>
      <c r="L69" s="594"/>
      <c r="M69" s="594"/>
      <c r="N69" s="598">
        <f t="shared" si="6"/>
        <v>0</v>
      </c>
      <c r="O69" s="599">
        <f t="shared" si="7"/>
        <v>0</v>
      </c>
    </row>
    <row r="70" spans="1:15" s="1" customFormat="1" x14ac:dyDescent="0.2">
      <c r="A70" s="361">
        <v>59</v>
      </c>
      <c r="B70" s="63" t="s">
        <v>127</v>
      </c>
      <c r="C70" s="103" t="s">
        <v>128</v>
      </c>
      <c r="D70" s="593"/>
      <c r="E70" s="594"/>
      <c r="F70" s="594"/>
      <c r="G70" s="594"/>
      <c r="H70" s="595">
        <f t="shared" si="4"/>
        <v>0</v>
      </c>
      <c r="I70" s="595">
        <f t="shared" si="4"/>
        <v>0</v>
      </c>
      <c r="J70" s="596">
        <f t="shared" si="5"/>
        <v>0</v>
      </c>
      <c r="K70" s="597"/>
      <c r="L70" s="594"/>
      <c r="M70" s="594"/>
      <c r="N70" s="598">
        <f t="shared" si="6"/>
        <v>0</v>
      </c>
      <c r="O70" s="599">
        <f t="shared" si="7"/>
        <v>0</v>
      </c>
    </row>
    <row r="71" spans="1:15" s="1" customFormat="1" x14ac:dyDescent="0.2">
      <c r="A71" s="361">
        <v>60</v>
      </c>
      <c r="B71" s="46" t="s">
        <v>129</v>
      </c>
      <c r="C71" s="103" t="s">
        <v>265</v>
      </c>
      <c r="D71" s="593"/>
      <c r="E71" s="594">
        <v>484476.3</v>
      </c>
      <c r="F71" s="594"/>
      <c r="G71" s="594">
        <v>702245.95</v>
      </c>
      <c r="H71" s="595">
        <f t="shared" si="4"/>
        <v>0</v>
      </c>
      <c r="I71" s="595">
        <f t="shared" si="4"/>
        <v>1186722.25</v>
      </c>
      <c r="J71" s="596">
        <f t="shared" si="5"/>
        <v>1186722.25</v>
      </c>
      <c r="K71" s="597"/>
      <c r="L71" s="594"/>
      <c r="M71" s="594"/>
      <c r="N71" s="598">
        <f t="shared" si="6"/>
        <v>0</v>
      </c>
      <c r="O71" s="599">
        <f t="shared" si="7"/>
        <v>1186722.25</v>
      </c>
    </row>
    <row r="72" spans="1:15" s="1" customFormat="1" ht="24" x14ac:dyDescent="0.2">
      <c r="A72" s="361">
        <v>61</v>
      </c>
      <c r="B72" s="360" t="s">
        <v>130</v>
      </c>
      <c r="C72" s="103" t="s">
        <v>250</v>
      </c>
      <c r="D72" s="593"/>
      <c r="E72" s="594"/>
      <c r="F72" s="594"/>
      <c r="G72" s="594"/>
      <c r="H72" s="595">
        <f t="shared" si="4"/>
        <v>0</v>
      </c>
      <c r="I72" s="595">
        <f t="shared" si="4"/>
        <v>0</v>
      </c>
      <c r="J72" s="596">
        <f t="shared" si="5"/>
        <v>0</v>
      </c>
      <c r="K72" s="597"/>
      <c r="L72" s="594"/>
      <c r="M72" s="594"/>
      <c r="N72" s="598">
        <f t="shared" si="6"/>
        <v>0</v>
      </c>
      <c r="O72" s="599">
        <f t="shared" si="7"/>
        <v>0</v>
      </c>
    </row>
    <row r="73" spans="1:15" s="1" customFormat="1" ht="24" x14ac:dyDescent="0.2">
      <c r="A73" s="361">
        <v>62</v>
      </c>
      <c r="B73" s="63" t="s">
        <v>131</v>
      </c>
      <c r="C73" s="103" t="s">
        <v>266</v>
      </c>
      <c r="D73" s="593"/>
      <c r="E73" s="594"/>
      <c r="F73" s="594"/>
      <c r="G73" s="594"/>
      <c r="H73" s="595">
        <f t="shared" si="4"/>
        <v>0</v>
      </c>
      <c r="I73" s="595">
        <f t="shared" si="4"/>
        <v>0</v>
      </c>
      <c r="J73" s="596">
        <f t="shared" si="5"/>
        <v>0</v>
      </c>
      <c r="K73" s="597"/>
      <c r="L73" s="594"/>
      <c r="M73" s="594"/>
      <c r="N73" s="598">
        <f t="shared" si="6"/>
        <v>0</v>
      </c>
      <c r="O73" s="599">
        <f t="shared" si="7"/>
        <v>0</v>
      </c>
    </row>
    <row r="74" spans="1:15" s="1" customFormat="1" ht="24" x14ac:dyDescent="0.2">
      <c r="A74" s="361">
        <v>63</v>
      </c>
      <c r="B74" s="63" t="s">
        <v>132</v>
      </c>
      <c r="C74" s="103" t="s">
        <v>267</v>
      </c>
      <c r="D74" s="593"/>
      <c r="E74" s="594"/>
      <c r="F74" s="594"/>
      <c r="G74" s="594"/>
      <c r="H74" s="595">
        <f t="shared" si="4"/>
        <v>0</v>
      </c>
      <c r="I74" s="595">
        <f t="shared" si="4"/>
        <v>0</v>
      </c>
      <c r="J74" s="596">
        <f t="shared" si="5"/>
        <v>0</v>
      </c>
      <c r="K74" s="597"/>
      <c r="L74" s="594"/>
      <c r="M74" s="594"/>
      <c r="N74" s="598">
        <f t="shared" si="6"/>
        <v>0</v>
      </c>
      <c r="O74" s="599">
        <f t="shared" si="7"/>
        <v>0</v>
      </c>
    </row>
    <row r="75" spans="1:15" s="1" customFormat="1" x14ac:dyDescent="0.2">
      <c r="A75" s="361">
        <v>64</v>
      </c>
      <c r="B75" s="46" t="s">
        <v>133</v>
      </c>
      <c r="C75" s="103" t="s">
        <v>268</v>
      </c>
      <c r="D75" s="593">
        <v>1338861.6000000001</v>
      </c>
      <c r="E75" s="594">
        <v>1350661.2</v>
      </c>
      <c r="F75" s="594">
        <v>1351095.35</v>
      </c>
      <c r="G75" s="594">
        <v>768310.9</v>
      </c>
      <c r="H75" s="595">
        <f t="shared" si="4"/>
        <v>2689956.95</v>
      </c>
      <c r="I75" s="595">
        <f t="shared" si="4"/>
        <v>2118972.1</v>
      </c>
      <c r="J75" s="596">
        <f t="shared" si="5"/>
        <v>4808929.0500000007</v>
      </c>
      <c r="K75" s="597"/>
      <c r="L75" s="594"/>
      <c r="M75" s="594"/>
      <c r="N75" s="598">
        <f t="shared" si="6"/>
        <v>0</v>
      </c>
      <c r="O75" s="599">
        <f t="shared" si="7"/>
        <v>4808929.0500000007</v>
      </c>
    </row>
    <row r="76" spans="1:15" s="1" customFormat="1" x14ac:dyDescent="0.2">
      <c r="A76" s="361">
        <v>65</v>
      </c>
      <c r="B76" s="46" t="s">
        <v>134</v>
      </c>
      <c r="C76" s="103" t="s">
        <v>52</v>
      </c>
      <c r="D76" s="593">
        <v>1057974.7</v>
      </c>
      <c r="E76" s="594">
        <v>1333533.25</v>
      </c>
      <c r="F76" s="594">
        <v>1019316.05</v>
      </c>
      <c r="G76" s="594">
        <v>1076614</v>
      </c>
      <c r="H76" s="595">
        <f t="shared" si="4"/>
        <v>2077290.75</v>
      </c>
      <c r="I76" s="595">
        <f t="shared" si="4"/>
        <v>2410147.25</v>
      </c>
      <c r="J76" s="596">
        <f t="shared" si="5"/>
        <v>4487438</v>
      </c>
      <c r="K76" s="597"/>
      <c r="L76" s="594"/>
      <c r="M76" s="594"/>
      <c r="N76" s="598">
        <f t="shared" ref="N76:N107" si="8">SUM(K76:M76)</f>
        <v>0</v>
      </c>
      <c r="O76" s="599">
        <f t="shared" ref="O76:O107" si="9">J76+N76</f>
        <v>4487438</v>
      </c>
    </row>
    <row r="77" spans="1:15" s="1" customFormat="1" x14ac:dyDescent="0.2">
      <c r="A77" s="361">
        <v>66</v>
      </c>
      <c r="B77" s="46" t="s">
        <v>135</v>
      </c>
      <c r="C77" s="103" t="s">
        <v>269</v>
      </c>
      <c r="D77" s="593">
        <v>1645194.7</v>
      </c>
      <c r="E77" s="594"/>
      <c r="F77" s="594">
        <v>1557111.7</v>
      </c>
      <c r="G77" s="594"/>
      <c r="H77" s="595">
        <f t="shared" ref="H77:I140" si="10">D77+F77</f>
        <v>3202306.4</v>
      </c>
      <c r="I77" s="595">
        <f t="shared" si="10"/>
        <v>0</v>
      </c>
      <c r="J77" s="596">
        <f t="shared" ref="J77:J140" si="11">H77+I77</f>
        <v>3202306.4</v>
      </c>
      <c r="K77" s="597"/>
      <c r="L77" s="594"/>
      <c r="M77" s="594"/>
      <c r="N77" s="598">
        <f t="shared" si="8"/>
        <v>0</v>
      </c>
      <c r="O77" s="599">
        <f t="shared" si="9"/>
        <v>3202306.4</v>
      </c>
    </row>
    <row r="78" spans="1:15" s="1" customFormat="1" ht="24" x14ac:dyDescent="0.2">
      <c r="A78" s="361">
        <v>67</v>
      </c>
      <c r="B78" s="46" t="s">
        <v>136</v>
      </c>
      <c r="C78" s="103" t="s">
        <v>270</v>
      </c>
      <c r="D78" s="593"/>
      <c r="E78" s="594"/>
      <c r="F78" s="594"/>
      <c r="G78" s="594"/>
      <c r="H78" s="595">
        <f t="shared" si="10"/>
        <v>0</v>
      </c>
      <c r="I78" s="595">
        <f t="shared" si="10"/>
        <v>0</v>
      </c>
      <c r="J78" s="596">
        <f t="shared" si="11"/>
        <v>0</v>
      </c>
      <c r="K78" s="597"/>
      <c r="L78" s="594"/>
      <c r="M78" s="594"/>
      <c r="N78" s="598">
        <f t="shared" si="8"/>
        <v>0</v>
      </c>
      <c r="O78" s="599">
        <f t="shared" si="9"/>
        <v>0</v>
      </c>
    </row>
    <row r="79" spans="1:15" s="1" customFormat="1" ht="24" x14ac:dyDescent="0.2">
      <c r="A79" s="361">
        <v>68</v>
      </c>
      <c r="B79" s="63" t="s">
        <v>137</v>
      </c>
      <c r="C79" s="103" t="s">
        <v>271</v>
      </c>
      <c r="D79" s="593"/>
      <c r="E79" s="594"/>
      <c r="F79" s="594"/>
      <c r="G79" s="594"/>
      <c r="H79" s="595">
        <f t="shared" si="10"/>
        <v>0</v>
      </c>
      <c r="I79" s="595">
        <f t="shared" si="10"/>
        <v>0</v>
      </c>
      <c r="J79" s="596">
        <f t="shared" si="11"/>
        <v>0</v>
      </c>
      <c r="K79" s="597"/>
      <c r="L79" s="594"/>
      <c r="M79" s="594"/>
      <c r="N79" s="598">
        <f t="shared" si="8"/>
        <v>0</v>
      </c>
      <c r="O79" s="599">
        <f t="shared" si="9"/>
        <v>0</v>
      </c>
    </row>
    <row r="80" spans="1:15" s="1" customFormat="1" ht="24" x14ac:dyDescent="0.2">
      <c r="A80" s="361">
        <v>69</v>
      </c>
      <c r="B80" s="46" t="s">
        <v>138</v>
      </c>
      <c r="C80" s="103" t="s">
        <v>272</v>
      </c>
      <c r="D80" s="593"/>
      <c r="E80" s="594"/>
      <c r="F80" s="594"/>
      <c r="G80" s="594"/>
      <c r="H80" s="595">
        <f t="shared" si="10"/>
        <v>0</v>
      </c>
      <c r="I80" s="595">
        <f t="shared" si="10"/>
        <v>0</v>
      </c>
      <c r="J80" s="596">
        <f t="shared" si="11"/>
        <v>0</v>
      </c>
      <c r="K80" s="597"/>
      <c r="L80" s="594"/>
      <c r="M80" s="594"/>
      <c r="N80" s="598">
        <f t="shared" si="8"/>
        <v>0</v>
      </c>
      <c r="O80" s="599">
        <f t="shared" si="9"/>
        <v>0</v>
      </c>
    </row>
    <row r="81" spans="1:15" s="1" customFormat="1" ht="24" x14ac:dyDescent="0.2">
      <c r="A81" s="361">
        <v>70</v>
      </c>
      <c r="B81" s="46" t="s">
        <v>139</v>
      </c>
      <c r="C81" s="103" t="s">
        <v>273</v>
      </c>
      <c r="D81" s="593"/>
      <c r="E81" s="594"/>
      <c r="F81" s="594"/>
      <c r="G81" s="594"/>
      <c r="H81" s="595">
        <f t="shared" si="10"/>
        <v>0</v>
      </c>
      <c r="I81" s="595">
        <f t="shared" si="10"/>
        <v>0</v>
      </c>
      <c r="J81" s="596">
        <f t="shared" si="11"/>
        <v>0</v>
      </c>
      <c r="K81" s="597"/>
      <c r="L81" s="594"/>
      <c r="M81" s="594"/>
      <c r="N81" s="598">
        <f t="shared" si="8"/>
        <v>0</v>
      </c>
      <c r="O81" s="599">
        <f t="shared" si="9"/>
        <v>0</v>
      </c>
    </row>
    <row r="82" spans="1:15" s="1" customFormat="1" ht="12" customHeight="1" x14ac:dyDescent="0.2">
      <c r="A82" s="361">
        <v>71</v>
      </c>
      <c r="B82" s="63" t="s">
        <v>140</v>
      </c>
      <c r="C82" s="103" t="s">
        <v>274</v>
      </c>
      <c r="D82" s="593"/>
      <c r="E82" s="594"/>
      <c r="F82" s="594"/>
      <c r="G82" s="594"/>
      <c r="H82" s="595">
        <f t="shared" si="10"/>
        <v>0</v>
      </c>
      <c r="I82" s="595">
        <f t="shared" si="10"/>
        <v>0</v>
      </c>
      <c r="J82" s="596">
        <f t="shared" si="11"/>
        <v>0</v>
      </c>
      <c r="K82" s="597"/>
      <c r="L82" s="594"/>
      <c r="M82" s="594"/>
      <c r="N82" s="598">
        <f t="shared" si="8"/>
        <v>0</v>
      </c>
      <c r="O82" s="599">
        <f t="shared" si="9"/>
        <v>0</v>
      </c>
    </row>
    <row r="83" spans="1:15" s="1" customFormat="1" ht="24" x14ac:dyDescent="0.2">
      <c r="A83" s="361">
        <v>72</v>
      </c>
      <c r="B83" s="63" t="s">
        <v>141</v>
      </c>
      <c r="C83" s="103" t="s">
        <v>275</v>
      </c>
      <c r="D83" s="593"/>
      <c r="E83" s="594"/>
      <c r="F83" s="594"/>
      <c r="G83" s="594"/>
      <c r="H83" s="595">
        <f t="shared" si="10"/>
        <v>0</v>
      </c>
      <c r="I83" s="595">
        <f t="shared" si="10"/>
        <v>0</v>
      </c>
      <c r="J83" s="596">
        <f t="shared" si="11"/>
        <v>0</v>
      </c>
      <c r="K83" s="597"/>
      <c r="L83" s="594"/>
      <c r="M83" s="594"/>
      <c r="N83" s="598">
        <f t="shared" si="8"/>
        <v>0</v>
      </c>
      <c r="O83" s="599">
        <f t="shared" si="9"/>
        <v>0</v>
      </c>
    </row>
    <row r="84" spans="1:15" s="1" customFormat="1" ht="24" x14ac:dyDescent="0.2">
      <c r="A84" s="361">
        <v>73</v>
      </c>
      <c r="B84" s="63" t="s">
        <v>142</v>
      </c>
      <c r="C84" s="103" t="s">
        <v>276</v>
      </c>
      <c r="D84" s="593"/>
      <c r="E84" s="594"/>
      <c r="F84" s="594"/>
      <c r="G84" s="594"/>
      <c r="H84" s="595">
        <f t="shared" si="10"/>
        <v>0</v>
      </c>
      <c r="I84" s="595">
        <f t="shared" si="10"/>
        <v>0</v>
      </c>
      <c r="J84" s="596">
        <f t="shared" si="11"/>
        <v>0</v>
      </c>
      <c r="K84" s="597"/>
      <c r="L84" s="594"/>
      <c r="M84" s="594"/>
      <c r="N84" s="598">
        <f t="shared" si="8"/>
        <v>0</v>
      </c>
      <c r="O84" s="599">
        <f t="shared" si="9"/>
        <v>0</v>
      </c>
    </row>
    <row r="85" spans="1:15" s="1" customFormat="1" x14ac:dyDescent="0.2">
      <c r="A85" s="361">
        <v>74</v>
      </c>
      <c r="B85" s="360" t="s">
        <v>143</v>
      </c>
      <c r="C85" s="103" t="s">
        <v>144</v>
      </c>
      <c r="D85" s="593">
        <v>535348.9</v>
      </c>
      <c r="E85" s="594"/>
      <c r="F85" s="594">
        <v>469776</v>
      </c>
      <c r="G85" s="594"/>
      <c r="H85" s="595">
        <f t="shared" si="10"/>
        <v>1005124.9</v>
      </c>
      <c r="I85" s="595">
        <f t="shared" si="10"/>
        <v>0</v>
      </c>
      <c r="J85" s="596">
        <f t="shared" si="11"/>
        <v>1005124.9</v>
      </c>
      <c r="K85" s="597">
        <v>0</v>
      </c>
      <c r="L85" s="594">
        <v>4561755</v>
      </c>
      <c r="M85" s="594">
        <v>6842632.5</v>
      </c>
      <c r="N85" s="598">
        <f t="shared" si="8"/>
        <v>11404387.5</v>
      </c>
      <c r="O85" s="599">
        <f t="shared" si="9"/>
        <v>12409512.4</v>
      </c>
    </row>
    <row r="86" spans="1:15" s="1" customFormat="1" x14ac:dyDescent="0.2">
      <c r="A86" s="361">
        <v>75</v>
      </c>
      <c r="B86" s="63" t="s">
        <v>145</v>
      </c>
      <c r="C86" s="103" t="s">
        <v>277</v>
      </c>
      <c r="D86" s="593">
        <v>1946634.3</v>
      </c>
      <c r="E86" s="594">
        <v>1328639.55</v>
      </c>
      <c r="F86" s="594">
        <v>2012696.55</v>
      </c>
      <c r="G86" s="594">
        <v>1345767.5</v>
      </c>
      <c r="H86" s="595">
        <f t="shared" si="10"/>
        <v>3959330.85</v>
      </c>
      <c r="I86" s="595">
        <f t="shared" si="10"/>
        <v>2674407.0499999998</v>
      </c>
      <c r="J86" s="596">
        <f t="shared" si="11"/>
        <v>6633737.9000000004</v>
      </c>
      <c r="K86" s="597">
        <v>4561755</v>
      </c>
      <c r="L86" s="594">
        <v>9123510</v>
      </c>
      <c r="M86" s="594">
        <v>15744966.5</v>
      </c>
      <c r="N86" s="598">
        <f t="shared" si="8"/>
        <v>29430231.5</v>
      </c>
      <c r="O86" s="599">
        <f t="shared" si="9"/>
        <v>36063969.399999999</v>
      </c>
    </row>
    <row r="87" spans="1:15" s="1" customFormat="1" x14ac:dyDescent="0.2">
      <c r="A87" s="361">
        <v>76</v>
      </c>
      <c r="B87" s="360" t="s">
        <v>146</v>
      </c>
      <c r="C87" s="103" t="s">
        <v>35</v>
      </c>
      <c r="D87" s="593">
        <v>1073144.55</v>
      </c>
      <c r="E87" s="594">
        <v>790332.55</v>
      </c>
      <c r="F87" s="594">
        <v>1031060.45</v>
      </c>
      <c r="G87" s="594">
        <v>665543.19999999995</v>
      </c>
      <c r="H87" s="595">
        <f t="shared" si="10"/>
        <v>2104205</v>
      </c>
      <c r="I87" s="595">
        <f t="shared" si="10"/>
        <v>1455875.75</v>
      </c>
      <c r="J87" s="596">
        <f t="shared" si="11"/>
        <v>3560080.75</v>
      </c>
      <c r="K87" s="597">
        <v>5322047.5</v>
      </c>
      <c r="L87" s="594">
        <v>8819393</v>
      </c>
      <c r="M87" s="594">
        <v>7685866</v>
      </c>
      <c r="N87" s="598">
        <f t="shared" si="8"/>
        <v>21827306.5</v>
      </c>
      <c r="O87" s="599">
        <f t="shared" si="9"/>
        <v>25387387.25</v>
      </c>
    </row>
    <row r="88" spans="1:15" s="1" customFormat="1" x14ac:dyDescent="0.2">
      <c r="A88" s="361">
        <v>77</v>
      </c>
      <c r="B88" s="63" t="s">
        <v>147</v>
      </c>
      <c r="C88" s="103" t="s">
        <v>37</v>
      </c>
      <c r="D88" s="593">
        <v>229015.8</v>
      </c>
      <c r="E88" s="594">
        <v>741395.55</v>
      </c>
      <c r="F88" s="594">
        <v>224122.3</v>
      </c>
      <c r="G88" s="594"/>
      <c r="H88" s="595">
        <f t="shared" si="10"/>
        <v>453138.1</v>
      </c>
      <c r="I88" s="595">
        <f t="shared" si="10"/>
        <v>741395.55</v>
      </c>
      <c r="J88" s="596">
        <f t="shared" si="11"/>
        <v>1194533.6499999999</v>
      </c>
      <c r="K88" s="597">
        <v>2280877.5</v>
      </c>
      <c r="L88" s="594">
        <v>4561755</v>
      </c>
      <c r="M88" s="594">
        <v>6842632.5</v>
      </c>
      <c r="N88" s="598">
        <f t="shared" si="8"/>
        <v>13685265</v>
      </c>
      <c r="O88" s="599">
        <f t="shared" si="9"/>
        <v>14879798.65</v>
      </c>
    </row>
    <row r="89" spans="1:15" s="1" customFormat="1" x14ac:dyDescent="0.2">
      <c r="A89" s="361">
        <v>78</v>
      </c>
      <c r="B89" s="63" t="s">
        <v>148</v>
      </c>
      <c r="C89" s="103" t="s">
        <v>36</v>
      </c>
      <c r="D89" s="593">
        <v>391969.35</v>
      </c>
      <c r="E89" s="594">
        <v>1223425</v>
      </c>
      <c r="F89" s="594">
        <v>340098.25</v>
      </c>
      <c r="G89" s="594">
        <v>548094.4</v>
      </c>
      <c r="H89" s="595">
        <f t="shared" si="10"/>
        <v>732067.6</v>
      </c>
      <c r="I89" s="595">
        <f t="shared" si="10"/>
        <v>1771519.4</v>
      </c>
      <c r="J89" s="596">
        <f t="shared" si="11"/>
        <v>2503587</v>
      </c>
      <c r="K89" s="597">
        <v>2280877.5</v>
      </c>
      <c r="L89" s="594">
        <v>4561755</v>
      </c>
      <c r="M89" s="594">
        <v>6953220.5</v>
      </c>
      <c r="N89" s="598">
        <f t="shared" si="8"/>
        <v>13795853</v>
      </c>
      <c r="O89" s="599">
        <f t="shared" si="9"/>
        <v>16299440</v>
      </c>
    </row>
    <row r="90" spans="1:15" s="1" customFormat="1" x14ac:dyDescent="0.2">
      <c r="A90" s="361">
        <v>79</v>
      </c>
      <c r="B90" s="63" t="s">
        <v>149</v>
      </c>
      <c r="C90" s="103" t="s">
        <v>51</v>
      </c>
      <c r="D90" s="593"/>
      <c r="E90" s="594">
        <v>423305.05</v>
      </c>
      <c r="F90" s="594"/>
      <c r="G90" s="594">
        <v>643521.55000000005</v>
      </c>
      <c r="H90" s="595">
        <f t="shared" si="10"/>
        <v>0</v>
      </c>
      <c r="I90" s="595">
        <f t="shared" si="10"/>
        <v>1066826.6000000001</v>
      </c>
      <c r="J90" s="596">
        <f t="shared" si="11"/>
        <v>1066826.6000000001</v>
      </c>
      <c r="K90" s="597">
        <v>1520585</v>
      </c>
      <c r="L90" s="594">
        <v>4257638</v>
      </c>
      <c r="M90" s="594">
        <v>3511169</v>
      </c>
      <c r="N90" s="598">
        <f t="shared" si="8"/>
        <v>9289392</v>
      </c>
      <c r="O90" s="599">
        <f t="shared" si="9"/>
        <v>10356218.6</v>
      </c>
    </row>
    <row r="91" spans="1:15" s="1" customFormat="1" x14ac:dyDescent="0.2">
      <c r="A91" s="361">
        <v>80</v>
      </c>
      <c r="B91" s="63" t="s">
        <v>150</v>
      </c>
      <c r="C91" s="103" t="s">
        <v>256</v>
      </c>
      <c r="D91" s="593">
        <v>1272310</v>
      </c>
      <c r="E91" s="594"/>
      <c r="F91" s="594">
        <v>1183248.3</v>
      </c>
      <c r="G91" s="594"/>
      <c r="H91" s="595">
        <f t="shared" si="10"/>
        <v>2455558.2999999998</v>
      </c>
      <c r="I91" s="595">
        <f t="shared" si="10"/>
        <v>0</v>
      </c>
      <c r="J91" s="596">
        <f t="shared" si="11"/>
        <v>2455558.2999999998</v>
      </c>
      <c r="K91" s="597">
        <v>4990283.5</v>
      </c>
      <c r="L91" s="594">
        <v>8515276</v>
      </c>
      <c r="M91" s="594">
        <v>7298808</v>
      </c>
      <c r="N91" s="598">
        <f t="shared" si="8"/>
        <v>20804367.5</v>
      </c>
      <c r="O91" s="599">
        <f t="shared" si="9"/>
        <v>23259925.800000001</v>
      </c>
    </row>
    <row r="92" spans="1:15" s="1" customFormat="1" x14ac:dyDescent="0.2">
      <c r="A92" s="361">
        <v>81</v>
      </c>
      <c r="B92" s="63" t="s">
        <v>151</v>
      </c>
      <c r="C92" s="179" t="s">
        <v>337</v>
      </c>
      <c r="D92" s="593"/>
      <c r="E92" s="594"/>
      <c r="F92" s="594"/>
      <c r="G92" s="594"/>
      <c r="H92" s="595">
        <f t="shared" si="10"/>
        <v>0</v>
      </c>
      <c r="I92" s="595">
        <f t="shared" si="10"/>
        <v>0</v>
      </c>
      <c r="J92" s="596">
        <f t="shared" si="11"/>
        <v>0</v>
      </c>
      <c r="K92" s="597"/>
      <c r="L92" s="594"/>
      <c r="M92" s="594"/>
      <c r="N92" s="598">
        <f t="shared" si="8"/>
        <v>0</v>
      </c>
      <c r="O92" s="599">
        <f t="shared" si="9"/>
        <v>0</v>
      </c>
    </row>
    <row r="93" spans="1:15" s="1" customFormat="1" x14ac:dyDescent="0.2">
      <c r="A93" s="361">
        <v>82</v>
      </c>
      <c r="B93" s="46" t="s">
        <v>152</v>
      </c>
      <c r="C93" s="103" t="s">
        <v>294</v>
      </c>
      <c r="D93" s="593"/>
      <c r="E93" s="594"/>
      <c r="F93" s="594"/>
      <c r="G93" s="594"/>
      <c r="H93" s="595">
        <f t="shared" si="10"/>
        <v>0</v>
      </c>
      <c r="I93" s="595">
        <f t="shared" si="10"/>
        <v>0</v>
      </c>
      <c r="J93" s="596">
        <f t="shared" si="11"/>
        <v>0</v>
      </c>
      <c r="K93" s="597"/>
      <c r="L93" s="594"/>
      <c r="M93" s="594"/>
      <c r="N93" s="598">
        <f t="shared" si="8"/>
        <v>0</v>
      </c>
      <c r="O93" s="599">
        <f t="shared" si="9"/>
        <v>0</v>
      </c>
    </row>
    <row r="94" spans="1:15" s="1" customFormat="1" ht="24" x14ac:dyDescent="0.2">
      <c r="A94" s="513">
        <v>83</v>
      </c>
      <c r="B94" s="516" t="s">
        <v>153</v>
      </c>
      <c r="C94" s="135" t="s">
        <v>278</v>
      </c>
      <c r="D94" s="593"/>
      <c r="E94" s="594"/>
      <c r="F94" s="594"/>
      <c r="G94" s="594"/>
      <c r="H94" s="595">
        <f t="shared" si="10"/>
        <v>0</v>
      </c>
      <c r="I94" s="595">
        <f t="shared" si="10"/>
        <v>0</v>
      </c>
      <c r="J94" s="596">
        <f t="shared" si="11"/>
        <v>0</v>
      </c>
      <c r="K94" s="597"/>
      <c r="L94" s="594"/>
      <c r="M94" s="594"/>
      <c r="N94" s="598">
        <f t="shared" si="8"/>
        <v>0</v>
      </c>
      <c r="O94" s="599">
        <f t="shared" si="9"/>
        <v>0</v>
      </c>
    </row>
    <row r="95" spans="1:15" s="1" customFormat="1" ht="36" x14ac:dyDescent="0.2">
      <c r="A95" s="514"/>
      <c r="B95" s="517"/>
      <c r="C95" s="103" t="s">
        <v>333</v>
      </c>
      <c r="D95" s="593"/>
      <c r="E95" s="594"/>
      <c r="F95" s="594"/>
      <c r="G95" s="594"/>
      <c r="H95" s="595">
        <f t="shared" si="10"/>
        <v>0</v>
      </c>
      <c r="I95" s="595">
        <f t="shared" si="10"/>
        <v>0</v>
      </c>
      <c r="J95" s="596">
        <f t="shared" si="11"/>
        <v>0</v>
      </c>
      <c r="K95" s="597"/>
      <c r="L95" s="594"/>
      <c r="M95" s="594"/>
      <c r="N95" s="598">
        <f t="shared" si="8"/>
        <v>0</v>
      </c>
      <c r="O95" s="599">
        <f t="shared" si="9"/>
        <v>0</v>
      </c>
    </row>
    <row r="96" spans="1:15" s="1" customFormat="1" ht="24" x14ac:dyDescent="0.2">
      <c r="A96" s="514"/>
      <c r="B96" s="517"/>
      <c r="C96" s="103" t="s">
        <v>279</v>
      </c>
      <c r="D96" s="593"/>
      <c r="E96" s="594"/>
      <c r="F96" s="594"/>
      <c r="G96" s="594"/>
      <c r="H96" s="595">
        <f t="shared" si="10"/>
        <v>0</v>
      </c>
      <c r="I96" s="595">
        <f t="shared" si="10"/>
        <v>0</v>
      </c>
      <c r="J96" s="596">
        <f t="shared" si="11"/>
        <v>0</v>
      </c>
      <c r="K96" s="597"/>
      <c r="L96" s="594"/>
      <c r="M96" s="594"/>
      <c r="N96" s="598">
        <f t="shared" si="8"/>
        <v>0</v>
      </c>
      <c r="O96" s="599">
        <f t="shared" si="9"/>
        <v>0</v>
      </c>
    </row>
    <row r="97" spans="1:15" s="1" customFormat="1" ht="36" x14ac:dyDescent="0.2">
      <c r="A97" s="515"/>
      <c r="B97" s="518"/>
      <c r="C97" s="184" t="s">
        <v>334</v>
      </c>
      <c r="D97" s="593"/>
      <c r="E97" s="594"/>
      <c r="F97" s="594"/>
      <c r="G97" s="594"/>
      <c r="H97" s="595">
        <f t="shared" si="10"/>
        <v>0</v>
      </c>
      <c r="I97" s="595">
        <f t="shared" si="10"/>
        <v>0</v>
      </c>
      <c r="J97" s="596">
        <f t="shared" si="11"/>
        <v>0</v>
      </c>
      <c r="K97" s="597"/>
      <c r="L97" s="594"/>
      <c r="M97" s="594"/>
      <c r="N97" s="598">
        <f t="shared" si="8"/>
        <v>0</v>
      </c>
      <c r="O97" s="599">
        <f t="shared" si="9"/>
        <v>0</v>
      </c>
    </row>
    <row r="98" spans="1:15" s="1" customFormat="1" ht="24" x14ac:dyDescent="0.2">
      <c r="A98" s="361">
        <v>84</v>
      </c>
      <c r="B98" s="46" t="s">
        <v>154</v>
      </c>
      <c r="C98" s="103" t="s">
        <v>50</v>
      </c>
      <c r="D98" s="593"/>
      <c r="E98" s="594"/>
      <c r="F98" s="594"/>
      <c r="G98" s="594"/>
      <c r="H98" s="595">
        <f t="shared" si="10"/>
        <v>0</v>
      </c>
      <c r="I98" s="595">
        <f t="shared" si="10"/>
        <v>0</v>
      </c>
      <c r="J98" s="596">
        <f t="shared" si="11"/>
        <v>0</v>
      </c>
      <c r="K98" s="597"/>
      <c r="L98" s="594"/>
      <c r="M98" s="594"/>
      <c r="N98" s="598">
        <f t="shared" si="8"/>
        <v>0</v>
      </c>
      <c r="O98" s="599">
        <f t="shared" si="9"/>
        <v>0</v>
      </c>
    </row>
    <row r="99" spans="1:15" s="1" customFormat="1" x14ac:dyDescent="0.2">
      <c r="A99" s="361">
        <v>85</v>
      </c>
      <c r="B99" s="46" t="s">
        <v>155</v>
      </c>
      <c r="C99" s="103" t="s">
        <v>156</v>
      </c>
      <c r="D99" s="593"/>
      <c r="E99" s="594"/>
      <c r="F99" s="594"/>
      <c r="G99" s="594"/>
      <c r="H99" s="595">
        <f t="shared" si="10"/>
        <v>0</v>
      </c>
      <c r="I99" s="595">
        <f t="shared" si="10"/>
        <v>0</v>
      </c>
      <c r="J99" s="596">
        <f t="shared" si="11"/>
        <v>0</v>
      </c>
      <c r="K99" s="597"/>
      <c r="L99" s="594"/>
      <c r="M99" s="594"/>
      <c r="N99" s="598">
        <f t="shared" si="8"/>
        <v>0</v>
      </c>
      <c r="O99" s="599">
        <f t="shared" si="9"/>
        <v>0</v>
      </c>
    </row>
    <row r="100" spans="1:15" s="1" customFormat="1" x14ac:dyDescent="0.2">
      <c r="A100" s="361">
        <v>86</v>
      </c>
      <c r="B100" s="360" t="s">
        <v>157</v>
      </c>
      <c r="C100" s="103" t="s">
        <v>158</v>
      </c>
      <c r="D100" s="593"/>
      <c r="E100" s="594"/>
      <c r="F100" s="594"/>
      <c r="G100" s="594"/>
      <c r="H100" s="595">
        <f t="shared" si="10"/>
        <v>0</v>
      </c>
      <c r="I100" s="595">
        <f t="shared" si="10"/>
        <v>0</v>
      </c>
      <c r="J100" s="596">
        <f t="shared" si="11"/>
        <v>0</v>
      </c>
      <c r="K100" s="597"/>
      <c r="L100" s="594"/>
      <c r="M100" s="594"/>
      <c r="N100" s="598">
        <f t="shared" si="8"/>
        <v>0</v>
      </c>
      <c r="O100" s="599">
        <f t="shared" si="9"/>
        <v>0</v>
      </c>
    </row>
    <row r="101" spans="1:15" s="1" customFormat="1" x14ac:dyDescent="0.2">
      <c r="A101" s="361">
        <v>87</v>
      </c>
      <c r="B101" s="46" t="s">
        <v>159</v>
      </c>
      <c r="C101" s="103" t="s">
        <v>28</v>
      </c>
      <c r="D101" s="593"/>
      <c r="E101" s="594"/>
      <c r="F101" s="594"/>
      <c r="G101" s="594"/>
      <c r="H101" s="595">
        <f t="shared" si="10"/>
        <v>0</v>
      </c>
      <c r="I101" s="595">
        <f t="shared" si="10"/>
        <v>0</v>
      </c>
      <c r="J101" s="596">
        <f t="shared" si="11"/>
        <v>0</v>
      </c>
      <c r="K101" s="597">
        <v>1520585</v>
      </c>
      <c r="L101" s="594">
        <v>3041170</v>
      </c>
      <c r="M101" s="594">
        <v>4561755</v>
      </c>
      <c r="N101" s="598">
        <f t="shared" si="8"/>
        <v>9123510</v>
      </c>
      <c r="O101" s="599">
        <f t="shared" si="9"/>
        <v>9123510</v>
      </c>
    </row>
    <row r="102" spans="1:15" s="1" customFormat="1" x14ac:dyDescent="0.2">
      <c r="A102" s="361">
        <v>88</v>
      </c>
      <c r="B102" s="360" t="s">
        <v>160</v>
      </c>
      <c r="C102" s="103" t="s">
        <v>12</v>
      </c>
      <c r="D102" s="593"/>
      <c r="E102" s="594"/>
      <c r="F102" s="594"/>
      <c r="G102" s="594"/>
      <c r="H102" s="595">
        <f t="shared" si="10"/>
        <v>0</v>
      </c>
      <c r="I102" s="595">
        <f t="shared" si="10"/>
        <v>0</v>
      </c>
      <c r="J102" s="596">
        <f t="shared" si="11"/>
        <v>0</v>
      </c>
      <c r="K102" s="597">
        <v>1520585</v>
      </c>
      <c r="L102" s="594">
        <v>3041170</v>
      </c>
      <c r="M102" s="594">
        <v>4561755</v>
      </c>
      <c r="N102" s="598">
        <f t="shared" si="8"/>
        <v>9123510</v>
      </c>
      <c r="O102" s="599">
        <f t="shared" si="9"/>
        <v>9123510</v>
      </c>
    </row>
    <row r="103" spans="1:15" s="1" customFormat="1" x14ac:dyDescent="0.2">
      <c r="A103" s="361">
        <v>89</v>
      </c>
      <c r="B103" s="360" t="s">
        <v>161</v>
      </c>
      <c r="C103" s="103" t="s">
        <v>27</v>
      </c>
      <c r="D103" s="593">
        <v>460967.7</v>
      </c>
      <c r="E103" s="594">
        <v>281387.75</v>
      </c>
      <c r="F103" s="594">
        <v>460967.7</v>
      </c>
      <c r="G103" s="594">
        <v>278940.90000000002</v>
      </c>
      <c r="H103" s="595">
        <f t="shared" si="10"/>
        <v>921935.4</v>
      </c>
      <c r="I103" s="595">
        <f t="shared" si="10"/>
        <v>560328.65</v>
      </c>
      <c r="J103" s="596">
        <f t="shared" si="11"/>
        <v>1482264.05</v>
      </c>
      <c r="K103" s="597">
        <v>1520585</v>
      </c>
      <c r="L103" s="594">
        <v>3041170</v>
      </c>
      <c r="M103" s="594">
        <v>4561755</v>
      </c>
      <c r="N103" s="598">
        <f t="shared" si="8"/>
        <v>9123510</v>
      </c>
      <c r="O103" s="599">
        <f t="shared" si="9"/>
        <v>10605774.050000001</v>
      </c>
    </row>
    <row r="104" spans="1:15" s="1" customFormat="1" x14ac:dyDescent="0.2">
      <c r="A104" s="361">
        <v>90</v>
      </c>
      <c r="B104" s="46" t="s">
        <v>162</v>
      </c>
      <c r="C104" s="103" t="s">
        <v>44</v>
      </c>
      <c r="D104" s="593">
        <v>303397</v>
      </c>
      <c r="E104" s="594">
        <v>159045.25</v>
      </c>
      <c r="F104" s="594">
        <v>303397</v>
      </c>
      <c r="G104" s="594">
        <v>159045.25</v>
      </c>
      <c r="H104" s="595">
        <f t="shared" si="10"/>
        <v>606794</v>
      </c>
      <c r="I104" s="595">
        <f t="shared" si="10"/>
        <v>318090.5</v>
      </c>
      <c r="J104" s="596">
        <f t="shared" si="11"/>
        <v>924884.5</v>
      </c>
      <c r="K104" s="597">
        <v>760292.5</v>
      </c>
      <c r="L104" s="594">
        <v>1520585</v>
      </c>
      <c r="M104" s="594">
        <v>2280877.5</v>
      </c>
      <c r="N104" s="598">
        <f t="shared" si="8"/>
        <v>4561755</v>
      </c>
      <c r="O104" s="599">
        <f t="shared" si="9"/>
        <v>5486639.5</v>
      </c>
    </row>
    <row r="105" spans="1:15" s="1" customFormat="1" x14ac:dyDescent="0.2">
      <c r="A105" s="361">
        <v>91</v>
      </c>
      <c r="B105" s="46" t="s">
        <v>163</v>
      </c>
      <c r="C105" s="103" t="s">
        <v>33</v>
      </c>
      <c r="D105" s="593">
        <v>280886.90000000002</v>
      </c>
      <c r="E105" s="594"/>
      <c r="F105" s="594">
        <v>295078.05</v>
      </c>
      <c r="G105" s="594"/>
      <c r="H105" s="595">
        <f t="shared" si="10"/>
        <v>575964.94999999995</v>
      </c>
      <c r="I105" s="595">
        <f t="shared" si="10"/>
        <v>0</v>
      </c>
      <c r="J105" s="596">
        <f t="shared" si="11"/>
        <v>575964.94999999995</v>
      </c>
      <c r="K105" s="597">
        <v>1520585</v>
      </c>
      <c r="L105" s="594">
        <v>3041170</v>
      </c>
      <c r="M105" s="594">
        <v>4561755</v>
      </c>
      <c r="N105" s="598">
        <f t="shared" si="8"/>
        <v>9123510</v>
      </c>
      <c r="O105" s="599">
        <f t="shared" si="9"/>
        <v>9699474.9499999993</v>
      </c>
    </row>
    <row r="106" spans="1:15" s="1" customFormat="1" x14ac:dyDescent="0.2">
      <c r="A106" s="361">
        <v>92</v>
      </c>
      <c r="B106" s="63" t="s">
        <v>164</v>
      </c>
      <c r="C106" s="103" t="s">
        <v>29</v>
      </c>
      <c r="D106" s="593">
        <v>378756.9</v>
      </c>
      <c r="E106" s="594">
        <v>374368.05</v>
      </c>
      <c r="F106" s="594">
        <v>378267.55</v>
      </c>
      <c r="G106" s="594">
        <v>374368.05</v>
      </c>
      <c r="H106" s="595">
        <f t="shared" si="10"/>
        <v>757024.45</v>
      </c>
      <c r="I106" s="595">
        <f t="shared" si="10"/>
        <v>748736.1</v>
      </c>
      <c r="J106" s="596">
        <f t="shared" si="11"/>
        <v>1505760.5499999998</v>
      </c>
      <c r="K106" s="597">
        <v>1520585</v>
      </c>
      <c r="L106" s="594">
        <v>3041170</v>
      </c>
      <c r="M106" s="594">
        <v>4561755</v>
      </c>
      <c r="N106" s="598">
        <f t="shared" si="8"/>
        <v>9123510</v>
      </c>
      <c r="O106" s="599">
        <f t="shared" si="9"/>
        <v>10629270.550000001</v>
      </c>
    </row>
    <row r="107" spans="1:15" s="1" customFormat="1" x14ac:dyDescent="0.2">
      <c r="A107" s="361">
        <v>93</v>
      </c>
      <c r="B107" s="63" t="s">
        <v>165</v>
      </c>
      <c r="C107" s="103" t="s">
        <v>30</v>
      </c>
      <c r="D107" s="593">
        <v>462925.1</v>
      </c>
      <c r="E107" s="594">
        <v>460007.8</v>
      </c>
      <c r="F107" s="594">
        <v>481031.05</v>
      </c>
      <c r="G107" s="594">
        <v>457560.95</v>
      </c>
      <c r="H107" s="595">
        <f t="shared" si="10"/>
        <v>943956.14999999991</v>
      </c>
      <c r="I107" s="595">
        <f t="shared" si="10"/>
        <v>917568.75</v>
      </c>
      <c r="J107" s="596">
        <f t="shared" si="11"/>
        <v>1861524.9</v>
      </c>
      <c r="K107" s="597">
        <v>1520585</v>
      </c>
      <c r="L107" s="594">
        <v>3041170</v>
      </c>
      <c r="M107" s="594">
        <v>4561755</v>
      </c>
      <c r="N107" s="598">
        <f t="shared" si="8"/>
        <v>9123510</v>
      </c>
      <c r="O107" s="599">
        <f t="shared" si="9"/>
        <v>10985034.9</v>
      </c>
    </row>
    <row r="108" spans="1:15" s="1" customFormat="1" x14ac:dyDescent="0.2">
      <c r="A108" s="361">
        <v>94</v>
      </c>
      <c r="B108" s="360" t="s">
        <v>166</v>
      </c>
      <c r="C108" s="103" t="s">
        <v>14</v>
      </c>
      <c r="D108" s="593"/>
      <c r="E108" s="594"/>
      <c r="F108" s="594"/>
      <c r="G108" s="594"/>
      <c r="H108" s="595">
        <f t="shared" si="10"/>
        <v>0</v>
      </c>
      <c r="I108" s="595">
        <f t="shared" si="10"/>
        <v>0</v>
      </c>
      <c r="J108" s="596">
        <f t="shared" si="11"/>
        <v>0</v>
      </c>
      <c r="K108" s="597">
        <v>760292.5</v>
      </c>
      <c r="L108" s="594">
        <v>1520585</v>
      </c>
      <c r="M108" s="594">
        <v>2280877.5</v>
      </c>
      <c r="N108" s="598">
        <f t="shared" ref="N108:N139" si="12">SUM(K108:M108)</f>
        <v>4561755</v>
      </c>
      <c r="O108" s="599">
        <f t="shared" ref="O108:O139" si="13">J108+N108</f>
        <v>4561755</v>
      </c>
    </row>
    <row r="109" spans="1:15" s="1" customFormat="1" x14ac:dyDescent="0.2">
      <c r="A109" s="361">
        <v>95</v>
      </c>
      <c r="B109" s="63" t="s">
        <v>167</v>
      </c>
      <c r="C109" s="103" t="s">
        <v>31</v>
      </c>
      <c r="D109" s="593">
        <v>431117.35</v>
      </c>
      <c r="E109" s="594"/>
      <c r="F109" s="594">
        <v>459989</v>
      </c>
      <c r="G109" s="594"/>
      <c r="H109" s="595">
        <f t="shared" si="10"/>
        <v>891106.35</v>
      </c>
      <c r="I109" s="595">
        <f t="shared" si="10"/>
        <v>0</v>
      </c>
      <c r="J109" s="596">
        <f t="shared" si="11"/>
        <v>891106.35</v>
      </c>
      <c r="K109" s="597">
        <v>1520585</v>
      </c>
      <c r="L109" s="594">
        <v>3041170</v>
      </c>
      <c r="M109" s="594">
        <v>4561755</v>
      </c>
      <c r="N109" s="598">
        <f t="shared" si="12"/>
        <v>9123510</v>
      </c>
      <c r="O109" s="599">
        <f t="shared" si="13"/>
        <v>10014616.35</v>
      </c>
    </row>
    <row r="110" spans="1:15" s="1" customFormat="1" x14ac:dyDescent="0.2">
      <c r="A110" s="361">
        <v>96</v>
      </c>
      <c r="B110" s="63" t="s">
        <v>168</v>
      </c>
      <c r="C110" s="103" t="s">
        <v>15</v>
      </c>
      <c r="D110" s="593"/>
      <c r="E110" s="594"/>
      <c r="F110" s="594"/>
      <c r="G110" s="594"/>
      <c r="H110" s="595">
        <f t="shared" si="10"/>
        <v>0</v>
      </c>
      <c r="I110" s="595">
        <f t="shared" si="10"/>
        <v>0</v>
      </c>
      <c r="J110" s="596">
        <f t="shared" si="11"/>
        <v>0</v>
      </c>
      <c r="K110" s="597">
        <v>1520585</v>
      </c>
      <c r="L110" s="594">
        <v>3041170</v>
      </c>
      <c r="M110" s="594">
        <v>4561755</v>
      </c>
      <c r="N110" s="598">
        <f t="shared" si="12"/>
        <v>9123510</v>
      </c>
      <c r="O110" s="599">
        <f t="shared" si="13"/>
        <v>9123510</v>
      </c>
    </row>
    <row r="111" spans="1:15" s="1" customFormat="1" x14ac:dyDescent="0.2">
      <c r="A111" s="361">
        <v>97</v>
      </c>
      <c r="B111" s="46" t="s">
        <v>169</v>
      </c>
      <c r="C111" s="103" t="s">
        <v>13</v>
      </c>
      <c r="D111" s="593">
        <v>944445.5</v>
      </c>
      <c r="E111" s="594">
        <v>648415.25</v>
      </c>
      <c r="F111" s="594">
        <v>968423.65</v>
      </c>
      <c r="G111" s="594">
        <v>648415.25</v>
      </c>
      <c r="H111" s="595">
        <f t="shared" si="10"/>
        <v>1912869.15</v>
      </c>
      <c r="I111" s="595">
        <f t="shared" si="10"/>
        <v>1296830.5</v>
      </c>
      <c r="J111" s="596">
        <f t="shared" si="11"/>
        <v>3209699.65</v>
      </c>
      <c r="K111" s="597">
        <v>1672643.5</v>
      </c>
      <c r="L111" s="594">
        <v>3345287</v>
      </c>
      <c r="M111" s="594">
        <v>5017930.5</v>
      </c>
      <c r="N111" s="598">
        <f t="shared" si="12"/>
        <v>10035861</v>
      </c>
      <c r="O111" s="599">
        <f t="shared" si="13"/>
        <v>13245560.65</v>
      </c>
    </row>
    <row r="112" spans="1:15" s="1" customFormat="1" x14ac:dyDescent="0.2">
      <c r="A112" s="361">
        <v>98</v>
      </c>
      <c r="B112" s="360" t="s">
        <v>170</v>
      </c>
      <c r="C112" s="103" t="s">
        <v>32</v>
      </c>
      <c r="D112" s="593">
        <v>233909.3</v>
      </c>
      <c r="E112" s="594"/>
      <c r="F112" s="594">
        <v>233909.3</v>
      </c>
      <c r="G112" s="594"/>
      <c r="H112" s="595">
        <f t="shared" si="10"/>
        <v>467818.6</v>
      </c>
      <c r="I112" s="595">
        <f t="shared" si="10"/>
        <v>0</v>
      </c>
      <c r="J112" s="596">
        <f t="shared" si="11"/>
        <v>467818.6</v>
      </c>
      <c r="K112" s="597">
        <v>1520585</v>
      </c>
      <c r="L112" s="594">
        <v>3041170</v>
      </c>
      <c r="M112" s="594">
        <v>4561755</v>
      </c>
      <c r="N112" s="598">
        <f t="shared" si="12"/>
        <v>9123510</v>
      </c>
      <c r="O112" s="599">
        <f t="shared" si="13"/>
        <v>9591328.5999999996</v>
      </c>
    </row>
    <row r="113" spans="1:15" s="1" customFormat="1" x14ac:dyDescent="0.2">
      <c r="A113" s="361">
        <v>99</v>
      </c>
      <c r="B113" s="360" t="s">
        <v>171</v>
      </c>
      <c r="C113" s="103" t="s">
        <v>54</v>
      </c>
      <c r="D113" s="593">
        <v>662090.55000000005</v>
      </c>
      <c r="E113" s="594">
        <v>484476.3</v>
      </c>
      <c r="F113" s="594">
        <v>662090.55000000005</v>
      </c>
      <c r="G113" s="594">
        <v>423305.05</v>
      </c>
      <c r="H113" s="595">
        <f t="shared" si="10"/>
        <v>1324181.1000000001</v>
      </c>
      <c r="I113" s="595">
        <f t="shared" si="10"/>
        <v>907781.35</v>
      </c>
      <c r="J113" s="596">
        <f t="shared" si="11"/>
        <v>2231962.4500000002</v>
      </c>
      <c r="K113" s="597">
        <v>1520585</v>
      </c>
      <c r="L113" s="594">
        <v>3041170</v>
      </c>
      <c r="M113" s="594">
        <v>4561755</v>
      </c>
      <c r="N113" s="598">
        <f t="shared" si="12"/>
        <v>9123510</v>
      </c>
      <c r="O113" s="599">
        <f t="shared" si="13"/>
        <v>11355472.449999999</v>
      </c>
    </row>
    <row r="114" spans="1:15" s="1" customFormat="1" x14ac:dyDescent="0.2">
      <c r="A114" s="361">
        <v>100</v>
      </c>
      <c r="B114" s="63" t="s">
        <v>172</v>
      </c>
      <c r="C114" s="103" t="s">
        <v>34</v>
      </c>
      <c r="D114" s="593">
        <v>593581.55000000005</v>
      </c>
      <c r="E114" s="594">
        <v>508944.8</v>
      </c>
      <c r="F114" s="594">
        <v>593581.55000000005</v>
      </c>
      <c r="G114" s="594">
        <v>508944.8</v>
      </c>
      <c r="H114" s="595">
        <f t="shared" si="10"/>
        <v>1187163.1000000001</v>
      </c>
      <c r="I114" s="595">
        <f t="shared" si="10"/>
        <v>1017889.6</v>
      </c>
      <c r="J114" s="596">
        <f t="shared" si="11"/>
        <v>2205052.7000000002</v>
      </c>
      <c r="K114" s="597">
        <v>1520585</v>
      </c>
      <c r="L114" s="594">
        <v>3041170</v>
      </c>
      <c r="M114" s="594">
        <v>4561755</v>
      </c>
      <c r="N114" s="598">
        <f t="shared" si="12"/>
        <v>9123510</v>
      </c>
      <c r="O114" s="599">
        <f t="shared" si="13"/>
        <v>11328562.699999999</v>
      </c>
    </row>
    <row r="115" spans="1:15" s="1" customFormat="1" x14ac:dyDescent="0.2">
      <c r="A115" s="361">
        <v>101</v>
      </c>
      <c r="B115" s="46" t="s">
        <v>173</v>
      </c>
      <c r="C115" s="103" t="s">
        <v>243</v>
      </c>
      <c r="D115" s="593"/>
      <c r="E115" s="594"/>
      <c r="F115" s="594"/>
      <c r="G115" s="594"/>
      <c r="H115" s="595">
        <f t="shared" si="10"/>
        <v>0</v>
      </c>
      <c r="I115" s="595">
        <f t="shared" si="10"/>
        <v>0</v>
      </c>
      <c r="J115" s="596">
        <f t="shared" si="11"/>
        <v>0</v>
      </c>
      <c r="K115" s="597">
        <v>1520585</v>
      </c>
      <c r="L115" s="594">
        <v>3041170</v>
      </c>
      <c r="M115" s="594">
        <v>4561755</v>
      </c>
      <c r="N115" s="598">
        <f t="shared" si="12"/>
        <v>9123510</v>
      </c>
      <c r="O115" s="599">
        <f t="shared" si="13"/>
        <v>9123510</v>
      </c>
    </row>
    <row r="116" spans="1:15" s="1" customFormat="1" x14ac:dyDescent="0.2">
      <c r="A116" s="361">
        <v>102</v>
      </c>
      <c r="B116" s="63" t="s">
        <v>174</v>
      </c>
      <c r="C116" s="103" t="s">
        <v>175</v>
      </c>
      <c r="D116" s="593"/>
      <c r="E116" s="594"/>
      <c r="F116" s="594"/>
      <c r="G116" s="594"/>
      <c r="H116" s="595">
        <f t="shared" si="10"/>
        <v>0</v>
      </c>
      <c r="I116" s="595">
        <f t="shared" si="10"/>
        <v>0</v>
      </c>
      <c r="J116" s="596">
        <f t="shared" si="11"/>
        <v>0</v>
      </c>
      <c r="K116" s="597"/>
      <c r="L116" s="594"/>
      <c r="M116" s="594"/>
      <c r="N116" s="598">
        <f t="shared" si="12"/>
        <v>0</v>
      </c>
      <c r="O116" s="599">
        <f t="shared" si="13"/>
        <v>0</v>
      </c>
    </row>
    <row r="117" spans="1:15" s="1" customFormat="1" x14ac:dyDescent="0.2">
      <c r="A117" s="361">
        <v>103</v>
      </c>
      <c r="B117" s="63" t="s">
        <v>176</v>
      </c>
      <c r="C117" s="103" t="s">
        <v>177</v>
      </c>
      <c r="D117" s="593"/>
      <c r="E117" s="594"/>
      <c r="F117" s="594"/>
      <c r="G117" s="594"/>
      <c r="H117" s="595">
        <f t="shared" si="10"/>
        <v>0</v>
      </c>
      <c r="I117" s="595">
        <f t="shared" si="10"/>
        <v>0</v>
      </c>
      <c r="J117" s="596">
        <f t="shared" si="11"/>
        <v>0</v>
      </c>
      <c r="K117" s="597"/>
      <c r="L117" s="594"/>
      <c r="M117" s="594"/>
      <c r="N117" s="598">
        <f t="shared" si="12"/>
        <v>0</v>
      </c>
      <c r="O117" s="599">
        <f t="shared" si="13"/>
        <v>0</v>
      </c>
    </row>
    <row r="118" spans="1:15" s="1" customFormat="1" x14ac:dyDescent="0.2">
      <c r="A118" s="361">
        <v>104</v>
      </c>
      <c r="B118" s="360" t="s">
        <v>178</v>
      </c>
      <c r="C118" s="103" t="s">
        <v>179</v>
      </c>
      <c r="D118" s="593"/>
      <c r="E118" s="594"/>
      <c r="F118" s="594"/>
      <c r="G118" s="594"/>
      <c r="H118" s="595">
        <f t="shared" si="10"/>
        <v>0</v>
      </c>
      <c r="I118" s="595">
        <f t="shared" si="10"/>
        <v>0</v>
      </c>
      <c r="J118" s="596">
        <f t="shared" si="11"/>
        <v>0</v>
      </c>
      <c r="K118" s="597"/>
      <c r="L118" s="594"/>
      <c r="M118" s="594"/>
      <c r="N118" s="598">
        <f t="shared" si="12"/>
        <v>0</v>
      </c>
      <c r="O118" s="599">
        <f t="shared" si="13"/>
        <v>0</v>
      </c>
    </row>
    <row r="119" spans="1:15" s="1" customFormat="1" x14ac:dyDescent="0.2">
      <c r="A119" s="361">
        <v>105</v>
      </c>
      <c r="B119" s="360" t="s">
        <v>180</v>
      </c>
      <c r="C119" s="103" t="s">
        <v>181</v>
      </c>
      <c r="D119" s="593"/>
      <c r="E119" s="594"/>
      <c r="F119" s="594"/>
      <c r="G119" s="594"/>
      <c r="H119" s="595">
        <f t="shared" si="10"/>
        <v>0</v>
      </c>
      <c r="I119" s="595">
        <f t="shared" si="10"/>
        <v>0</v>
      </c>
      <c r="J119" s="596">
        <f t="shared" si="11"/>
        <v>0</v>
      </c>
      <c r="K119" s="597"/>
      <c r="L119" s="594"/>
      <c r="M119" s="594"/>
      <c r="N119" s="598">
        <f t="shared" si="12"/>
        <v>0</v>
      </c>
      <c r="O119" s="599">
        <f t="shared" si="13"/>
        <v>0</v>
      </c>
    </row>
    <row r="120" spans="1:15" s="1" customFormat="1" x14ac:dyDescent="0.2">
      <c r="A120" s="361">
        <v>106</v>
      </c>
      <c r="B120" s="360" t="s">
        <v>182</v>
      </c>
      <c r="C120" s="103" t="s">
        <v>183</v>
      </c>
      <c r="D120" s="593"/>
      <c r="E120" s="594"/>
      <c r="F120" s="594"/>
      <c r="G120" s="594"/>
      <c r="H120" s="595">
        <f t="shared" si="10"/>
        <v>0</v>
      </c>
      <c r="I120" s="595">
        <f t="shared" si="10"/>
        <v>0</v>
      </c>
      <c r="J120" s="596">
        <f t="shared" si="11"/>
        <v>0</v>
      </c>
      <c r="K120" s="597"/>
      <c r="L120" s="594"/>
      <c r="M120" s="594"/>
      <c r="N120" s="598">
        <f t="shared" si="12"/>
        <v>0</v>
      </c>
      <c r="O120" s="599">
        <f t="shared" si="13"/>
        <v>0</v>
      </c>
    </row>
    <row r="121" spans="1:15" s="1" customFormat="1" x14ac:dyDescent="0.2">
      <c r="A121" s="361">
        <v>107</v>
      </c>
      <c r="B121" s="360" t="s">
        <v>184</v>
      </c>
      <c r="C121" s="103" t="s">
        <v>185</v>
      </c>
      <c r="D121" s="593"/>
      <c r="E121" s="594"/>
      <c r="F121" s="594"/>
      <c r="G121" s="594"/>
      <c r="H121" s="595">
        <f t="shared" si="10"/>
        <v>0</v>
      </c>
      <c r="I121" s="595">
        <f t="shared" si="10"/>
        <v>0</v>
      </c>
      <c r="J121" s="596">
        <f t="shared" si="11"/>
        <v>0</v>
      </c>
      <c r="K121" s="597"/>
      <c r="L121" s="594"/>
      <c r="M121" s="594"/>
      <c r="N121" s="598">
        <f t="shared" si="12"/>
        <v>0</v>
      </c>
      <c r="O121" s="599">
        <f t="shared" si="13"/>
        <v>0</v>
      </c>
    </row>
    <row r="122" spans="1:15" s="1" customFormat="1" x14ac:dyDescent="0.2">
      <c r="A122" s="361">
        <v>108</v>
      </c>
      <c r="B122" s="360" t="s">
        <v>186</v>
      </c>
      <c r="C122" s="103" t="s">
        <v>187</v>
      </c>
      <c r="D122" s="593"/>
      <c r="E122" s="594"/>
      <c r="F122" s="594"/>
      <c r="G122" s="594"/>
      <c r="H122" s="595">
        <f t="shared" si="10"/>
        <v>0</v>
      </c>
      <c r="I122" s="595">
        <f t="shared" si="10"/>
        <v>0</v>
      </c>
      <c r="J122" s="596">
        <f t="shared" si="11"/>
        <v>0</v>
      </c>
      <c r="K122" s="597"/>
      <c r="L122" s="594"/>
      <c r="M122" s="594"/>
      <c r="N122" s="598">
        <f t="shared" si="12"/>
        <v>0</v>
      </c>
      <c r="O122" s="599">
        <f t="shared" si="13"/>
        <v>0</v>
      </c>
    </row>
    <row r="123" spans="1:15" s="1" customFormat="1" x14ac:dyDescent="0.2">
      <c r="A123" s="361">
        <v>109</v>
      </c>
      <c r="B123" s="360" t="s">
        <v>188</v>
      </c>
      <c r="C123" s="103" t="s">
        <v>189</v>
      </c>
      <c r="D123" s="593"/>
      <c r="E123" s="594"/>
      <c r="F123" s="594"/>
      <c r="G123" s="594"/>
      <c r="H123" s="595">
        <f t="shared" si="10"/>
        <v>0</v>
      </c>
      <c r="I123" s="595">
        <f t="shared" si="10"/>
        <v>0</v>
      </c>
      <c r="J123" s="596">
        <f t="shared" si="11"/>
        <v>0</v>
      </c>
      <c r="K123" s="597"/>
      <c r="L123" s="594"/>
      <c r="M123" s="594"/>
      <c r="N123" s="598">
        <f t="shared" si="12"/>
        <v>0</v>
      </c>
      <c r="O123" s="599">
        <f t="shared" si="13"/>
        <v>0</v>
      </c>
    </row>
    <row r="124" spans="1:15" s="1" customFormat="1" x14ac:dyDescent="0.2">
      <c r="A124" s="361">
        <v>110</v>
      </c>
      <c r="B124" s="95" t="s">
        <v>190</v>
      </c>
      <c r="C124" s="134" t="s">
        <v>191</v>
      </c>
      <c r="D124" s="593"/>
      <c r="E124" s="594"/>
      <c r="F124" s="594"/>
      <c r="G124" s="594"/>
      <c r="H124" s="595">
        <f t="shared" si="10"/>
        <v>0</v>
      </c>
      <c r="I124" s="595">
        <f t="shared" si="10"/>
        <v>0</v>
      </c>
      <c r="J124" s="596">
        <f t="shared" si="11"/>
        <v>0</v>
      </c>
      <c r="K124" s="597"/>
      <c r="L124" s="594"/>
      <c r="M124" s="594"/>
      <c r="N124" s="598">
        <f t="shared" si="12"/>
        <v>0</v>
      </c>
      <c r="O124" s="599">
        <f t="shared" si="13"/>
        <v>0</v>
      </c>
    </row>
    <row r="125" spans="1:15" s="1" customFormat="1" x14ac:dyDescent="0.2">
      <c r="A125" s="361">
        <v>111</v>
      </c>
      <c r="B125" s="95" t="s">
        <v>280</v>
      </c>
      <c r="C125" s="134" t="s">
        <v>252</v>
      </c>
      <c r="D125" s="593"/>
      <c r="E125" s="594"/>
      <c r="F125" s="594"/>
      <c r="G125" s="594"/>
      <c r="H125" s="595">
        <f t="shared" si="10"/>
        <v>0</v>
      </c>
      <c r="I125" s="595">
        <f t="shared" si="10"/>
        <v>0</v>
      </c>
      <c r="J125" s="596">
        <f t="shared" si="11"/>
        <v>0</v>
      </c>
      <c r="K125" s="597"/>
      <c r="L125" s="594"/>
      <c r="M125" s="594"/>
      <c r="N125" s="598">
        <f t="shared" si="12"/>
        <v>0</v>
      </c>
      <c r="O125" s="599">
        <f t="shared" si="13"/>
        <v>0</v>
      </c>
    </row>
    <row r="126" spans="1:15" s="1" customFormat="1" x14ac:dyDescent="0.2">
      <c r="A126" s="361">
        <v>112</v>
      </c>
      <c r="B126" s="46" t="s">
        <v>192</v>
      </c>
      <c r="C126" s="103" t="s">
        <v>193</v>
      </c>
      <c r="D126" s="593"/>
      <c r="E126" s="594"/>
      <c r="F126" s="594"/>
      <c r="G126" s="594"/>
      <c r="H126" s="595">
        <f t="shared" si="10"/>
        <v>0</v>
      </c>
      <c r="I126" s="595">
        <f t="shared" si="10"/>
        <v>0</v>
      </c>
      <c r="J126" s="596">
        <f t="shared" si="11"/>
        <v>0</v>
      </c>
      <c r="K126" s="597"/>
      <c r="L126" s="594"/>
      <c r="M126" s="594"/>
      <c r="N126" s="598">
        <f t="shared" si="12"/>
        <v>0</v>
      </c>
      <c r="O126" s="599">
        <f t="shared" si="13"/>
        <v>0</v>
      </c>
    </row>
    <row r="127" spans="1:15" s="1" customFormat="1" x14ac:dyDescent="0.2">
      <c r="A127" s="361">
        <v>113</v>
      </c>
      <c r="B127" s="360" t="s">
        <v>194</v>
      </c>
      <c r="C127" s="103" t="s">
        <v>195</v>
      </c>
      <c r="D127" s="593"/>
      <c r="E127" s="594"/>
      <c r="F127" s="594"/>
      <c r="G127" s="594"/>
      <c r="H127" s="595">
        <f t="shared" si="10"/>
        <v>0</v>
      </c>
      <c r="I127" s="595">
        <f t="shared" si="10"/>
        <v>0</v>
      </c>
      <c r="J127" s="596">
        <f t="shared" si="11"/>
        <v>0</v>
      </c>
      <c r="K127" s="597"/>
      <c r="L127" s="594"/>
      <c r="M127" s="594"/>
      <c r="N127" s="598">
        <f t="shared" si="12"/>
        <v>0</v>
      </c>
      <c r="O127" s="599">
        <f t="shared" si="13"/>
        <v>0</v>
      </c>
    </row>
    <row r="128" spans="1:15" s="1" customFormat="1" x14ac:dyDescent="0.2">
      <c r="A128" s="361">
        <v>114</v>
      </c>
      <c r="B128" s="63" t="s">
        <v>196</v>
      </c>
      <c r="C128" s="136" t="s">
        <v>197</v>
      </c>
      <c r="D128" s="593"/>
      <c r="E128" s="594"/>
      <c r="F128" s="594"/>
      <c r="G128" s="594"/>
      <c r="H128" s="595">
        <f t="shared" si="10"/>
        <v>0</v>
      </c>
      <c r="I128" s="595">
        <f t="shared" si="10"/>
        <v>0</v>
      </c>
      <c r="J128" s="596">
        <f t="shared" si="11"/>
        <v>0</v>
      </c>
      <c r="K128" s="597"/>
      <c r="L128" s="594"/>
      <c r="M128" s="594"/>
      <c r="N128" s="598">
        <f t="shared" si="12"/>
        <v>0</v>
      </c>
      <c r="O128" s="599">
        <f t="shared" si="13"/>
        <v>0</v>
      </c>
    </row>
    <row r="129" spans="1:15" s="1" customFormat="1" x14ac:dyDescent="0.2">
      <c r="A129" s="361">
        <v>115</v>
      </c>
      <c r="B129" s="360" t="s">
        <v>198</v>
      </c>
      <c r="C129" s="103" t="s">
        <v>297</v>
      </c>
      <c r="D129" s="593"/>
      <c r="E129" s="594"/>
      <c r="F129" s="594"/>
      <c r="G129" s="594"/>
      <c r="H129" s="595">
        <f t="shared" si="10"/>
        <v>0</v>
      </c>
      <c r="I129" s="595">
        <f t="shared" si="10"/>
        <v>0</v>
      </c>
      <c r="J129" s="596">
        <f t="shared" si="11"/>
        <v>0</v>
      </c>
      <c r="K129" s="597"/>
      <c r="L129" s="594"/>
      <c r="M129" s="594"/>
      <c r="N129" s="598">
        <f t="shared" si="12"/>
        <v>0</v>
      </c>
      <c r="O129" s="599">
        <f t="shared" si="13"/>
        <v>0</v>
      </c>
    </row>
    <row r="130" spans="1:15" s="1" customFormat="1" x14ac:dyDescent="0.2">
      <c r="A130" s="361">
        <v>116</v>
      </c>
      <c r="B130" s="46" t="s">
        <v>199</v>
      </c>
      <c r="C130" s="103" t="s">
        <v>281</v>
      </c>
      <c r="D130" s="593"/>
      <c r="E130" s="594"/>
      <c r="F130" s="594"/>
      <c r="G130" s="594"/>
      <c r="H130" s="595">
        <f t="shared" si="10"/>
        <v>0</v>
      </c>
      <c r="I130" s="595">
        <f t="shared" si="10"/>
        <v>0</v>
      </c>
      <c r="J130" s="596">
        <f t="shared" si="11"/>
        <v>0</v>
      </c>
      <c r="K130" s="597"/>
      <c r="L130" s="594"/>
      <c r="M130" s="594"/>
      <c r="N130" s="598">
        <f t="shared" si="12"/>
        <v>0</v>
      </c>
      <c r="O130" s="599">
        <f t="shared" si="13"/>
        <v>0</v>
      </c>
    </row>
    <row r="131" spans="1:15" s="1" customFormat="1" x14ac:dyDescent="0.2">
      <c r="A131" s="361">
        <v>117</v>
      </c>
      <c r="B131" s="46" t="s">
        <v>200</v>
      </c>
      <c r="C131" s="103" t="s">
        <v>201</v>
      </c>
      <c r="D131" s="593"/>
      <c r="E131" s="594"/>
      <c r="F131" s="594"/>
      <c r="G131" s="594"/>
      <c r="H131" s="595">
        <f t="shared" si="10"/>
        <v>0</v>
      </c>
      <c r="I131" s="595">
        <f t="shared" si="10"/>
        <v>0</v>
      </c>
      <c r="J131" s="596">
        <f t="shared" si="11"/>
        <v>0</v>
      </c>
      <c r="K131" s="597"/>
      <c r="L131" s="594"/>
      <c r="M131" s="594"/>
      <c r="N131" s="598">
        <f t="shared" si="12"/>
        <v>0</v>
      </c>
      <c r="O131" s="599">
        <f t="shared" si="13"/>
        <v>0</v>
      </c>
    </row>
    <row r="132" spans="1:15" s="1" customFormat="1" x14ac:dyDescent="0.2">
      <c r="A132" s="361">
        <v>118</v>
      </c>
      <c r="B132" s="46" t="s">
        <v>202</v>
      </c>
      <c r="C132" s="103" t="s">
        <v>203</v>
      </c>
      <c r="D132" s="593"/>
      <c r="E132" s="594"/>
      <c r="F132" s="594"/>
      <c r="G132" s="594"/>
      <c r="H132" s="595">
        <f t="shared" si="10"/>
        <v>0</v>
      </c>
      <c r="I132" s="595">
        <f t="shared" si="10"/>
        <v>0</v>
      </c>
      <c r="J132" s="596">
        <f t="shared" si="11"/>
        <v>0</v>
      </c>
      <c r="K132" s="600"/>
      <c r="L132" s="601"/>
      <c r="M132" s="601"/>
      <c r="N132" s="602">
        <f t="shared" si="12"/>
        <v>0</v>
      </c>
      <c r="O132" s="599">
        <f t="shared" si="13"/>
        <v>0</v>
      </c>
    </row>
    <row r="133" spans="1:15" s="1" customFormat="1" x14ac:dyDescent="0.2">
      <c r="A133" s="361">
        <v>119</v>
      </c>
      <c r="B133" s="63" t="s">
        <v>204</v>
      </c>
      <c r="C133" s="103" t="s">
        <v>205</v>
      </c>
      <c r="D133" s="593"/>
      <c r="E133" s="594"/>
      <c r="F133" s="594"/>
      <c r="G133" s="594"/>
      <c r="H133" s="595">
        <f t="shared" si="10"/>
        <v>0</v>
      </c>
      <c r="I133" s="595">
        <f t="shared" si="10"/>
        <v>0</v>
      </c>
      <c r="J133" s="596">
        <f t="shared" si="11"/>
        <v>0</v>
      </c>
      <c r="K133" s="600"/>
      <c r="L133" s="601"/>
      <c r="M133" s="601"/>
      <c r="N133" s="602">
        <f t="shared" si="12"/>
        <v>0</v>
      </c>
      <c r="O133" s="599">
        <f t="shared" si="13"/>
        <v>0</v>
      </c>
    </row>
    <row r="134" spans="1:15" s="1" customFormat="1" x14ac:dyDescent="0.2">
      <c r="A134" s="361">
        <v>120</v>
      </c>
      <c r="B134" s="46" t="s">
        <v>206</v>
      </c>
      <c r="C134" s="103" t="s">
        <v>207</v>
      </c>
      <c r="D134" s="593"/>
      <c r="E134" s="594"/>
      <c r="F134" s="594"/>
      <c r="G134" s="594"/>
      <c r="H134" s="595">
        <f t="shared" si="10"/>
        <v>0</v>
      </c>
      <c r="I134" s="595">
        <f t="shared" si="10"/>
        <v>0</v>
      </c>
      <c r="J134" s="596">
        <f t="shared" si="11"/>
        <v>0</v>
      </c>
      <c r="K134" s="600"/>
      <c r="L134" s="601"/>
      <c r="M134" s="601"/>
      <c r="N134" s="602">
        <f t="shared" si="12"/>
        <v>0</v>
      </c>
      <c r="O134" s="599">
        <f t="shared" si="13"/>
        <v>0</v>
      </c>
    </row>
    <row r="135" spans="1:15" s="1" customFormat="1" x14ac:dyDescent="0.2">
      <c r="A135" s="361">
        <v>121</v>
      </c>
      <c r="B135" s="360" t="s">
        <v>208</v>
      </c>
      <c r="C135" s="103" t="s">
        <v>209</v>
      </c>
      <c r="D135" s="593"/>
      <c r="E135" s="594"/>
      <c r="F135" s="594"/>
      <c r="G135" s="594"/>
      <c r="H135" s="595">
        <f t="shared" si="10"/>
        <v>0</v>
      </c>
      <c r="I135" s="595">
        <f t="shared" si="10"/>
        <v>0</v>
      </c>
      <c r="J135" s="596">
        <f t="shared" si="11"/>
        <v>0</v>
      </c>
      <c r="K135" s="600"/>
      <c r="L135" s="601"/>
      <c r="M135" s="601"/>
      <c r="N135" s="602">
        <f t="shared" si="12"/>
        <v>0</v>
      </c>
      <c r="O135" s="599">
        <f t="shared" si="13"/>
        <v>0</v>
      </c>
    </row>
    <row r="136" spans="1:15" s="1" customFormat="1" x14ac:dyDescent="0.2">
      <c r="A136" s="361">
        <v>122</v>
      </c>
      <c r="B136" s="360" t="s">
        <v>210</v>
      </c>
      <c r="C136" s="103" t="s">
        <v>211</v>
      </c>
      <c r="D136" s="593"/>
      <c r="E136" s="594"/>
      <c r="F136" s="594"/>
      <c r="G136" s="594"/>
      <c r="H136" s="595">
        <f t="shared" si="10"/>
        <v>0</v>
      </c>
      <c r="I136" s="595">
        <f t="shared" si="10"/>
        <v>0</v>
      </c>
      <c r="J136" s="596">
        <f t="shared" si="11"/>
        <v>0</v>
      </c>
      <c r="K136" s="600"/>
      <c r="L136" s="601"/>
      <c r="M136" s="601"/>
      <c r="N136" s="602">
        <f t="shared" si="12"/>
        <v>0</v>
      </c>
      <c r="O136" s="599">
        <f t="shared" si="13"/>
        <v>0</v>
      </c>
    </row>
    <row r="137" spans="1:15" s="1" customFormat="1" x14ac:dyDescent="0.2">
      <c r="A137" s="361">
        <v>123</v>
      </c>
      <c r="B137" s="360" t="s">
        <v>212</v>
      </c>
      <c r="C137" s="103" t="s">
        <v>249</v>
      </c>
      <c r="D137" s="593"/>
      <c r="E137" s="594"/>
      <c r="F137" s="594"/>
      <c r="G137" s="594"/>
      <c r="H137" s="595">
        <f t="shared" si="10"/>
        <v>0</v>
      </c>
      <c r="I137" s="595">
        <f t="shared" si="10"/>
        <v>0</v>
      </c>
      <c r="J137" s="596">
        <f t="shared" si="11"/>
        <v>0</v>
      </c>
      <c r="K137" s="600"/>
      <c r="L137" s="601"/>
      <c r="M137" s="601"/>
      <c r="N137" s="602">
        <f t="shared" si="12"/>
        <v>0</v>
      </c>
      <c r="O137" s="599">
        <f t="shared" si="13"/>
        <v>0</v>
      </c>
    </row>
    <row r="138" spans="1:15" s="1" customFormat="1" x14ac:dyDescent="0.2">
      <c r="A138" s="361">
        <v>124</v>
      </c>
      <c r="B138" s="360" t="s">
        <v>213</v>
      </c>
      <c r="C138" s="103" t="s">
        <v>214</v>
      </c>
      <c r="D138" s="593">
        <v>295567.40000000002</v>
      </c>
      <c r="E138" s="594">
        <v>734055</v>
      </c>
      <c r="F138" s="594">
        <v>1090761.1499999999</v>
      </c>
      <c r="G138" s="594">
        <v>1761732</v>
      </c>
      <c r="H138" s="595">
        <f t="shared" si="10"/>
        <v>1386328.5499999998</v>
      </c>
      <c r="I138" s="595">
        <f t="shared" si="10"/>
        <v>2495787</v>
      </c>
      <c r="J138" s="596">
        <f t="shared" si="11"/>
        <v>3882115.55</v>
      </c>
      <c r="K138" s="600">
        <v>3041170</v>
      </c>
      <c r="L138" s="601">
        <v>19211900.300000001</v>
      </c>
      <c r="M138" s="601">
        <v>7188220</v>
      </c>
      <c r="N138" s="602">
        <f t="shared" si="12"/>
        <v>29441290.300000001</v>
      </c>
      <c r="O138" s="599">
        <f t="shared" si="13"/>
        <v>33323405.850000001</v>
      </c>
    </row>
    <row r="139" spans="1:15" s="1" customFormat="1" x14ac:dyDescent="0.2">
      <c r="A139" s="361">
        <v>125</v>
      </c>
      <c r="B139" s="360" t="s">
        <v>215</v>
      </c>
      <c r="C139" s="103" t="s">
        <v>41</v>
      </c>
      <c r="D139" s="593"/>
      <c r="E139" s="594"/>
      <c r="F139" s="594"/>
      <c r="G139" s="594"/>
      <c r="H139" s="595">
        <f t="shared" si="10"/>
        <v>0</v>
      </c>
      <c r="I139" s="595">
        <f t="shared" si="10"/>
        <v>0</v>
      </c>
      <c r="J139" s="596">
        <f t="shared" si="11"/>
        <v>0</v>
      </c>
      <c r="K139" s="600"/>
      <c r="L139" s="601"/>
      <c r="M139" s="601"/>
      <c r="N139" s="602">
        <f t="shared" si="12"/>
        <v>0</v>
      </c>
      <c r="O139" s="599">
        <f t="shared" si="13"/>
        <v>0</v>
      </c>
    </row>
    <row r="140" spans="1:15" s="1" customFormat="1" x14ac:dyDescent="0.2">
      <c r="A140" s="361">
        <v>126</v>
      </c>
      <c r="B140" s="63" t="s">
        <v>216</v>
      </c>
      <c r="C140" s="103" t="s">
        <v>47</v>
      </c>
      <c r="D140" s="593"/>
      <c r="E140" s="594">
        <v>423305.05</v>
      </c>
      <c r="F140" s="594"/>
      <c r="G140" s="594">
        <v>420858.2</v>
      </c>
      <c r="H140" s="595">
        <f t="shared" si="10"/>
        <v>0</v>
      </c>
      <c r="I140" s="595">
        <f t="shared" si="10"/>
        <v>844163.25</v>
      </c>
      <c r="J140" s="596">
        <f t="shared" si="11"/>
        <v>844163.25</v>
      </c>
      <c r="K140" s="600">
        <v>456175.5</v>
      </c>
      <c r="L140" s="601">
        <v>912351</v>
      </c>
      <c r="M140" s="601">
        <v>1727937.5</v>
      </c>
      <c r="N140" s="602">
        <f t="shared" ref="N140:N156" si="14">SUM(K140:M140)</f>
        <v>3096464</v>
      </c>
      <c r="O140" s="599">
        <f t="shared" ref="O140:O156" si="15">J140+N140</f>
        <v>3940627.25</v>
      </c>
    </row>
    <row r="141" spans="1:15" s="1" customFormat="1" x14ac:dyDescent="0.2">
      <c r="A141" s="361">
        <v>127</v>
      </c>
      <c r="B141" s="63" t="s">
        <v>217</v>
      </c>
      <c r="C141" s="103" t="s">
        <v>253</v>
      </c>
      <c r="D141" s="593"/>
      <c r="E141" s="594"/>
      <c r="F141" s="594"/>
      <c r="G141" s="594"/>
      <c r="H141" s="595">
        <f t="shared" ref="H141:I154" si="16">D141+F141</f>
        <v>0</v>
      </c>
      <c r="I141" s="595">
        <f t="shared" si="16"/>
        <v>0</v>
      </c>
      <c r="J141" s="596">
        <f t="shared" ref="J141:J154" si="17">H141+I141</f>
        <v>0</v>
      </c>
      <c r="K141" s="600"/>
      <c r="L141" s="601"/>
      <c r="M141" s="601"/>
      <c r="N141" s="602">
        <f t="shared" si="14"/>
        <v>0</v>
      </c>
      <c r="O141" s="599">
        <f t="shared" si="15"/>
        <v>0</v>
      </c>
    </row>
    <row r="142" spans="1:15" s="1" customFormat="1" x14ac:dyDescent="0.2">
      <c r="A142" s="361">
        <v>128</v>
      </c>
      <c r="B142" s="63" t="s">
        <v>218</v>
      </c>
      <c r="C142" s="103" t="s">
        <v>49</v>
      </c>
      <c r="D142" s="593"/>
      <c r="E142" s="594"/>
      <c r="F142" s="594"/>
      <c r="G142" s="594"/>
      <c r="H142" s="595">
        <f t="shared" si="16"/>
        <v>0</v>
      </c>
      <c r="I142" s="595">
        <f t="shared" si="16"/>
        <v>0</v>
      </c>
      <c r="J142" s="596">
        <f t="shared" si="17"/>
        <v>0</v>
      </c>
      <c r="K142" s="600"/>
      <c r="L142" s="601"/>
      <c r="M142" s="601"/>
      <c r="N142" s="602">
        <f t="shared" si="14"/>
        <v>0</v>
      </c>
      <c r="O142" s="599">
        <f t="shared" si="15"/>
        <v>0</v>
      </c>
    </row>
    <row r="143" spans="1:15" s="1" customFormat="1" x14ac:dyDescent="0.2">
      <c r="A143" s="361">
        <v>129</v>
      </c>
      <c r="B143" s="360" t="s">
        <v>219</v>
      </c>
      <c r="C143" s="103" t="s">
        <v>48</v>
      </c>
      <c r="D143" s="593"/>
      <c r="E143" s="594"/>
      <c r="F143" s="594"/>
      <c r="G143" s="594"/>
      <c r="H143" s="595">
        <f t="shared" si="16"/>
        <v>0</v>
      </c>
      <c r="I143" s="595">
        <f t="shared" si="16"/>
        <v>0</v>
      </c>
      <c r="J143" s="596">
        <f t="shared" si="17"/>
        <v>0</v>
      </c>
      <c r="K143" s="600"/>
      <c r="L143" s="601"/>
      <c r="M143" s="601"/>
      <c r="N143" s="602">
        <f t="shared" si="14"/>
        <v>0</v>
      </c>
      <c r="O143" s="599">
        <f t="shared" si="15"/>
        <v>0</v>
      </c>
    </row>
    <row r="144" spans="1:15" s="1" customFormat="1" x14ac:dyDescent="0.2">
      <c r="A144" s="361">
        <v>130</v>
      </c>
      <c r="B144" s="360" t="s">
        <v>220</v>
      </c>
      <c r="C144" s="103" t="s">
        <v>221</v>
      </c>
      <c r="D144" s="593"/>
      <c r="E144" s="594"/>
      <c r="F144" s="594"/>
      <c r="G144" s="594"/>
      <c r="H144" s="595">
        <f t="shared" si="16"/>
        <v>0</v>
      </c>
      <c r="I144" s="595">
        <f t="shared" si="16"/>
        <v>0</v>
      </c>
      <c r="J144" s="596">
        <f t="shared" si="17"/>
        <v>0</v>
      </c>
      <c r="K144" s="600"/>
      <c r="L144" s="601"/>
      <c r="M144" s="601"/>
      <c r="N144" s="602">
        <f t="shared" si="14"/>
        <v>0</v>
      </c>
      <c r="O144" s="599">
        <f t="shared" si="15"/>
        <v>0</v>
      </c>
    </row>
    <row r="145" spans="1:15" s="1" customFormat="1" x14ac:dyDescent="0.2">
      <c r="A145" s="361">
        <v>131</v>
      </c>
      <c r="B145" s="360" t="s">
        <v>222</v>
      </c>
      <c r="C145" s="103" t="s">
        <v>42</v>
      </c>
      <c r="D145" s="593">
        <v>653771.6</v>
      </c>
      <c r="E145" s="594"/>
      <c r="F145" s="594">
        <v>711514.9</v>
      </c>
      <c r="G145" s="594"/>
      <c r="H145" s="595">
        <f t="shared" si="16"/>
        <v>1365286.5</v>
      </c>
      <c r="I145" s="595">
        <f t="shared" si="16"/>
        <v>0</v>
      </c>
      <c r="J145" s="596">
        <f t="shared" si="17"/>
        <v>1365286.5</v>
      </c>
      <c r="K145" s="600">
        <v>10644095</v>
      </c>
      <c r="L145" s="601">
        <v>21288190</v>
      </c>
      <c r="M145" s="601">
        <v>31932285</v>
      </c>
      <c r="N145" s="602">
        <f t="shared" si="14"/>
        <v>63864570</v>
      </c>
      <c r="O145" s="599">
        <f t="shared" si="15"/>
        <v>65229856.5</v>
      </c>
    </row>
    <row r="146" spans="1:15" s="1" customFormat="1" x14ac:dyDescent="0.2">
      <c r="A146" s="361">
        <v>132</v>
      </c>
      <c r="B146" s="63" t="s">
        <v>223</v>
      </c>
      <c r="C146" s="103" t="s">
        <v>251</v>
      </c>
      <c r="D146" s="593">
        <v>728152.8</v>
      </c>
      <c r="E146" s="594"/>
      <c r="F146" s="594">
        <v>679707.15</v>
      </c>
      <c r="G146" s="594"/>
      <c r="H146" s="595">
        <f t="shared" si="16"/>
        <v>1407859.9500000002</v>
      </c>
      <c r="I146" s="595">
        <f t="shared" si="16"/>
        <v>0</v>
      </c>
      <c r="J146" s="596">
        <f t="shared" si="17"/>
        <v>1407859.9500000002</v>
      </c>
      <c r="K146" s="600"/>
      <c r="L146" s="601"/>
      <c r="M146" s="601"/>
      <c r="N146" s="602">
        <f t="shared" si="14"/>
        <v>0</v>
      </c>
      <c r="O146" s="599">
        <f t="shared" si="15"/>
        <v>1407859.9500000002</v>
      </c>
    </row>
    <row r="147" spans="1:15" s="1" customFormat="1" x14ac:dyDescent="0.2">
      <c r="A147" s="361">
        <v>133</v>
      </c>
      <c r="B147" s="46" t="s">
        <v>224</v>
      </c>
      <c r="C147" s="103" t="s">
        <v>225</v>
      </c>
      <c r="D147" s="593">
        <v>843150.05</v>
      </c>
      <c r="E147" s="594">
        <v>868631.75</v>
      </c>
      <c r="F147" s="594">
        <v>767790.15</v>
      </c>
      <c r="G147" s="594">
        <v>367027.5</v>
      </c>
      <c r="H147" s="595">
        <f t="shared" si="16"/>
        <v>1610940.2000000002</v>
      </c>
      <c r="I147" s="595">
        <f t="shared" si="16"/>
        <v>1235659.25</v>
      </c>
      <c r="J147" s="596">
        <f t="shared" si="17"/>
        <v>2846599.45</v>
      </c>
      <c r="K147" s="600">
        <v>1548232</v>
      </c>
      <c r="L147" s="601">
        <v>0</v>
      </c>
      <c r="M147" s="601"/>
      <c r="N147" s="602">
        <f t="shared" si="14"/>
        <v>1548232</v>
      </c>
      <c r="O147" s="599">
        <f t="shared" si="15"/>
        <v>4394831.45</v>
      </c>
    </row>
    <row r="148" spans="1:15" s="1" customFormat="1" x14ac:dyDescent="0.2">
      <c r="A148" s="361">
        <v>134</v>
      </c>
      <c r="B148" s="360" t="s">
        <v>226</v>
      </c>
      <c r="C148" s="103" t="s">
        <v>227</v>
      </c>
      <c r="D148" s="593"/>
      <c r="E148" s="594"/>
      <c r="F148" s="594"/>
      <c r="G148" s="594"/>
      <c r="H148" s="595">
        <f t="shared" si="16"/>
        <v>0</v>
      </c>
      <c r="I148" s="595">
        <f t="shared" si="16"/>
        <v>0</v>
      </c>
      <c r="J148" s="596">
        <f t="shared" si="17"/>
        <v>0</v>
      </c>
      <c r="K148" s="600"/>
      <c r="L148" s="601"/>
      <c r="M148" s="601"/>
      <c r="N148" s="602">
        <f t="shared" si="14"/>
        <v>0</v>
      </c>
      <c r="O148" s="599">
        <f t="shared" si="15"/>
        <v>0</v>
      </c>
    </row>
    <row r="149" spans="1:15" s="1" customFormat="1" x14ac:dyDescent="0.2">
      <c r="A149" s="361">
        <v>135</v>
      </c>
      <c r="B149" s="63" t="s">
        <v>228</v>
      </c>
      <c r="C149" s="103" t="s">
        <v>229</v>
      </c>
      <c r="D149" s="593"/>
      <c r="E149" s="594"/>
      <c r="F149" s="594"/>
      <c r="G149" s="594"/>
      <c r="H149" s="595">
        <f t="shared" si="16"/>
        <v>0</v>
      </c>
      <c r="I149" s="595">
        <f t="shared" si="16"/>
        <v>0</v>
      </c>
      <c r="J149" s="596">
        <f t="shared" si="17"/>
        <v>0</v>
      </c>
      <c r="K149" s="600"/>
      <c r="L149" s="601"/>
      <c r="M149" s="601"/>
      <c r="N149" s="602">
        <f t="shared" si="14"/>
        <v>0</v>
      </c>
      <c r="O149" s="599">
        <f t="shared" si="15"/>
        <v>0</v>
      </c>
    </row>
    <row r="150" spans="1:15" s="1" customFormat="1" x14ac:dyDescent="0.2">
      <c r="A150" s="361">
        <v>136</v>
      </c>
      <c r="B150" s="360" t="s">
        <v>230</v>
      </c>
      <c r="C150" s="103" t="s">
        <v>231</v>
      </c>
      <c r="D150" s="593"/>
      <c r="E150" s="594"/>
      <c r="F150" s="594"/>
      <c r="G150" s="594"/>
      <c r="H150" s="595">
        <f t="shared" si="16"/>
        <v>0</v>
      </c>
      <c r="I150" s="595">
        <f t="shared" si="16"/>
        <v>0</v>
      </c>
      <c r="J150" s="596">
        <f t="shared" si="17"/>
        <v>0</v>
      </c>
      <c r="K150" s="600"/>
      <c r="L150" s="601"/>
      <c r="M150" s="601"/>
      <c r="N150" s="602">
        <f t="shared" si="14"/>
        <v>0</v>
      </c>
      <c r="O150" s="599">
        <f t="shared" si="15"/>
        <v>0</v>
      </c>
    </row>
    <row r="151" spans="1:15" s="1" customFormat="1" x14ac:dyDescent="0.2">
      <c r="A151" s="361">
        <v>137</v>
      </c>
      <c r="B151" s="48" t="s">
        <v>285</v>
      </c>
      <c r="C151" s="117" t="s">
        <v>286</v>
      </c>
      <c r="D151" s="593"/>
      <c r="E151" s="594"/>
      <c r="F151" s="594"/>
      <c r="G151" s="594"/>
      <c r="H151" s="595">
        <f t="shared" si="16"/>
        <v>0</v>
      </c>
      <c r="I151" s="595">
        <f t="shared" si="16"/>
        <v>0</v>
      </c>
      <c r="J151" s="596">
        <f t="shared" si="17"/>
        <v>0</v>
      </c>
      <c r="K151" s="600"/>
      <c r="L151" s="601"/>
      <c r="M151" s="601"/>
      <c r="N151" s="602">
        <f t="shared" si="14"/>
        <v>0</v>
      </c>
      <c r="O151" s="599">
        <f t="shared" si="15"/>
        <v>0</v>
      </c>
    </row>
    <row r="152" spans="1:15" s="1" customFormat="1" x14ac:dyDescent="0.2">
      <c r="A152" s="298">
        <v>138</v>
      </c>
      <c r="B152" s="49" t="s">
        <v>287</v>
      </c>
      <c r="C152" s="321" t="s">
        <v>288</v>
      </c>
      <c r="D152" s="603"/>
      <c r="E152" s="594"/>
      <c r="F152" s="594"/>
      <c r="G152" s="594"/>
      <c r="H152" s="604">
        <f t="shared" si="16"/>
        <v>0</v>
      </c>
      <c r="I152" s="604">
        <f t="shared" si="16"/>
        <v>0</v>
      </c>
      <c r="J152" s="605">
        <f t="shared" si="17"/>
        <v>0</v>
      </c>
      <c r="K152" s="606"/>
      <c r="L152" s="601"/>
      <c r="M152" s="601"/>
      <c r="N152" s="602">
        <f t="shared" si="14"/>
        <v>0</v>
      </c>
      <c r="O152" s="599">
        <f t="shared" si="15"/>
        <v>0</v>
      </c>
    </row>
    <row r="153" spans="1:15" s="1" customFormat="1" x14ac:dyDescent="0.2">
      <c r="A153" s="298">
        <v>139</v>
      </c>
      <c r="B153" s="182" t="s">
        <v>289</v>
      </c>
      <c r="C153" s="183" t="s">
        <v>290</v>
      </c>
      <c r="D153" s="603"/>
      <c r="E153" s="594"/>
      <c r="F153" s="594"/>
      <c r="G153" s="594"/>
      <c r="H153" s="604">
        <f t="shared" si="16"/>
        <v>0</v>
      </c>
      <c r="I153" s="604">
        <f t="shared" si="16"/>
        <v>0</v>
      </c>
      <c r="J153" s="605">
        <f t="shared" si="17"/>
        <v>0</v>
      </c>
      <c r="K153" s="607"/>
      <c r="L153" s="594">
        <v>1824702</v>
      </c>
      <c r="M153" s="594">
        <v>2737053</v>
      </c>
      <c r="N153" s="604">
        <f t="shared" si="14"/>
        <v>4561755</v>
      </c>
      <c r="O153" s="599">
        <f t="shared" si="15"/>
        <v>4561755</v>
      </c>
    </row>
    <row r="154" spans="1:15" s="1" customFormat="1" x14ac:dyDescent="0.2">
      <c r="A154" s="362">
        <v>140</v>
      </c>
      <c r="B154" s="363" t="s">
        <v>295</v>
      </c>
      <c r="C154" s="256" t="s">
        <v>296</v>
      </c>
      <c r="D154" s="608"/>
      <c r="E154" s="609"/>
      <c r="F154" s="609"/>
      <c r="G154" s="609"/>
      <c r="H154" s="610">
        <f t="shared" si="16"/>
        <v>0</v>
      </c>
      <c r="I154" s="610">
        <f t="shared" si="16"/>
        <v>0</v>
      </c>
      <c r="J154" s="611">
        <f t="shared" si="17"/>
        <v>0</v>
      </c>
      <c r="K154" s="608"/>
      <c r="L154" s="609"/>
      <c r="M154" s="609"/>
      <c r="N154" s="612">
        <f t="shared" si="14"/>
        <v>0</v>
      </c>
      <c r="O154" s="613">
        <f t="shared" si="15"/>
        <v>0</v>
      </c>
    </row>
    <row r="155" spans="1:15" s="1" customFormat="1" x14ac:dyDescent="0.2">
      <c r="A155" s="298">
        <v>141</v>
      </c>
      <c r="B155" s="320" t="s">
        <v>342</v>
      </c>
      <c r="C155" s="322" t="s">
        <v>341</v>
      </c>
      <c r="D155" s="603"/>
      <c r="E155" s="594">
        <v>636181</v>
      </c>
      <c r="F155" s="594"/>
      <c r="G155" s="594">
        <v>4477735.5</v>
      </c>
      <c r="H155" s="614">
        <f t="shared" ref="H155" si="18">D155+F155</f>
        <v>0</v>
      </c>
      <c r="I155" s="614">
        <f t="shared" ref="I155" si="19">E155+G155</f>
        <v>5113916.5</v>
      </c>
      <c r="J155" s="605">
        <f t="shared" ref="J155" si="20">H155+I155</f>
        <v>5113916.5</v>
      </c>
      <c r="K155" s="603"/>
      <c r="L155" s="594"/>
      <c r="M155" s="594"/>
      <c r="N155" s="604">
        <f t="shared" si="14"/>
        <v>0</v>
      </c>
      <c r="O155" s="599">
        <f t="shared" si="15"/>
        <v>5113916.5</v>
      </c>
    </row>
    <row r="156" spans="1:15" s="1" customFormat="1" ht="12.75" thickBot="1" x14ac:dyDescent="0.25">
      <c r="A156" s="275">
        <v>142</v>
      </c>
      <c r="B156" s="311" t="s">
        <v>344</v>
      </c>
      <c r="C156" s="301" t="s">
        <v>343</v>
      </c>
      <c r="D156" s="615"/>
      <c r="E156" s="616"/>
      <c r="F156" s="616"/>
      <c r="G156" s="616"/>
      <c r="H156" s="617">
        <f t="shared" ref="H156" si="21">D156+F156</f>
        <v>0</v>
      </c>
      <c r="I156" s="617">
        <f t="shared" ref="I156" si="22">E156+G156</f>
        <v>0</v>
      </c>
      <c r="J156" s="618">
        <f t="shared" ref="J156" si="23">H156+I156</f>
        <v>0</v>
      </c>
      <c r="K156" s="615"/>
      <c r="L156" s="616"/>
      <c r="M156" s="616">
        <v>22186717.5</v>
      </c>
      <c r="N156" s="619">
        <f t="shared" si="14"/>
        <v>22186717.5</v>
      </c>
      <c r="O156" s="620">
        <f t="shared" si="15"/>
        <v>22186717.5</v>
      </c>
    </row>
  </sheetData>
  <mergeCells count="18">
    <mergeCell ref="N4:N5"/>
    <mergeCell ref="D3:J3"/>
    <mergeCell ref="O3:O5"/>
    <mergeCell ref="A94:A97"/>
    <mergeCell ref="B94:B97"/>
    <mergeCell ref="K3:N3"/>
    <mergeCell ref="K4:K5"/>
    <mergeCell ref="M4:M5"/>
    <mergeCell ref="L4:L5"/>
    <mergeCell ref="A1:H1"/>
    <mergeCell ref="A11:C11"/>
    <mergeCell ref="A6:C6"/>
    <mergeCell ref="C3:C5"/>
    <mergeCell ref="B3:B5"/>
    <mergeCell ref="A3:A5"/>
    <mergeCell ref="D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6"/>
  <sheetViews>
    <sheetView zoomScale="90" zoomScaleNormal="90" workbookViewId="0">
      <pane xSplit="3" ySplit="11" topLeftCell="H136" activePane="bottomRight" state="frozen"/>
      <selection pane="topRight" activeCell="D1" sqref="D1"/>
      <selection pane="bottomLeft" activeCell="A12" sqref="A12"/>
      <selection pane="bottomRight" activeCell="S151" sqref="S151"/>
    </sheetView>
  </sheetViews>
  <sheetFormatPr defaultRowHeight="12" x14ac:dyDescent="0.2"/>
  <cols>
    <col min="1" max="1" width="5.140625" style="37" customWidth="1"/>
    <col min="2" max="2" width="9.140625" style="37"/>
    <col min="3" max="3" width="34.140625" style="37" customWidth="1"/>
    <col min="4" max="4" width="14" style="38" customWidth="1"/>
    <col min="5" max="5" width="12.85546875" style="38" customWidth="1"/>
    <col min="6" max="6" width="12.85546875" style="39" customWidth="1"/>
    <col min="7" max="7" width="11.85546875" style="38" customWidth="1"/>
    <col min="8" max="8" width="12.7109375" style="38" customWidth="1"/>
    <col min="9" max="9" width="14.140625" style="39" customWidth="1"/>
    <col min="10" max="10" width="14" style="39" customWidth="1"/>
    <col min="11" max="12" width="13.42578125" style="44" customWidth="1"/>
    <col min="13" max="13" width="13.85546875" style="69" customWidth="1"/>
    <col min="14" max="14" width="12.5703125" style="44" customWidth="1"/>
    <col min="15" max="15" width="14.140625" style="44" customWidth="1"/>
    <col min="16" max="16" width="12.85546875" style="69" customWidth="1"/>
    <col min="17" max="17" width="15.7109375" style="69" customWidth="1"/>
    <col min="18" max="16384" width="9.140625" style="37"/>
  </cols>
  <sheetData>
    <row r="1" spans="1:17" ht="15.75" x14ac:dyDescent="0.25">
      <c r="A1" s="537" t="s">
        <v>330</v>
      </c>
      <c r="B1" s="538"/>
      <c r="C1" s="538"/>
      <c r="D1" s="538"/>
      <c r="E1" s="538"/>
      <c r="F1" s="538"/>
      <c r="G1" s="538"/>
      <c r="H1" s="538"/>
      <c r="I1" s="538"/>
      <c r="J1" s="538"/>
      <c r="K1" s="539"/>
      <c r="L1" s="539"/>
      <c r="M1" s="539"/>
      <c r="N1" s="539"/>
      <c r="O1" s="539"/>
      <c r="P1" s="539"/>
    </row>
    <row r="2" spans="1:17" ht="12.75" thickBot="1" x14ac:dyDescent="0.25"/>
    <row r="3" spans="1:17" s="34" customFormat="1" ht="15" customHeight="1" x14ac:dyDescent="0.2">
      <c r="A3" s="437" t="s">
        <v>45</v>
      </c>
      <c r="B3" s="440" t="s">
        <v>298</v>
      </c>
      <c r="C3" s="443" t="s">
        <v>46</v>
      </c>
      <c r="D3" s="546" t="s">
        <v>293</v>
      </c>
      <c r="E3" s="547"/>
      <c r="F3" s="547"/>
      <c r="G3" s="547"/>
      <c r="H3" s="547"/>
      <c r="I3" s="547"/>
      <c r="J3" s="548"/>
      <c r="K3" s="531" t="s">
        <v>304</v>
      </c>
      <c r="L3" s="532"/>
      <c r="M3" s="533"/>
      <c r="N3" s="531" t="s">
        <v>305</v>
      </c>
      <c r="O3" s="536"/>
      <c r="P3" s="474"/>
      <c r="Q3" s="528" t="s">
        <v>292</v>
      </c>
    </row>
    <row r="4" spans="1:17" s="34" customFormat="1" ht="13.5" customHeight="1" x14ac:dyDescent="0.2">
      <c r="A4" s="540"/>
      <c r="B4" s="542"/>
      <c r="C4" s="544"/>
      <c r="D4" s="549" t="s">
        <v>254</v>
      </c>
      <c r="E4" s="550"/>
      <c r="F4" s="551"/>
      <c r="G4" s="552" t="s">
        <v>255</v>
      </c>
      <c r="H4" s="553"/>
      <c r="I4" s="554"/>
      <c r="J4" s="555" t="s">
        <v>259</v>
      </c>
      <c r="K4" s="534"/>
      <c r="L4" s="535"/>
      <c r="M4" s="476"/>
      <c r="N4" s="534"/>
      <c r="O4" s="535"/>
      <c r="P4" s="476"/>
      <c r="Q4" s="529"/>
    </row>
    <row r="5" spans="1:17" s="34" customFormat="1" ht="36.75" customHeight="1" x14ac:dyDescent="0.2">
      <c r="A5" s="541"/>
      <c r="B5" s="543"/>
      <c r="C5" s="545"/>
      <c r="D5" s="74" t="s">
        <v>331</v>
      </c>
      <c r="E5" s="78" t="s">
        <v>288</v>
      </c>
      <c r="F5" s="232" t="s">
        <v>259</v>
      </c>
      <c r="G5" s="105" t="s">
        <v>331</v>
      </c>
      <c r="H5" s="78" t="s">
        <v>288</v>
      </c>
      <c r="I5" s="233" t="s">
        <v>259</v>
      </c>
      <c r="J5" s="556"/>
      <c r="K5" s="74" t="s">
        <v>331</v>
      </c>
      <c r="L5" s="78" t="s">
        <v>288</v>
      </c>
      <c r="M5" s="126" t="s">
        <v>259</v>
      </c>
      <c r="N5" s="105" t="s">
        <v>331</v>
      </c>
      <c r="O5" s="78" t="s">
        <v>288</v>
      </c>
      <c r="P5" s="126" t="s">
        <v>259</v>
      </c>
      <c r="Q5" s="530"/>
    </row>
    <row r="6" spans="1:17" s="68" customFormat="1" ht="13.5" customHeight="1" x14ac:dyDescent="0.2">
      <c r="A6" s="432" t="s">
        <v>248</v>
      </c>
      <c r="B6" s="489"/>
      <c r="C6" s="434"/>
      <c r="D6" s="121">
        <f>SUM(D7:D11)</f>
        <v>8898661.9200000018</v>
      </c>
      <c r="E6" s="120">
        <f t="shared" ref="E6:Q6" si="0">SUM(E7:E11)</f>
        <v>28095606</v>
      </c>
      <c r="F6" s="120">
        <f t="shared" si="0"/>
        <v>36994301.75</v>
      </c>
      <c r="G6" s="120">
        <f t="shared" si="0"/>
        <v>3195295.2600000002</v>
      </c>
      <c r="H6" s="120">
        <f t="shared" si="0"/>
        <v>10088694</v>
      </c>
      <c r="I6" s="120">
        <f t="shared" si="0"/>
        <v>13284009.43</v>
      </c>
      <c r="J6" s="198">
        <f t="shared" si="0"/>
        <v>50278311.18</v>
      </c>
      <c r="K6" s="199">
        <f t="shared" si="0"/>
        <v>87369975</v>
      </c>
      <c r="L6" s="120">
        <f t="shared" si="0"/>
        <v>206860218.24000001</v>
      </c>
      <c r="M6" s="123">
        <f t="shared" si="0"/>
        <v>294282456.44</v>
      </c>
      <c r="N6" s="121">
        <f t="shared" si="0"/>
        <v>13139737.5</v>
      </c>
      <c r="O6" s="120">
        <f t="shared" si="0"/>
        <v>35214496.5</v>
      </c>
      <c r="P6" s="198">
        <f t="shared" si="0"/>
        <v>48354375.729999997</v>
      </c>
      <c r="Q6" s="231">
        <f t="shared" si="0"/>
        <v>392915143.35000002</v>
      </c>
    </row>
    <row r="7" spans="1:17" s="50" customFormat="1" ht="15" customHeight="1" x14ac:dyDescent="0.2">
      <c r="A7" s="33"/>
      <c r="B7" s="35"/>
      <c r="C7" s="112" t="s">
        <v>55</v>
      </c>
      <c r="D7" s="194"/>
      <c r="E7" s="195"/>
      <c r="F7" s="175">
        <v>0</v>
      </c>
      <c r="G7" s="72"/>
      <c r="H7" s="72"/>
      <c r="I7" s="72">
        <v>0</v>
      </c>
      <c r="J7" s="67">
        <v>0</v>
      </c>
      <c r="K7" s="197"/>
      <c r="L7" s="72"/>
      <c r="M7" s="130">
        <v>0</v>
      </c>
      <c r="N7" s="196"/>
      <c r="O7" s="72"/>
      <c r="P7" s="40">
        <v>0</v>
      </c>
      <c r="Q7" s="178">
        <v>0</v>
      </c>
    </row>
    <row r="8" spans="1:17" s="50" customFormat="1" ht="12" customHeight="1" x14ac:dyDescent="0.2">
      <c r="A8" s="33"/>
      <c r="B8" s="35"/>
      <c r="C8" s="112" t="s">
        <v>56</v>
      </c>
      <c r="D8" s="194"/>
      <c r="E8" s="195"/>
      <c r="F8" s="175">
        <v>33.83</v>
      </c>
      <c r="G8" s="72"/>
      <c r="H8" s="72"/>
      <c r="I8" s="72">
        <v>20.170000000000002</v>
      </c>
      <c r="J8" s="240">
        <f t="shared" ref="J8" si="1">F8+I8</f>
        <v>54</v>
      </c>
      <c r="K8" s="197"/>
      <c r="L8" s="72"/>
      <c r="M8" s="130">
        <v>52263.199999999997</v>
      </c>
      <c r="N8" s="196"/>
      <c r="O8" s="72"/>
      <c r="P8" s="40">
        <v>141.72999999999999</v>
      </c>
      <c r="Q8" s="227">
        <f>J8+M8+P8</f>
        <v>52458.93</v>
      </c>
    </row>
    <row r="9" spans="1:17" s="50" customFormat="1" ht="12" customHeight="1" x14ac:dyDescent="0.2">
      <c r="A9" s="33"/>
      <c r="B9" s="35"/>
      <c r="C9" s="112" t="s">
        <v>57</v>
      </c>
      <c r="D9" s="194"/>
      <c r="E9" s="195"/>
      <c r="F9" s="175">
        <v>0</v>
      </c>
      <c r="G9" s="72"/>
      <c r="H9" s="72"/>
      <c r="I9" s="72">
        <v>0</v>
      </c>
      <c r="J9" s="67">
        <v>0</v>
      </c>
      <c r="K9" s="197"/>
      <c r="L9" s="72"/>
      <c r="M9" s="130">
        <v>0</v>
      </c>
      <c r="N9" s="196"/>
      <c r="O9" s="72"/>
      <c r="P9" s="40">
        <v>0</v>
      </c>
      <c r="Q9" s="178">
        <v>0</v>
      </c>
    </row>
    <row r="10" spans="1:17" s="50" customFormat="1" ht="15" customHeight="1" x14ac:dyDescent="0.2">
      <c r="A10" s="33"/>
      <c r="B10" s="35"/>
      <c r="C10" s="112" t="s">
        <v>284</v>
      </c>
      <c r="D10" s="194"/>
      <c r="E10" s="195"/>
      <c r="F10" s="175">
        <v>0</v>
      </c>
      <c r="G10" s="72"/>
      <c r="H10" s="72"/>
      <c r="I10" s="72">
        <v>0</v>
      </c>
      <c r="J10" s="67">
        <v>0</v>
      </c>
      <c r="K10" s="197"/>
      <c r="L10" s="72"/>
      <c r="M10" s="130">
        <v>0</v>
      </c>
      <c r="N10" s="196"/>
      <c r="O10" s="72"/>
      <c r="P10" s="40">
        <v>0</v>
      </c>
      <c r="Q10" s="299">
        <v>0</v>
      </c>
    </row>
    <row r="11" spans="1:17" s="68" customFormat="1" ht="14.25" customHeight="1" x14ac:dyDescent="0.2">
      <c r="A11" s="432" t="s">
        <v>247</v>
      </c>
      <c r="B11" s="489"/>
      <c r="C11" s="434"/>
      <c r="D11" s="221">
        <f>SUM(D12:D156)-D94</f>
        <v>8898661.9200000018</v>
      </c>
      <c r="E11" s="317">
        <f t="shared" ref="E11:Q11" si="2">SUM(E12:E156)-E94</f>
        <v>28095606</v>
      </c>
      <c r="F11" s="317">
        <f t="shared" si="2"/>
        <v>36994267.920000002</v>
      </c>
      <c r="G11" s="317">
        <f t="shared" si="2"/>
        <v>3195295.2600000002</v>
      </c>
      <c r="H11" s="317">
        <f t="shared" si="2"/>
        <v>10088694</v>
      </c>
      <c r="I11" s="317">
        <f t="shared" si="2"/>
        <v>13283989.26</v>
      </c>
      <c r="J11" s="310">
        <f t="shared" si="2"/>
        <v>50278257.18</v>
      </c>
      <c r="K11" s="221">
        <f t="shared" si="2"/>
        <v>87369975</v>
      </c>
      <c r="L11" s="317">
        <f t="shared" si="2"/>
        <v>206860218.24000001</v>
      </c>
      <c r="M11" s="310">
        <f t="shared" si="2"/>
        <v>294230193.24000001</v>
      </c>
      <c r="N11" s="221">
        <f t="shared" si="2"/>
        <v>13139737.5</v>
      </c>
      <c r="O11" s="317">
        <f t="shared" si="2"/>
        <v>35214496.5</v>
      </c>
      <c r="P11" s="310">
        <f t="shared" si="2"/>
        <v>48354234</v>
      </c>
      <c r="Q11" s="300">
        <f t="shared" si="2"/>
        <v>392862684.42000002</v>
      </c>
    </row>
    <row r="12" spans="1:17" x14ac:dyDescent="0.2">
      <c r="A12" s="45">
        <v>1</v>
      </c>
      <c r="B12" s="185" t="s">
        <v>59</v>
      </c>
      <c r="C12" s="113" t="s">
        <v>43</v>
      </c>
      <c r="D12" s="229"/>
      <c r="E12" s="51"/>
      <c r="F12" s="175">
        <f>SUM(D12:E12)</f>
        <v>0</v>
      </c>
      <c r="G12" s="51"/>
      <c r="H12" s="51"/>
      <c r="I12" s="234">
        <f>SUM(G12:H12)</f>
        <v>0</v>
      </c>
      <c r="J12" s="223">
        <f>F12+I12</f>
        <v>0</v>
      </c>
      <c r="K12" s="107"/>
      <c r="L12" s="51"/>
      <c r="M12" s="130">
        <f>SUM(K12:L12)</f>
        <v>0</v>
      </c>
      <c r="N12" s="107"/>
      <c r="O12" s="51"/>
      <c r="P12" s="40">
        <f>SUM(N12:O12)</f>
        <v>0</v>
      </c>
      <c r="Q12" s="323">
        <f>J12+M12+P12</f>
        <v>0</v>
      </c>
    </row>
    <row r="13" spans="1:17" x14ac:dyDescent="0.2">
      <c r="A13" s="45">
        <v>2</v>
      </c>
      <c r="B13" s="185" t="s">
        <v>60</v>
      </c>
      <c r="C13" s="113" t="s">
        <v>232</v>
      </c>
      <c r="D13" s="229"/>
      <c r="E13" s="51"/>
      <c r="F13" s="175">
        <f t="shared" ref="F13:F76" si="3">SUM(D13:E13)</f>
        <v>0</v>
      </c>
      <c r="G13" s="51"/>
      <c r="H13" s="51"/>
      <c r="I13" s="234">
        <f t="shared" ref="I13:I76" si="4">SUM(G13:H13)</f>
        <v>0</v>
      </c>
      <c r="J13" s="223">
        <f t="shared" ref="J13:J76" si="5">F13+I13</f>
        <v>0</v>
      </c>
      <c r="K13" s="107"/>
      <c r="L13" s="51"/>
      <c r="M13" s="130">
        <f t="shared" ref="M13:M76" si="6">SUM(K13:L13)</f>
        <v>0</v>
      </c>
      <c r="N13" s="107"/>
      <c r="O13" s="51"/>
      <c r="P13" s="40">
        <f t="shared" ref="P13:P76" si="7">SUM(N13:O13)</f>
        <v>0</v>
      </c>
      <c r="Q13" s="227">
        <f t="shared" ref="Q13:Q76" si="8">J13+M13+P13</f>
        <v>0</v>
      </c>
    </row>
    <row r="14" spans="1:17" x14ac:dyDescent="0.2">
      <c r="A14" s="45">
        <v>3</v>
      </c>
      <c r="B14" s="186" t="s">
        <v>61</v>
      </c>
      <c r="C14" s="114" t="s">
        <v>5</v>
      </c>
      <c r="D14" s="107">
        <v>536462.4</v>
      </c>
      <c r="E14" s="51"/>
      <c r="F14" s="175">
        <f t="shared" si="3"/>
        <v>536462.4</v>
      </c>
      <c r="G14" s="51">
        <v>146222.56</v>
      </c>
      <c r="H14" s="51"/>
      <c r="I14" s="234">
        <f t="shared" si="4"/>
        <v>146222.56</v>
      </c>
      <c r="J14" s="125">
        <f t="shared" si="5"/>
        <v>682684.96</v>
      </c>
      <c r="K14" s="107"/>
      <c r="L14" s="51"/>
      <c r="M14" s="130">
        <f t="shared" si="6"/>
        <v>0</v>
      </c>
      <c r="N14" s="107">
        <v>2627947.5</v>
      </c>
      <c r="O14" s="51"/>
      <c r="P14" s="40">
        <f t="shared" si="7"/>
        <v>2627947.5</v>
      </c>
      <c r="Q14" s="227">
        <f t="shared" si="8"/>
        <v>3310632.46</v>
      </c>
    </row>
    <row r="15" spans="1:17" x14ac:dyDescent="0.2">
      <c r="A15" s="45">
        <v>4</v>
      </c>
      <c r="B15" s="185" t="s">
        <v>62</v>
      </c>
      <c r="C15" s="113" t="s">
        <v>233</v>
      </c>
      <c r="D15" s="107"/>
      <c r="E15" s="51"/>
      <c r="F15" s="175">
        <f t="shared" si="3"/>
        <v>0</v>
      </c>
      <c r="G15" s="51"/>
      <c r="H15" s="51"/>
      <c r="I15" s="234">
        <f t="shared" si="4"/>
        <v>0</v>
      </c>
      <c r="J15" s="125">
        <f t="shared" si="5"/>
        <v>0</v>
      </c>
      <c r="K15" s="107"/>
      <c r="L15" s="51"/>
      <c r="M15" s="40">
        <f t="shared" si="6"/>
        <v>0</v>
      </c>
      <c r="N15" s="106"/>
      <c r="O15" s="51"/>
      <c r="P15" s="40">
        <f t="shared" si="7"/>
        <v>0</v>
      </c>
      <c r="Q15" s="128">
        <f t="shared" si="8"/>
        <v>0</v>
      </c>
    </row>
    <row r="16" spans="1:17" x14ac:dyDescent="0.2">
      <c r="A16" s="45">
        <v>5</v>
      </c>
      <c r="B16" s="185" t="s">
        <v>63</v>
      </c>
      <c r="C16" s="113" t="s">
        <v>8</v>
      </c>
      <c r="D16" s="107"/>
      <c r="E16" s="51"/>
      <c r="F16" s="175">
        <f t="shared" si="3"/>
        <v>0</v>
      </c>
      <c r="G16" s="51"/>
      <c r="H16" s="51"/>
      <c r="I16" s="234">
        <f t="shared" si="4"/>
        <v>0</v>
      </c>
      <c r="J16" s="125">
        <f t="shared" si="5"/>
        <v>0</v>
      </c>
      <c r="K16" s="107"/>
      <c r="L16" s="51"/>
      <c r="M16" s="40">
        <f t="shared" si="6"/>
        <v>0</v>
      </c>
      <c r="N16" s="106"/>
      <c r="O16" s="51"/>
      <c r="P16" s="40">
        <f t="shared" si="7"/>
        <v>0</v>
      </c>
      <c r="Q16" s="128">
        <f t="shared" si="8"/>
        <v>0</v>
      </c>
    </row>
    <row r="17" spans="1:17" x14ac:dyDescent="0.2">
      <c r="A17" s="45">
        <v>6</v>
      </c>
      <c r="B17" s="186" t="s">
        <v>64</v>
      </c>
      <c r="C17" s="114" t="s">
        <v>65</v>
      </c>
      <c r="D17" s="107"/>
      <c r="E17" s="51"/>
      <c r="F17" s="175">
        <f t="shared" si="3"/>
        <v>0</v>
      </c>
      <c r="G17" s="51"/>
      <c r="H17" s="51"/>
      <c r="I17" s="234">
        <f t="shared" si="4"/>
        <v>0</v>
      </c>
      <c r="J17" s="125">
        <f t="shared" si="5"/>
        <v>0</v>
      </c>
      <c r="K17" s="107"/>
      <c r="L17" s="51"/>
      <c r="M17" s="40">
        <f t="shared" si="6"/>
        <v>0</v>
      </c>
      <c r="N17" s="106"/>
      <c r="O17" s="51"/>
      <c r="P17" s="40">
        <f t="shared" si="7"/>
        <v>0</v>
      </c>
      <c r="Q17" s="128">
        <f t="shared" si="8"/>
        <v>0</v>
      </c>
    </row>
    <row r="18" spans="1:17" x14ac:dyDescent="0.2">
      <c r="A18" s="45">
        <v>7</v>
      </c>
      <c r="B18" s="76" t="s">
        <v>66</v>
      </c>
      <c r="C18" s="102" t="s">
        <v>234</v>
      </c>
      <c r="D18" s="107"/>
      <c r="E18" s="51"/>
      <c r="F18" s="175">
        <f t="shared" si="3"/>
        <v>0</v>
      </c>
      <c r="G18" s="51"/>
      <c r="H18" s="51"/>
      <c r="I18" s="234">
        <f t="shared" si="4"/>
        <v>0</v>
      </c>
      <c r="J18" s="125">
        <f t="shared" si="5"/>
        <v>0</v>
      </c>
      <c r="K18" s="107"/>
      <c r="L18" s="51"/>
      <c r="M18" s="40">
        <f t="shared" si="6"/>
        <v>0</v>
      </c>
      <c r="N18" s="106"/>
      <c r="O18" s="51"/>
      <c r="P18" s="40">
        <f t="shared" si="7"/>
        <v>0</v>
      </c>
      <c r="Q18" s="128">
        <f t="shared" si="8"/>
        <v>0</v>
      </c>
    </row>
    <row r="19" spans="1:17" x14ac:dyDescent="0.2">
      <c r="A19" s="45">
        <v>8</v>
      </c>
      <c r="B19" s="186" t="s">
        <v>67</v>
      </c>
      <c r="C19" s="114" t="s">
        <v>17</v>
      </c>
      <c r="D19" s="107"/>
      <c r="E19" s="51"/>
      <c r="F19" s="175">
        <f t="shared" si="3"/>
        <v>0</v>
      </c>
      <c r="G19" s="51"/>
      <c r="H19" s="51"/>
      <c r="I19" s="234">
        <f t="shared" si="4"/>
        <v>0</v>
      </c>
      <c r="J19" s="125">
        <f t="shared" si="5"/>
        <v>0</v>
      </c>
      <c r="K19" s="107"/>
      <c r="L19" s="51"/>
      <c r="M19" s="40">
        <f t="shared" si="6"/>
        <v>0</v>
      </c>
      <c r="N19" s="106"/>
      <c r="O19" s="51"/>
      <c r="P19" s="40">
        <f t="shared" si="7"/>
        <v>0</v>
      </c>
      <c r="Q19" s="128">
        <f t="shared" si="8"/>
        <v>0</v>
      </c>
    </row>
    <row r="20" spans="1:17" x14ac:dyDescent="0.2">
      <c r="A20" s="45">
        <v>9</v>
      </c>
      <c r="B20" s="186" t="s">
        <v>68</v>
      </c>
      <c r="C20" s="114" t="s">
        <v>6</v>
      </c>
      <c r="D20" s="107"/>
      <c r="E20" s="51"/>
      <c r="F20" s="175">
        <f t="shared" si="3"/>
        <v>0</v>
      </c>
      <c r="G20" s="51"/>
      <c r="H20" s="51"/>
      <c r="I20" s="234">
        <f t="shared" si="4"/>
        <v>0</v>
      </c>
      <c r="J20" s="125">
        <f t="shared" si="5"/>
        <v>0</v>
      </c>
      <c r="K20" s="107"/>
      <c r="L20" s="51"/>
      <c r="M20" s="40">
        <f t="shared" si="6"/>
        <v>0</v>
      </c>
      <c r="N20" s="106"/>
      <c r="O20" s="51"/>
      <c r="P20" s="40">
        <f t="shared" si="7"/>
        <v>0</v>
      </c>
      <c r="Q20" s="128">
        <f t="shared" si="8"/>
        <v>0</v>
      </c>
    </row>
    <row r="21" spans="1:17" x14ac:dyDescent="0.2">
      <c r="A21" s="45">
        <v>10</v>
      </c>
      <c r="B21" s="186" t="s">
        <v>69</v>
      </c>
      <c r="C21" s="114" t="s">
        <v>18</v>
      </c>
      <c r="D21" s="365">
        <v>462974.4</v>
      </c>
      <c r="E21" s="51"/>
      <c r="F21" s="175">
        <f t="shared" si="3"/>
        <v>462974.4</v>
      </c>
      <c r="G21" s="364">
        <v>174470.1</v>
      </c>
      <c r="H21" s="51"/>
      <c r="I21" s="234">
        <f t="shared" si="4"/>
        <v>174470.1</v>
      </c>
      <c r="J21" s="125">
        <f t="shared" si="5"/>
        <v>637444.5</v>
      </c>
      <c r="K21" s="107">
        <v>12481425</v>
      </c>
      <c r="L21" s="51"/>
      <c r="M21" s="40">
        <f t="shared" si="6"/>
        <v>12481425</v>
      </c>
      <c r="N21" s="106"/>
      <c r="O21" s="51"/>
      <c r="P21" s="40">
        <f t="shared" si="7"/>
        <v>0</v>
      </c>
      <c r="Q21" s="128">
        <f t="shared" si="8"/>
        <v>13118869.5</v>
      </c>
    </row>
    <row r="22" spans="1:17" x14ac:dyDescent="0.2">
      <c r="A22" s="45">
        <v>11</v>
      </c>
      <c r="B22" s="186" t="s">
        <v>70</v>
      </c>
      <c r="C22" s="114" t="s">
        <v>7</v>
      </c>
      <c r="D22" s="107"/>
      <c r="E22" s="51"/>
      <c r="F22" s="175">
        <f t="shared" si="3"/>
        <v>0</v>
      </c>
      <c r="G22" s="51"/>
      <c r="H22" s="51"/>
      <c r="I22" s="234">
        <f t="shared" si="4"/>
        <v>0</v>
      </c>
      <c r="J22" s="125">
        <f t="shared" si="5"/>
        <v>0</v>
      </c>
      <c r="K22" s="107"/>
      <c r="L22" s="51"/>
      <c r="M22" s="40">
        <f t="shared" si="6"/>
        <v>0</v>
      </c>
      <c r="N22" s="106"/>
      <c r="O22" s="51"/>
      <c r="P22" s="40">
        <f t="shared" si="7"/>
        <v>0</v>
      </c>
      <c r="Q22" s="128">
        <f t="shared" si="8"/>
        <v>0</v>
      </c>
    </row>
    <row r="23" spans="1:17" x14ac:dyDescent="0.2">
      <c r="A23" s="45">
        <v>12</v>
      </c>
      <c r="B23" s="186" t="s">
        <v>71</v>
      </c>
      <c r="C23" s="114" t="s">
        <v>19</v>
      </c>
      <c r="D23" s="107"/>
      <c r="E23" s="51"/>
      <c r="F23" s="175">
        <f t="shared" si="3"/>
        <v>0</v>
      </c>
      <c r="G23" s="51"/>
      <c r="H23" s="51"/>
      <c r="I23" s="234">
        <f t="shared" si="4"/>
        <v>0</v>
      </c>
      <c r="J23" s="125">
        <f t="shared" si="5"/>
        <v>0</v>
      </c>
      <c r="K23" s="107"/>
      <c r="L23" s="51"/>
      <c r="M23" s="40">
        <f t="shared" si="6"/>
        <v>0</v>
      </c>
      <c r="N23" s="106"/>
      <c r="O23" s="51"/>
      <c r="P23" s="40">
        <f t="shared" si="7"/>
        <v>0</v>
      </c>
      <c r="Q23" s="128">
        <f t="shared" si="8"/>
        <v>0</v>
      </c>
    </row>
    <row r="24" spans="1:17" ht="12" customHeight="1" x14ac:dyDescent="0.2">
      <c r="A24" s="45">
        <v>13</v>
      </c>
      <c r="B24" s="187" t="s">
        <v>260</v>
      </c>
      <c r="C24" s="115" t="s">
        <v>261</v>
      </c>
      <c r="D24" s="107"/>
      <c r="E24" s="51"/>
      <c r="F24" s="175">
        <f t="shared" si="3"/>
        <v>0</v>
      </c>
      <c r="G24" s="51"/>
      <c r="H24" s="51"/>
      <c r="I24" s="234">
        <f t="shared" si="4"/>
        <v>0</v>
      </c>
      <c r="J24" s="125">
        <f t="shared" si="5"/>
        <v>0</v>
      </c>
      <c r="K24" s="107"/>
      <c r="L24" s="51"/>
      <c r="M24" s="40">
        <f t="shared" si="6"/>
        <v>0</v>
      </c>
      <c r="N24" s="106"/>
      <c r="O24" s="51"/>
      <c r="P24" s="40">
        <f t="shared" si="7"/>
        <v>0</v>
      </c>
      <c r="Q24" s="128">
        <f t="shared" si="8"/>
        <v>0</v>
      </c>
    </row>
    <row r="25" spans="1:17" ht="12" customHeight="1" x14ac:dyDescent="0.2">
      <c r="A25" s="45">
        <v>14</v>
      </c>
      <c r="B25" s="188" t="s">
        <v>72</v>
      </c>
      <c r="C25" s="116" t="s">
        <v>73</v>
      </c>
      <c r="D25" s="107"/>
      <c r="E25" s="51"/>
      <c r="F25" s="175">
        <f t="shared" si="3"/>
        <v>0</v>
      </c>
      <c r="G25" s="51"/>
      <c r="H25" s="51"/>
      <c r="I25" s="234">
        <f t="shared" si="4"/>
        <v>0</v>
      </c>
      <c r="J25" s="125">
        <f t="shared" si="5"/>
        <v>0</v>
      </c>
      <c r="K25" s="107"/>
      <c r="L25" s="51"/>
      <c r="M25" s="40">
        <f t="shared" si="6"/>
        <v>0</v>
      </c>
      <c r="N25" s="106"/>
      <c r="O25" s="51"/>
      <c r="P25" s="40">
        <f t="shared" si="7"/>
        <v>0</v>
      </c>
      <c r="Q25" s="128">
        <f t="shared" si="8"/>
        <v>0</v>
      </c>
    </row>
    <row r="26" spans="1:17" x14ac:dyDescent="0.2">
      <c r="A26" s="45">
        <v>15</v>
      </c>
      <c r="B26" s="186" t="s">
        <v>74</v>
      </c>
      <c r="C26" s="114" t="s">
        <v>22</v>
      </c>
      <c r="D26" s="107"/>
      <c r="E26" s="51"/>
      <c r="F26" s="175">
        <f t="shared" si="3"/>
        <v>0</v>
      </c>
      <c r="G26" s="51"/>
      <c r="H26" s="51"/>
      <c r="I26" s="234">
        <f t="shared" si="4"/>
        <v>0</v>
      </c>
      <c r="J26" s="125">
        <f t="shared" si="5"/>
        <v>0</v>
      </c>
      <c r="K26" s="107"/>
      <c r="L26" s="51"/>
      <c r="M26" s="40">
        <f t="shared" si="6"/>
        <v>0</v>
      </c>
      <c r="N26" s="106"/>
      <c r="O26" s="51"/>
      <c r="P26" s="40">
        <f t="shared" si="7"/>
        <v>0</v>
      </c>
      <c r="Q26" s="128">
        <f t="shared" si="8"/>
        <v>0</v>
      </c>
    </row>
    <row r="27" spans="1:17" x14ac:dyDescent="0.2">
      <c r="A27" s="45">
        <v>16</v>
      </c>
      <c r="B27" s="186" t="s">
        <v>75</v>
      </c>
      <c r="C27" s="114" t="s">
        <v>10</v>
      </c>
      <c r="D27" s="107"/>
      <c r="E27" s="51"/>
      <c r="F27" s="175">
        <f t="shared" si="3"/>
        <v>0</v>
      </c>
      <c r="G27" s="51"/>
      <c r="H27" s="51"/>
      <c r="I27" s="234">
        <f t="shared" si="4"/>
        <v>0</v>
      </c>
      <c r="J27" s="125">
        <f t="shared" si="5"/>
        <v>0</v>
      </c>
      <c r="K27" s="107"/>
      <c r="L27" s="51"/>
      <c r="M27" s="40">
        <f t="shared" si="6"/>
        <v>0</v>
      </c>
      <c r="N27" s="106"/>
      <c r="O27" s="51"/>
      <c r="P27" s="40">
        <f t="shared" si="7"/>
        <v>0</v>
      </c>
      <c r="Q27" s="128">
        <f t="shared" si="8"/>
        <v>0</v>
      </c>
    </row>
    <row r="28" spans="1:17" x14ac:dyDescent="0.2">
      <c r="A28" s="45">
        <v>17</v>
      </c>
      <c r="B28" s="186" t="s">
        <v>76</v>
      </c>
      <c r="C28" s="114" t="s">
        <v>235</v>
      </c>
      <c r="D28" s="107"/>
      <c r="E28" s="51"/>
      <c r="F28" s="175">
        <f t="shared" si="3"/>
        <v>0</v>
      </c>
      <c r="G28" s="51"/>
      <c r="H28" s="51"/>
      <c r="I28" s="234">
        <f t="shared" si="4"/>
        <v>0</v>
      </c>
      <c r="J28" s="125">
        <f t="shared" si="5"/>
        <v>0</v>
      </c>
      <c r="K28" s="107"/>
      <c r="L28" s="51"/>
      <c r="M28" s="40">
        <f t="shared" si="6"/>
        <v>0</v>
      </c>
      <c r="N28" s="106"/>
      <c r="O28" s="51"/>
      <c r="P28" s="40">
        <f t="shared" si="7"/>
        <v>0</v>
      </c>
      <c r="Q28" s="128">
        <f t="shared" si="8"/>
        <v>0</v>
      </c>
    </row>
    <row r="29" spans="1:17" x14ac:dyDescent="0.2">
      <c r="A29" s="45">
        <v>18</v>
      </c>
      <c r="B29" s="186" t="s">
        <v>77</v>
      </c>
      <c r="C29" s="114" t="s">
        <v>9</v>
      </c>
      <c r="D29" s="365">
        <v>1583666.4</v>
      </c>
      <c r="E29" s="51"/>
      <c r="F29" s="175">
        <f t="shared" si="3"/>
        <v>1583666.4</v>
      </c>
      <c r="G29" s="364">
        <v>842441.34</v>
      </c>
      <c r="H29" s="51"/>
      <c r="I29" s="234">
        <f t="shared" si="4"/>
        <v>842441.34</v>
      </c>
      <c r="J29" s="125">
        <f t="shared" si="5"/>
        <v>2426107.7399999998</v>
      </c>
      <c r="K29" s="107"/>
      <c r="L29" s="51"/>
      <c r="M29" s="40">
        <f t="shared" si="6"/>
        <v>0</v>
      </c>
      <c r="N29" s="106"/>
      <c r="O29" s="51"/>
      <c r="P29" s="40">
        <f t="shared" si="7"/>
        <v>0</v>
      </c>
      <c r="Q29" s="128">
        <f t="shared" si="8"/>
        <v>2426107.7399999998</v>
      </c>
    </row>
    <row r="30" spans="1:17" x14ac:dyDescent="0.2">
      <c r="A30" s="45">
        <v>19</v>
      </c>
      <c r="B30" s="185" t="s">
        <v>78</v>
      </c>
      <c r="C30" s="113" t="s">
        <v>11</v>
      </c>
      <c r="D30" s="107"/>
      <c r="E30" s="51"/>
      <c r="F30" s="175">
        <f t="shared" si="3"/>
        <v>0</v>
      </c>
      <c r="G30" s="51"/>
      <c r="H30" s="51"/>
      <c r="I30" s="234">
        <f t="shared" si="4"/>
        <v>0</v>
      </c>
      <c r="J30" s="125">
        <f t="shared" si="5"/>
        <v>0</v>
      </c>
      <c r="K30" s="107"/>
      <c r="L30" s="51"/>
      <c r="M30" s="40">
        <f t="shared" si="6"/>
        <v>0</v>
      </c>
      <c r="N30" s="106"/>
      <c r="O30" s="51"/>
      <c r="P30" s="40">
        <f t="shared" si="7"/>
        <v>0</v>
      </c>
      <c r="Q30" s="128">
        <f t="shared" si="8"/>
        <v>0</v>
      </c>
    </row>
    <row r="31" spans="1:17" x14ac:dyDescent="0.2">
      <c r="A31" s="45">
        <v>20</v>
      </c>
      <c r="B31" s="185" t="s">
        <v>79</v>
      </c>
      <c r="C31" s="113" t="s">
        <v>236</v>
      </c>
      <c r="D31" s="107"/>
      <c r="E31" s="51"/>
      <c r="F31" s="175">
        <f t="shared" si="3"/>
        <v>0</v>
      </c>
      <c r="G31" s="51"/>
      <c r="H31" s="51"/>
      <c r="I31" s="234">
        <f t="shared" si="4"/>
        <v>0</v>
      </c>
      <c r="J31" s="125">
        <f t="shared" si="5"/>
        <v>0</v>
      </c>
      <c r="K31" s="107"/>
      <c r="L31" s="51"/>
      <c r="M31" s="40">
        <f t="shared" si="6"/>
        <v>0</v>
      </c>
      <c r="N31" s="106"/>
      <c r="O31" s="51"/>
      <c r="P31" s="40">
        <f t="shared" si="7"/>
        <v>0</v>
      </c>
      <c r="Q31" s="128">
        <f t="shared" si="8"/>
        <v>0</v>
      </c>
    </row>
    <row r="32" spans="1:17" x14ac:dyDescent="0.2">
      <c r="A32" s="45">
        <v>21</v>
      </c>
      <c r="B32" s="185" t="s">
        <v>80</v>
      </c>
      <c r="C32" s="113" t="s">
        <v>81</v>
      </c>
      <c r="D32" s="107">
        <v>536462.4</v>
      </c>
      <c r="E32" s="51"/>
      <c r="F32" s="175">
        <f t="shared" si="3"/>
        <v>536462.4</v>
      </c>
      <c r="G32" s="51">
        <v>207702.5</v>
      </c>
      <c r="H32" s="51"/>
      <c r="I32" s="234">
        <f t="shared" si="4"/>
        <v>207702.5</v>
      </c>
      <c r="J32" s="125">
        <f t="shared" si="5"/>
        <v>744164.9</v>
      </c>
      <c r="K32" s="107">
        <v>12481425</v>
      </c>
      <c r="L32" s="51"/>
      <c r="M32" s="40">
        <f t="shared" si="6"/>
        <v>12481425</v>
      </c>
      <c r="N32" s="106"/>
      <c r="O32" s="51"/>
      <c r="P32" s="40">
        <f t="shared" si="7"/>
        <v>0</v>
      </c>
      <c r="Q32" s="128">
        <f t="shared" si="8"/>
        <v>13225589.9</v>
      </c>
    </row>
    <row r="33" spans="1:17" x14ac:dyDescent="0.2">
      <c r="A33" s="45">
        <v>22</v>
      </c>
      <c r="B33" s="185" t="s">
        <v>82</v>
      </c>
      <c r="C33" s="113" t="s">
        <v>39</v>
      </c>
      <c r="D33" s="107">
        <v>536094.96</v>
      </c>
      <c r="E33" s="51"/>
      <c r="F33" s="175">
        <f t="shared" si="3"/>
        <v>536094.96</v>
      </c>
      <c r="G33" s="51">
        <v>146222.56</v>
      </c>
      <c r="H33" s="51"/>
      <c r="I33" s="234">
        <f t="shared" si="4"/>
        <v>146222.56</v>
      </c>
      <c r="J33" s="125">
        <f t="shared" si="5"/>
        <v>682317.52</v>
      </c>
      <c r="K33" s="107">
        <v>6240712.5</v>
      </c>
      <c r="L33" s="51"/>
      <c r="M33" s="40">
        <f t="shared" si="6"/>
        <v>6240712.5</v>
      </c>
      <c r="N33" s="106"/>
      <c r="O33" s="51"/>
      <c r="P33" s="40">
        <f t="shared" si="7"/>
        <v>0</v>
      </c>
      <c r="Q33" s="128">
        <f t="shared" si="8"/>
        <v>6923030.0199999996</v>
      </c>
    </row>
    <row r="34" spans="1:17" x14ac:dyDescent="0.2">
      <c r="A34" s="45">
        <v>23</v>
      </c>
      <c r="B34" s="186" t="s">
        <v>83</v>
      </c>
      <c r="C34" s="114" t="s">
        <v>84</v>
      </c>
      <c r="D34" s="107"/>
      <c r="E34" s="51"/>
      <c r="F34" s="175">
        <f t="shared" si="3"/>
        <v>0</v>
      </c>
      <c r="G34" s="51"/>
      <c r="H34" s="51"/>
      <c r="I34" s="234">
        <f t="shared" si="4"/>
        <v>0</v>
      </c>
      <c r="J34" s="125">
        <f t="shared" si="5"/>
        <v>0</v>
      </c>
      <c r="K34" s="107"/>
      <c r="L34" s="51"/>
      <c r="M34" s="40">
        <f t="shared" si="6"/>
        <v>0</v>
      </c>
      <c r="N34" s="106"/>
      <c r="O34" s="51"/>
      <c r="P34" s="40">
        <f t="shared" si="7"/>
        <v>0</v>
      </c>
      <c r="Q34" s="128">
        <f t="shared" si="8"/>
        <v>0</v>
      </c>
    </row>
    <row r="35" spans="1:17" x14ac:dyDescent="0.2">
      <c r="A35" s="45">
        <v>24</v>
      </c>
      <c r="B35" s="186" t="s">
        <v>85</v>
      </c>
      <c r="C35" s="114" t="s">
        <v>86</v>
      </c>
      <c r="D35" s="107"/>
      <c r="E35" s="51"/>
      <c r="F35" s="175">
        <f t="shared" si="3"/>
        <v>0</v>
      </c>
      <c r="G35" s="51"/>
      <c r="H35" s="51"/>
      <c r="I35" s="234">
        <f t="shared" si="4"/>
        <v>0</v>
      </c>
      <c r="J35" s="125">
        <f t="shared" si="5"/>
        <v>0</v>
      </c>
      <c r="K35" s="107"/>
      <c r="L35" s="51"/>
      <c r="M35" s="40">
        <f t="shared" si="6"/>
        <v>0</v>
      </c>
      <c r="N35" s="106"/>
      <c r="O35" s="51"/>
      <c r="P35" s="40">
        <f t="shared" si="7"/>
        <v>0</v>
      </c>
      <c r="Q35" s="128">
        <f t="shared" si="8"/>
        <v>0</v>
      </c>
    </row>
    <row r="36" spans="1:17" ht="24" x14ac:dyDescent="0.2">
      <c r="A36" s="45">
        <v>25</v>
      </c>
      <c r="B36" s="186" t="s">
        <v>87</v>
      </c>
      <c r="C36" s="114" t="s">
        <v>88</v>
      </c>
      <c r="D36" s="107"/>
      <c r="E36" s="51"/>
      <c r="F36" s="175">
        <f t="shared" si="3"/>
        <v>0</v>
      </c>
      <c r="G36" s="51"/>
      <c r="H36" s="51"/>
      <c r="I36" s="234">
        <f t="shared" si="4"/>
        <v>0</v>
      </c>
      <c r="J36" s="125">
        <f t="shared" si="5"/>
        <v>0</v>
      </c>
      <c r="K36" s="107"/>
      <c r="L36" s="51"/>
      <c r="M36" s="40">
        <f t="shared" si="6"/>
        <v>0</v>
      </c>
      <c r="N36" s="106"/>
      <c r="O36" s="51"/>
      <c r="P36" s="40">
        <f t="shared" si="7"/>
        <v>0</v>
      </c>
      <c r="Q36" s="128">
        <f t="shared" si="8"/>
        <v>0</v>
      </c>
    </row>
    <row r="37" spans="1:17" x14ac:dyDescent="0.2">
      <c r="A37" s="45">
        <v>26</v>
      </c>
      <c r="B37" s="185" t="s">
        <v>89</v>
      </c>
      <c r="C37" s="102" t="s">
        <v>90</v>
      </c>
      <c r="D37" s="107">
        <v>536094.96</v>
      </c>
      <c r="E37" s="51"/>
      <c r="F37" s="175">
        <f t="shared" si="3"/>
        <v>536094.96</v>
      </c>
      <c r="G37" s="51">
        <v>207702.5</v>
      </c>
      <c r="H37" s="51"/>
      <c r="I37" s="234">
        <f t="shared" si="4"/>
        <v>207702.5</v>
      </c>
      <c r="J37" s="125">
        <f t="shared" si="5"/>
        <v>743797.46</v>
      </c>
      <c r="K37" s="107">
        <v>12481425</v>
      </c>
      <c r="L37" s="51"/>
      <c r="M37" s="40">
        <f t="shared" si="6"/>
        <v>12481425</v>
      </c>
      <c r="N37" s="106">
        <v>2627947.5</v>
      </c>
      <c r="O37" s="51"/>
      <c r="P37" s="40">
        <f t="shared" si="7"/>
        <v>2627947.5</v>
      </c>
      <c r="Q37" s="128">
        <f t="shared" si="8"/>
        <v>15853169.960000001</v>
      </c>
    </row>
    <row r="38" spans="1:17" x14ac:dyDescent="0.2">
      <c r="A38" s="45">
        <v>27</v>
      </c>
      <c r="B38" s="186" t="s">
        <v>91</v>
      </c>
      <c r="C38" s="114" t="s">
        <v>92</v>
      </c>
      <c r="D38" s="107"/>
      <c r="E38" s="51"/>
      <c r="F38" s="175">
        <f t="shared" si="3"/>
        <v>0</v>
      </c>
      <c r="G38" s="51"/>
      <c r="H38" s="51"/>
      <c r="I38" s="234">
        <f t="shared" si="4"/>
        <v>0</v>
      </c>
      <c r="J38" s="125">
        <f t="shared" si="5"/>
        <v>0</v>
      </c>
      <c r="K38" s="107"/>
      <c r="L38" s="51"/>
      <c r="M38" s="40">
        <f t="shared" si="6"/>
        <v>0</v>
      </c>
      <c r="N38" s="106"/>
      <c r="O38" s="51"/>
      <c r="P38" s="40">
        <f t="shared" si="7"/>
        <v>0</v>
      </c>
      <c r="Q38" s="128">
        <f t="shared" si="8"/>
        <v>0</v>
      </c>
    </row>
    <row r="39" spans="1:17" x14ac:dyDescent="0.2">
      <c r="A39" s="45">
        <v>28</v>
      </c>
      <c r="B39" s="186" t="s">
        <v>93</v>
      </c>
      <c r="C39" s="114" t="s">
        <v>94</v>
      </c>
      <c r="D39" s="107"/>
      <c r="E39" s="51"/>
      <c r="F39" s="175">
        <f t="shared" si="3"/>
        <v>0</v>
      </c>
      <c r="G39" s="51"/>
      <c r="H39" s="51"/>
      <c r="I39" s="234">
        <f t="shared" si="4"/>
        <v>0</v>
      </c>
      <c r="J39" s="125">
        <f t="shared" si="5"/>
        <v>0</v>
      </c>
      <c r="K39" s="107"/>
      <c r="L39" s="51"/>
      <c r="M39" s="40">
        <f t="shared" si="6"/>
        <v>0</v>
      </c>
      <c r="N39" s="106"/>
      <c r="O39" s="51"/>
      <c r="P39" s="40">
        <f t="shared" si="7"/>
        <v>0</v>
      </c>
      <c r="Q39" s="128">
        <f t="shared" si="8"/>
        <v>0</v>
      </c>
    </row>
    <row r="40" spans="1:17" x14ac:dyDescent="0.2">
      <c r="A40" s="45">
        <v>29</v>
      </c>
      <c r="B40" s="185" t="s">
        <v>95</v>
      </c>
      <c r="C40" s="113" t="s">
        <v>96</v>
      </c>
      <c r="D40" s="107"/>
      <c r="E40" s="51"/>
      <c r="F40" s="175">
        <f t="shared" si="3"/>
        <v>0</v>
      </c>
      <c r="G40" s="51"/>
      <c r="H40" s="51"/>
      <c r="I40" s="234">
        <f t="shared" si="4"/>
        <v>0</v>
      </c>
      <c r="J40" s="125">
        <f t="shared" si="5"/>
        <v>0</v>
      </c>
      <c r="K40" s="107"/>
      <c r="L40" s="51"/>
      <c r="M40" s="40">
        <f t="shared" si="6"/>
        <v>0</v>
      </c>
      <c r="N40" s="106"/>
      <c r="O40" s="51"/>
      <c r="P40" s="40">
        <f t="shared" si="7"/>
        <v>0</v>
      </c>
      <c r="Q40" s="128">
        <f t="shared" si="8"/>
        <v>0</v>
      </c>
    </row>
    <row r="41" spans="1:17" ht="29.25" customHeight="1" x14ac:dyDescent="0.2">
      <c r="A41" s="45">
        <v>30</v>
      </c>
      <c r="B41" s="185" t="s">
        <v>97</v>
      </c>
      <c r="C41" s="102" t="s">
        <v>23</v>
      </c>
      <c r="D41" s="107"/>
      <c r="E41" s="51"/>
      <c r="F41" s="175">
        <f t="shared" si="3"/>
        <v>0</v>
      </c>
      <c r="G41" s="51"/>
      <c r="H41" s="51"/>
      <c r="I41" s="234">
        <f t="shared" si="4"/>
        <v>0</v>
      </c>
      <c r="J41" s="125">
        <f t="shared" si="5"/>
        <v>0</v>
      </c>
      <c r="K41" s="107"/>
      <c r="L41" s="51"/>
      <c r="M41" s="40">
        <f t="shared" si="6"/>
        <v>0</v>
      </c>
      <c r="N41" s="106"/>
      <c r="O41" s="51"/>
      <c r="P41" s="40">
        <f t="shared" si="7"/>
        <v>0</v>
      </c>
      <c r="Q41" s="128">
        <f t="shared" si="8"/>
        <v>0</v>
      </c>
    </row>
    <row r="42" spans="1:17" x14ac:dyDescent="0.2">
      <c r="A42" s="45">
        <v>31</v>
      </c>
      <c r="B42" s="185" t="s">
        <v>98</v>
      </c>
      <c r="C42" s="113" t="s">
        <v>58</v>
      </c>
      <c r="D42" s="107"/>
      <c r="E42" s="51"/>
      <c r="F42" s="175">
        <f t="shared" si="3"/>
        <v>0</v>
      </c>
      <c r="G42" s="51"/>
      <c r="H42" s="51"/>
      <c r="I42" s="234">
        <f t="shared" si="4"/>
        <v>0</v>
      </c>
      <c r="J42" s="125">
        <f t="shared" si="5"/>
        <v>0</v>
      </c>
      <c r="K42" s="107"/>
      <c r="L42" s="51"/>
      <c r="M42" s="40">
        <f t="shared" si="6"/>
        <v>0</v>
      </c>
      <c r="N42" s="106"/>
      <c r="O42" s="51"/>
      <c r="P42" s="40">
        <f t="shared" si="7"/>
        <v>0</v>
      </c>
      <c r="Q42" s="128">
        <f t="shared" si="8"/>
        <v>0</v>
      </c>
    </row>
    <row r="43" spans="1:17" x14ac:dyDescent="0.2">
      <c r="A43" s="45">
        <v>32</v>
      </c>
      <c r="B43" s="186" t="s">
        <v>99</v>
      </c>
      <c r="C43" s="114" t="s">
        <v>40</v>
      </c>
      <c r="D43" s="107">
        <v>536462.4</v>
      </c>
      <c r="E43" s="51"/>
      <c r="F43" s="175">
        <f t="shared" si="3"/>
        <v>536462.4</v>
      </c>
      <c r="G43" s="51">
        <v>207702.5</v>
      </c>
      <c r="H43" s="51"/>
      <c r="I43" s="234">
        <f t="shared" si="4"/>
        <v>207702.5</v>
      </c>
      <c r="J43" s="125">
        <f t="shared" si="5"/>
        <v>744164.9</v>
      </c>
      <c r="K43" s="107"/>
      <c r="L43" s="51"/>
      <c r="M43" s="40">
        <f t="shared" si="6"/>
        <v>0</v>
      </c>
      <c r="N43" s="106">
        <v>2627947.5</v>
      </c>
      <c r="O43" s="51"/>
      <c r="P43" s="40">
        <f t="shared" si="7"/>
        <v>2627947.5</v>
      </c>
      <c r="Q43" s="128">
        <f t="shared" si="8"/>
        <v>3372112.4</v>
      </c>
    </row>
    <row r="44" spans="1:17" x14ac:dyDescent="0.2">
      <c r="A44" s="45">
        <v>33</v>
      </c>
      <c r="B44" s="185" t="s">
        <v>100</v>
      </c>
      <c r="C44" s="113" t="s">
        <v>38</v>
      </c>
      <c r="D44" s="107"/>
      <c r="E44" s="51"/>
      <c r="F44" s="175">
        <f t="shared" si="3"/>
        <v>0</v>
      </c>
      <c r="G44" s="51"/>
      <c r="H44" s="51"/>
      <c r="I44" s="234">
        <f t="shared" si="4"/>
        <v>0</v>
      </c>
      <c r="J44" s="125">
        <f t="shared" si="5"/>
        <v>0</v>
      </c>
      <c r="K44" s="107"/>
      <c r="L44" s="51"/>
      <c r="M44" s="40">
        <f t="shared" si="6"/>
        <v>0</v>
      </c>
      <c r="N44" s="106"/>
      <c r="O44" s="51"/>
      <c r="P44" s="40">
        <f t="shared" si="7"/>
        <v>0</v>
      </c>
      <c r="Q44" s="128">
        <f t="shared" si="8"/>
        <v>0</v>
      </c>
    </row>
    <row r="45" spans="1:17" x14ac:dyDescent="0.2">
      <c r="A45" s="45">
        <v>34</v>
      </c>
      <c r="B45" s="76" t="s">
        <v>101</v>
      </c>
      <c r="C45" s="102" t="s">
        <v>16</v>
      </c>
      <c r="D45" s="107"/>
      <c r="E45" s="51"/>
      <c r="F45" s="175">
        <f t="shared" si="3"/>
        <v>0</v>
      </c>
      <c r="G45" s="51"/>
      <c r="H45" s="51"/>
      <c r="I45" s="234">
        <f t="shared" si="4"/>
        <v>0</v>
      </c>
      <c r="J45" s="125">
        <f t="shared" si="5"/>
        <v>0</v>
      </c>
      <c r="K45" s="107"/>
      <c r="L45" s="51"/>
      <c r="M45" s="40">
        <f t="shared" si="6"/>
        <v>0</v>
      </c>
      <c r="N45" s="106"/>
      <c r="O45" s="51"/>
      <c r="P45" s="40">
        <f t="shared" si="7"/>
        <v>0</v>
      </c>
      <c r="Q45" s="128">
        <f t="shared" si="8"/>
        <v>0</v>
      </c>
    </row>
    <row r="46" spans="1:17" x14ac:dyDescent="0.2">
      <c r="A46" s="45">
        <v>35</v>
      </c>
      <c r="B46" s="185" t="s">
        <v>102</v>
      </c>
      <c r="C46" s="113" t="s">
        <v>21</v>
      </c>
      <c r="D46" s="107"/>
      <c r="E46" s="51"/>
      <c r="F46" s="175">
        <f t="shared" si="3"/>
        <v>0</v>
      </c>
      <c r="G46" s="51"/>
      <c r="H46" s="51"/>
      <c r="I46" s="234">
        <f t="shared" si="4"/>
        <v>0</v>
      </c>
      <c r="J46" s="125">
        <f t="shared" si="5"/>
        <v>0</v>
      </c>
      <c r="K46" s="107"/>
      <c r="L46" s="51"/>
      <c r="M46" s="40">
        <f t="shared" si="6"/>
        <v>0</v>
      </c>
      <c r="N46" s="106"/>
      <c r="O46" s="51"/>
      <c r="P46" s="40">
        <f t="shared" si="7"/>
        <v>0</v>
      </c>
      <c r="Q46" s="128">
        <f t="shared" si="8"/>
        <v>0</v>
      </c>
    </row>
    <row r="47" spans="1:17" x14ac:dyDescent="0.2">
      <c r="A47" s="45">
        <v>36</v>
      </c>
      <c r="B47" s="185" t="s">
        <v>103</v>
      </c>
      <c r="C47" s="113" t="s">
        <v>25</v>
      </c>
      <c r="D47" s="107"/>
      <c r="E47" s="51"/>
      <c r="F47" s="175">
        <f t="shared" si="3"/>
        <v>0</v>
      </c>
      <c r="G47" s="51"/>
      <c r="H47" s="51"/>
      <c r="I47" s="234">
        <f t="shared" si="4"/>
        <v>0</v>
      </c>
      <c r="J47" s="125">
        <f t="shared" si="5"/>
        <v>0</v>
      </c>
      <c r="K47" s="107"/>
      <c r="L47" s="51"/>
      <c r="M47" s="40">
        <f t="shared" si="6"/>
        <v>0</v>
      </c>
      <c r="N47" s="106"/>
      <c r="O47" s="51"/>
      <c r="P47" s="40">
        <f t="shared" si="7"/>
        <v>0</v>
      </c>
      <c r="Q47" s="128">
        <f t="shared" si="8"/>
        <v>0</v>
      </c>
    </row>
    <row r="48" spans="1:17" x14ac:dyDescent="0.2">
      <c r="A48" s="45">
        <v>37</v>
      </c>
      <c r="B48" s="186" t="s">
        <v>104</v>
      </c>
      <c r="C48" s="114" t="s">
        <v>237</v>
      </c>
      <c r="D48" s="107">
        <v>536462.4</v>
      </c>
      <c r="E48" s="51"/>
      <c r="F48" s="175">
        <f t="shared" si="3"/>
        <v>536462.4</v>
      </c>
      <c r="G48" s="51">
        <v>207702.5</v>
      </c>
      <c r="H48" s="51"/>
      <c r="I48" s="234">
        <f t="shared" si="4"/>
        <v>207702.5</v>
      </c>
      <c r="J48" s="125">
        <f t="shared" si="5"/>
        <v>744164.9</v>
      </c>
      <c r="K48" s="107">
        <v>12481425</v>
      </c>
      <c r="L48" s="51"/>
      <c r="M48" s="40">
        <f t="shared" si="6"/>
        <v>12481425</v>
      </c>
      <c r="N48" s="106"/>
      <c r="O48" s="51"/>
      <c r="P48" s="40">
        <f t="shared" si="7"/>
        <v>0</v>
      </c>
      <c r="Q48" s="128">
        <f t="shared" si="8"/>
        <v>13225589.9</v>
      </c>
    </row>
    <row r="49" spans="1:17" x14ac:dyDescent="0.2">
      <c r="A49" s="45">
        <v>38</v>
      </c>
      <c r="B49" s="185" t="s">
        <v>105</v>
      </c>
      <c r="C49" s="113" t="s">
        <v>238</v>
      </c>
      <c r="D49" s="107">
        <v>536094.96</v>
      </c>
      <c r="E49" s="51"/>
      <c r="F49" s="175">
        <f t="shared" si="3"/>
        <v>536094.96</v>
      </c>
      <c r="G49" s="51">
        <v>146222.56</v>
      </c>
      <c r="H49" s="51"/>
      <c r="I49" s="234">
        <f t="shared" si="4"/>
        <v>146222.56</v>
      </c>
      <c r="J49" s="125">
        <f t="shared" si="5"/>
        <v>682317.52</v>
      </c>
      <c r="K49" s="107"/>
      <c r="L49" s="51"/>
      <c r="M49" s="40">
        <f t="shared" si="6"/>
        <v>0</v>
      </c>
      <c r="N49" s="106">
        <v>1751965</v>
      </c>
      <c r="O49" s="51"/>
      <c r="P49" s="40">
        <f t="shared" si="7"/>
        <v>1751965</v>
      </c>
      <c r="Q49" s="128">
        <f t="shared" si="8"/>
        <v>2434282.52</v>
      </c>
    </row>
    <row r="50" spans="1:17" x14ac:dyDescent="0.2">
      <c r="A50" s="45">
        <v>39</v>
      </c>
      <c r="B50" s="185" t="s">
        <v>106</v>
      </c>
      <c r="C50" s="113" t="s">
        <v>239</v>
      </c>
      <c r="D50" s="107"/>
      <c r="E50" s="51"/>
      <c r="F50" s="175">
        <f t="shared" si="3"/>
        <v>0</v>
      </c>
      <c r="G50" s="51"/>
      <c r="H50" s="51"/>
      <c r="I50" s="234">
        <f t="shared" si="4"/>
        <v>0</v>
      </c>
      <c r="J50" s="125">
        <f t="shared" si="5"/>
        <v>0</v>
      </c>
      <c r="K50" s="107"/>
      <c r="L50" s="51"/>
      <c r="M50" s="40">
        <f t="shared" si="6"/>
        <v>0</v>
      </c>
      <c r="N50" s="106"/>
      <c r="O50" s="51"/>
      <c r="P50" s="40">
        <f t="shared" si="7"/>
        <v>0</v>
      </c>
      <c r="Q50" s="128">
        <f t="shared" si="8"/>
        <v>0</v>
      </c>
    </row>
    <row r="51" spans="1:17" x14ac:dyDescent="0.2">
      <c r="A51" s="45">
        <v>40</v>
      </c>
      <c r="B51" s="189" t="s">
        <v>107</v>
      </c>
      <c r="C51" s="117" t="s">
        <v>24</v>
      </c>
      <c r="D51" s="107"/>
      <c r="E51" s="51"/>
      <c r="F51" s="175">
        <f t="shared" si="3"/>
        <v>0</v>
      </c>
      <c r="G51" s="51"/>
      <c r="H51" s="51"/>
      <c r="I51" s="234">
        <f t="shared" si="4"/>
        <v>0</v>
      </c>
      <c r="J51" s="125">
        <f t="shared" si="5"/>
        <v>0</v>
      </c>
      <c r="K51" s="107"/>
      <c r="L51" s="51"/>
      <c r="M51" s="40">
        <f t="shared" si="6"/>
        <v>0</v>
      </c>
      <c r="N51" s="106"/>
      <c r="O51" s="51"/>
      <c r="P51" s="40">
        <f t="shared" si="7"/>
        <v>0</v>
      </c>
      <c r="Q51" s="128">
        <f t="shared" si="8"/>
        <v>0</v>
      </c>
    </row>
    <row r="52" spans="1:17" x14ac:dyDescent="0.2">
      <c r="A52" s="45">
        <v>41</v>
      </c>
      <c r="B52" s="185" t="s">
        <v>108</v>
      </c>
      <c r="C52" s="113" t="s">
        <v>20</v>
      </c>
      <c r="D52" s="107"/>
      <c r="E52" s="51"/>
      <c r="F52" s="175">
        <f t="shared" si="3"/>
        <v>0</v>
      </c>
      <c r="G52" s="51"/>
      <c r="H52" s="51"/>
      <c r="I52" s="234">
        <f t="shared" si="4"/>
        <v>0</v>
      </c>
      <c r="J52" s="125">
        <f t="shared" si="5"/>
        <v>0</v>
      </c>
      <c r="K52" s="107"/>
      <c r="L52" s="51"/>
      <c r="M52" s="40">
        <f t="shared" si="6"/>
        <v>0</v>
      </c>
      <c r="N52" s="106"/>
      <c r="O52" s="51"/>
      <c r="P52" s="40">
        <f t="shared" si="7"/>
        <v>0</v>
      </c>
      <c r="Q52" s="128">
        <f t="shared" si="8"/>
        <v>0</v>
      </c>
    </row>
    <row r="53" spans="1:17" x14ac:dyDescent="0.2">
      <c r="A53" s="45">
        <v>42</v>
      </c>
      <c r="B53" s="76" t="s">
        <v>109</v>
      </c>
      <c r="C53" s="102" t="s">
        <v>110</v>
      </c>
      <c r="D53" s="107"/>
      <c r="E53" s="51"/>
      <c r="F53" s="175">
        <f t="shared" si="3"/>
        <v>0</v>
      </c>
      <c r="G53" s="51"/>
      <c r="H53" s="51"/>
      <c r="I53" s="234">
        <f t="shared" si="4"/>
        <v>0</v>
      </c>
      <c r="J53" s="125">
        <f t="shared" si="5"/>
        <v>0</v>
      </c>
      <c r="K53" s="107"/>
      <c r="L53" s="51"/>
      <c r="M53" s="40">
        <f t="shared" si="6"/>
        <v>0</v>
      </c>
      <c r="N53" s="106"/>
      <c r="O53" s="51"/>
      <c r="P53" s="40">
        <f t="shared" si="7"/>
        <v>0</v>
      </c>
      <c r="Q53" s="128">
        <f t="shared" si="8"/>
        <v>0</v>
      </c>
    </row>
    <row r="54" spans="1:17" x14ac:dyDescent="0.2">
      <c r="A54" s="45">
        <v>43</v>
      </c>
      <c r="B54" s="186" t="s">
        <v>111</v>
      </c>
      <c r="C54" s="114" t="s">
        <v>112</v>
      </c>
      <c r="D54" s="107"/>
      <c r="E54" s="51"/>
      <c r="F54" s="175">
        <f t="shared" si="3"/>
        <v>0</v>
      </c>
      <c r="G54" s="51"/>
      <c r="H54" s="51"/>
      <c r="I54" s="234">
        <f t="shared" si="4"/>
        <v>0</v>
      </c>
      <c r="J54" s="125">
        <f t="shared" si="5"/>
        <v>0</v>
      </c>
      <c r="K54" s="107"/>
      <c r="L54" s="51"/>
      <c r="M54" s="40">
        <f t="shared" si="6"/>
        <v>0</v>
      </c>
      <c r="N54" s="106"/>
      <c r="O54" s="51"/>
      <c r="P54" s="40">
        <f t="shared" si="7"/>
        <v>0</v>
      </c>
      <c r="Q54" s="128">
        <f t="shared" si="8"/>
        <v>0</v>
      </c>
    </row>
    <row r="55" spans="1:17" x14ac:dyDescent="0.2">
      <c r="A55" s="45">
        <v>44</v>
      </c>
      <c r="B55" s="185" t="s">
        <v>113</v>
      </c>
      <c r="C55" s="113" t="s">
        <v>244</v>
      </c>
      <c r="D55" s="107">
        <v>536094.96</v>
      </c>
      <c r="E55" s="51"/>
      <c r="F55" s="175">
        <f t="shared" si="3"/>
        <v>536094.96</v>
      </c>
      <c r="G55" s="51">
        <v>146222.56</v>
      </c>
      <c r="H55" s="51"/>
      <c r="I55" s="234">
        <f t="shared" si="4"/>
        <v>146222.56</v>
      </c>
      <c r="J55" s="125">
        <f t="shared" si="5"/>
        <v>682317.52</v>
      </c>
      <c r="K55" s="107"/>
      <c r="L55" s="51"/>
      <c r="M55" s="40">
        <f t="shared" si="6"/>
        <v>0</v>
      </c>
      <c r="N55" s="106">
        <v>1751965</v>
      </c>
      <c r="O55" s="51"/>
      <c r="P55" s="40">
        <f t="shared" si="7"/>
        <v>1751965</v>
      </c>
      <c r="Q55" s="128">
        <f t="shared" si="8"/>
        <v>2434282.52</v>
      </c>
    </row>
    <row r="56" spans="1:17" x14ac:dyDescent="0.2">
      <c r="A56" s="45">
        <v>45</v>
      </c>
      <c r="B56" s="186" t="s">
        <v>114</v>
      </c>
      <c r="C56" s="114" t="s">
        <v>2</v>
      </c>
      <c r="D56" s="107"/>
      <c r="E56" s="51"/>
      <c r="F56" s="175">
        <f t="shared" si="3"/>
        <v>0</v>
      </c>
      <c r="G56" s="51"/>
      <c r="H56" s="51"/>
      <c r="I56" s="234">
        <f t="shared" si="4"/>
        <v>0</v>
      </c>
      <c r="J56" s="125">
        <f t="shared" si="5"/>
        <v>0</v>
      </c>
      <c r="K56" s="107"/>
      <c r="L56" s="51"/>
      <c r="M56" s="40">
        <f t="shared" si="6"/>
        <v>0</v>
      </c>
      <c r="N56" s="106"/>
      <c r="O56" s="51"/>
      <c r="P56" s="40">
        <f t="shared" si="7"/>
        <v>0</v>
      </c>
      <c r="Q56" s="128">
        <f t="shared" si="8"/>
        <v>0</v>
      </c>
    </row>
    <row r="57" spans="1:17" x14ac:dyDescent="0.2">
      <c r="A57" s="45">
        <v>46</v>
      </c>
      <c r="B57" s="185" t="s">
        <v>115</v>
      </c>
      <c r="C57" s="113" t="s">
        <v>3</v>
      </c>
      <c r="D57" s="107"/>
      <c r="E57" s="51"/>
      <c r="F57" s="175">
        <f t="shared" si="3"/>
        <v>0</v>
      </c>
      <c r="G57" s="51"/>
      <c r="H57" s="51"/>
      <c r="I57" s="234">
        <f t="shared" si="4"/>
        <v>0</v>
      </c>
      <c r="J57" s="125">
        <f t="shared" si="5"/>
        <v>0</v>
      </c>
      <c r="K57" s="107"/>
      <c r="L57" s="51"/>
      <c r="M57" s="40">
        <f t="shared" si="6"/>
        <v>0</v>
      </c>
      <c r="N57" s="106"/>
      <c r="O57" s="51"/>
      <c r="P57" s="40">
        <f t="shared" si="7"/>
        <v>0</v>
      </c>
      <c r="Q57" s="128">
        <f t="shared" si="8"/>
        <v>0</v>
      </c>
    </row>
    <row r="58" spans="1:17" x14ac:dyDescent="0.2">
      <c r="A58" s="45">
        <v>47</v>
      </c>
      <c r="B58" s="185" t="s">
        <v>116</v>
      </c>
      <c r="C58" s="113" t="s">
        <v>240</v>
      </c>
      <c r="D58" s="107">
        <v>536462.4</v>
      </c>
      <c r="E58" s="51"/>
      <c r="F58" s="175">
        <f t="shared" si="3"/>
        <v>536462.4</v>
      </c>
      <c r="G58" s="51">
        <v>207702.5</v>
      </c>
      <c r="H58" s="51"/>
      <c r="I58" s="234">
        <f t="shared" si="4"/>
        <v>207702.5</v>
      </c>
      <c r="J58" s="125">
        <f t="shared" si="5"/>
        <v>744164.9</v>
      </c>
      <c r="K58" s="107">
        <v>12481425</v>
      </c>
      <c r="L58" s="51"/>
      <c r="M58" s="40">
        <f t="shared" si="6"/>
        <v>12481425</v>
      </c>
      <c r="N58" s="106"/>
      <c r="O58" s="51"/>
      <c r="P58" s="40">
        <f t="shared" si="7"/>
        <v>0</v>
      </c>
      <c r="Q58" s="128">
        <f t="shared" si="8"/>
        <v>13225589.9</v>
      </c>
    </row>
    <row r="59" spans="1:17" x14ac:dyDescent="0.2">
      <c r="A59" s="45">
        <v>48</v>
      </c>
      <c r="B59" s="186" t="s">
        <v>117</v>
      </c>
      <c r="C59" s="114" t="s">
        <v>0</v>
      </c>
      <c r="D59" s="107"/>
      <c r="E59" s="51"/>
      <c r="F59" s="175">
        <f t="shared" si="3"/>
        <v>0</v>
      </c>
      <c r="G59" s="51"/>
      <c r="H59" s="51"/>
      <c r="I59" s="234">
        <f t="shared" si="4"/>
        <v>0</v>
      </c>
      <c r="J59" s="125">
        <f t="shared" si="5"/>
        <v>0</v>
      </c>
      <c r="K59" s="107"/>
      <c r="L59" s="51"/>
      <c r="M59" s="40">
        <f t="shared" si="6"/>
        <v>0</v>
      </c>
      <c r="N59" s="106"/>
      <c r="O59" s="51"/>
      <c r="P59" s="40">
        <f t="shared" si="7"/>
        <v>0</v>
      </c>
      <c r="Q59" s="128">
        <f t="shared" si="8"/>
        <v>0</v>
      </c>
    </row>
    <row r="60" spans="1:17" x14ac:dyDescent="0.2">
      <c r="A60" s="45">
        <v>49</v>
      </c>
      <c r="B60" s="186" t="s">
        <v>118</v>
      </c>
      <c r="C60" s="114" t="s">
        <v>4</v>
      </c>
      <c r="D60" s="107"/>
      <c r="E60" s="51"/>
      <c r="F60" s="175">
        <f t="shared" si="3"/>
        <v>0</v>
      </c>
      <c r="G60" s="51"/>
      <c r="H60" s="51"/>
      <c r="I60" s="234">
        <f t="shared" si="4"/>
        <v>0</v>
      </c>
      <c r="J60" s="125">
        <f t="shared" si="5"/>
        <v>0</v>
      </c>
      <c r="K60" s="107"/>
      <c r="L60" s="51"/>
      <c r="M60" s="40">
        <f t="shared" si="6"/>
        <v>0</v>
      </c>
      <c r="N60" s="106"/>
      <c r="O60" s="51"/>
      <c r="P60" s="40">
        <f t="shared" si="7"/>
        <v>0</v>
      </c>
      <c r="Q60" s="128">
        <f t="shared" si="8"/>
        <v>0</v>
      </c>
    </row>
    <row r="61" spans="1:17" x14ac:dyDescent="0.2">
      <c r="A61" s="45">
        <v>50</v>
      </c>
      <c r="B61" s="185" t="s">
        <v>119</v>
      </c>
      <c r="C61" s="113" t="s">
        <v>1</v>
      </c>
      <c r="D61" s="107"/>
      <c r="E61" s="51"/>
      <c r="F61" s="175">
        <f t="shared" si="3"/>
        <v>0</v>
      </c>
      <c r="G61" s="51"/>
      <c r="H61" s="51"/>
      <c r="I61" s="234">
        <f t="shared" si="4"/>
        <v>0</v>
      </c>
      <c r="J61" s="125">
        <f t="shared" si="5"/>
        <v>0</v>
      </c>
      <c r="K61" s="107"/>
      <c r="L61" s="51"/>
      <c r="M61" s="40">
        <f t="shared" si="6"/>
        <v>0</v>
      </c>
      <c r="N61" s="106"/>
      <c r="O61" s="51"/>
      <c r="P61" s="40">
        <f t="shared" si="7"/>
        <v>0</v>
      </c>
      <c r="Q61" s="128">
        <f t="shared" si="8"/>
        <v>0</v>
      </c>
    </row>
    <row r="62" spans="1:17" x14ac:dyDescent="0.2">
      <c r="A62" s="45">
        <v>51</v>
      </c>
      <c r="B62" s="186" t="s">
        <v>120</v>
      </c>
      <c r="C62" s="114" t="s">
        <v>241</v>
      </c>
      <c r="D62" s="107"/>
      <c r="E62" s="51"/>
      <c r="F62" s="175">
        <f t="shared" si="3"/>
        <v>0</v>
      </c>
      <c r="G62" s="51"/>
      <c r="H62" s="51"/>
      <c r="I62" s="234">
        <f t="shared" si="4"/>
        <v>0</v>
      </c>
      <c r="J62" s="125">
        <f t="shared" si="5"/>
        <v>0</v>
      </c>
      <c r="K62" s="107"/>
      <c r="L62" s="51"/>
      <c r="M62" s="40">
        <f t="shared" si="6"/>
        <v>0</v>
      </c>
      <c r="N62" s="106"/>
      <c r="O62" s="51"/>
      <c r="P62" s="40">
        <f t="shared" si="7"/>
        <v>0</v>
      </c>
      <c r="Q62" s="128">
        <f t="shared" si="8"/>
        <v>0</v>
      </c>
    </row>
    <row r="63" spans="1:17" x14ac:dyDescent="0.2">
      <c r="A63" s="45">
        <v>52</v>
      </c>
      <c r="B63" s="185" t="s">
        <v>121</v>
      </c>
      <c r="C63" s="113" t="s">
        <v>26</v>
      </c>
      <c r="D63" s="107"/>
      <c r="E63" s="51"/>
      <c r="F63" s="175">
        <f t="shared" si="3"/>
        <v>0</v>
      </c>
      <c r="G63" s="51"/>
      <c r="H63" s="51"/>
      <c r="I63" s="234">
        <f t="shared" si="4"/>
        <v>0</v>
      </c>
      <c r="J63" s="125">
        <f t="shared" si="5"/>
        <v>0</v>
      </c>
      <c r="K63" s="107"/>
      <c r="L63" s="51"/>
      <c r="M63" s="40">
        <f t="shared" si="6"/>
        <v>0</v>
      </c>
      <c r="N63" s="106"/>
      <c r="O63" s="51"/>
      <c r="P63" s="40">
        <f t="shared" si="7"/>
        <v>0</v>
      </c>
      <c r="Q63" s="128">
        <f t="shared" si="8"/>
        <v>0</v>
      </c>
    </row>
    <row r="64" spans="1:17" x14ac:dyDescent="0.2">
      <c r="A64" s="45">
        <v>53</v>
      </c>
      <c r="B64" s="186" t="s">
        <v>122</v>
      </c>
      <c r="C64" s="114" t="s">
        <v>242</v>
      </c>
      <c r="D64" s="107"/>
      <c r="E64" s="51"/>
      <c r="F64" s="175">
        <f t="shared" si="3"/>
        <v>0</v>
      </c>
      <c r="G64" s="51"/>
      <c r="H64" s="51"/>
      <c r="I64" s="234">
        <f t="shared" si="4"/>
        <v>0</v>
      </c>
      <c r="J64" s="125">
        <f t="shared" si="5"/>
        <v>0</v>
      </c>
      <c r="K64" s="107"/>
      <c r="L64" s="51"/>
      <c r="M64" s="40">
        <f t="shared" si="6"/>
        <v>0</v>
      </c>
      <c r="N64" s="106"/>
      <c r="O64" s="51"/>
      <c r="P64" s="40">
        <f t="shared" si="7"/>
        <v>0</v>
      </c>
      <c r="Q64" s="128">
        <f t="shared" si="8"/>
        <v>0</v>
      </c>
    </row>
    <row r="65" spans="1:17" x14ac:dyDescent="0.2">
      <c r="A65" s="45">
        <v>54</v>
      </c>
      <c r="B65" s="186" t="s">
        <v>123</v>
      </c>
      <c r="C65" s="114" t="s">
        <v>124</v>
      </c>
      <c r="D65" s="107"/>
      <c r="E65" s="51"/>
      <c r="F65" s="175">
        <f t="shared" si="3"/>
        <v>0</v>
      </c>
      <c r="G65" s="51"/>
      <c r="H65" s="51"/>
      <c r="I65" s="234">
        <f t="shared" si="4"/>
        <v>0</v>
      </c>
      <c r="J65" s="125">
        <f t="shared" si="5"/>
        <v>0</v>
      </c>
      <c r="K65" s="107"/>
      <c r="L65" s="51"/>
      <c r="M65" s="40">
        <f t="shared" si="6"/>
        <v>0</v>
      </c>
      <c r="N65" s="106"/>
      <c r="O65" s="51"/>
      <c r="P65" s="40">
        <f t="shared" si="7"/>
        <v>0</v>
      </c>
      <c r="Q65" s="128">
        <f t="shared" si="8"/>
        <v>0</v>
      </c>
    </row>
    <row r="66" spans="1:17" x14ac:dyDescent="0.2">
      <c r="A66" s="45">
        <v>55</v>
      </c>
      <c r="B66" s="186" t="s">
        <v>246</v>
      </c>
      <c r="C66" s="114" t="s">
        <v>245</v>
      </c>
      <c r="D66" s="107"/>
      <c r="E66" s="51"/>
      <c r="F66" s="175">
        <f t="shared" si="3"/>
        <v>0</v>
      </c>
      <c r="G66" s="51"/>
      <c r="H66" s="51"/>
      <c r="I66" s="234">
        <f t="shared" si="4"/>
        <v>0</v>
      </c>
      <c r="J66" s="125">
        <f t="shared" si="5"/>
        <v>0</v>
      </c>
      <c r="K66" s="107"/>
      <c r="L66" s="51"/>
      <c r="M66" s="40">
        <f t="shared" si="6"/>
        <v>0</v>
      </c>
      <c r="N66" s="106"/>
      <c r="O66" s="51"/>
      <c r="P66" s="40">
        <f t="shared" si="7"/>
        <v>0</v>
      </c>
      <c r="Q66" s="128">
        <f t="shared" si="8"/>
        <v>0</v>
      </c>
    </row>
    <row r="67" spans="1:17" x14ac:dyDescent="0.2">
      <c r="A67" s="45">
        <v>56</v>
      </c>
      <c r="B67" s="354" t="s">
        <v>262</v>
      </c>
      <c r="C67" s="103" t="s">
        <v>263</v>
      </c>
      <c r="D67" s="107"/>
      <c r="E67" s="51"/>
      <c r="F67" s="175">
        <f t="shared" si="3"/>
        <v>0</v>
      </c>
      <c r="G67" s="51"/>
      <c r="H67" s="51"/>
      <c r="I67" s="234">
        <f t="shared" si="4"/>
        <v>0</v>
      </c>
      <c r="J67" s="125">
        <f t="shared" si="5"/>
        <v>0</v>
      </c>
      <c r="K67" s="107"/>
      <c r="L67" s="51"/>
      <c r="M67" s="40">
        <f t="shared" si="6"/>
        <v>0</v>
      </c>
      <c r="N67" s="106"/>
      <c r="O67" s="51"/>
      <c r="P67" s="40">
        <f t="shared" si="7"/>
        <v>0</v>
      </c>
      <c r="Q67" s="128">
        <f t="shared" si="8"/>
        <v>0</v>
      </c>
    </row>
    <row r="68" spans="1:17" x14ac:dyDescent="0.2">
      <c r="A68" s="45">
        <v>57</v>
      </c>
      <c r="B68" s="186" t="s">
        <v>125</v>
      </c>
      <c r="C68" s="114" t="s">
        <v>53</v>
      </c>
      <c r="D68" s="107"/>
      <c r="E68" s="51"/>
      <c r="F68" s="175">
        <f t="shared" si="3"/>
        <v>0</v>
      </c>
      <c r="G68" s="51"/>
      <c r="H68" s="51"/>
      <c r="I68" s="234">
        <f t="shared" si="4"/>
        <v>0</v>
      </c>
      <c r="J68" s="125">
        <f t="shared" si="5"/>
        <v>0</v>
      </c>
      <c r="K68" s="107"/>
      <c r="L68" s="51"/>
      <c r="M68" s="40">
        <f t="shared" si="6"/>
        <v>0</v>
      </c>
      <c r="N68" s="106"/>
      <c r="O68" s="51"/>
      <c r="P68" s="40">
        <f t="shared" si="7"/>
        <v>0</v>
      </c>
      <c r="Q68" s="128">
        <f t="shared" si="8"/>
        <v>0</v>
      </c>
    </row>
    <row r="69" spans="1:17" x14ac:dyDescent="0.2">
      <c r="A69" s="45">
        <v>58</v>
      </c>
      <c r="B69" s="186" t="s">
        <v>126</v>
      </c>
      <c r="C69" s="114" t="s">
        <v>264</v>
      </c>
      <c r="D69" s="107"/>
      <c r="E69" s="51"/>
      <c r="F69" s="175">
        <f t="shared" si="3"/>
        <v>0</v>
      </c>
      <c r="G69" s="51"/>
      <c r="H69" s="51"/>
      <c r="I69" s="234">
        <f t="shared" si="4"/>
        <v>0</v>
      </c>
      <c r="J69" s="125">
        <f t="shared" si="5"/>
        <v>0</v>
      </c>
      <c r="K69" s="107"/>
      <c r="L69" s="51"/>
      <c r="M69" s="40">
        <f t="shared" si="6"/>
        <v>0</v>
      </c>
      <c r="N69" s="106"/>
      <c r="O69" s="51"/>
      <c r="P69" s="40">
        <f t="shared" si="7"/>
        <v>0</v>
      </c>
      <c r="Q69" s="128">
        <f t="shared" si="8"/>
        <v>0</v>
      </c>
    </row>
    <row r="70" spans="1:17" x14ac:dyDescent="0.2">
      <c r="A70" s="45">
        <v>59</v>
      </c>
      <c r="B70" s="186" t="s">
        <v>127</v>
      </c>
      <c r="C70" s="114" t="s">
        <v>128</v>
      </c>
      <c r="D70" s="107"/>
      <c r="E70" s="51"/>
      <c r="F70" s="175">
        <f t="shared" si="3"/>
        <v>0</v>
      </c>
      <c r="G70" s="51"/>
      <c r="H70" s="51"/>
      <c r="I70" s="234">
        <f t="shared" si="4"/>
        <v>0</v>
      </c>
      <c r="J70" s="125">
        <f t="shared" si="5"/>
        <v>0</v>
      </c>
      <c r="K70" s="107"/>
      <c r="L70" s="51"/>
      <c r="M70" s="40">
        <f t="shared" si="6"/>
        <v>0</v>
      </c>
      <c r="N70" s="106"/>
      <c r="O70" s="51"/>
      <c r="P70" s="40">
        <f t="shared" si="7"/>
        <v>0</v>
      </c>
      <c r="Q70" s="128">
        <f t="shared" si="8"/>
        <v>0</v>
      </c>
    </row>
    <row r="71" spans="1:17" x14ac:dyDescent="0.2">
      <c r="A71" s="45">
        <v>60</v>
      </c>
      <c r="B71" s="185" t="s">
        <v>129</v>
      </c>
      <c r="C71" s="114" t="s">
        <v>265</v>
      </c>
      <c r="D71" s="107"/>
      <c r="E71" s="51"/>
      <c r="F71" s="175">
        <f t="shared" si="3"/>
        <v>0</v>
      </c>
      <c r="G71" s="51"/>
      <c r="H71" s="51"/>
      <c r="I71" s="234">
        <f t="shared" si="4"/>
        <v>0</v>
      </c>
      <c r="J71" s="125">
        <f t="shared" si="5"/>
        <v>0</v>
      </c>
      <c r="K71" s="107"/>
      <c r="L71" s="51"/>
      <c r="M71" s="40">
        <f t="shared" si="6"/>
        <v>0</v>
      </c>
      <c r="N71" s="106"/>
      <c r="O71" s="51"/>
      <c r="P71" s="40">
        <f t="shared" si="7"/>
        <v>0</v>
      </c>
      <c r="Q71" s="128">
        <f t="shared" si="8"/>
        <v>0</v>
      </c>
    </row>
    <row r="72" spans="1:17" x14ac:dyDescent="0.2">
      <c r="A72" s="45">
        <v>61</v>
      </c>
      <c r="B72" s="76" t="s">
        <v>130</v>
      </c>
      <c r="C72" s="114" t="s">
        <v>307</v>
      </c>
      <c r="D72" s="107"/>
      <c r="E72" s="51"/>
      <c r="F72" s="175">
        <f t="shared" si="3"/>
        <v>0</v>
      </c>
      <c r="G72" s="51"/>
      <c r="H72" s="51"/>
      <c r="I72" s="234">
        <f t="shared" si="4"/>
        <v>0</v>
      </c>
      <c r="J72" s="125">
        <f t="shared" si="5"/>
        <v>0</v>
      </c>
      <c r="K72" s="107"/>
      <c r="L72" s="51"/>
      <c r="M72" s="40">
        <f t="shared" si="6"/>
        <v>0</v>
      </c>
      <c r="N72" s="106"/>
      <c r="O72" s="51"/>
      <c r="P72" s="40">
        <f t="shared" si="7"/>
        <v>0</v>
      </c>
      <c r="Q72" s="128">
        <f t="shared" si="8"/>
        <v>0</v>
      </c>
    </row>
    <row r="73" spans="1:17" ht="24" x14ac:dyDescent="0.2">
      <c r="A73" s="45">
        <v>62</v>
      </c>
      <c r="B73" s="185" t="s">
        <v>131</v>
      </c>
      <c r="C73" s="114" t="s">
        <v>266</v>
      </c>
      <c r="D73" s="107"/>
      <c r="E73" s="51"/>
      <c r="F73" s="175">
        <f t="shared" si="3"/>
        <v>0</v>
      </c>
      <c r="G73" s="51"/>
      <c r="H73" s="51"/>
      <c r="I73" s="234">
        <f t="shared" si="4"/>
        <v>0</v>
      </c>
      <c r="J73" s="125">
        <f t="shared" si="5"/>
        <v>0</v>
      </c>
      <c r="K73" s="107"/>
      <c r="L73" s="51"/>
      <c r="M73" s="40">
        <f t="shared" si="6"/>
        <v>0</v>
      </c>
      <c r="N73" s="106"/>
      <c r="O73" s="51"/>
      <c r="P73" s="40">
        <f t="shared" si="7"/>
        <v>0</v>
      </c>
      <c r="Q73" s="128">
        <f t="shared" si="8"/>
        <v>0</v>
      </c>
    </row>
    <row r="74" spans="1:17" ht="24" x14ac:dyDescent="0.2">
      <c r="A74" s="45">
        <v>63</v>
      </c>
      <c r="B74" s="186" t="s">
        <v>132</v>
      </c>
      <c r="C74" s="114" t="s">
        <v>267</v>
      </c>
      <c r="D74" s="107"/>
      <c r="E74" s="51"/>
      <c r="F74" s="175">
        <f t="shared" si="3"/>
        <v>0</v>
      </c>
      <c r="G74" s="51"/>
      <c r="H74" s="51"/>
      <c r="I74" s="234">
        <f t="shared" si="4"/>
        <v>0</v>
      </c>
      <c r="J74" s="125">
        <f t="shared" si="5"/>
        <v>0</v>
      </c>
      <c r="K74" s="107"/>
      <c r="L74" s="51"/>
      <c r="M74" s="40">
        <f t="shared" si="6"/>
        <v>0</v>
      </c>
      <c r="N74" s="106"/>
      <c r="O74" s="51"/>
      <c r="P74" s="40">
        <f t="shared" si="7"/>
        <v>0</v>
      </c>
      <c r="Q74" s="128">
        <f t="shared" si="8"/>
        <v>0</v>
      </c>
    </row>
    <row r="75" spans="1:17" x14ac:dyDescent="0.2">
      <c r="A75" s="45">
        <v>64</v>
      </c>
      <c r="B75" s="185" t="s">
        <v>133</v>
      </c>
      <c r="C75" s="114" t="s">
        <v>268</v>
      </c>
      <c r="D75" s="107"/>
      <c r="E75" s="51"/>
      <c r="F75" s="175">
        <f t="shared" si="3"/>
        <v>0</v>
      </c>
      <c r="G75" s="51"/>
      <c r="H75" s="51"/>
      <c r="I75" s="234">
        <f t="shared" si="4"/>
        <v>0</v>
      </c>
      <c r="J75" s="125">
        <f t="shared" si="5"/>
        <v>0</v>
      </c>
      <c r="K75" s="107"/>
      <c r="L75" s="51"/>
      <c r="M75" s="40">
        <f t="shared" si="6"/>
        <v>0</v>
      </c>
      <c r="N75" s="106"/>
      <c r="O75" s="51"/>
      <c r="P75" s="40">
        <f t="shared" si="7"/>
        <v>0</v>
      </c>
      <c r="Q75" s="128">
        <f t="shared" si="8"/>
        <v>0</v>
      </c>
    </row>
    <row r="76" spans="1:17" x14ac:dyDescent="0.2">
      <c r="A76" s="45">
        <v>65</v>
      </c>
      <c r="B76" s="185" t="s">
        <v>134</v>
      </c>
      <c r="C76" s="114" t="s">
        <v>52</v>
      </c>
      <c r="D76" s="107"/>
      <c r="E76" s="51"/>
      <c r="F76" s="175">
        <f t="shared" si="3"/>
        <v>0</v>
      </c>
      <c r="G76" s="51"/>
      <c r="H76" s="51"/>
      <c r="I76" s="234">
        <f t="shared" si="4"/>
        <v>0</v>
      </c>
      <c r="J76" s="125">
        <f t="shared" si="5"/>
        <v>0</v>
      </c>
      <c r="K76" s="107"/>
      <c r="L76" s="51"/>
      <c r="M76" s="40">
        <f t="shared" si="6"/>
        <v>0</v>
      </c>
      <c r="N76" s="106"/>
      <c r="O76" s="51"/>
      <c r="P76" s="40">
        <f t="shared" si="7"/>
        <v>0</v>
      </c>
      <c r="Q76" s="128">
        <f t="shared" si="8"/>
        <v>0</v>
      </c>
    </row>
    <row r="77" spans="1:17" x14ac:dyDescent="0.2">
      <c r="A77" s="45">
        <v>66</v>
      </c>
      <c r="B77" s="185" t="s">
        <v>135</v>
      </c>
      <c r="C77" s="114" t="s">
        <v>269</v>
      </c>
      <c r="D77" s="107"/>
      <c r="E77" s="51"/>
      <c r="F77" s="175">
        <f t="shared" ref="F77:F140" si="9">SUM(D77:E77)</f>
        <v>0</v>
      </c>
      <c r="G77" s="51"/>
      <c r="H77" s="51"/>
      <c r="I77" s="234">
        <f t="shared" ref="I77:I140" si="10">SUM(G77:H77)</f>
        <v>0</v>
      </c>
      <c r="J77" s="125">
        <f t="shared" ref="J77:J140" si="11">F77+I77</f>
        <v>0</v>
      </c>
      <c r="K77" s="107"/>
      <c r="L77" s="51"/>
      <c r="M77" s="40">
        <f t="shared" ref="M77:M140" si="12">SUM(K77:L77)</f>
        <v>0</v>
      </c>
      <c r="N77" s="106"/>
      <c r="O77" s="51"/>
      <c r="P77" s="40">
        <f t="shared" ref="P77:P140" si="13">SUM(N77:O77)</f>
        <v>0</v>
      </c>
      <c r="Q77" s="128">
        <f t="shared" ref="Q77:Q140" si="14">J77+M77+P77</f>
        <v>0</v>
      </c>
    </row>
    <row r="78" spans="1:17" ht="24" x14ac:dyDescent="0.2">
      <c r="A78" s="45">
        <v>67</v>
      </c>
      <c r="B78" s="185" t="s">
        <v>136</v>
      </c>
      <c r="C78" s="114" t="s">
        <v>270</v>
      </c>
      <c r="D78" s="107"/>
      <c r="E78" s="51"/>
      <c r="F78" s="175">
        <f t="shared" si="9"/>
        <v>0</v>
      </c>
      <c r="G78" s="51"/>
      <c r="H78" s="51"/>
      <c r="I78" s="234">
        <f t="shared" si="10"/>
        <v>0</v>
      </c>
      <c r="J78" s="125">
        <f t="shared" si="11"/>
        <v>0</v>
      </c>
      <c r="K78" s="107"/>
      <c r="L78" s="51"/>
      <c r="M78" s="40">
        <f t="shared" si="12"/>
        <v>0</v>
      </c>
      <c r="N78" s="106"/>
      <c r="O78" s="51"/>
      <c r="P78" s="40">
        <f t="shared" si="13"/>
        <v>0</v>
      </c>
      <c r="Q78" s="128">
        <f t="shared" si="14"/>
        <v>0</v>
      </c>
    </row>
    <row r="79" spans="1:17" ht="24" x14ac:dyDescent="0.2">
      <c r="A79" s="45">
        <v>68</v>
      </c>
      <c r="B79" s="185" t="s">
        <v>137</v>
      </c>
      <c r="C79" s="114" t="s">
        <v>271</v>
      </c>
      <c r="D79" s="107"/>
      <c r="E79" s="51"/>
      <c r="F79" s="175">
        <f t="shared" si="9"/>
        <v>0</v>
      </c>
      <c r="G79" s="51"/>
      <c r="H79" s="51"/>
      <c r="I79" s="234">
        <f t="shared" si="10"/>
        <v>0</v>
      </c>
      <c r="J79" s="125">
        <f t="shared" si="11"/>
        <v>0</v>
      </c>
      <c r="K79" s="107"/>
      <c r="L79" s="51"/>
      <c r="M79" s="40">
        <f t="shared" si="12"/>
        <v>0</v>
      </c>
      <c r="N79" s="106"/>
      <c r="O79" s="51"/>
      <c r="P79" s="40">
        <f t="shared" si="13"/>
        <v>0</v>
      </c>
      <c r="Q79" s="128">
        <f t="shared" si="14"/>
        <v>0</v>
      </c>
    </row>
    <row r="80" spans="1:17" ht="24" x14ac:dyDescent="0.2">
      <c r="A80" s="45">
        <v>69</v>
      </c>
      <c r="B80" s="185" t="s">
        <v>138</v>
      </c>
      <c r="C80" s="114" t="s">
        <v>272</v>
      </c>
      <c r="D80" s="107"/>
      <c r="E80" s="51"/>
      <c r="F80" s="175">
        <f t="shared" si="9"/>
        <v>0</v>
      </c>
      <c r="G80" s="51"/>
      <c r="H80" s="51"/>
      <c r="I80" s="234">
        <f t="shared" si="10"/>
        <v>0</v>
      </c>
      <c r="J80" s="125">
        <f t="shared" si="11"/>
        <v>0</v>
      </c>
      <c r="K80" s="107"/>
      <c r="L80" s="51"/>
      <c r="M80" s="40">
        <f t="shared" si="12"/>
        <v>0</v>
      </c>
      <c r="N80" s="106"/>
      <c r="O80" s="51"/>
      <c r="P80" s="40">
        <f t="shared" si="13"/>
        <v>0</v>
      </c>
      <c r="Q80" s="128">
        <f t="shared" si="14"/>
        <v>0</v>
      </c>
    </row>
    <row r="81" spans="1:17" ht="24" x14ac:dyDescent="0.2">
      <c r="A81" s="45">
        <v>70</v>
      </c>
      <c r="B81" s="185" t="s">
        <v>139</v>
      </c>
      <c r="C81" s="114" t="s">
        <v>273</v>
      </c>
      <c r="D81" s="107"/>
      <c r="E81" s="51"/>
      <c r="F81" s="175">
        <f t="shared" si="9"/>
        <v>0</v>
      </c>
      <c r="G81" s="51"/>
      <c r="H81" s="51"/>
      <c r="I81" s="234">
        <f t="shared" si="10"/>
        <v>0</v>
      </c>
      <c r="J81" s="125">
        <f t="shared" si="11"/>
        <v>0</v>
      </c>
      <c r="K81" s="107"/>
      <c r="L81" s="51"/>
      <c r="M81" s="40">
        <f t="shared" si="12"/>
        <v>0</v>
      </c>
      <c r="N81" s="106"/>
      <c r="O81" s="51"/>
      <c r="P81" s="40">
        <f t="shared" si="13"/>
        <v>0</v>
      </c>
      <c r="Q81" s="128">
        <f t="shared" si="14"/>
        <v>0</v>
      </c>
    </row>
    <row r="82" spans="1:17" ht="24" x14ac:dyDescent="0.2">
      <c r="A82" s="45">
        <v>71</v>
      </c>
      <c r="B82" s="186" t="s">
        <v>140</v>
      </c>
      <c r="C82" s="114" t="s">
        <v>274</v>
      </c>
      <c r="D82" s="107"/>
      <c r="E82" s="51"/>
      <c r="F82" s="175">
        <f t="shared" si="9"/>
        <v>0</v>
      </c>
      <c r="G82" s="51"/>
      <c r="H82" s="51"/>
      <c r="I82" s="234">
        <f t="shared" si="10"/>
        <v>0</v>
      </c>
      <c r="J82" s="125">
        <f t="shared" si="11"/>
        <v>0</v>
      </c>
      <c r="K82" s="107"/>
      <c r="L82" s="51"/>
      <c r="M82" s="40">
        <f t="shared" si="12"/>
        <v>0</v>
      </c>
      <c r="N82" s="106"/>
      <c r="O82" s="51"/>
      <c r="P82" s="40">
        <f t="shared" si="13"/>
        <v>0</v>
      </c>
      <c r="Q82" s="128">
        <f t="shared" si="14"/>
        <v>0</v>
      </c>
    </row>
    <row r="83" spans="1:17" ht="24" x14ac:dyDescent="0.2">
      <c r="A83" s="45">
        <v>72</v>
      </c>
      <c r="B83" s="185" t="s">
        <v>141</v>
      </c>
      <c r="C83" s="113" t="s">
        <v>275</v>
      </c>
      <c r="D83" s="107"/>
      <c r="E83" s="51"/>
      <c r="F83" s="175">
        <f t="shared" si="9"/>
        <v>0</v>
      </c>
      <c r="G83" s="51"/>
      <c r="H83" s="51"/>
      <c r="I83" s="234">
        <f t="shared" si="10"/>
        <v>0</v>
      </c>
      <c r="J83" s="125">
        <f t="shared" si="11"/>
        <v>0</v>
      </c>
      <c r="K83" s="107"/>
      <c r="L83" s="51"/>
      <c r="M83" s="40">
        <f t="shared" si="12"/>
        <v>0</v>
      </c>
      <c r="N83" s="106"/>
      <c r="O83" s="51"/>
      <c r="P83" s="40">
        <f t="shared" si="13"/>
        <v>0</v>
      </c>
      <c r="Q83" s="128">
        <f t="shared" si="14"/>
        <v>0</v>
      </c>
    </row>
    <row r="84" spans="1:17" ht="24" x14ac:dyDescent="0.2">
      <c r="A84" s="45">
        <v>73</v>
      </c>
      <c r="B84" s="186" t="s">
        <v>142</v>
      </c>
      <c r="C84" s="114" t="s">
        <v>276</v>
      </c>
      <c r="D84" s="107"/>
      <c r="E84" s="51"/>
      <c r="F84" s="175">
        <f t="shared" si="9"/>
        <v>0</v>
      </c>
      <c r="G84" s="51"/>
      <c r="H84" s="51"/>
      <c r="I84" s="234">
        <f t="shared" si="10"/>
        <v>0</v>
      </c>
      <c r="J84" s="125">
        <f t="shared" si="11"/>
        <v>0</v>
      </c>
      <c r="K84" s="107"/>
      <c r="L84" s="51"/>
      <c r="M84" s="40">
        <f t="shared" si="12"/>
        <v>0</v>
      </c>
      <c r="N84" s="106"/>
      <c r="O84" s="51"/>
      <c r="P84" s="40">
        <f t="shared" si="13"/>
        <v>0</v>
      </c>
      <c r="Q84" s="128">
        <f t="shared" si="14"/>
        <v>0</v>
      </c>
    </row>
    <row r="85" spans="1:17" x14ac:dyDescent="0.2">
      <c r="A85" s="45">
        <v>74</v>
      </c>
      <c r="B85" s="185" t="s">
        <v>143</v>
      </c>
      <c r="C85" s="114" t="s">
        <v>144</v>
      </c>
      <c r="D85" s="107"/>
      <c r="E85" s="51"/>
      <c r="F85" s="175">
        <f t="shared" si="9"/>
        <v>0</v>
      </c>
      <c r="G85" s="51"/>
      <c r="H85" s="51"/>
      <c r="I85" s="234">
        <f t="shared" si="10"/>
        <v>0</v>
      </c>
      <c r="J85" s="125">
        <f t="shared" si="11"/>
        <v>0</v>
      </c>
      <c r="K85" s="107"/>
      <c r="L85" s="51"/>
      <c r="M85" s="40">
        <f t="shared" si="12"/>
        <v>0</v>
      </c>
      <c r="N85" s="106"/>
      <c r="O85" s="51"/>
      <c r="P85" s="40">
        <f t="shared" si="13"/>
        <v>0</v>
      </c>
      <c r="Q85" s="128">
        <f t="shared" si="14"/>
        <v>0</v>
      </c>
    </row>
    <row r="86" spans="1:17" x14ac:dyDescent="0.2">
      <c r="A86" s="45">
        <v>75</v>
      </c>
      <c r="B86" s="186" t="s">
        <v>145</v>
      </c>
      <c r="C86" s="114" t="s">
        <v>277</v>
      </c>
      <c r="D86" s="107">
        <v>27558</v>
      </c>
      <c r="E86" s="51"/>
      <c r="F86" s="175">
        <f t="shared" si="9"/>
        <v>27558</v>
      </c>
      <c r="G86" s="51"/>
      <c r="H86" s="51"/>
      <c r="I86" s="234">
        <f t="shared" si="10"/>
        <v>0</v>
      </c>
      <c r="J86" s="125">
        <f t="shared" si="11"/>
        <v>27558</v>
      </c>
      <c r="K86" s="107"/>
      <c r="L86" s="51"/>
      <c r="M86" s="40">
        <f t="shared" si="12"/>
        <v>0</v>
      </c>
      <c r="N86" s="106"/>
      <c r="O86" s="51"/>
      <c r="P86" s="40">
        <f t="shared" si="13"/>
        <v>0</v>
      </c>
      <c r="Q86" s="128">
        <f t="shared" si="14"/>
        <v>27558</v>
      </c>
    </row>
    <row r="87" spans="1:17" x14ac:dyDescent="0.2">
      <c r="A87" s="45">
        <v>76</v>
      </c>
      <c r="B87" s="186" t="s">
        <v>146</v>
      </c>
      <c r="C87" s="114" t="s">
        <v>35</v>
      </c>
      <c r="D87" s="107"/>
      <c r="E87" s="51"/>
      <c r="F87" s="175">
        <f t="shared" si="9"/>
        <v>0</v>
      </c>
      <c r="G87" s="51"/>
      <c r="H87" s="51"/>
      <c r="I87" s="234">
        <f t="shared" si="10"/>
        <v>0</v>
      </c>
      <c r="J87" s="125">
        <f t="shared" si="11"/>
        <v>0</v>
      </c>
      <c r="K87" s="107"/>
      <c r="L87" s="51"/>
      <c r="M87" s="40">
        <f t="shared" si="12"/>
        <v>0</v>
      </c>
      <c r="N87" s="106"/>
      <c r="O87" s="51"/>
      <c r="P87" s="40">
        <f t="shared" si="13"/>
        <v>0</v>
      </c>
      <c r="Q87" s="128">
        <f t="shared" si="14"/>
        <v>0</v>
      </c>
    </row>
    <row r="88" spans="1:17" x14ac:dyDescent="0.2">
      <c r="A88" s="45">
        <v>77</v>
      </c>
      <c r="B88" s="185" t="s">
        <v>147</v>
      </c>
      <c r="C88" s="114" t="s">
        <v>37</v>
      </c>
      <c r="D88" s="107"/>
      <c r="E88" s="51"/>
      <c r="F88" s="175">
        <f t="shared" si="9"/>
        <v>0</v>
      </c>
      <c r="G88" s="51"/>
      <c r="H88" s="51"/>
      <c r="I88" s="234">
        <f t="shared" si="10"/>
        <v>0</v>
      </c>
      <c r="J88" s="125">
        <f t="shared" si="11"/>
        <v>0</v>
      </c>
      <c r="K88" s="107"/>
      <c r="L88" s="51"/>
      <c r="M88" s="40">
        <f t="shared" si="12"/>
        <v>0</v>
      </c>
      <c r="N88" s="106"/>
      <c r="O88" s="51"/>
      <c r="P88" s="40">
        <f t="shared" si="13"/>
        <v>0</v>
      </c>
      <c r="Q88" s="128">
        <f t="shared" si="14"/>
        <v>0</v>
      </c>
    </row>
    <row r="89" spans="1:17" x14ac:dyDescent="0.2">
      <c r="A89" s="45">
        <v>78</v>
      </c>
      <c r="B89" s="185" t="s">
        <v>148</v>
      </c>
      <c r="C89" s="114" t="s">
        <v>36</v>
      </c>
      <c r="D89" s="107"/>
      <c r="E89" s="51"/>
      <c r="F89" s="175">
        <f t="shared" si="9"/>
        <v>0</v>
      </c>
      <c r="G89" s="51"/>
      <c r="H89" s="51"/>
      <c r="I89" s="234">
        <f t="shared" si="10"/>
        <v>0</v>
      </c>
      <c r="J89" s="125">
        <f t="shared" si="11"/>
        <v>0</v>
      </c>
      <c r="K89" s="107"/>
      <c r="L89" s="51"/>
      <c r="M89" s="40">
        <f t="shared" si="12"/>
        <v>0</v>
      </c>
      <c r="N89" s="106"/>
      <c r="O89" s="51"/>
      <c r="P89" s="40">
        <f t="shared" si="13"/>
        <v>0</v>
      </c>
      <c r="Q89" s="128">
        <f t="shared" si="14"/>
        <v>0</v>
      </c>
    </row>
    <row r="90" spans="1:17" x14ac:dyDescent="0.2">
      <c r="A90" s="45">
        <v>79</v>
      </c>
      <c r="B90" s="185" t="s">
        <v>149</v>
      </c>
      <c r="C90" s="114" t="s">
        <v>51</v>
      </c>
      <c r="D90" s="107"/>
      <c r="E90" s="51"/>
      <c r="F90" s="175">
        <f t="shared" si="9"/>
        <v>0</v>
      </c>
      <c r="G90" s="51"/>
      <c r="H90" s="51"/>
      <c r="I90" s="234">
        <f t="shared" si="10"/>
        <v>0</v>
      </c>
      <c r="J90" s="125">
        <f t="shared" si="11"/>
        <v>0</v>
      </c>
      <c r="K90" s="107"/>
      <c r="L90" s="51"/>
      <c r="M90" s="40">
        <f t="shared" si="12"/>
        <v>0</v>
      </c>
      <c r="N90" s="106"/>
      <c r="O90" s="51"/>
      <c r="P90" s="40">
        <f t="shared" si="13"/>
        <v>0</v>
      </c>
      <c r="Q90" s="128">
        <f t="shared" si="14"/>
        <v>0</v>
      </c>
    </row>
    <row r="91" spans="1:17" x14ac:dyDescent="0.2">
      <c r="A91" s="45">
        <v>80</v>
      </c>
      <c r="B91" s="185" t="s">
        <v>150</v>
      </c>
      <c r="C91" s="114" t="s">
        <v>256</v>
      </c>
      <c r="D91" s="107"/>
      <c r="E91" s="51"/>
      <c r="F91" s="175">
        <f t="shared" si="9"/>
        <v>0</v>
      </c>
      <c r="G91" s="51"/>
      <c r="H91" s="51"/>
      <c r="I91" s="234">
        <f t="shared" si="10"/>
        <v>0</v>
      </c>
      <c r="J91" s="125">
        <f t="shared" si="11"/>
        <v>0</v>
      </c>
      <c r="K91" s="107"/>
      <c r="L91" s="51"/>
      <c r="M91" s="40">
        <f t="shared" si="12"/>
        <v>0</v>
      </c>
      <c r="N91" s="106"/>
      <c r="O91" s="51"/>
      <c r="P91" s="40">
        <f t="shared" si="13"/>
        <v>0</v>
      </c>
      <c r="Q91" s="128">
        <f t="shared" si="14"/>
        <v>0</v>
      </c>
    </row>
    <row r="92" spans="1:17" x14ac:dyDescent="0.2">
      <c r="A92" s="45">
        <v>81</v>
      </c>
      <c r="B92" s="185" t="s">
        <v>151</v>
      </c>
      <c r="C92" s="179" t="s">
        <v>337</v>
      </c>
      <c r="D92" s="107"/>
      <c r="E92" s="51"/>
      <c r="F92" s="175">
        <f t="shared" si="9"/>
        <v>0</v>
      </c>
      <c r="G92" s="51"/>
      <c r="H92" s="51"/>
      <c r="I92" s="234">
        <f t="shared" si="10"/>
        <v>0</v>
      </c>
      <c r="J92" s="125">
        <f t="shared" si="11"/>
        <v>0</v>
      </c>
      <c r="K92" s="107"/>
      <c r="L92" s="51"/>
      <c r="M92" s="40">
        <f t="shared" si="12"/>
        <v>0</v>
      </c>
      <c r="N92" s="106"/>
      <c r="O92" s="51"/>
      <c r="P92" s="40">
        <f t="shared" si="13"/>
        <v>0</v>
      </c>
      <c r="Q92" s="128">
        <f t="shared" si="14"/>
        <v>0</v>
      </c>
    </row>
    <row r="93" spans="1:17" x14ac:dyDescent="0.2">
      <c r="A93" s="45">
        <v>82</v>
      </c>
      <c r="B93" s="46" t="s">
        <v>152</v>
      </c>
      <c r="C93" s="103" t="s">
        <v>294</v>
      </c>
      <c r="D93" s="107"/>
      <c r="E93" s="51"/>
      <c r="F93" s="175">
        <f t="shared" si="9"/>
        <v>0</v>
      </c>
      <c r="G93" s="51"/>
      <c r="H93" s="51"/>
      <c r="I93" s="234">
        <f t="shared" si="10"/>
        <v>0</v>
      </c>
      <c r="J93" s="125">
        <f t="shared" si="11"/>
        <v>0</v>
      </c>
      <c r="K93" s="107"/>
      <c r="L93" s="51"/>
      <c r="M93" s="40">
        <f t="shared" si="12"/>
        <v>0</v>
      </c>
      <c r="N93" s="106"/>
      <c r="O93" s="51"/>
      <c r="P93" s="40">
        <f t="shared" si="13"/>
        <v>0</v>
      </c>
      <c r="Q93" s="128">
        <f t="shared" si="14"/>
        <v>0</v>
      </c>
    </row>
    <row r="94" spans="1:17" ht="24" x14ac:dyDescent="0.2">
      <c r="A94" s="525">
        <v>83</v>
      </c>
      <c r="B94" s="516" t="s">
        <v>153</v>
      </c>
      <c r="C94" s="103" t="s">
        <v>278</v>
      </c>
      <c r="D94" s="107"/>
      <c r="E94" s="51"/>
      <c r="F94" s="175">
        <f t="shared" si="9"/>
        <v>0</v>
      </c>
      <c r="G94" s="51"/>
      <c r="H94" s="51"/>
      <c r="I94" s="234">
        <f t="shared" si="10"/>
        <v>0</v>
      </c>
      <c r="J94" s="125">
        <f t="shared" si="11"/>
        <v>0</v>
      </c>
      <c r="K94" s="107"/>
      <c r="L94" s="51"/>
      <c r="M94" s="40">
        <f t="shared" si="12"/>
        <v>0</v>
      </c>
      <c r="N94" s="106"/>
      <c r="O94" s="51"/>
      <c r="P94" s="40">
        <f t="shared" si="13"/>
        <v>0</v>
      </c>
      <c r="Q94" s="128">
        <f t="shared" si="14"/>
        <v>0</v>
      </c>
    </row>
    <row r="95" spans="1:17" ht="36" x14ac:dyDescent="0.2">
      <c r="A95" s="526"/>
      <c r="B95" s="517"/>
      <c r="C95" s="179" t="s">
        <v>333</v>
      </c>
      <c r="D95" s="107"/>
      <c r="E95" s="51"/>
      <c r="F95" s="175">
        <f t="shared" si="9"/>
        <v>0</v>
      </c>
      <c r="G95" s="51"/>
      <c r="H95" s="51"/>
      <c r="I95" s="234">
        <f t="shared" si="10"/>
        <v>0</v>
      </c>
      <c r="J95" s="125">
        <f t="shared" si="11"/>
        <v>0</v>
      </c>
      <c r="K95" s="107"/>
      <c r="L95" s="51"/>
      <c r="M95" s="40">
        <f t="shared" si="12"/>
        <v>0</v>
      </c>
      <c r="N95" s="106"/>
      <c r="O95" s="51"/>
      <c r="P95" s="40">
        <f t="shared" si="13"/>
        <v>0</v>
      </c>
      <c r="Q95" s="128">
        <f t="shared" si="14"/>
        <v>0</v>
      </c>
    </row>
    <row r="96" spans="1:17" ht="24" x14ac:dyDescent="0.2">
      <c r="A96" s="526"/>
      <c r="B96" s="517"/>
      <c r="C96" s="179" t="s">
        <v>279</v>
      </c>
      <c r="D96" s="107"/>
      <c r="E96" s="51"/>
      <c r="F96" s="175">
        <f t="shared" si="9"/>
        <v>0</v>
      </c>
      <c r="G96" s="51"/>
      <c r="H96" s="51"/>
      <c r="I96" s="234">
        <f t="shared" si="10"/>
        <v>0</v>
      </c>
      <c r="J96" s="125">
        <f t="shared" si="11"/>
        <v>0</v>
      </c>
      <c r="K96" s="107"/>
      <c r="L96" s="51"/>
      <c r="M96" s="40">
        <f t="shared" si="12"/>
        <v>0</v>
      </c>
      <c r="N96" s="106"/>
      <c r="O96" s="51"/>
      <c r="P96" s="40">
        <f t="shared" si="13"/>
        <v>0</v>
      </c>
      <c r="Q96" s="128">
        <f t="shared" si="14"/>
        <v>0</v>
      </c>
    </row>
    <row r="97" spans="1:17" ht="36" x14ac:dyDescent="0.2">
      <c r="A97" s="527"/>
      <c r="B97" s="518"/>
      <c r="C97" s="208" t="s">
        <v>334</v>
      </c>
      <c r="D97" s="107"/>
      <c r="E97" s="51"/>
      <c r="F97" s="175">
        <f t="shared" si="9"/>
        <v>0</v>
      </c>
      <c r="G97" s="51"/>
      <c r="H97" s="51"/>
      <c r="I97" s="234">
        <f t="shared" si="10"/>
        <v>0</v>
      </c>
      <c r="J97" s="125">
        <f t="shared" si="11"/>
        <v>0</v>
      </c>
      <c r="K97" s="107"/>
      <c r="L97" s="51"/>
      <c r="M97" s="40">
        <f t="shared" si="12"/>
        <v>0</v>
      </c>
      <c r="N97" s="106"/>
      <c r="O97" s="51"/>
      <c r="P97" s="40">
        <f t="shared" si="13"/>
        <v>0</v>
      </c>
      <c r="Q97" s="128">
        <f t="shared" si="14"/>
        <v>0</v>
      </c>
    </row>
    <row r="98" spans="1:17" ht="24" x14ac:dyDescent="0.2">
      <c r="A98" s="45">
        <v>84</v>
      </c>
      <c r="B98" s="186" t="s">
        <v>154</v>
      </c>
      <c r="C98" s="114" t="s">
        <v>50</v>
      </c>
      <c r="D98" s="107"/>
      <c r="E98" s="51"/>
      <c r="F98" s="175">
        <f t="shared" si="9"/>
        <v>0</v>
      </c>
      <c r="G98" s="51"/>
      <c r="H98" s="51"/>
      <c r="I98" s="234">
        <f t="shared" si="10"/>
        <v>0</v>
      </c>
      <c r="J98" s="125">
        <f t="shared" si="11"/>
        <v>0</v>
      </c>
      <c r="K98" s="107"/>
      <c r="L98" s="51"/>
      <c r="M98" s="40">
        <f t="shared" si="12"/>
        <v>0</v>
      </c>
      <c r="N98" s="106"/>
      <c r="O98" s="51"/>
      <c r="P98" s="40">
        <f t="shared" si="13"/>
        <v>0</v>
      </c>
      <c r="Q98" s="128">
        <f t="shared" si="14"/>
        <v>0</v>
      </c>
    </row>
    <row r="99" spans="1:17" x14ac:dyDescent="0.2">
      <c r="A99" s="45">
        <v>85</v>
      </c>
      <c r="B99" s="185" t="s">
        <v>155</v>
      </c>
      <c r="C99" s="114" t="s">
        <v>156</v>
      </c>
      <c r="D99" s="107"/>
      <c r="E99" s="51"/>
      <c r="F99" s="175">
        <f t="shared" si="9"/>
        <v>0</v>
      </c>
      <c r="G99" s="51"/>
      <c r="H99" s="51"/>
      <c r="I99" s="234">
        <f t="shared" si="10"/>
        <v>0</v>
      </c>
      <c r="J99" s="125">
        <f t="shared" si="11"/>
        <v>0</v>
      </c>
      <c r="K99" s="107"/>
      <c r="L99" s="51"/>
      <c r="M99" s="40">
        <f t="shared" si="12"/>
        <v>0</v>
      </c>
      <c r="N99" s="106"/>
      <c r="O99" s="51"/>
      <c r="P99" s="40">
        <f t="shared" si="13"/>
        <v>0</v>
      </c>
      <c r="Q99" s="128">
        <f t="shared" si="14"/>
        <v>0</v>
      </c>
    </row>
    <row r="100" spans="1:17" x14ac:dyDescent="0.2">
      <c r="A100" s="45">
        <v>86</v>
      </c>
      <c r="B100" s="186" t="s">
        <v>157</v>
      </c>
      <c r="C100" s="114" t="s">
        <v>158</v>
      </c>
      <c r="D100" s="107"/>
      <c r="E100" s="51"/>
      <c r="F100" s="175">
        <f t="shared" si="9"/>
        <v>0</v>
      </c>
      <c r="G100" s="51"/>
      <c r="H100" s="51"/>
      <c r="I100" s="234">
        <f t="shared" si="10"/>
        <v>0</v>
      </c>
      <c r="J100" s="125">
        <f t="shared" si="11"/>
        <v>0</v>
      </c>
      <c r="K100" s="107"/>
      <c r="L100" s="51"/>
      <c r="M100" s="40">
        <f t="shared" si="12"/>
        <v>0</v>
      </c>
      <c r="N100" s="106"/>
      <c r="O100" s="51"/>
      <c r="P100" s="40">
        <f t="shared" si="13"/>
        <v>0</v>
      </c>
      <c r="Q100" s="128">
        <f t="shared" si="14"/>
        <v>0</v>
      </c>
    </row>
    <row r="101" spans="1:17" x14ac:dyDescent="0.2">
      <c r="A101" s="45">
        <v>87</v>
      </c>
      <c r="B101" s="76" t="s">
        <v>159</v>
      </c>
      <c r="C101" s="102" t="s">
        <v>28</v>
      </c>
      <c r="D101" s="365">
        <v>389118.96</v>
      </c>
      <c r="E101" s="51"/>
      <c r="F101" s="175">
        <f t="shared" si="9"/>
        <v>389118.96</v>
      </c>
      <c r="G101" s="364">
        <v>79757.759999999995</v>
      </c>
      <c r="H101" s="51"/>
      <c r="I101" s="234">
        <f t="shared" si="10"/>
        <v>79757.759999999995</v>
      </c>
      <c r="J101" s="125">
        <f t="shared" si="11"/>
        <v>468876.72000000003</v>
      </c>
      <c r="K101" s="107">
        <v>6240712.5</v>
      </c>
      <c r="L101" s="51"/>
      <c r="M101" s="40">
        <f t="shared" si="12"/>
        <v>6240712.5</v>
      </c>
      <c r="N101" s="106"/>
      <c r="O101" s="51"/>
      <c r="P101" s="40">
        <f t="shared" si="13"/>
        <v>0</v>
      </c>
      <c r="Q101" s="128">
        <f t="shared" si="14"/>
        <v>6709589.2199999997</v>
      </c>
    </row>
    <row r="102" spans="1:17" x14ac:dyDescent="0.2">
      <c r="A102" s="45">
        <v>88</v>
      </c>
      <c r="B102" s="185" t="s">
        <v>160</v>
      </c>
      <c r="C102" s="114" t="s">
        <v>12</v>
      </c>
      <c r="D102" s="107">
        <v>536094.96</v>
      </c>
      <c r="E102" s="51"/>
      <c r="F102" s="175">
        <f t="shared" si="9"/>
        <v>536094.96</v>
      </c>
      <c r="G102" s="51">
        <v>146222.56</v>
      </c>
      <c r="H102" s="51"/>
      <c r="I102" s="234">
        <f t="shared" si="10"/>
        <v>146222.56</v>
      </c>
      <c r="J102" s="125">
        <f t="shared" si="11"/>
        <v>682317.52</v>
      </c>
      <c r="K102" s="107"/>
      <c r="L102" s="51"/>
      <c r="M102" s="40">
        <f t="shared" si="12"/>
        <v>0</v>
      </c>
      <c r="N102" s="106"/>
      <c r="O102" s="51"/>
      <c r="P102" s="40">
        <f t="shared" si="13"/>
        <v>0</v>
      </c>
      <c r="Q102" s="128">
        <f t="shared" si="14"/>
        <v>682317.52</v>
      </c>
    </row>
    <row r="103" spans="1:17" x14ac:dyDescent="0.2">
      <c r="A103" s="45">
        <v>89</v>
      </c>
      <c r="B103" s="185" t="s">
        <v>161</v>
      </c>
      <c r="C103" s="114" t="s">
        <v>27</v>
      </c>
      <c r="D103" s="107"/>
      <c r="E103" s="51"/>
      <c r="F103" s="175">
        <f t="shared" si="9"/>
        <v>0</v>
      </c>
      <c r="G103" s="51"/>
      <c r="H103" s="51"/>
      <c r="I103" s="234">
        <f t="shared" si="10"/>
        <v>0</v>
      </c>
      <c r="J103" s="125">
        <f t="shared" si="11"/>
        <v>0</v>
      </c>
      <c r="K103" s="107"/>
      <c r="L103" s="51"/>
      <c r="M103" s="40">
        <f t="shared" si="12"/>
        <v>0</v>
      </c>
      <c r="N103" s="106"/>
      <c r="O103" s="51"/>
      <c r="P103" s="40">
        <f t="shared" si="13"/>
        <v>0</v>
      </c>
      <c r="Q103" s="128">
        <f t="shared" si="14"/>
        <v>0</v>
      </c>
    </row>
    <row r="104" spans="1:17" x14ac:dyDescent="0.2">
      <c r="A104" s="45">
        <v>90</v>
      </c>
      <c r="B104" s="76" t="s">
        <v>162</v>
      </c>
      <c r="C104" s="102" t="s">
        <v>44</v>
      </c>
      <c r="D104" s="107"/>
      <c r="E104" s="51"/>
      <c r="F104" s="175">
        <f t="shared" si="9"/>
        <v>0</v>
      </c>
      <c r="G104" s="51"/>
      <c r="H104" s="51"/>
      <c r="I104" s="234">
        <f t="shared" si="10"/>
        <v>0</v>
      </c>
      <c r="J104" s="125">
        <f t="shared" si="11"/>
        <v>0</v>
      </c>
      <c r="K104" s="107"/>
      <c r="L104" s="51"/>
      <c r="M104" s="40">
        <f t="shared" si="12"/>
        <v>0</v>
      </c>
      <c r="N104" s="106"/>
      <c r="O104" s="51"/>
      <c r="P104" s="40">
        <f t="shared" si="13"/>
        <v>0</v>
      </c>
      <c r="Q104" s="128">
        <f t="shared" si="14"/>
        <v>0</v>
      </c>
    </row>
    <row r="105" spans="1:17" x14ac:dyDescent="0.2">
      <c r="A105" s="45">
        <v>91</v>
      </c>
      <c r="B105" s="185" t="s">
        <v>163</v>
      </c>
      <c r="C105" s="114" t="s">
        <v>33</v>
      </c>
      <c r="D105" s="107"/>
      <c r="E105" s="51"/>
      <c r="F105" s="175">
        <f t="shared" si="9"/>
        <v>0</v>
      </c>
      <c r="G105" s="51"/>
      <c r="H105" s="51"/>
      <c r="I105" s="234">
        <f t="shared" si="10"/>
        <v>0</v>
      </c>
      <c r="J105" s="125">
        <f t="shared" si="11"/>
        <v>0</v>
      </c>
      <c r="K105" s="107"/>
      <c r="L105" s="51"/>
      <c r="M105" s="40">
        <f t="shared" si="12"/>
        <v>0</v>
      </c>
      <c r="N105" s="106"/>
      <c r="O105" s="51"/>
      <c r="P105" s="40">
        <f t="shared" si="13"/>
        <v>0</v>
      </c>
      <c r="Q105" s="128">
        <f t="shared" si="14"/>
        <v>0</v>
      </c>
    </row>
    <row r="106" spans="1:17" x14ac:dyDescent="0.2">
      <c r="A106" s="45">
        <v>92</v>
      </c>
      <c r="B106" s="76" t="s">
        <v>164</v>
      </c>
      <c r="C106" s="102" t="s">
        <v>29</v>
      </c>
      <c r="D106" s="107"/>
      <c r="E106" s="51"/>
      <c r="F106" s="175">
        <f t="shared" si="9"/>
        <v>0</v>
      </c>
      <c r="G106" s="51"/>
      <c r="H106" s="51"/>
      <c r="I106" s="234">
        <f t="shared" si="10"/>
        <v>0</v>
      </c>
      <c r="J106" s="125">
        <f t="shared" si="11"/>
        <v>0</v>
      </c>
      <c r="K106" s="107"/>
      <c r="L106" s="51"/>
      <c r="M106" s="40">
        <f t="shared" si="12"/>
        <v>0</v>
      </c>
      <c r="N106" s="106"/>
      <c r="O106" s="51"/>
      <c r="P106" s="40">
        <f t="shared" si="13"/>
        <v>0</v>
      </c>
      <c r="Q106" s="128">
        <f t="shared" si="14"/>
        <v>0</v>
      </c>
    </row>
    <row r="107" spans="1:17" x14ac:dyDescent="0.2">
      <c r="A107" s="45">
        <v>93</v>
      </c>
      <c r="B107" s="185" t="s">
        <v>165</v>
      </c>
      <c r="C107" s="114" t="s">
        <v>30</v>
      </c>
      <c r="D107" s="107"/>
      <c r="E107" s="51"/>
      <c r="F107" s="175">
        <f t="shared" si="9"/>
        <v>0</v>
      </c>
      <c r="G107" s="51"/>
      <c r="H107" s="51"/>
      <c r="I107" s="234">
        <f t="shared" si="10"/>
        <v>0</v>
      </c>
      <c r="J107" s="125">
        <f t="shared" si="11"/>
        <v>0</v>
      </c>
      <c r="K107" s="107"/>
      <c r="L107" s="51"/>
      <c r="M107" s="40">
        <f t="shared" si="12"/>
        <v>0</v>
      </c>
      <c r="N107" s="106"/>
      <c r="O107" s="51"/>
      <c r="P107" s="40">
        <f t="shared" si="13"/>
        <v>0</v>
      </c>
      <c r="Q107" s="128">
        <f t="shared" si="14"/>
        <v>0</v>
      </c>
    </row>
    <row r="108" spans="1:17" x14ac:dyDescent="0.2">
      <c r="A108" s="45">
        <v>94</v>
      </c>
      <c r="B108" s="186" t="s">
        <v>166</v>
      </c>
      <c r="C108" s="114" t="s">
        <v>14</v>
      </c>
      <c r="D108" s="107">
        <v>536462.4</v>
      </c>
      <c r="E108" s="51"/>
      <c r="F108" s="175">
        <f t="shared" si="9"/>
        <v>536462.4</v>
      </c>
      <c r="G108" s="51">
        <v>182778.2</v>
      </c>
      <c r="H108" s="51"/>
      <c r="I108" s="234">
        <f t="shared" si="10"/>
        <v>182778.2</v>
      </c>
      <c r="J108" s="125">
        <f t="shared" si="11"/>
        <v>719240.60000000009</v>
      </c>
      <c r="K108" s="107">
        <v>12481425</v>
      </c>
      <c r="L108" s="51"/>
      <c r="M108" s="40">
        <f t="shared" si="12"/>
        <v>12481425</v>
      </c>
      <c r="N108" s="106"/>
      <c r="O108" s="51"/>
      <c r="P108" s="40">
        <f t="shared" si="13"/>
        <v>0</v>
      </c>
      <c r="Q108" s="128">
        <f t="shared" si="14"/>
        <v>13200665.6</v>
      </c>
    </row>
    <row r="109" spans="1:17" x14ac:dyDescent="0.2">
      <c r="A109" s="45">
        <v>95</v>
      </c>
      <c r="B109" s="185" t="s">
        <v>167</v>
      </c>
      <c r="C109" s="113" t="s">
        <v>31</v>
      </c>
      <c r="D109" s="107"/>
      <c r="E109" s="51"/>
      <c r="F109" s="175">
        <f t="shared" si="9"/>
        <v>0</v>
      </c>
      <c r="G109" s="51"/>
      <c r="H109" s="51"/>
      <c r="I109" s="234">
        <f t="shared" si="10"/>
        <v>0</v>
      </c>
      <c r="J109" s="125">
        <f t="shared" si="11"/>
        <v>0</v>
      </c>
      <c r="K109" s="107"/>
      <c r="L109" s="51"/>
      <c r="M109" s="40">
        <f t="shared" si="12"/>
        <v>0</v>
      </c>
      <c r="N109" s="106"/>
      <c r="O109" s="51"/>
      <c r="P109" s="40">
        <f t="shared" si="13"/>
        <v>0</v>
      </c>
      <c r="Q109" s="128">
        <f t="shared" si="14"/>
        <v>0</v>
      </c>
    </row>
    <row r="110" spans="1:17" x14ac:dyDescent="0.2">
      <c r="A110" s="45">
        <v>96</v>
      </c>
      <c r="B110" s="185" t="s">
        <v>168</v>
      </c>
      <c r="C110" s="102" t="s">
        <v>15</v>
      </c>
      <c r="D110" s="107"/>
      <c r="E110" s="51"/>
      <c r="F110" s="175">
        <f t="shared" si="9"/>
        <v>0</v>
      </c>
      <c r="G110" s="51"/>
      <c r="H110" s="51"/>
      <c r="I110" s="234">
        <f t="shared" si="10"/>
        <v>0</v>
      </c>
      <c r="J110" s="125">
        <f t="shared" si="11"/>
        <v>0</v>
      </c>
      <c r="K110" s="107"/>
      <c r="L110" s="51"/>
      <c r="M110" s="40">
        <f t="shared" si="12"/>
        <v>0</v>
      </c>
      <c r="N110" s="106"/>
      <c r="O110" s="51"/>
      <c r="P110" s="40">
        <f t="shared" si="13"/>
        <v>0</v>
      </c>
      <c r="Q110" s="128">
        <f t="shared" si="14"/>
        <v>0</v>
      </c>
    </row>
    <row r="111" spans="1:17" x14ac:dyDescent="0.2">
      <c r="A111" s="45">
        <v>97</v>
      </c>
      <c r="B111" s="186" t="s">
        <v>169</v>
      </c>
      <c r="C111" s="114" t="s">
        <v>13</v>
      </c>
      <c r="D111" s="107"/>
      <c r="E111" s="51"/>
      <c r="F111" s="175">
        <f t="shared" si="9"/>
        <v>0</v>
      </c>
      <c r="G111" s="51"/>
      <c r="H111" s="51"/>
      <c r="I111" s="234">
        <f t="shared" si="10"/>
        <v>0</v>
      </c>
      <c r="J111" s="125">
        <f t="shared" si="11"/>
        <v>0</v>
      </c>
      <c r="K111" s="107"/>
      <c r="L111" s="51"/>
      <c r="M111" s="40">
        <f t="shared" si="12"/>
        <v>0</v>
      </c>
      <c r="N111" s="106"/>
      <c r="O111" s="51"/>
      <c r="P111" s="40">
        <f t="shared" si="13"/>
        <v>0</v>
      </c>
      <c r="Q111" s="128">
        <f t="shared" si="14"/>
        <v>0</v>
      </c>
    </row>
    <row r="112" spans="1:17" x14ac:dyDescent="0.2">
      <c r="A112" s="45">
        <v>98</v>
      </c>
      <c r="B112" s="185" t="s">
        <v>170</v>
      </c>
      <c r="C112" s="113" t="s">
        <v>32</v>
      </c>
      <c r="D112" s="107"/>
      <c r="E112" s="51"/>
      <c r="F112" s="175">
        <f t="shared" si="9"/>
        <v>0</v>
      </c>
      <c r="G112" s="51"/>
      <c r="H112" s="51"/>
      <c r="I112" s="234">
        <f t="shared" si="10"/>
        <v>0</v>
      </c>
      <c r="J112" s="125">
        <f t="shared" si="11"/>
        <v>0</v>
      </c>
      <c r="K112" s="107"/>
      <c r="L112" s="51"/>
      <c r="M112" s="40">
        <f t="shared" si="12"/>
        <v>0</v>
      </c>
      <c r="N112" s="106"/>
      <c r="O112" s="51"/>
      <c r="P112" s="40">
        <f t="shared" si="13"/>
        <v>0</v>
      </c>
      <c r="Q112" s="128">
        <f t="shared" si="14"/>
        <v>0</v>
      </c>
    </row>
    <row r="113" spans="1:17" x14ac:dyDescent="0.2">
      <c r="A113" s="45">
        <v>99</v>
      </c>
      <c r="B113" s="186" t="s">
        <v>171</v>
      </c>
      <c r="C113" s="114" t="s">
        <v>54</v>
      </c>
      <c r="D113" s="107">
        <v>536094.96</v>
      </c>
      <c r="E113" s="51"/>
      <c r="F113" s="175">
        <f t="shared" si="9"/>
        <v>536094.96</v>
      </c>
      <c r="G113" s="51">
        <v>146222.56</v>
      </c>
      <c r="H113" s="51"/>
      <c r="I113" s="234">
        <f t="shared" si="10"/>
        <v>146222.56</v>
      </c>
      <c r="J113" s="125">
        <f t="shared" si="11"/>
        <v>682317.52</v>
      </c>
      <c r="K113" s="107"/>
      <c r="L113" s="51"/>
      <c r="M113" s="40">
        <f t="shared" si="12"/>
        <v>0</v>
      </c>
      <c r="N113" s="106">
        <v>1751965</v>
      </c>
      <c r="O113" s="51"/>
      <c r="P113" s="40">
        <f t="shared" si="13"/>
        <v>1751965</v>
      </c>
      <c r="Q113" s="128">
        <f t="shared" si="14"/>
        <v>2434282.52</v>
      </c>
    </row>
    <row r="114" spans="1:17" x14ac:dyDescent="0.2">
      <c r="A114" s="45">
        <v>100</v>
      </c>
      <c r="B114" s="186" t="s">
        <v>172</v>
      </c>
      <c r="C114" s="114" t="s">
        <v>34</v>
      </c>
      <c r="D114" s="107"/>
      <c r="E114" s="51"/>
      <c r="F114" s="175">
        <f t="shared" si="9"/>
        <v>0</v>
      </c>
      <c r="G114" s="51"/>
      <c r="H114" s="51"/>
      <c r="I114" s="234">
        <f t="shared" si="10"/>
        <v>0</v>
      </c>
      <c r="J114" s="125">
        <f t="shared" si="11"/>
        <v>0</v>
      </c>
      <c r="K114" s="107"/>
      <c r="L114" s="51"/>
      <c r="M114" s="40">
        <f t="shared" si="12"/>
        <v>0</v>
      </c>
      <c r="N114" s="106"/>
      <c r="O114" s="51"/>
      <c r="P114" s="40">
        <f t="shared" si="13"/>
        <v>0</v>
      </c>
      <c r="Q114" s="128">
        <f t="shared" si="14"/>
        <v>0</v>
      </c>
    </row>
    <row r="115" spans="1:17" x14ac:dyDescent="0.2">
      <c r="A115" s="45">
        <v>101</v>
      </c>
      <c r="B115" s="185" t="s">
        <v>173</v>
      </c>
      <c r="C115" s="102" t="s">
        <v>243</v>
      </c>
      <c r="D115" s="107"/>
      <c r="E115" s="51"/>
      <c r="F115" s="175">
        <f t="shared" si="9"/>
        <v>0</v>
      </c>
      <c r="G115" s="51"/>
      <c r="H115" s="51"/>
      <c r="I115" s="234">
        <f t="shared" si="10"/>
        <v>0</v>
      </c>
      <c r="J115" s="125">
        <f t="shared" si="11"/>
        <v>0</v>
      </c>
      <c r="K115" s="107"/>
      <c r="L115" s="51"/>
      <c r="M115" s="40">
        <f t="shared" si="12"/>
        <v>0</v>
      </c>
      <c r="N115" s="106"/>
      <c r="O115" s="51"/>
      <c r="P115" s="40">
        <f t="shared" si="13"/>
        <v>0</v>
      </c>
      <c r="Q115" s="128">
        <f t="shared" si="14"/>
        <v>0</v>
      </c>
    </row>
    <row r="116" spans="1:17" x14ac:dyDescent="0.2">
      <c r="A116" s="45">
        <v>102</v>
      </c>
      <c r="B116" s="185" t="s">
        <v>174</v>
      </c>
      <c r="C116" s="113" t="s">
        <v>175</v>
      </c>
      <c r="D116" s="107"/>
      <c r="E116" s="51"/>
      <c r="F116" s="175">
        <f t="shared" si="9"/>
        <v>0</v>
      </c>
      <c r="G116" s="51"/>
      <c r="H116" s="51"/>
      <c r="I116" s="234">
        <f t="shared" si="10"/>
        <v>0</v>
      </c>
      <c r="J116" s="125">
        <f t="shared" si="11"/>
        <v>0</v>
      </c>
      <c r="K116" s="107"/>
      <c r="L116" s="51"/>
      <c r="M116" s="40">
        <f t="shared" si="12"/>
        <v>0</v>
      </c>
      <c r="N116" s="106"/>
      <c r="O116" s="51"/>
      <c r="P116" s="40">
        <f t="shared" si="13"/>
        <v>0</v>
      </c>
      <c r="Q116" s="128">
        <f t="shared" si="14"/>
        <v>0</v>
      </c>
    </row>
    <row r="117" spans="1:17" x14ac:dyDescent="0.2">
      <c r="A117" s="45">
        <v>103</v>
      </c>
      <c r="B117" s="185" t="s">
        <v>176</v>
      </c>
      <c r="C117" s="113" t="s">
        <v>177</v>
      </c>
      <c r="D117" s="107"/>
      <c r="E117" s="51"/>
      <c r="F117" s="175">
        <f t="shared" si="9"/>
        <v>0</v>
      </c>
      <c r="G117" s="51"/>
      <c r="H117" s="51"/>
      <c r="I117" s="234">
        <f t="shared" si="10"/>
        <v>0</v>
      </c>
      <c r="J117" s="125">
        <f t="shared" si="11"/>
        <v>0</v>
      </c>
      <c r="K117" s="107"/>
      <c r="L117" s="51"/>
      <c r="M117" s="40">
        <f t="shared" si="12"/>
        <v>0</v>
      </c>
      <c r="N117" s="106"/>
      <c r="O117" s="51"/>
      <c r="P117" s="40">
        <f t="shared" si="13"/>
        <v>0</v>
      </c>
      <c r="Q117" s="128">
        <f t="shared" si="14"/>
        <v>0</v>
      </c>
    </row>
    <row r="118" spans="1:17" x14ac:dyDescent="0.2">
      <c r="A118" s="45">
        <v>104</v>
      </c>
      <c r="B118" s="185" t="s">
        <v>178</v>
      </c>
      <c r="C118" s="113" t="s">
        <v>179</v>
      </c>
      <c r="D118" s="107"/>
      <c r="E118" s="51"/>
      <c r="F118" s="175">
        <f t="shared" si="9"/>
        <v>0</v>
      </c>
      <c r="G118" s="51"/>
      <c r="H118" s="51"/>
      <c r="I118" s="234">
        <f t="shared" si="10"/>
        <v>0</v>
      </c>
      <c r="J118" s="125">
        <f t="shared" si="11"/>
        <v>0</v>
      </c>
      <c r="K118" s="107"/>
      <c r="L118" s="51"/>
      <c r="M118" s="40">
        <f t="shared" si="12"/>
        <v>0</v>
      </c>
      <c r="N118" s="106"/>
      <c r="O118" s="51"/>
      <c r="P118" s="40">
        <f t="shared" si="13"/>
        <v>0</v>
      </c>
      <c r="Q118" s="128">
        <f t="shared" si="14"/>
        <v>0</v>
      </c>
    </row>
    <row r="119" spans="1:17" x14ac:dyDescent="0.2">
      <c r="A119" s="45">
        <v>105</v>
      </c>
      <c r="B119" s="186" t="s">
        <v>180</v>
      </c>
      <c r="C119" s="114" t="s">
        <v>181</v>
      </c>
      <c r="D119" s="107"/>
      <c r="E119" s="51"/>
      <c r="F119" s="175">
        <f t="shared" si="9"/>
        <v>0</v>
      </c>
      <c r="G119" s="51"/>
      <c r="H119" s="51"/>
      <c r="I119" s="234">
        <f t="shared" si="10"/>
        <v>0</v>
      </c>
      <c r="J119" s="125">
        <f t="shared" si="11"/>
        <v>0</v>
      </c>
      <c r="K119" s="107"/>
      <c r="L119" s="51"/>
      <c r="M119" s="40">
        <f t="shared" si="12"/>
        <v>0</v>
      </c>
      <c r="N119" s="106"/>
      <c r="O119" s="51"/>
      <c r="P119" s="40">
        <f t="shared" si="13"/>
        <v>0</v>
      </c>
      <c r="Q119" s="128">
        <f t="shared" si="14"/>
        <v>0</v>
      </c>
    </row>
    <row r="120" spans="1:17" x14ac:dyDescent="0.2">
      <c r="A120" s="45">
        <v>106</v>
      </c>
      <c r="B120" s="76" t="s">
        <v>182</v>
      </c>
      <c r="C120" s="102" t="s">
        <v>183</v>
      </c>
      <c r="D120" s="107"/>
      <c r="E120" s="51"/>
      <c r="F120" s="175">
        <f t="shared" si="9"/>
        <v>0</v>
      </c>
      <c r="G120" s="51"/>
      <c r="H120" s="51"/>
      <c r="I120" s="234">
        <f t="shared" si="10"/>
        <v>0</v>
      </c>
      <c r="J120" s="125">
        <f t="shared" si="11"/>
        <v>0</v>
      </c>
      <c r="K120" s="107"/>
      <c r="L120" s="51"/>
      <c r="M120" s="40">
        <f t="shared" si="12"/>
        <v>0</v>
      </c>
      <c r="N120" s="106"/>
      <c r="O120" s="51"/>
      <c r="P120" s="40">
        <f t="shared" si="13"/>
        <v>0</v>
      </c>
      <c r="Q120" s="128">
        <f t="shared" si="14"/>
        <v>0</v>
      </c>
    </row>
    <row r="121" spans="1:17" x14ac:dyDescent="0.2">
      <c r="A121" s="45">
        <v>107</v>
      </c>
      <c r="B121" s="185" t="s">
        <v>184</v>
      </c>
      <c r="C121" s="113" t="s">
        <v>185</v>
      </c>
      <c r="D121" s="107"/>
      <c r="E121" s="51"/>
      <c r="F121" s="175">
        <f t="shared" si="9"/>
        <v>0</v>
      </c>
      <c r="G121" s="51"/>
      <c r="H121" s="51"/>
      <c r="I121" s="234">
        <f t="shared" si="10"/>
        <v>0</v>
      </c>
      <c r="J121" s="125">
        <f t="shared" si="11"/>
        <v>0</v>
      </c>
      <c r="K121" s="107"/>
      <c r="L121" s="51"/>
      <c r="M121" s="40">
        <f t="shared" si="12"/>
        <v>0</v>
      </c>
      <c r="N121" s="106"/>
      <c r="O121" s="51"/>
      <c r="P121" s="40">
        <f t="shared" si="13"/>
        <v>0</v>
      </c>
      <c r="Q121" s="128">
        <f t="shared" si="14"/>
        <v>0</v>
      </c>
    </row>
    <row r="122" spans="1:17" x14ac:dyDescent="0.2">
      <c r="A122" s="45">
        <v>108</v>
      </c>
      <c r="B122" s="185" t="s">
        <v>186</v>
      </c>
      <c r="C122" s="113" t="s">
        <v>187</v>
      </c>
      <c r="D122" s="107"/>
      <c r="E122" s="51"/>
      <c r="F122" s="175">
        <f t="shared" si="9"/>
        <v>0</v>
      </c>
      <c r="G122" s="51"/>
      <c r="H122" s="51"/>
      <c r="I122" s="234">
        <f t="shared" si="10"/>
        <v>0</v>
      </c>
      <c r="J122" s="125">
        <f t="shared" si="11"/>
        <v>0</v>
      </c>
      <c r="K122" s="107"/>
      <c r="L122" s="51"/>
      <c r="M122" s="40">
        <f t="shared" si="12"/>
        <v>0</v>
      </c>
      <c r="N122" s="106"/>
      <c r="O122" s="51"/>
      <c r="P122" s="40">
        <f t="shared" si="13"/>
        <v>0</v>
      </c>
      <c r="Q122" s="128">
        <f t="shared" si="14"/>
        <v>0</v>
      </c>
    </row>
    <row r="123" spans="1:17" x14ac:dyDescent="0.2">
      <c r="A123" s="45">
        <v>109</v>
      </c>
      <c r="B123" s="186" t="s">
        <v>188</v>
      </c>
      <c r="C123" s="114" t="s">
        <v>189</v>
      </c>
      <c r="D123" s="107"/>
      <c r="E123" s="51"/>
      <c r="F123" s="175">
        <f t="shared" si="9"/>
        <v>0</v>
      </c>
      <c r="G123" s="51"/>
      <c r="H123" s="51"/>
      <c r="I123" s="234">
        <f t="shared" si="10"/>
        <v>0</v>
      </c>
      <c r="J123" s="125">
        <f t="shared" si="11"/>
        <v>0</v>
      </c>
      <c r="K123" s="107"/>
      <c r="L123" s="51"/>
      <c r="M123" s="40">
        <f t="shared" si="12"/>
        <v>0</v>
      </c>
      <c r="N123" s="106"/>
      <c r="O123" s="51"/>
      <c r="P123" s="40">
        <f t="shared" si="13"/>
        <v>0</v>
      </c>
      <c r="Q123" s="128">
        <f t="shared" si="14"/>
        <v>0</v>
      </c>
    </row>
    <row r="124" spans="1:17" x14ac:dyDescent="0.2">
      <c r="A124" s="45">
        <v>110</v>
      </c>
      <c r="B124" s="186" t="s">
        <v>190</v>
      </c>
      <c r="C124" s="114" t="s">
        <v>191</v>
      </c>
      <c r="D124" s="107"/>
      <c r="E124" s="51"/>
      <c r="F124" s="175">
        <f t="shared" si="9"/>
        <v>0</v>
      </c>
      <c r="G124" s="51"/>
      <c r="H124" s="51"/>
      <c r="I124" s="234">
        <f t="shared" si="10"/>
        <v>0</v>
      </c>
      <c r="J124" s="125">
        <f t="shared" si="11"/>
        <v>0</v>
      </c>
      <c r="K124" s="107"/>
      <c r="L124" s="51"/>
      <c r="M124" s="40">
        <f t="shared" si="12"/>
        <v>0</v>
      </c>
      <c r="N124" s="106"/>
      <c r="O124" s="51"/>
      <c r="P124" s="40">
        <f t="shared" si="13"/>
        <v>0</v>
      </c>
      <c r="Q124" s="128">
        <f t="shared" si="14"/>
        <v>0</v>
      </c>
    </row>
    <row r="125" spans="1:17" x14ac:dyDescent="0.2">
      <c r="A125" s="45">
        <v>111</v>
      </c>
      <c r="B125" s="190" t="s">
        <v>280</v>
      </c>
      <c r="C125" s="113" t="s">
        <v>252</v>
      </c>
      <c r="D125" s="107"/>
      <c r="E125" s="51"/>
      <c r="F125" s="175">
        <f t="shared" si="9"/>
        <v>0</v>
      </c>
      <c r="G125" s="51"/>
      <c r="H125" s="51"/>
      <c r="I125" s="234">
        <f t="shared" si="10"/>
        <v>0</v>
      </c>
      <c r="J125" s="125">
        <f t="shared" si="11"/>
        <v>0</v>
      </c>
      <c r="K125" s="107"/>
      <c r="L125" s="51"/>
      <c r="M125" s="40">
        <f t="shared" si="12"/>
        <v>0</v>
      </c>
      <c r="N125" s="106"/>
      <c r="O125" s="51"/>
      <c r="P125" s="40">
        <f t="shared" si="13"/>
        <v>0</v>
      </c>
      <c r="Q125" s="128">
        <f t="shared" si="14"/>
        <v>0</v>
      </c>
    </row>
    <row r="126" spans="1:17" x14ac:dyDescent="0.2">
      <c r="A126" s="45">
        <v>112</v>
      </c>
      <c r="B126" s="185" t="s">
        <v>192</v>
      </c>
      <c r="C126" s="113" t="s">
        <v>193</v>
      </c>
      <c r="D126" s="107"/>
      <c r="E126" s="51"/>
      <c r="F126" s="175">
        <f t="shared" si="9"/>
        <v>0</v>
      </c>
      <c r="G126" s="51"/>
      <c r="H126" s="51"/>
      <c r="I126" s="234">
        <f t="shared" si="10"/>
        <v>0</v>
      </c>
      <c r="J126" s="125">
        <f t="shared" si="11"/>
        <v>0</v>
      </c>
      <c r="K126" s="107"/>
      <c r="L126" s="51"/>
      <c r="M126" s="40">
        <f t="shared" si="12"/>
        <v>0</v>
      </c>
      <c r="N126" s="106"/>
      <c r="O126" s="51"/>
      <c r="P126" s="40">
        <f t="shared" si="13"/>
        <v>0</v>
      </c>
      <c r="Q126" s="128">
        <f t="shared" si="14"/>
        <v>0</v>
      </c>
    </row>
    <row r="127" spans="1:17" x14ac:dyDescent="0.2">
      <c r="A127" s="45">
        <v>113</v>
      </c>
      <c r="B127" s="185" t="s">
        <v>194</v>
      </c>
      <c r="C127" s="114" t="s">
        <v>195</v>
      </c>
      <c r="D127" s="107"/>
      <c r="E127" s="51"/>
      <c r="F127" s="175">
        <f t="shared" si="9"/>
        <v>0</v>
      </c>
      <c r="G127" s="51"/>
      <c r="H127" s="51"/>
      <c r="I127" s="234">
        <f t="shared" si="10"/>
        <v>0</v>
      </c>
      <c r="J127" s="125">
        <f t="shared" si="11"/>
        <v>0</v>
      </c>
      <c r="K127" s="107"/>
      <c r="L127" s="51"/>
      <c r="M127" s="40">
        <f t="shared" si="12"/>
        <v>0</v>
      </c>
      <c r="N127" s="106"/>
      <c r="O127" s="51"/>
      <c r="P127" s="40">
        <f t="shared" si="13"/>
        <v>0</v>
      </c>
      <c r="Q127" s="128">
        <f t="shared" si="14"/>
        <v>0</v>
      </c>
    </row>
    <row r="128" spans="1:17" x14ac:dyDescent="0.2">
      <c r="A128" s="45">
        <v>114</v>
      </c>
      <c r="B128" s="185" t="s">
        <v>196</v>
      </c>
      <c r="C128" s="113" t="s">
        <v>197</v>
      </c>
      <c r="D128" s="107"/>
      <c r="E128" s="51"/>
      <c r="F128" s="175">
        <f t="shared" si="9"/>
        <v>0</v>
      </c>
      <c r="G128" s="51"/>
      <c r="H128" s="51"/>
      <c r="I128" s="234">
        <f t="shared" si="10"/>
        <v>0</v>
      </c>
      <c r="J128" s="125">
        <f t="shared" si="11"/>
        <v>0</v>
      </c>
      <c r="K128" s="107"/>
      <c r="L128" s="51"/>
      <c r="M128" s="40">
        <f t="shared" si="12"/>
        <v>0</v>
      </c>
      <c r="N128" s="106"/>
      <c r="O128" s="51"/>
      <c r="P128" s="40">
        <f t="shared" si="13"/>
        <v>0</v>
      </c>
      <c r="Q128" s="128">
        <f t="shared" si="14"/>
        <v>0</v>
      </c>
    </row>
    <row r="129" spans="1:17" x14ac:dyDescent="0.2">
      <c r="A129" s="45">
        <v>115</v>
      </c>
      <c r="B129" s="354" t="s">
        <v>198</v>
      </c>
      <c r="C129" s="103" t="s">
        <v>297</v>
      </c>
      <c r="D129" s="107"/>
      <c r="E129" s="51"/>
      <c r="F129" s="175">
        <f t="shared" si="9"/>
        <v>0</v>
      </c>
      <c r="G129" s="51"/>
      <c r="H129" s="51"/>
      <c r="I129" s="234">
        <f t="shared" si="10"/>
        <v>0</v>
      </c>
      <c r="J129" s="125">
        <f t="shared" si="11"/>
        <v>0</v>
      </c>
      <c r="K129" s="107"/>
      <c r="L129" s="51"/>
      <c r="M129" s="40">
        <f t="shared" si="12"/>
        <v>0</v>
      </c>
      <c r="N129" s="106"/>
      <c r="O129" s="51"/>
      <c r="P129" s="40">
        <f t="shared" si="13"/>
        <v>0</v>
      </c>
      <c r="Q129" s="128">
        <f t="shared" si="14"/>
        <v>0</v>
      </c>
    </row>
    <row r="130" spans="1:17" x14ac:dyDescent="0.2">
      <c r="A130" s="45">
        <v>116</v>
      </c>
      <c r="B130" s="186" t="s">
        <v>199</v>
      </c>
      <c r="C130" s="114" t="s">
        <v>281</v>
      </c>
      <c r="D130" s="107"/>
      <c r="E130" s="51"/>
      <c r="F130" s="175">
        <f t="shared" si="9"/>
        <v>0</v>
      </c>
      <c r="G130" s="51"/>
      <c r="H130" s="51"/>
      <c r="I130" s="234">
        <f t="shared" si="10"/>
        <v>0</v>
      </c>
      <c r="J130" s="125">
        <f t="shared" si="11"/>
        <v>0</v>
      </c>
      <c r="K130" s="107"/>
      <c r="L130" s="51"/>
      <c r="M130" s="40">
        <f t="shared" si="12"/>
        <v>0</v>
      </c>
      <c r="N130" s="106"/>
      <c r="O130" s="51"/>
      <c r="P130" s="40">
        <f t="shared" si="13"/>
        <v>0</v>
      </c>
      <c r="Q130" s="128">
        <f t="shared" si="14"/>
        <v>0</v>
      </c>
    </row>
    <row r="131" spans="1:17" x14ac:dyDescent="0.2">
      <c r="A131" s="45">
        <v>117</v>
      </c>
      <c r="B131" s="186" t="s">
        <v>200</v>
      </c>
      <c r="C131" s="114" t="s">
        <v>201</v>
      </c>
      <c r="D131" s="107"/>
      <c r="E131" s="51"/>
      <c r="F131" s="175">
        <f t="shared" si="9"/>
        <v>0</v>
      </c>
      <c r="G131" s="51"/>
      <c r="H131" s="51"/>
      <c r="I131" s="234">
        <f t="shared" si="10"/>
        <v>0</v>
      </c>
      <c r="J131" s="125">
        <f t="shared" si="11"/>
        <v>0</v>
      </c>
      <c r="K131" s="107"/>
      <c r="L131" s="51"/>
      <c r="M131" s="40">
        <f t="shared" si="12"/>
        <v>0</v>
      </c>
      <c r="N131" s="106"/>
      <c r="O131" s="51"/>
      <c r="P131" s="40">
        <f t="shared" si="13"/>
        <v>0</v>
      </c>
      <c r="Q131" s="128">
        <f t="shared" si="14"/>
        <v>0</v>
      </c>
    </row>
    <row r="132" spans="1:17" x14ac:dyDescent="0.2">
      <c r="A132" s="45">
        <v>118</v>
      </c>
      <c r="B132" s="186" t="s">
        <v>202</v>
      </c>
      <c r="C132" s="114" t="s">
        <v>203</v>
      </c>
      <c r="D132" s="107"/>
      <c r="E132" s="51"/>
      <c r="F132" s="175">
        <f t="shared" si="9"/>
        <v>0</v>
      </c>
      <c r="G132" s="51"/>
      <c r="H132" s="51"/>
      <c r="I132" s="234">
        <f t="shared" si="10"/>
        <v>0</v>
      </c>
      <c r="J132" s="125">
        <f t="shared" si="11"/>
        <v>0</v>
      </c>
      <c r="K132" s="107"/>
      <c r="L132" s="51"/>
      <c r="M132" s="40">
        <f t="shared" si="12"/>
        <v>0</v>
      </c>
      <c r="N132" s="106"/>
      <c r="O132" s="51"/>
      <c r="P132" s="40">
        <f t="shared" si="13"/>
        <v>0</v>
      </c>
      <c r="Q132" s="128">
        <f t="shared" si="14"/>
        <v>0</v>
      </c>
    </row>
    <row r="133" spans="1:17" x14ac:dyDescent="0.2">
      <c r="A133" s="45">
        <v>119</v>
      </c>
      <c r="B133" s="186" t="s">
        <v>204</v>
      </c>
      <c r="C133" s="114" t="s">
        <v>205</v>
      </c>
      <c r="D133" s="107"/>
      <c r="E133" s="51"/>
      <c r="F133" s="175">
        <f t="shared" si="9"/>
        <v>0</v>
      </c>
      <c r="G133" s="51"/>
      <c r="H133" s="51"/>
      <c r="I133" s="234">
        <f t="shared" si="10"/>
        <v>0</v>
      </c>
      <c r="J133" s="125">
        <f t="shared" si="11"/>
        <v>0</v>
      </c>
      <c r="K133" s="107"/>
      <c r="L133" s="51"/>
      <c r="M133" s="40">
        <f t="shared" si="12"/>
        <v>0</v>
      </c>
      <c r="N133" s="106"/>
      <c r="O133" s="51"/>
      <c r="P133" s="40">
        <f t="shared" si="13"/>
        <v>0</v>
      </c>
      <c r="Q133" s="128">
        <f t="shared" si="14"/>
        <v>0</v>
      </c>
    </row>
    <row r="134" spans="1:17" x14ac:dyDescent="0.2">
      <c r="A134" s="45">
        <v>120</v>
      </c>
      <c r="B134" s="191" t="s">
        <v>206</v>
      </c>
      <c r="C134" s="118" t="s">
        <v>207</v>
      </c>
      <c r="D134" s="107"/>
      <c r="E134" s="51"/>
      <c r="F134" s="175">
        <f t="shared" si="9"/>
        <v>0</v>
      </c>
      <c r="G134" s="51"/>
      <c r="H134" s="51"/>
      <c r="I134" s="234">
        <f t="shared" si="10"/>
        <v>0</v>
      </c>
      <c r="J134" s="125">
        <f t="shared" si="11"/>
        <v>0</v>
      </c>
      <c r="K134" s="107"/>
      <c r="L134" s="51"/>
      <c r="M134" s="40">
        <f t="shared" si="12"/>
        <v>0</v>
      </c>
      <c r="N134" s="106"/>
      <c r="O134" s="51"/>
      <c r="P134" s="40">
        <f t="shared" si="13"/>
        <v>0</v>
      </c>
      <c r="Q134" s="128">
        <f t="shared" si="14"/>
        <v>0</v>
      </c>
    </row>
    <row r="135" spans="1:17" x14ac:dyDescent="0.2">
      <c r="A135" s="45">
        <v>121</v>
      </c>
      <c r="B135" s="185" t="s">
        <v>208</v>
      </c>
      <c r="C135" s="113" t="s">
        <v>209</v>
      </c>
      <c r="D135" s="107"/>
      <c r="E135" s="51"/>
      <c r="F135" s="175">
        <f t="shared" si="9"/>
        <v>0</v>
      </c>
      <c r="G135" s="51"/>
      <c r="H135" s="51"/>
      <c r="I135" s="234">
        <f t="shared" si="10"/>
        <v>0</v>
      </c>
      <c r="J135" s="125">
        <f t="shared" si="11"/>
        <v>0</v>
      </c>
      <c r="K135" s="107"/>
      <c r="L135" s="51"/>
      <c r="M135" s="40">
        <f t="shared" si="12"/>
        <v>0</v>
      </c>
      <c r="N135" s="106"/>
      <c r="O135" s="51"/>
      <c r="P135" s="40">
        <f t="shared" si="13"/>
        <v>0</v>
      </c>
      <c r="Q135" s="128">
        <f t="shared" si="14"/>
        <v>0</v>
      </c>
    </row>
    <row r="136" spans="1:17" x14ac:dyDescent="0.2">
      <c r="A136" s="45">
        <v>122</v>
      </c>
      <c r="B136" s="186" t="s">
        <v>210</v>
      </c>
      <c r="C136" s="114" t="s">
        <v>211</v>
      </c>
      <c r="D136" s="107"/>
      <c r="E136" s="51"/>
      <c r="F136" s="175">
        <f t="shared" si="9"/>
        <v>0</v>
      </c>
      <c r="G136" s="51"/>
      <c r="H136" s="51"/>
      <c r="I136" s="234">
        <f t="shared" si="10"/>
        <v>0</v>
      </c>
      <c r="J136" s="125">
        <f t="shared" si="11"/>
        <v>0</v>
      </c>
      <c r="K136" s="107"/>
      <c r="L136" s="51"/>
      <c r="M136" s="40">
        <f t="shared" si="12"/>
        <v>0</v>
      </c>
      <c r="N136" s="106"/>
      <c r="O136" s="51"/>
      <c r="P136" s="40">
        <f t="shared" si="13"/>
        <v>0</v>
      </c>
      <c r="Q136" s="128">
        <f t="shared" si="14"/>
        <v>0</v>
      </c>
    </row>
    <row r="137" spans="1:17" x14ac:dyDescent="0.2">
      <c r="A137" s="45">
        <v>123</v>
      </c>
      <c r="B137" s="185" t="s">
        <v>212</v>
      </c>
      <c r="C137" s="114" t="s">
        <v>249</v>
      </c>
      <c r="D137" s="107"/>
      <c r="E137" s="51"/>
      <c r="F137" s="175">
        <f t="shared" si="9"/>
        <v>0</v>
      </c>
      <c r="G137" s="51"/>
      <c r="H137" s="51"/>
      <c r="I137" s="234">
        <f t="shared" si="10"/>
        <v>0</v>
      </c>
      <c r="J137" s="125">
        <f t="shared" si="11"/>
        <v>0</v>
      </c>
      <c r="K137" s="107"/>
      <c r="L137" s="51"/>
      <c r="M137" s="40">
        <f t="shared" si="12"/>
        <v>0</v>
      </c>
      <c r="N137" s="106"/>
      <c r="O137" s="51"/>
      <c r="P137" s="40">
        <f t="shared" si="13"/>
        <v>0</v>
      </c>
      <c r="Q137" s="128">
        <f t="shared" si="14"/>
        <v>0</v>
      </c>
    </row>
    <row r="138" spans="1:17" x14ac:dyDescent="0.2">
      <c r="A138" s="45">
        <v>124</v>
      </c>
      <c r="B138" s="186" t="s">
        <v>213</v>
      </c>
      <c r="C138" s="114" t="s">
        <v>214</v>
      </c>
      <c r="D138" s="107"/>
      <c r="E138" s="51"/>
      <c r="F138" s="175">
        <f t="shared" si="9"/>
        <v>0</v>
      </c>
      <c r="G138" s="51"/>
      <c r="H138" s="51"/>
      <c r="I138" s="234">
        <f t="shared" si="10"/>
        <v>0</v>
      </c>
      <c r="J138" s="125">
        <f t="shared" si="11"/>
        <v>0</v>
      </c>
      <c r="K138" s="107"/>
      <c r="L138" s="51"/>
      <c r="M138" s="40">
        <f t="shared" si="12"/>
        <v>0</v>
      </c>
      <c r="N138" s="106"/>
      <c r="O138" s="51"/>
      <c r="P138" s="40">
        <f t="shared" si="13"/>
        <v>0</v>
      </c>
      <c r="Q138" s="128">
        <f t="shared" si="14"/>
        <v>0</v>
      </c>
    </row>
    <row r="139" spans="1:17" x14ac:dyDescent="0.2">
      <c r="A139" s="45">
        <v>125</v>
      </c>
      <c r="B139" s="186" t="s">
        <v>215</v>
      </c>
      <c r="C139" s="114" t="s">
        <v>41</v>
      </c>
      <c r="D139" s="107"/>
      <c r="E139" s="51"/>
      <c r="F139" s="175">
        <f t="shared" si="9"/>
        <v>0</v>
      </c>
      <c r="G139" s="51"/>
      <c r="H139" s="51"/>
      <c r="I139" s="234">
        <f t="shared" si="10"/>
        <v>0</v>
      </c>
      <c r="J139" s="125">
        <f t="shared" si="11"/>
        <v>0</v>
      </c>
      <c r="K139" s="107"/>
      <c r="L139" s="51"/>
      <c r="M139" s="40">
        <f t="shared" si="12"/>
        <v>0</v>
      </c>
      <c r="N139" s="106"/>
      <c r="O139" s="51"/>
      <c r="P139" s="40">
        <f t="shared" si="13"/>
        <v>0</v>
      </c>
      <c r="Q139" s="128">
        <f t="shared" si="14"/>
        <v>0</v>
      </c>
    </row>
    <row r="140" spans="1:17" x14ac:dyDescent="0.2">
      <c r="A140" s="45">
        <v>126</v>
      </c>
      <c r="B140" s="185" t="s">
        <v>216</v>
      </c>
      <c r="C140" s="114" t="s">
        <v>47</v>
      </c>
      <c r="D140" s="107"/>
      <c r="E140" s="51"/>
      <c r="F140" s="175">
        <f t="shared" si="9"/>
        <v>0</v>
      </c>
      <c r="G140" s="51"/>
      <c r="H140" s="51"/>
      <c r="I140" s="234">
        <f t="shared" si="10"/>
        <v>0</v>
      </c>
      <c r="J140" s="125">
        <f t="shared" si="11"/>
        <v>0</v>
      </c>
      <c r="K140" s="107"/>
      <c r="L140" s="51"/>
      <c r="M140" s="40">
        <f t="shared" si="12"/>
        <v>0</v>
      </c>
      <c r="N140" s="106"/>
      <c r="O140" s="51"/>
      <c r="P140" s="40">
        <f t="shared" si="13"/>
        <v>0</v>
      </c>
      <c r="Q140" s="128">
        <f t="shared" si="14"/>
        <v>0</v>
      </c>
    </row>
    <row r="141" spans="1:17" x14ac:dyDescent="0.2">
      <c r="A141" s="45">
        <v>127</v>
      </c>
      <c r="B141" s="186" t="s">
        <v>217</v>
      </c>
      <c r="C141" s="114" t="s">
        <v>253</v>
      </c>
      <c r="D141" s="107"/>
      <c r="E141" s="51"/>
      <c r="F141" s="175">
        <f t="shared" ref="F141:F154" si="15">SUM(D141:E141)</f>
        <v>0</v>
      </c>
      <c r="G141" s="51"/>
      <c r="H141" s="51"/>
      <c r="I141" s="234">
        <f t="shared" ref="I141:I154" si="16">SUM(G141:H141)</f>
        <v>0</v>
      </c>
      <c r="J141" s="125">
        <f t="shared" ref="J141:J154" si="17">F141+I141</f>
        <v>0</v>
      </c>
      <c r="K141" s="107"/>
      <c r="L141" s="51"/>
      <c r="M141" s="40">
        <f t="shared" ref="M141:M154" si="18">SUM(K141:L141)</f>
        <v>0</v>
      </c>
      <c r="N141" s="106"/>
      <c r="O141" s="51"/>
      <c r="P141" s="40">
        <f t="shared" ref="P141:P154" si="19">SUM(N141:O141)</f>
        <v>0</v>
      </c>
      <c r="Q141" s="128">
        <f t="shared" ref="Q141:Q154" si="20">J141+M141+P141</f>
        <v>0</v>
      </c>
    </row>
    <row r="142" spans="1:17" x14ac:dyDescent="0.2">
      <c r="A142" s="45">
        <v>128</v>
      </c>
      <c r="B142" s="185" t="s">
        <v>218</v>
      </c>
      <c r="C142" s="113" t="s">
        <v>49</v>
      </c>
      <c r="D142" s="107"/>
      <c r="E142" s="51"/>
      <c r="F142" s="175">
        <f t="shared" si="15"/>
        <v>0</v>
      </c>
      <c r="G142" s="51"/>
      <c r="H142" s="51"/>
      <c r="I142" s="234">
        <f t="shared" si="16"/>
        <v>0</v>
      </c>
      <c r="J142" s="125">
        <f t="shared" si="17"/>
        <v>0</v>
      </c>
      <c r="K142" s="107"/>
      <c r="L142" s="51"/>
      <c r="M142" s="40">
        <f t="shared" si="18"/>
        <v>0</v>
      </c>
      <c r="N142" s="106"/>
      <c r="O142" s="51"/>
      <c r="P142" s="40">
        <f t="shared" si="19"/>
        <v>0</v>
      </c>
      <c r="Q142" s="128">
        <f t="shared" si="20"/>
        <v>0</v>
      </c>
    </row>
    <row r="143" spans="1:17" x14ac:dyDescent="0.2">
      <c r="A143" s="45">
        <v>129</v>
      </c>
      <c r="B143" s="185" t="s">
        <v>219</v>
      </c>
      <c r="C143" s="113" t="s">
        <v>48</v>
      </c>
      <c r="D143" s="107"/>
      <c r="E143" s="51"/>
      <c r="F143" s="175">
        <f t="shared" si="15"/>
        <v>0</v>
      </c>
      <c r="G143" s="51"/>
      <c r="H143" s="51"/>
      <c r="I143" s="234">
        <f t="shared" si="16"/>
        <v>0</v>
      </c>
      <c r="J143" s="125">
        <f t="shared" si="17"/>
        <v>0</v>
      </c>
      <c r="K143" s="107"/>
      <c r="L143" s="51"/>
      <c r="M143" s="40">
        <f t="shared" si="18"/>
        <v>0</v>
      </c>
      <c r="N143" s="106"/>
      <c r="O143" s="51"/>
      <c r="P143" s="40">
        <f t="shared" si="19"/>
        <v>0</v>
      </c>
      <c r="Q143" s="128">
        <f t="shared" si="20"/>
        <v>0</v>
      </c>
    </row>
    <row r="144" spans="1:17" x14ac:dyDescent="0.2">
      <c r="A144" s="45">
        <v>130</v>
      </c>
      <c r="B144" s="186" t="s">
        <v>220</v>
      </c>
      <c r="C144" s="114" t="s">
        <v>221</v>
      </c>
      <c r="D144" s="107"/>
      <c r="E144" s="51"/>
      <c r="F144" s="175">
        <f t="shared" si="15"/>
        <v>0</v>
      </c>
      <c r="G144" s="51"/>
      <c r="H144" s="51"/>
      <c r="I144" s="234">
        <f t="shared" si="16"/>
        <v>0</v>
      </c>
      <c r="J144" s="125">
        <f t="shared" si="17"/>
        <v>0</v>
      </c>
      <c r="K144" s="107"/>
      <c r="L144" s="51"/>
      <c r="M144" s="40">
        <f t="shared" si="18"/>
        <v>0</v>
      </c>
      <c r="N144" s="106"/>
      <c r="O144" s="51"/>
      <c r="P144" s="40">
        <f t="shared" si="19"/>
        <v>0</v>
      </c>
      <c r="Q144" s="128">
        <f t="shared" si="20"/>
        <v>0</v>
      </c>
    </row>
    <row r="145" spans="1:17" x14ac:dyDescent="0.2">
      <c r="A145" s="45">
        <v>131</v>
      </c>
      <c r="B145" s="186" t="s">
        <v>222</v>
      </c>
      <c r="C145" s="114" t="s">
        <v>42</v>
      </c>
      <c r="D145" s="107"/>
      <c r="E145" s="51"/>
      <c r="F145" s="175">
        <f t="shared" si="15"/>
        <v>0</v>
      </c>
      <c r="G145" s="51"/>
      <c r="H145" s="51"/>
      <c r="I145" s="234">
        <f t="shared" si="16"/>
        <v>0</v>
      </c>
      <c r="J145" s="125">
        <f t="shared" si="17"/>
        <v>0</v>
      </c>
      <c r="K145" s="107"/>
      <c r="L145" s="51"/>
      <c r="M145" s="40">
        <f t="shared" si="18"/>
        <v>0</v>
      </c>
      <c r="N145" s="106"/>
      <c r="O145" s="51"/>
      <c r="P145" s="40">
        <f t="shared" si="19"/>
        <v>0</v>
      </c>
      <c r="Q145" s="128">
        <f t="shared" si="20"/>
        <v>0</v>
      </c>
    </row>
    <row r="146" spans="1:17" x14ac:dyDescent="0.2">
      <c r="A146" s="45">
        <v>132</v>
      </c>
      <c r="B146" s="186" t="s">
        <v>223</v>
      </c>
      <c r="C146" s="114" t="s">
        <v>251</v>
      </c>
      <c r="D146" s="107"/>
      <c r="E146" s="51"/>
      <c r="F146" s="175">
        <f t="shared" si="15"/>
        <v>0</v>
      </c>
      <c r="G146" s="51"/>
      <c r="H146" s="51"/>
      <c r="I146" s="234">
        <f t="shared" si="16"/>
        <v>0</v>
      </c>
      <c r="J146" s="125">
        <f t="shared" si="17"/>
        <v>0</v>
      </c>
      <c r="K146" s="107"/>
      <c r="L146" s="51"/>
      <c r="M146" s="40">
        <f t="shared" si="18"/>
        <v>0</v>
      </c>
      <c r="N146" s="106"/>
      <c r="O146" s="51"/>
      <c r="P146" s="40">
        <f t="shared" si="19"/>
        <v>0</v>
      </c>
      <c r="Q146" s="128">
        <f t="shared" si="20"/>
        <v>0</v>
      </c>
    </row>
    <row r="147" spans="1:17" x14ac:dyDescent="0.2">
      <c r="A147" s="45">
        <v>133</v>
      </c>
      <c r="B147" s="186" t="s">
        <v>224</v>
      </c>
      <c r="C147" s="114" t="s">
        <v>225</v>
      </c>
      <c r="D147" s="107"/>
      <c r="E147" s="51"/>
      <c r="F147" s="175">
        <f t="shared" si="15"/>
        <v>0</v>
      </c>
      <c r="G147" s="51"/>
      <c r="H147" s="51"/>
      <c r="I147" s="234">
        <f t="shared" si="16"/>
        <v>0</v>
      </c>
      <c r="J147" s="125">
        <f t="shared" si="17"/>
        <v>0</v>
      </c>
      <c r="K147" s="107"/>
      <c r="L147" s="51"/>
      <c r="M147" s="40">
        <f t="shared" si="18"/>
        <v>0</v>
      </c>
      <c r="N147" s="106"/>
      <c r="O147" s="51"/>
      <c r="P147" s="40">
        <f t="shared" si="19"/>
        <v>0</v>
      </c>
      <c r="Q147" s="128">
        <f t="shared" si="20"/>
        <v>0</v>
      </c>
    </row>
    <row r="148" spans="1:17" x14ac:dyDescent="0.2">
      <c r="A148" s="45">
        <v>134</v>
      </c>
      <c r="B148" s="186" t="s">
        <v>226</v>
      </c>
      <c r="C148" s="114" t="s">
        <v>227</v>
      </c>
      <c r="D148" s="107"/>
      <c r="E148" s="51"/>
      <c r="F148" s="175">
        <f t="shared" si="15"/>
        <v>0</v>
      </c>
      <c r="G148" s="51"/>
      <c r="H148" s="51"/>
      <c r="I148" s="234">
        <f t="shared" si="16"/>
        <v>0</v>
      </c>
      <c r="J148" s="125">
        <f t="shared" si="17"/>
        <v>0</v>
      </c>
      <c r="K148" s="107"/>
      <c r="L148" s="51"/>
      <c r="M148" s="40">
        <f t="shared" si="18"/>
        <v>0</v>
      </c>
      <c r="N148" s="106"/>
      <c r="O148" s="51"/>
      <c r="P148" s="40">
        <f t="shared" si="19"/>
        <v>0</v>
      </c>
      <c r="Q148" s="128">
        <f t="shared" si="20"/>
        <v>0</v>
      </c>
    </row>
    <row r="149" spans="1:17" x14ac:dyDescent="0.2">
      <c r="A149" s="45">
        <v>135</v>
      </c>
      <c r="B149" s="185" t="s">
        <v>228</v>
      </c>
      <c r="C149" s="113" t="s">
        <v>229</v>
      </c>
      <c r="D149" s="107"/>
      <c r="E149" s="51"/>
      <c r="F149" s="175">
        <f t="shared" si="15"/>
        <v>0</v>
      </c>
      <c r="G149" s="51"/>
      <c r="H149" s="51"/>
      <c r="I149" s="234">
        <f t="shared" si="16"/>
        <v>0</v>
      </c>
      <c r="J149" s="125">
        <f t="shared" si="17"/>
        <v>0</v>
      </c>
      <c r="K149" s="107"/>
      <c r="L149" s="51"/>
      <c r="M149" s="40">
        <f t="shared" si="18"/>
        <v>0</v>
      </c>
      <c r="N149" s="106"/>
      <c r="O149" s="51"/>
      <c r="P149" s="40">
        <f t="shared" si="19"/>
        <v>0</v>
      </c>
      <c r="Q149" s="128">
        <f t="shared" si="20"/>
        <v>0</v>
      </c>
    </row>
    <row r="150" spans="1:17" x14ac:dyDescent="0.2">
      <c r="A150" s="45">
        <v>136</v>
      </c>
      <c r="B150" s="192" t="s">
        <v>230</v>
      </c>
      <c r="C150" s="119" t="s">
        <v>231</v>
      </c>
      <c r="D150" s="107"/>
      <c r="E150" s="51"/>
      <c r="F150" s="175">
        <f t="shared" si="15"/>
        <v>0</v>
      </c>
      <c r="G150" s="51"/>
      <c r="H150" s="51"/>
      <c r="I150" s="234">
        <f t="shared" si="16"/>
        <v>0</v>
      </c>
      <c r="J150" s="125">
        <f t="shared" si="17"/>
        <v>0</v>
      </c>
      <c r="K150" s="107"/>
      <c r="L150" s="51"/>
      <c r="M150" s="40">
        <f t="shared" si="18"/>
        <v>0</v>
      </c>
      <c r="N150" s="106"/>
      <c r="O150" s="51"/>
      <c r="P150" s="40">
        <f t="shared" si="19"/>
        <v>0</v>
      </c>
      <c r="Q150" s="128">
        <f t="shared" si="20"/>
        <v>0</v>
      </c>
    </row>
    <row r="151" spans="1:17" x14ac:dyDescent="0.2">
      <c r="A151" s="45">
        <v>137</v>
      </c>
      <c r="B151" s="48" t="s">
        <v>285</v>
      </c>
      <c r="C151" s="117" t="s">
        <v>286</v>
      </c>
      <c r="D151" s="107"/>
      <c r="E151" s="51"/>
      <c r="F151" s="175">
        <f t="shared" si="15"/>
        <v>0</v>
      </c>
      <c r="G151" s="51"/>
      <c r="H151" s="51"/>
      <c r="I151" s="234">
        <f t="shared" si="16"/>
        <v>0</v>
      </c>
      <c r="J151" s="125">
        <f t="shared" si="17"/>
        <v>0</v>
      </c>
      <c r="K151" s="107"/>
      <c r="L151" s="51"/>
      <c r="M151" s="40">
        <f t="shared" si="18"/>
        <v>0</v>
      </c>
      <c r="N151" s="106"/>
      <c r="O151" s="51"/>
      <c r="P151" s="40">
        <f t="shared" si="19"/>
        <v>0</v>
      </c>
      <c r="Q151" s="128">
        <f t="shared" si="20"/>
        <v>0</v>
      </c>
    </row>
    <row r="152" spans="1:17" x14ac:dyDescent="0.2">
      <c r="A152" s="298">
        <v>138</v>
      </c>
      <c r="B152" s="49" t="s">
        <v>287</v>
      </c>
      <c r="C152" s="321" t="s">
        <v>288</v>
      </c>
      <c r="D152" s="106"/>
      <c r="E152" s="51">
        <v>28095606</v>
      </c>
      <c r="F152" s="175">
        <f t="shared" si="15"/>
        <v>28095606</v>
      </c>
      <c r="G152" s="51"/>
      <c r="H152" s="51">
        <v>10088694</v>
      </c>
      <c r="I152" s="234">
        <f t="shared" si="16"/>
        <v>10088694</v>
      </c>
      <c r="J152" s="125">
        <f t="shared" si="17"/>
        <v>38184300</v>
      </c>
      <c r="K152" s="107"/>
      <c r="L152" s="51">
        <v>206860218.24000001</v>
      </c>
      <c r="M152" s="40">
        <f t="shared" si="18"/>
        <v>206860218.24000001</v>
      </c>
      <c r="N152" s="107"/>
      <c r="O152" s="51">
        <v>35214496.5</v>
      </c>
      <c r="P152" s="40">
        <f t="shared" si="19"/>
        <v>35214496.5</v>
      </c>
      <c r="Q152" s="128">
        <f t="shared" si="20"/>
        <v>280259014.74000001</v>
      </c>
    </row>
    <row r="153" spans="1:17" x14ac:dyDescent="0.2">
      <c r="A153" s="298">
        <v>139</v>
      </c>
      <c r="B153" s="182" t="s">
        <v>289</v>
      </c>
      <c r="C153" s="183" t="s">
        <v>290</v>
      </c>
      <c r="D153" s="106"/>
      <c r="E153" s="51"/>
      <c r="F153" s="175">
        <f t="shared" si="15"/>
        <v>0</v>
      </c>
      <c r="G153" s="51"/>
      <c r="H153" s="51"/>
      <c r="I153" s="234">
        <f t="shared" si="16"/>
        <v>0</v>
      </c>
      <c r="J153" s="125">
        <f t="shared" si="17"/>
        <v>0</v>
      </c>
      <c r="K153" s="124"/>
      <c r="L153" s="122"/>
      <c r="M153" s="302">
        <f t="shared" si="18"/>
        <v>0</v>
      </c>
      <c r="N153" s="257"/>
      <c r="O153" s="122"/>
      <c r="P153" s="130">
        <f t="shared" si="19"/>
        <v>0</v>
      </c>
      <c r="Q153" s="323">
        <f t="shared" si="20"/>
        <v>0</v>
      </c>
    </row>
    <row r="154" spans="1:17" x14ac:dyDescent="0.2">
      <c r="A154" s="356">
        <v>140</v>
      </c>
      <c r="B154" s="357" t="s">
        <v>295</v>
      </c>
      <c r="C154" s="256" t="s">
        <v>296</v>
      </c>
      <c r="D154" s="257"/>
      <c r="E154" s="122"/>
      <c r="F154" s="205">
        <f t="shared" si="15"/>
        <v>0</v>
      </c>
      <c r="G154" s="122"/>
      <c r="H154" s="122"/>
      <c r="I154" s="274">
        <f t="shared" si="16"/>
        <v>0</v>
      </c>
      <c r="J154" s="271">
        <f t="shared" si="17"/>
        <v>0</v>
      </c>
      <c r="K154" s="124"/>
      <c r="L154" s="122"/>
      <c r="M154" s="207">
        <f t="shared" si="18"/>
        <v>0</v>
      </c>
      <c r="N154" s="257"/>
      <c r="O154" s="122"/>
      <c r="P154" s="206">
        <f t="shared" si="19"/>
        <v>0</v>
      </c>
      <c r="Q154" s="324">
        <f t="shared" si="20"/>
        <v>0</v>
      </c>
    </row>
    <row r="155" spans="1:17" x14ac:dyDescent="0.2">
      <c r="A155" s="298">
        <v>141</v>
      </c>
      <c r="B155" s="320" t="s">
        <v>342</v>
      </c>
      <c r="C155" s="322" t="s">
        <v>341</v>
      </c>
      <c r="D155" s="296"/>
      <c r="E155" s="51"/>
      <c r="F155" s="175">
        <f t="shared" ref="F155" si="21">SUM(D155:E155)</f>
        <v>0</v>
      </c>
      <c r="G155" s="51"/>
      <c r="H155" s="51"/>
      <c r="I155" s="234">
        <f t="shared" ref="I155" si="22">SUM(G155:H155)</f>
        <v>0</v>
      </c>
      <c r="J155" s="125">
        <f t="shared" ref="J155" si="23">F155+I155</f>
        <v>0</v>
      </c>
      <c r="K155" s="296"/>
      <c r="L155" s="51"/>
      <c r="M155" s="302">
        <f t="shared" ref="M155" si="24">SUM(K155:L155)</f>
        <v>0</v>
      </c>
      <c r="N155" s="106"/>
      <c r="O155" s="51"/>
      <c r="P155" s="130">
        <f t="shared" ref="P155" si="25">SUM(N155:O155)</f>
        <v>0</v>
      </c>
      <c r="Q155" s="323">
        <f t="shared" ref="Q155" si="26">J155+M155+P155</f>
        <v>0</v>
      </c>
    </row>
    <row r="156" spans="1:17" ht="12.75" thickBot="1" x14ac:dyDescent="0.25">
      <c r="A156" s="275">
        <v>142</v>
      </c>
      <c r="B156" s="311" t="s">
        <v>344</v>
      </c>
      <c r="C156" s="301" t="s">
        <v>343</v>
      </c>
      <c r="D156" s="281"/>
      <c r="E156" s="276"/>
      <c r="F156" s="277">
        <f t="shared" ref="F156" si="27">SUM(D156:E156)</f>
        <v>0</v>
      </c>
      <c r="G156" s="276"/>
      <c r="H156" s="276"/>
      <c r="I156" s="278">
        <f t="shared" ref="I156" si="28">SUM(G156:H156)</f>
        <v>0</v>
      </c>
      <c r="J156" s="279">
        <f t="shared" ref="J156" si="29">F156+I156</f>
        <v>0</v>
      </c>
      <c r="K156" s="281"/>
      <c r="L156" s="276"/>
      <c r="M156" s="280">
        <f t="shared" ref="M156" si="30">SUM(K156:L156)</f>
        <v>0</v>
      </c>
      <c r="N156" s="283"/>
      <c r="O156" s="276"/>
      <c r="P156" s="303">
        <f t="shared" ref="P156" si="31">SUM(N156:O156)</f>
        <v>0</v>
      </c>
      <c r="Q156" s="325">
        <f t="shared" ref="Q156" si="32">J156+M156+P156</f>
        <v>0</v>
      </c>
    </row>
  </sheetData>
  <mergeCells count="15">
    <mergeCell ref="A1:P1"/>
    <mergeCell ref="A3:A5"/>
    <mergeCell ref="B3:B5"/>
    <mergeCell ref="C3:C5"/>
    <mergeCell ref="D3:J3"/>
    <mergeCell ref="D4:F4"/>
    <mergeCell ref="G4:I4"/>
    <mergeCell ref="J4:J5"/>
    <mergeCell ref="A6:C6"/>
    <mergeCell ref="A11:C11"/>
    <mergeCell ref="A94:A97"/>
    <mergeCell ref="B94:B97"/>
    <mergeCell ref="Q3:Q5"/>
    <mergeCell ref="K3:M4"/>
    <mergeCell ref="N3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58"/>
  <sheetViews>
    <sheetView zoomScale="90" zoomScaleNormal="90" workbookViewId="0">
      <pane xSplit="3" ySplit="11" topLeftCell="D150" activePane="bottomRight" state="frozen"/>
      <selection activeCell="C173" sqref="C173"/>
      <selection pane="topRight" activeCell="C173" sqref="C173"/>
      <selection pane="bottomLeft" activeCell="C173" sqref="C173"/>
      <selection pane="bottomRight" activeCell="G167" sqref="G167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28" customWidth="1"/>
    <col min="4" max="4" width="13.42578125" style="29" customWidth="1"/>
    <col min="5" max="5" width="14" style="29" customWidth="1"/>
    <col min="6" max="6" width="13.42578125" style="30" customWidth="1"/>
    <col min="7" max="7" width="12.85546875" style="29" customWidth="1"/>
    <col min="8" max="8" width="12.42578125" style="29" customWidth="1"/>
    <col min="9" max="9" width="13.5703125" style="30" customWidth="1"/>
    <col min="10" max="10" width="13.42578125" style="96" customWidth="1"/>
    <col min="11" max="11" width="14.140625" style="30" customWidth="1"/>
    <col min="12" max="12" width="13.85546875" style="30" customWidth="1"/>
    <col min="13" max="13" width="13.7109375" style="96" customWidth="1"/>
    <col min="14" max="14" width="13.140625" style="30" customWidth="1"/>
    <col min="15" max="15" width="11.42578125" style="30" customWidth="1"/>
    <col min="16" max="16" width="12.5703125" style="96" customWidth="1"/>
    <col min="17" max="17" width="15.5703125" style="96" customWidth="1"/>
    <col min="18" max="16384" width="9.140625" style="1"/>
  </cols>
  <sheetData>
    <row r="1" spans="1:19" ht="15.75" x14ac:dyDescent="0.2">
      <c r="A1" s="559" t="s">
        <v>324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</row>
    <row r="2" spans="1:19" ht="12.75" thickBot="1" x14ac:dyDescent="0.25"/>
    <row r="3" spans="1:19" s="98" customFormat="1" ht="15" customHeight="1" x14ac:dyDescent="0.2">
      <c r="A3" s="437" t="s">
        <v>45</v>
      </c>
      <c r="B3" s="440" t="s">
        <v>298</v>
      </c>
      <c r="C3" s="443" t="s">
        <v>46</v>
      </c>
      <c r="D3" s="465" t="s">
        <v>293</v>
      </c>
      <c r="E3" s="561"/>
      <c r="F3" s="561"/>
      <c r="G3" s="561"/>
      <c r="H3" s="561"/>
      <c r="I3" s="561"/>
      <c r="J3" s="562"/>
      <c r="K3" s="565" t="s">
        <v>304</v>
      </c>
      <c r="L3" s="536"/>
      <c r="M3" s="536"/>
      <c r="N3" s="566" t="s">
        <v>305</v>
      </c>
      <c r="O3" s="536"/>
      <c r="P3" s="474"/>
      <c r="Q3" s="471" t="s">
        <v>292</v>
      </c>
    </row>
    <row r="4" spans="1:19" s="98" customFormat="1" ht="15" customHeight="1" x14ac:dyDescent="0.2">
      <c r="A4" s="541"/>
      <c r="B4" s="560"/>
      <c r="C4" s="545"/>
      <c r="D4" s="549" t="s">
        <v>254</v>
      </c>
      <c r="E4" s="550"/>
      <c r="F4" s="551"/>
      <c r="G4" s="552" t="s">
        <v>255</v>
      </c>
      <c r="H4" s="553"/>
      <c r="I4" s="554"/>
      <c r="J4" s="563" t="s">
        <v>259</v>
      </c>
      <c r="K4" s="535"/>
      <c r="L4" s="535"/>
      <c r="M4" s="535"/>
      <c r="N4" s="534"/>
      <c r="O4" s="535"/>
      <c r="P4" s="476"/>
      <c r="Q4" s="557"/>
    </row>
    <row r="5" spans="1:19" s="98" customFormat="1" ht="54.75" customHeight="1" thickBot="1" x14ac:dyDescent="0.25">
      <c r="A5" s="439"/>
      <c r="B5" s="442"/>
      <c r="C5" s="445"/>
      <c r="D5" s="41" t="s">
        <v>326</v>
      </c>
      <c r="E5" s="42" t="s">
        <v>328</v>
      </c>
      <c r="F5" s="111" t="s">
        <v>259</v>
      </c>
      <c r="G5" s="42" t="s">
        <v>327</v>
      </c>
      <c r="H5" s="42" t="s">
        <v>286</v>
      </c>
      <c r="I5" s="42" t="s">
        <v>306</v>
      </c>
      <c r="J5" s="564"/>
      <c r="K5" s="43" t="s">
        <v>327</v>
      </c>
      <c r="L5" s="111" t="s">
        <v>286</v>
      </c>
      <c r="M5" s="129" t="s">
        <v>259</v>
      </c>
      <c r="N5" s="41" t="s">
        <v>327</v>
      </c>
      <c r="O5" s="111" t="s">
        <v>286</v>
      </c>
      <c r="P5" s="131" t="s">
        <v>259</v>
      </c>
      <c r="Q5" s="558"/>
    </row>
    <row r="6" spans="1:19" s="97" customFormat="1" ht="17.25" customHeight="1" x14ac:dyDescent="0.2">
      <c r="A6" s="429" t="s">
        <v>248</v>
      </c>
      <c r="B6" s="430"/>
      <c r="C6" s="431"/>
      <c r="D6" s="180">
        <f>SUM(D7:D11)</f>
        <v>97509182.569999978</v>
      </c>
      <c r="E6" s="181">
        <f t="shared" ref="E6:Q6" si="0">SUM(E7:E11)</f>
        <v>73732862.540000007</v>
      </c>
      <c r="F6" s="181">
        <f t="shared" si="0"/>
        <v>172621135.24999997</v>
      </c>
      <c r="G6" s="181">
        <f t="shared" si="0"/>
        <v>57878961.869999997</v>
      </c>
      <c r="H6" s="181">
        <f t="shared" si="0"/>
        <v>47163811.259999998</v>
      </c>
      <c r="I6" s="181">
        <f t="shared" si="0"/>
        <v>105042828.83</v>
      </c>
      <c r="J6" s="110">
        <f t="shared" si="0"/>
        <v>277663964.07999998</v>
      </c>
      <c r="K6" s="200">
        <f t="shared" si="0"/>
        <v>243198110.78000003</v>
      </c>
      <c r="L6" s="201">
        <f t="shared" si="0"/>
        <v>315548662.44999999</v>
      </c>
      <c r="M6" s="202">
        <f t="shared" si="0"/>
        <v>558748357.76999998</v>
      </c>
      <c r="N6" s="200">
        <f t="shared" si="0"/>
        <v>5649795.9400000004</v>
      </c>
      <c r="O6" s="201">
        <f t="shared" si="0"/>
        <v>3621222.16</v>
      </c>
      <c r="P6" s="203">
        <f t="shared" si="0"/>
        <v>9271051.3200000022</v>
      </c>
      <c r="Q6" s="204">
        <f t="shared" si="0"/>
        <v>845683373.18000007</v>
      </c>
    </row>
    <row r="7" spans="1:19" ht="12" customHeight="1" x14ac:dyDescent="0.2">
      <c r="A7" s="33"/>
      <c r="B7" s="45"/>
      <c r="C7" s="101" t="s">
        <v>55</v>
      </c>
      <c r="D7" s="659"/>
      <c r="E7" s="628"/>
      <c r="F7" s="660">
        <v>0</v>
      </c>
      <c r="G7" s="628"/>
      <c r="H7" s="628"/>
      <c r="I7" s="628">
        <v>0</v>
      </c>
      <c r="J7" s="661">
        <v>0</v>
      </c>
      <c r="K7" s="659"/>
      <c r="L7" s="628"/>
      <c r="M7" s="662">
        <v>0</v>
      </c>
      <c r="N7" s="659"/>
      <c r="O7" s="628"/>
      <c r="P7" s="663">
        <v>0</v>
      </c>
      <c r="Q7" s="634">
        <f>J7+M7+P7</f>
        <v>0</v>
      </c>
    </row>
    <row r="8" spans="1:19" ht="12.75" customHeight="1" x14ac:dyDescent="0.2">
      <c r="A8" s="33"/>
      <c r="B8" s="45"/>
      <c r="C8" s="101" t="s">
        <v>56</v>
      </c>
      <c r="D8" s="659"/>
      <c r="E8" s="628"/>
      <c r="F8" s="660">
        <v>1379090.14</v>
      </c>
      <c r="G8" s="628"/>
      <c r="H8" s="628"/>
      <c r="I8" s="628">
        <v>55.7</v>
      </c>
      <c r="J8" s="661">
        <f t="shared" ref="J8" si="1">F8+I8</f>
        <v>1379145.8399999999</v>
      </c>
      <c r="K8" s="659">
        <v>214323.58</v>
      </c>
      <c r="L8" s="628"/>
      <c r="M8" s="662">
        <f>SUM(K8:L8)+1584.54</f>
        <v>215908.12</v>
      </c>
      <c r="N8" s="659"/>
      <c r="O8" s="628"/>
      <c r="P8" s="663">
        <v>33.22</v>
      </c>
      <c r="Q8" s="634">
        <f>J8+M8+P8+0.01</f>
        <v>1595087.19</v>
      </c>
    </row>
    <row r="9" spans="1:19" x14ac:dyDescent="0.2">
      <c r="A9" s="33"/>
      <c r="B9" s="45"/>
      <c r="C9" s="101" t="s">
        <v>57</v>
      </c>
      <c r="D9" s="659"/>
      <c r="E9" s="628"/>
      <c r="F9" s="660">
        <v>0</v>
      </c>
      <c r="G9" s="628"/>
      <c r="H9" s="628"/>
      <c r="I9" s="628">
        <v>0</v>
      </c>
      <c r="J9" s="661">
        <v>0</v>
      </c>
      <c r="K9" s="659"/>
      <c r="L9" s="628"/>
      <c r="M9" s="662">
        <v>0</v>
      </c>
      <c r="N9" s="659"/>
      <c r="O9" s="628"/>
      <c r="P9" s="663">
        <v>0</v>
      </c>
      <c r="Q9" s="634">
        <f>J9+M9+P9</f>
        <v>0</v>
      </c>
    </row>
    <row r="10" spans="1:19" x14ac:dyDescent="0.2">
      <c r="A10" s="33"/>
      <c r="B10" s="45"/>
      <c r="C10" s="101" t="s">
        <v>284</v>
      </c>
      <c r="D10" s="664"/>
      <c r="E10" s="645"/>
      <c r="F10" s="665">
        <v>0</v>
      </c>
      <c r="G10" s="645"/>
      <c r="H10" s="645"/>
      <c r="I10" s="645">
        <v>0</v>
      </c>
      <c r="J10" s="666">
        <v>0</v>
      </c>
      <c r="K10" s="664"/>
      <c r="L10" s="645"/>
      <c r="M10" s="667">
        <v>0</v>
      </c>
      <c r="N10" s="664"/>
      <c r="O10" s="645"/>
      <c r="P10" s="668">
        <v>0</v>
      </c>
      <c r="Q10" s="599">
        <f>J10+M10+P10</f>
        <v>0</v>
      </c>
    </row>
    <row r="11" spans="1:19" s="97" customFormat="1" ht="15" customHeight="1" x14ac:dyDescent="0.2">
      <c r="A11" s="432" t="s">
        <v>247</v>
      </c>
      <c r="B11" s="433"/>
      <c r="C11" s="434"/>
      <c r="D11" s="221">
        <f>SUM(D12:D156)-D94</f>
        <v>97509182.569999978</v>
      </c>
      <c r="E11" s="317">
        <f t="shared" ref="E11:Q11" si="2">SUM(E12:E156)-E94</f>
        <v>73732862.540000007</v>
      </c>
      <c r="F11" s="317">
        <f t="shared" si="2"/>
        <v>171242045.10999998</v>
      </c>
      <c r="G11" s="317">
        <f t="shared" si="2"/>
        <v>57878961.869999997</v>
      </c>
      <c r="H11" s="317">
        <f t="shared" si="2"/>
        <v>47163811.259999998</v>
      </c>
      <c r="I11" s="317">
        <f t="shared" si="2"/>
        <v>105042773.13</v>
      </c>
      <c r="J11" s="310">
        <f t="shared" si="2"/>
        <v>276284818.24000001</v>
      </c>
      <c r="K11" s="221">
        <f t="shared" si="2"/>
        <v>242983787.20000002</v>
      </c>
      <c r="L11" s="317">
        <f t="shared" si="2"/>
        <v>315548662.44999999</v>
      </c>
      <c r="M11" s="310">
        <f t="shared" si="2"/>
        <v>558532449.64999998</v>
      </c>
      <c r="N11" s="221">
        <f t="shared" si="2"/>
        <v>5649795.9400000004</v>
      </c>
      <c r="O11" s="317">
        <f t="shared" si="2"/>
        <v>3621222.16</v>
      </c>
      <c r="P11" s="310">
        <f t="shared" si="2"/>
        <v>9271018.1000000015</v>
      </c>
      <c r="Q11" s="300">
        <f t="shared" si="2"/>
        <v>844088285.99000001</v>
      </c>
      <c r="S11" s="96"/>
    </row>
    <row r="12" spans="1:19" ht="12.75" x14ac:dyDescent="0.2">
      <c r="A12" s="355">
        <v>1</v>
      </c>
      <c r="B12" s="76" t="s">
        <v>59</v>
      </c>
      <c r="C12" s="102" t="s">
        <v>43</v>
      </c>
      <c r="D12" s="626">
        <v>871222.55</v>
      </c>
      <c r="E12" s="627"/>
      <c r="F12" s="660">
        <f>SUM(D12:E12)</f>
        <v>871222.55</v>
      </c>
      <c r="G12" s="669">
        <v>335519.7</v>
      </c>
      <c r="H12" s="627"/>
      <c r="I12" s="628">
        <f>SUM(G12:H12)</f>
        <v>335519.7</v>
      </c>
      <c r="J12" s="661">
        <f>F12+I12</f>
        <v>1206742.25</v>
      </c>
      <c r="K12" s="593"/>
      <c r="L12" s="594"/>
      <c r="M12" s="662">
        <f t="shared" ref="M12:M43" si="3">SUM(K12:L12)</f>
        <v>0</v>
      </c>
      <c r="N12" s="593"/>
      <c r="O12" s="594"/>
      <c r="P12" s="663">
        <f>SUM(N12:O12)</f>
        <v>0</v>
      </c>
      <c r="Q12" s="599">
        <f t="shared" ref="Q12:Q43" si="4">J12+M12+P12</f>
        <v>1206742.25</v>
      </c>
      <c r="S12" s="96"/>
    </row>
    <row r="13" spans="1:19" ht="12.75" x14ac:dyDescent="0.2">
      <c r="A13" s="355">
        <v>2</v>
      </c>
      <c r="B13" s="76" t="s">
        <v>60</v>
      </c>
      <c r="C13" s="102" t="s">
        <v>232</v>
      </c>
      <c r="D13" s="626">
        <v>1008056.73</v>
      </c>
      <c r="E13" s="627"/>
      <c r="F13" s="660">
        <f t="shared" ref="F13:F76" si="5">SUM(D13:E13)</f>
        <v>1008056.73</v>
      </c>
      <c r="G13" s="669">
        <v>348215.03999999998</v>
      </c>
      <c r="H13" s="627"/>
      <c r="I13" s="628">
        <f t="shared" ref="I13:I76" si="6">SUM(G13:H13)</f>
        <v>348215.03999999998</v>
      </c>
      <c r="J13" s="661">
        <f t="shared" ref="J13:J76" si="7">F13+I13</f>
        <v>1356271.77</v>
      </c>
      <c r="K13" s="593"/>
      <c r="L13" s="594"/>
      <c r="M13" s="662">
        <f t="shared" si="3"/>
        <v>0</v>
      </c>
      <c r="N13" s="593"/>
      <c r="O13" s="594"/>
      <c r="P13" s="663">
        <f t="shared" ref="P13:P76" si="8">SUM(N13:O13)</f>
        <v>0</v>
      </c>
      <c r="Q13" s="670">
        <f t="shared" si="4"/>
        <v>1356271.77</v>
      </c>
      <c r="S13" s="96"/>
    </row>
    <row r="14" spans="1:19" ht="12.75" x14ac:dyDescent="0.2">
      <c r="A14" s="355">
        <v>3</v>
      </c>
      <c r="B14" s="48" t="s">
        <v>61</v>
      </c>
      <c r="C14" s="102" t="s">
        <v>5</v>
      </c>
      <c r="D14" s="626">
        <v>1536856.8</v>
      </c>
      <c r="E14" s="627"/>
      <c r="F14" s="660">
        <f t="shared" si="5"/>
        <v>1536856.8</v>
      </c>
      <c r="G14" s="669">
        <v>2022186.3</v>
      </c>
      <c r="H14" s="627"/>
      <c r="I14" s="628">
        <f t="shared" si="6"/>
        <v>2022186.3</v>
      </c>
      <c r="J14" s="661">
        <f t="shared" si="7"/>
        <v>3559043.1</v>
      </c>
      <c r="K14" s="593">
        <v>6349710.1800000034</v>
      </c>
      <c r="L14" s="594"/>
      <c r="M14" s="662">
        <f t="shared" si="3"/>
        <v>6349710.1800000034</v>
      </c>
      <c r="N14" s="593">
        <v>1023917.8</v>
      </c>
      <c r="O14" s="594"/>
      <c r="P14" s="663">
        <f t="shared" si="8"/>
        <v>1023917.8</v>
      </c>
      <c r="Q14" s="634">
        <f t="shared" si="4"/>
        <v>10932671.080000004</v>
      </c>
      <c r="S14" s="96"/>
    </row>
    <row r="15" spans="1:19" ht="12.75" x14ac:dyDescent="0.2">
      <c r="A15" s="355">
        <v>4</v>
      </c>
      <c r="B15" s="76" t="s">
        <v>62</v>
      </c>
      <c r="C15" s="102" t="s">
        <v>233</v>
      </c>
      <c r="D15" s="626">
        <v>1160394.29</v>
      </c>
      <c r="E15" s="627"/>
      <c r="F15" s="660">
        <f t="shared" si="5"/>
        <v>1160394.29</v>
      </c>
      <c r="G15" s="669">
        <v>82519.710000000006</v>
      </c>
      <c r="H15" s="627"/>
      <c r="I15" s="628">
        <f t="shared" si="6"/>
        <v>82519.710000000006</v>
      </c>
      <c r="J15" s="661">
        <f t="shared" si="7"/>
        <v>1242914</v>
      </c>
      <c r="K15" s="593"/>
      <c r="L15" s="594"/>
      <c r="M15" s="662">
        <f t="shared" si="3"/>
        <v>0</v>
      </c>
      <c r="N15" s="593"/>
      <c r="O15" s="594"/>
      <c r="P15" s="663">
        <f t="shared" si="8"/>
        <v>0</v>
      </c>
      <c r="Q15" s="634">
        <f t="shared" si="4"/>
        <v>1242914</v>
      </c>
      <c r="S15" s="96"/>
    </row>
    <row r="16" spans="1:19" ht="12.75" x14ac:dyDescent="0.2">
      <c r="A16" s="355">
        <v>5</v>
      </c>
      <c r="B16" s="76" t="s">
        <v>63</v>
      </c>
      <c r="C16" s="102" t="s">
        <v>8</v>
      </c>
      <c r="D16" s="626">
        <v>1080181.1499999999</v>
      </c>
      <c r="E16" s="627"/>
      <c r="F16" s="660">
        <f t="shared" si="5"/>
        <v>1080181.1499999999</v>
      </c>
      <c r="G16" s="669">
        <v>66197.13</v>
      </c>
      <c r="H16" s="627"/>
      <c r="I16" s="628">
        <f t="shared" si="6"/>
        <v>66197.13</v>
      </c>
      <c r="J16" s="661">
        <f t="shared" si="7"/>
        <v>1146378.2799999998</v>
      </c>
      <c r="K16" s="593"/>
      <c r="L16" s="594"/>
      <c r="M16" s="662">
        <f t="shared" si="3"/>
        <v>0</v>
      </c>
      <c r="N16" s="593"/>
      <c r="O16" s="594"/>
      <c r="P16" s="663">
        <f t="shared" si="8"/>
        <v>0</v>
      </c>
      <c r="Q16" s="634">
        <f t="shared" si="4"/>
        <v>1146378.2799999998</v>
      </c>
      <c r="S16" s="96"/>
    </row>
    <row r="17" spans="1:19" ht="12.75" x14ac:dyDescent="0.2">
      <c r="A17" s="355">
        <v>6</v>
      </c>
      <c r="B17" s="48" t="s">
        <v>64</v>
      </c>
      <c r="C17" s="102" t="s">
        <v>65</v>
      </c>
      <c r="D17" s="626">
        <v>3897751.95</v>
      </c>
      <c r="E17" s="627"/>
      <c r="F17" s="660">
        <f t="shared" si="5"/>
        <v>3897751.95</v>
      </c>
      <c r="G17" s="669">
        <v>4003566.15</v>
      </c>
      <c r="H17" s="627"/>
      <c r="I17" s="628">
        <f t="shared" si="6"/>
        <v>4003566.15</v>
      </c>
      <c r="J17" s="661">
        <f t="shared" si="7"/>
        <v>7901318.0999999996</v>
      </c>
      <c r="K17" s="593">
        <v>17550368.779999997</v>
      </c>
      <c r="L17" s="594"/>
      <c r="M17" s="662">
        <f t="shared" si="3"/>
        <v>17550368.779999997</v>
      </c>
      <c r="N17" s="593">
        <v>689370.4</v>
      </c>
      <c r="O17" s="594"/>
      <c r="P17" s="663">
        <f t="shared" si="8"/>
        <v>689370.4</v>
      </c>
      <c r="Q17" s="634">
        <f t="shared" si="4"/>
        <v>26141057.279999994</v>
      </c>
      <c r="S17" s="96"/>
    </row>
    <row r="18" spans="1:19" ht="12.75" x14ac:dyDescent="0.2">
      <c r="A18" s="355">
        <v>7</v>
      </c>
      <c r="B18" s="76" t="s">
        <v>66</v>
      </c>
      <c r="C18" s="102" t="s">
        <v>234</v>
      </c>
      <c r="D18" s="626">
        <v>3053491.8</v>
      </c>
      <c r="E18" s="627"/>
      <c r="F18" s="660">
        <f t="shared" si="5"/>
        <v>3053491.8</v>
      </c>
      <c r="G18" s="669">
        <v>719100.33</v>
      </c>
      <c r="H18" s="627"/>
      <c r="I18" s="628">
        <f t="shared" si="6"/>
        <v>719100.33</v>
      </c>
      <c r="J18" s="661">
        <f t="shared" si="7"/>
        <v>3772592.13</v>
      </c>
      <c r="K18" s="593"/>
      <c r="L18" s="594"/>
      <c r="M18" s="662">
        <f t="shared" si="3"/>
        <v>0</v>
      </c>
      <c r="N18" s="593"/>
      <c r="O18" s="594"/>
      <c r="P18" s="663">
        <f t="shared" si="8"/>
        <v>0</v>
      </c>
      <c r="Q18" s="634">
        <f t="shared" si="4"/>
        <v>3772592.13</v>
      </c>
      <c r="S18" s="96"/>
    </row>
    <row r="19" spans="1:19" ht="12.75" x14ac:dyDescent="0.2">
      <c r="A19" s="355">
        <v>8</v>
      </c>
      <c r="B19" s="48" t="s">
        <v>67</v>
      </c>
      <c r="C19" s="102" t="s">
        <v>17</v>
      </c>
      <c r="D19" s="626">
        <v>1856698.27</v>
      </c>
      <c r="E19" s="627"/>
      <c r="F19" s="660">
        <f t="shared" si="5"/>
        <v>1856698.27</v>
      </c>
      <c r="G19" s="669">
        <v>53501.79</v>
      </c>
      <c r="H19" s="627"/>
      <c r="I19" s="628">
        <f t="shared" si="6"/>
        <v>53501.79</v>
      </c>
      <c r="J19" s="661">
        <f t="shared" si="7"/>
        <v>1910200.06</v>
      </c>
      <c r="K19" s="593"/>
      <c r="L19" s="594"/>
      <c r="M19" s="662">
        <f t="shared" si="3"/>
        <v>0</v>
      </c>
      <c r="N19" s="593"/>
      <c r="O19" s="594"/>
      <c r="P19" s="663">
        <f t="shared" si="8"/>
        <v>0</v>
      </c>
      <c r="Q19" s="634">
        <f t="shared" si="4"/>
        <v>1910200.06</v>
      </c>
      <c r="S19" s="96"/>
    </row>
    <row r="20" spans="1:19" ht="12.75" x14ac:dyDescent="0.2">
      <c r="A20" s="355">
        <v>9</v>
      </c>
      <c r="B20" s="48" t="s">
        <v>68</v>
      </c>
      <c r="C20" s="102" t="s">
        <v>6</v>
      </c>
      <c r="D20" s="626">
        <v>1069396.19</v>
      </c>
      <c r="E20" s="627"/>
      <c r="F20" s="660">
        <f t="shared" si="5"/>
        <v>1069396.19</v>
      </c>
      <c r="G20" s="669">
        <v>566756.25</v>
      </c>
      <c r="H20" s="627"/>
      <c r="I20" s="628">
        <f t="shared" si="6"/>
        <v>566756.25</v>
      </c>
      <c r="J20" s="661">
        <f t="shared" si="7"/>
        <v>1636152.44</v>
      </c>
      <c r="K20" s="593">
        <v>3913985.4899999998</v>
      </c>
      <c r="L20" s="594"/>
      <c r="M20" s="662">
        <f t="shared" si="3"/>
        <v>3913985.4899999998</v>
      </c>
      <c r="N20" s="593"/>
      <c r="O20" s="594"/>
      <c r="P20" s="663">
        <f t="shared" si="8"/>
        <v>0</v>
      </c>
      <c r="Q20" s="634">
        <f t="shared" si="4"/>
        <v>5550137.9299999997</v>
      </c>
      <c r="S20" s="96"/>
    </row>
    <row r="21" spans="1:19" ht="12.75" x14ac:dyDescent="0.2">
      <c r="A21" s="355">
        <v>10</v>
      </c>
      <c r="B21" s="48" t="s">
        <v>69</v>
      </c>
      <c r="C21" s="102" t="s">
        <v>18</v>
      </c>
      <c r="D21" s="626"/>
      <c r="E21" s="627"/>
      <c r="F21" s="660">
        <f t="shared" si="5"/>
        <v>0</v>
      </c>
      <c r="G21" s="669"/>
      <c r="H21" s="627"/>
      <c r="I21" s="628">
        <f t="shared" si="6"/>
        <v>0</v>
      </c>
      <c r="J21" s="661">
        <f t="shared" si="7"/>
        <v>0</v>
      </c>
      <c r="K21" s="593"/>
      <c r="L21" s="594"/>
      <c r="M21" s="662">
        <f t="shared" si="3"/>
        <v>0</v>
      </c>
      <c r="N21" s="593"/>
      <c r="O21" s="594"/>
      <c r="P21" s="663">
        <f t="shared" si="8"/>
        <v>0</v>
      </c>
      <c r="Q21" s="634">
        <f t="shared" si="4"/>
        <v>0</v>
      </c>
      <c r="S21" s="96"/>
    </row>
    <row r="22" spans="1:19" ht="12.75" x14ac:dyDescent="0.2">
      <c r="A22" s="355">
        <v>11</v>
      </c>
      <c r="B22" s="48" t="s">
        <v>70</v>
      </c>
      <c r="C22" s="102" t="s">
        <v>7</v>
      </c>
      <c r="D22" s="626">
        <v>1042770.82</v>
      </c>
      <c r="E22" s="627"/>
      <c r="F22" s="660">
        <f t="shared" si="5"/>
        <v>1042770.82</v>
      </c>
      <c r="G22" s="669">
        <v>67103.94</v>
      </c>
      <c r="H22" s="627"/>
      <c r="I22" s="628">
        <f t="shared" si="6"/>
        <v>67103.94</v>
      </c>
      <c r="J22" s="661">
        <f t="shared" si="7"/>
        <v>1109874.76</v>
      </c>
      <c r="K22" s="593"/>
      <c r="L22" s="594"/>
      <c r="M22" s="662">
        <f t="shared" si="3"/>
        <v>0</v>
      </c>
      <c r="N22" s="593"/>
      <c r="O22" s="594"/>
      <c r="P22" s="663">
        <f t="shared" si="8"/>
        <v>0</v>
      </c>
      <c r="Q22" s="634">
        <f t="shared" si="4"/>
        <v>1109874.76</v>
      </c>
      <c r="S22" s="96"/>
    </row>
    <row r="23" spans="1:19" ht="12.75" x14ac:dyDescent="0.2">
      <c r="A23" s="355">
        <v>12</v>
      </c>
      <c r="B23" s="48" t="s">
        <v>71</v>
      </c>
      <c r="C23" s="102" t="s">
        <v>19</v>
      </c>
      <c r="D23" s="626">
        <v>1878942.25</v>
      </c>
      <c r="E23" s="627"/>
      <c r="F23" s="660">
        <f t="shared" si="5"/>
        <v>1878942.25</v>
      </c>
      <c r="G23" s="669">
        <v>770788.5</v>
      </c>
      <c r="H23" s="627"/>
      <c r="I23" s="628">
        <f t="shared" si="6"/>
        <v>770788.5</v>
      </c>
      <c r="J23" s="661">
        <f t="shared" si="7"/>
        <v>2649730.75</v>
      </c>
      <c r="K23" s="593"/>
      <c r="L23" s="594"/>
      <c r="M23" s="662">
        <f t="shared" si="3"/>
        <v>0</v>
      </c>
      <c r="N23" s="593"/>
      <c r="O23" s="594"/>
      <c r="P23" s="663">
        <f t="shared" si="8"/>
        <v>0</v>
      </c>
      <c r="Q23" s="634">
        <f t="shared" si="4"/>
        <v>2649730.75</v>
      </c>
      <c r="S23" s="96"/>
    </row>
    <row r="24" spans="1:19" ht="12" customHeight="1" x14ac:dyDescent="0.2">
      <c r="A24" s="355">
        <v>13</v>
      </c>
      <c r="B24" s="354" t="s">
        <v>260</v>
      </c>
      <c r="C24" s="103" t="s">
        <v>261</v>
      </c>
      <c r="D24" s="626"/>
      <c r="E24" s="627"/>
      <c r="F24" s="660">
        <f t="shared" si="5"/>
        <v>0</v>
      </c>
      <c r="G24" s="669"/>
      <c r="H24" s="627"/>
      <c r="I24" s="628">
        <f t="shared" si="6"/>
        <v>0</v>
      </c>
      <c r="J24" s="661">
        <f t="shared" si="7"/>
        <v>0</v>
      </c>
      <c r="K24" s="593"/>
      <c r="L24" s="594"/>
      <c r="M24" s="662">
        <f t="shared" si="3"/>
        <v>0</v>
      </c>
      <c r="N24" s="593"/>
      <c r="O24" s="594"/>
      <c r="P24" s="663">
        <f t="shared" si="8"/>
        <v>0</v>
      </c>
      <c r="Q24" s="634">
        <f t="shared" si="4"/>
        <v>0</v>
      </c>
      <c r="S24" s="96"/>
    </row>
    <row r="25" spans="1:19" ht="12" customHeight="1" x14ac:dyDescent="0.2">
      <c r="A25" s="355">
        <v>14</v>
      </c>
      <c r="B25" s="63" t="s">
        <v>72</v>
      </c>
      <c r="C25" s="103" t="s">
        <v>73</v>
      </c>
      <c r="D25" s="626"/>
      <c r="E25" s="627"/>
      <c r="F25" s="660">
        <f t="shared" si="5"/>
        <v>0</v>
      </c>
      <c r="G25" s="669"/>
      <c r="H25" s="627"/>
      <c r="I25" s="628">
        <f t="shared" si="6"/>
        <v>0</v>
      </c>
      <c r="J25" s="661">
        <f t="shared" si="7"/>
        <v>0</v>
      </c>
      <c r="K25" s="593"/>
      <c r="L25" s="594"/>
      <c r="M25" s="662">
        <f t="shared" si="3"/>
        <v>0</v>
      </c>
      <c r="N25" s="593"/>
      <c r="O25" s="594"/>
      <c r="P25" s="663">
        <f t="shared" si="8"/>
        <v>0</v>
      </c>
      <c r="Q25" s="634">
        <f t="shared" si="4"/>
        <v>0</v>
      </c>
      <c r="S25" s="96"/>
    </row>
    <row r="26" spans="1:19" ht="12.75" x14ac:dyDescent="0.2">
      <c r="A26" s="355">
        <v>15</v>
      </c>
      <c r="B26" s="48" t="s">
        <v>74</v>
      </c>
      <c r="C26" s="102" t="s">
        <v>22</v>
      </c>
      <c r="D26" s="626">
        <v>1880627.4</v>
      </c>
      <c r="E26" s="627"/>
      <c r="F26" s="660">
        <f t="shared" si="5"/>
        <v>1880627.4</v>
      </c>
      <c r="G26" s="669">
        <v>80706.09</v>
      </c>
      <c r="H26" s="627"/>
      <c r="I26" s="628">
        <f t="shared" si="6"/>
        <v>80706.09</v>
      </c>
      <c r="J26" s="661">
        <f t="shared" si="7"/>
        <v>1961333.49</v>
      </c>
      <c r="K26" s="593"/>
      <c r="L26" s="594"/>
      <c r="M26" s="662">
        <f t="shared" si="3"/>
        <v>0</v>
      </c>
      <c r="N26" s="593"/>
      <c r="O26" s="594"/>
      <c r="P26" s="663">
        <f t="shared" si="8"/>
        <v>0</v>
      </c>
      <c r="Q26" s="634">
        <f t="shared" si="4"/>
        <v>1961333.49</v>
      </c>
      <c r="S26" s="96"/>
    </row>
    <row r="27" spans="1:19" ht="12.75" x14ac:dyDescent="0.2">
      <c r="A27" s="355">
        <v>16</v>
      </c>
      <c r="B27" s="48" t="s">
        <v>75</v>
      </c>
      <c r="C27" s="102" t="s">
        <v>10</v>
      </c>
      <c r="D27" s="626">
        <v>2093293.33</v>
      </c>
      <c r="E27" s="627"/>
      <c r="F27" s="660">
        <f t="shared" si="5"/>
        <v>2093293.33</v>
      </c>
      <c r="G27" s="669">
        <v>66197.13</v>
      </c>
      <c r="H27" s="627"/>
      <c r="I27" s="628">
        <f t="shared" si="6"/>
        <v>66197.13</v>
      </c>
      <c r="J27" s="661">
        <f t="shared" si="7"/>
        <v>2159490.46</v>
      </c>
      <c r="K27" s="593">
        <v>8427115.2400000002</v>
      </c>
      <c r="L27" s="594"/>
      <c r="M27" s="662">
        <f t="shared" si="3"/>
        <v>8427115.2400000002</v>
      </c>
      <c r="N27" s="593"/>
      <c r="O27" s="594"/>
      <c r="P27" s="663">
        <f t="shared" si="8"/>
        <v>0</v>
      </c>
      <c r="Q27" s="634">
        <f t="shared" si="4"/>
        <v>10586605.699999999</v>
      </c>
      <c r="S27" s="96"/>
    </row>
    <row r="28" spans="1:19" ht="12.75" x14ac:dyDescent="0.2">
      <c r="A28" s="355">
        <v>17</v>
      </c>
      <c r="B28" s="48" t="s">
        <v>76</v>
      </c>
      <c r="C28" s="102" t="s">
        <v>235</v>
      </c>
      <c r="D28" s="626">
        <v>1688183.27</v>
      </c>
      <c r="E28" s="627"/>
      <c r="F28" s="660">
        <f t="shared" si="5"/>
        <v>1688183.27</v>
      </c>
      <c r="G28" s="669">
        <v>1031949.78</v>
      </c>
      <c r="H28" s="627"/>
      <c r="I28" s="628">
        <f t="shared" si="6"/>
        <v>1031949.78</v>
      </c>
      <c r="J28" s="661">
        <f t="shared" si="7"/>
        <v>2720133.05</v>
      </c>
      <c r="K28" s="593">
        <v>4788179.370000001</v>
      </c>
      <c r="L28" s="594"/>
      <c r="M28" s="662">
        <f t="shared" si="3"/>
        <v>4788179.370000001</v>
      </c>
      <c r="N28" s="593"/>
      <c r="O28" s="594"/>
      <c r="P28" s="663">
        <f t="shared" si="8"/>
        <v>0</v>
      </c>
      <c r="Q28" s="634">
        <f t="shared" si="4"/>
        <v>7508312.4200000009</v>
      </c>
      <c r="S28" s="96"/>
    </row>
    <row r="29" spans="1:19" ht="12.75" x14ac:dyDescent="0.2">
      <c r="A29" s="355">
        <v>18</v>
      </c>
      <c r="B29" s="48" t="s">
        <v>77</v>
      </c>
      <c r="C29" s="102" t="s">
        <v>9</v>
      </c>
      <c r="D29" s="626">
        <v>2774767.99</v>
      </c>
      <c r="E29" s="627"/>
      <c r="F29" s="660">
        <f t="shared" si="5"/>
        <v>2774767.99</v>
      </c>
      <c r="G29" s="669">
        <v>3680741.79</v>
      </c>
      <c r="H29" s="627"/>
      <c r="I29" s="628">
        <f t="shared" si="6"/>
        <v>3680741.79</v>
      </c>
      <c r="J29" s="661">
        <f t="shared" si="7"/>
        <v>6455509.7800000003</v>
      </c>
      <c r="K29" s="593">
        <v>11068118.390000012</v>
      </c>
      <c r="L29" s="594"/>
      <c r="M29" s="662">
        <f t="shared" si="3"/>
        <v>11068118.390000012</v>
      </c>
      <c r="N29" s="593"/>
      <c r="O29" s="594"/>
      <c r="P29" s="663">
        <f t="shared" si="8"/>
        <v>0</v>
      </c>
      <c r="Q29" s="634">
        <f t="shared" si="4"/>
        <v>17523628.170000013</v>
      </c>
      <c r="S29" s="96"/>
    </row>
    <row r="30" spans="1:19" ht="12.75" x14ac:dyDescent="0.2">
      <c r="A30" s="355">
        <v>19</v>
      </c>
      <c r="B30" s="76" t="s">
        <v>78</v>
      </c>
      <c r="C30" s="102" t="s">
        <v>11</v>
      </c>
      <c r="D30" s="626">
        <v>568569.61</v>
      </c>
      <c r="E30" s="627"/>
      <c r="F30" s="660">
        <f t="shared" si="5"/>
        <v>568569.61</v>
      </c>
      <c r="G30" s="669">
        <v>57129.03</v>
      </c>
      <c r="H30" s="627"/>
      <c r="I30" s="628">
        <f t="shared" si="6"/>
        <v>57129.03</v>
      </c>
      <c r="J30" s="661">
        <f t="shared" si="7"/>
        <v>625698.64</v>
      </c>
      <c r="K30" s="593"/>
      <c r="L30" s="594"/>
      <c r="M30" s="662">
        <f t="shared" si="3"/>
        <v>0</v>
      </c>
      <c r="N30" s="593"/>
      <c r="O30" s="594"/>
      <c r="P30" s="663">
        <f t="shared" si="8"/>
        <v>0</v>
      </c>
      <c r="Q30" s="634">
        <f t="shared" si="4"/>
        <v>625698.64</v>
      </c>
      <c r="S30" s="96"/>
    </row>
    <row r="31" spans="1:19" ht="12.75" x14ac:dyDescent="0.2">
      <c r="A31" s="355">
        <v>20</v>
      </c>
      <c r="B31" s="76" t="s">
        <v>79</v>
      </c>
      <c r="C31" s="102" t="s">
        <v>236</v>
      </c>
      <c r="D31" s="626">
        <v>757643.44</v>
      </c>
      <c r="E31" s="627"/>
      <c r="F31" s="660">
        <f t="shared" si="5"/>
        <v>757643.44</v>
      </c>
      <c r="G31" s="669">
        <v>67103.94</v>
      </c>
      <c r="H31" s="627"/>
      <c r="I31" s="628">
        <f t="shared" si="6"/>
        <v>67103.94</v>
      </c>
      <c r="J31" s="661">
        <f t="shared" si="7"/>
        <v>824747.37999999989</v>
      </c>
      <c r="K31" s="593"/>
      <c r="L31" s="594"/>
      <c r="M31" s="662">
        <f t="shared" si="3"/>
        <v>0</v>
      </c>
      <c r="N31" s="593"/>
      <c r="O31" s="594"/>
      <c r="P31" s="663">
        <f t="shared" si="8"/>
        <v>0</v>
      </c>
      <c r="Q31" s="634">
        <f t="shared" si="4"/>
        <v>824747.37999999989</v>
      </c>
      <c r="S31" s="96"/>
    </row>
    <row r="32" spans="1:19" ht="12.75" x14ac:dyDescent="0.2">
      <c r="A32" s="355">
        <v>21</v>
      </c>
      <c r="B32" s="76" t="s">
        <v>80</v>
      </c>
      <c r="C32" s="102" t="s">
        <v>81</v>
      </c>
      <c r="D32" s="626">
        <v>1940955.77</v>
      </c>
      <c r="E32" s="627"/>
      <c r="F32" s="660">
        <f t="shared" si="5"/>
        <v>1940955.77</v>
      </c>
      <c r="G32" s="669">
        <v>2493727.5</v>
      </c>
      <c r="H32" s="627"/>
      <c r="I32" s="628">
        <f t="shared" si="6"/>
        <v>2493727.5</v>
      </c>
      <c r="J32" s="661">
        <f t="shared" si="7"/>
        <v>4434683.2699999996</v>
      </c>
      <c r="K32" s="593">
        <v>8735854.5800000001</v>
      </c>
      <c r="L32" s="594"/>
      <c r="M32" s="662">
        <f t="shared" si="3"/>
        <v>8735854.5800000001</v>
      </c>
      <c r="N32" s="593"/>
      <c r="O32" s="594"/>
      <c r="P32" s="663">
        <f t="shared" si="8"/>
        <v>0</v>
      </c>
      <c r="Q32" s="634">
        <f t="shared" si="4"/>
        <v>13170537.85</v>
      </c>
      <c r="S32" s="96"/>
    </row>
    <row r="33" spans="1:19" ht="12.75" x14ac:dyDescent="0.2">
      <c r="A33" s="355">
        <v>22</v>
      </c>
      <c r="B33" s="76" t="s">
        <v>82</v>
      </c>
      <c r="C33" s="102" t="s">
        <v>39</v>
      </c>
      <c r="D33" s="626">
        <v>1166123.8</v>
      </c>
      <c r="E33" s="627"/>
      <c r="F33" s="660">
        <f t="shared" si="5"/>
        <v>1166123.8</v>
      </c>
      <c r="G33" s="669">
        <v>1298551.92</v>
      </c>
      <c r="H33" s="627"/>
      <c r="I33" s="628">
        <f t="shared" si="6"/>
        <v>1298551.92</v>
      </c>
      <c r="J33" s="661">
        <f t="shared" si="7"/>
        <v>2464675.7199999997</v>
      </c>
      <c r="K33" s="593">
        <v>22077157.700000007</v>
      </c>
      <c r="L33" s="594"/>
      <c r="M33" s="662">
        <f t="shared" si="3"/>
        <v>22077157.700000007</v>
      </c>
      <c r="N33" s="593"/>
      <c r="O33" s="594"/>
      <c r="P33" s="663">
        <f t="shared" si="8"/>
        <v>0</v>
      </c>
      <c r="Q33" s="634">
        <f t="shared" si="4"/>
        <v>24541833.420000006</v>
      </c>
      <c r="S33" s="96"/>
    </row>
    <row r="34" spans="1:19" ht="12.75" x14ac:dyDescent="0.2">
      <c r="A34" s="355">
        <v>23</v>
      </c>
      <c r="B34" s="48" t="s">
        <v>83</v>
      </c>
      <c r="C34" s="102" t="s">
        <v>84</v>
      </c>
      <c r="D34" s="626"/>
      <c r="E34" s="627"/>
      <c r="F34" s="660">
        <f t="shared" si="5"/>
        <v>0</v>
      </c>
      <c r="G34" s="669"/>
      <c r="H34" s="627"/>
      <c r="I34" s="628">
        <f t="shared" si="6"/>
        <v>0</v>
      </c>
      <c r="J34" s="661">
        <f t="shared" si="7"/>
        <v>0</v>
      </c>
      <c r="K34" s="593"/>
      <c r="L34" s="594"/>
      <c r="M34" s="662">
        <f t="shared" si="3"/>
        <v>0</v>
      </c>
      <c r="N34" s="593"/>
      <c r="O34" s="594"/>
      <c r="P34" s="663">
        <f t="shared" si="8"/>
        <v>0</v>
      </c>
      <c r="Q34" s="634">
        <f t="shared" si="4"/>
        <v>0</v>
      </c>
      <c r="S34" s="96"/>
    </row>
    <row r="35" spans="1:19" ht="12.75" x14ac:dyDescent="0.2">
      <c r="A35" s="355">
        <v>24</v>
      </c>
      <c r="B35" s="48" t="s">
        <v>85</v>
      </c>
      <c r="C35" s="102" t="s">
        <v>86</v>
      </c>
      <c r="D35" s="626"/>
      <c r="E35" s="627"/>
      <c r="F35" s="660">
        <f t="shared" si="5"/>
        <v>0</v>
      </c>
      <c r="G35" s="669"/>
      <c r="H35" s="627"/>
      <c r="I35" s="628">
        <f t="shared" si="6"/>
        <v>0</v>
      </c>
      <c r="J35" s="661">
        <f t="shared" si="7"/>
        <v>0</v>
      </c>
      <c r="K35" s="593"/>
      <c r="L35" s="594"/>
      <c r="M35" s="662">
        <f t="shared" si="3"/>
        <v>0</v>
      </c>
      <c r="N35" s="593"/>
      <c r="O35" s="594"/>
      <c r="P35" s="663">
        <f t="shared" si="8"/>
        <v>0</v>
      </c>
      <c r="Q35" s="634">
        <f t="shared" si="4"/>
        <v>0</v>
      </c>
      <c r="S35" s="96"/>
    </row>
    <row r="36" spans="1:19" ht="24" x14ac:dyDescent="0.2">
      <c r="A36" s="355">
        <v>25</v>
      </c>
      <c r="B36" s="48" t="s">
        <v>87</v>
      </c>
      <c r="C36" s="102" t="s">
        <v>88</v>
      </c>
      <c r="D36" s="626"/>
      <c r="E36" s="627"/>
      <c r="F36" s="660">
        <f t="shared" si="5"/>
        <v>0</v>
      </c>
      <c r="G36" s="669"/>
      <c r="H36" s="627"/>
      <c r="I36" s="628">
        <f t="shared" si="6"/>
        <v>0</v>
      </c>
      <c r="J36" s="661">
        <f t="shared" si="7"/>
        <v>0</v>
      </c>
      <c r="K36" s="593"/>
      <c r="L36" s="594"/>
      <c r="M36" s="662">
        <f t="shared" si="3"/>
        <v>0</v>
      </c>
      <c r="N36" s="593"/>
      <c r="O36" s="594"/>
      <c r="P36" s="663">
        <f t="shared" si="8"/>
        <v>0</v>
      </c>
      <c r="Q36" s="634">
        <f t="shared" si="4"/>
        <v>0</v>
      </c>
      <c r="S36" s="96"/>
    </row>
    <row r="37" spans="1:19" ht="12.75" x14ac:dyDescent="0.2">
      <c r="A37" s="355">
        <v>26</v>
      </c>
      <c r="B37" s="76" t="s">
        <v>89</v>
      </c>
      <c r="C37" s="102" t="s">
        <v>90</v>
      </c>
      <c r="D37" s="626">
        <v>972668.58</v>
      </c>
      <c r="E37" s="627"/>
      <c r="F37" s="660">
        <f t="shared" si="5"/>
        <v>972668.58</v>
      </c>
      <c r="G37" s="669">
        <v>57129.03</v>
      </c>
      <c r="H37" s="627"/>
      <c r="I37" s="628">
        <f t="shared" si="6"/>
        <v>57129.03</v>
      </c>
      <c r="J37" s="661">
        <f t="shared" si="7"/>
        <v>1029797.61</v>
      </c>
      <c r="K37" s="593"/>
      <c r="L37" s="594"/>
      <c r="M37" s="662">
        <f t="shared" si="3"/>
        <v>0</v>
      </c>
      <c r="N37" s="593"/>
      <c r="O37" s="594"/>
      <c r="P37" s="663">
        <f t="shared" si="8"/>
        <v>0</v>
      </c>
      <c r="Q37" s="634">
        <f t="shared" si="4"/>
        <v>1029797.61</v>
      </c>
      <c r="S37" s="96"/>
    </row>
    <row r="38" spans="1:19" ht="12.75" x14ac:dyDescent="0.2">
      <c r="A38" s="355">
        <v>27</v>
      </c>
      <c r="B38" s="48" t="s">
        <v>91</v>
      </c>
      <c r="C38" s="102" t="s">
        <v>92</v>
      </c>
      <c r="D38" s="626">
        <v>673048.91</v>
      </c>
      <c r="E38" s="627"/>
      <c r="F38" s="660">
        <f t="shared" si="5"/>
        <v>673048.91</v>
      </c>
      <c r="G38" s="669">
        <v>62569.89</v>
      </c>
      <c r="H38" s="627"/>
      <c r="I38" s="628">
        <f t="shared" si="6"/>
        <v>62569.89</v>
      </c>
      <c r="J38" s="661">
        <f t="shared" si="7"/>
        <v>735618.8</v>
      </c>
      <c r="K38" s="593"/>
      <c r="L38" s="594"/>
      <c r="M38" s="662">
        <f t="shared" si="3"/>
        <v>0</v>
      </c>
      <c r="N38" s="593"/>
      <c r="O38" s="594"/>
      <c r="P38" s="663">
        <f t="shared" si="8"/>
        <v>0</v>
      </c>
      <c r="Q38" s="634">
        <f t="shared" si="4"/>
        <v>735618.8</v>
      </c>
      <c r="S38" s="96"/>
    </row>
    <row r="39" spans="1:19" ht="12.75" x14ac:dyDescent="0.2">
      <c r="A39" s="355">
        <v>28</v>
      </c>
      <c r="B39" s="48" t="s">
        <v>93</v>
      </c>
      <c r="C39" s="102" t="s">
        <v>94</v>
      </c>
      <c r="D39" s="626"/>
      <c r="E39" s="627"/>
      <c r="F39" s="660">
        <f t="shared" si="5"/>
        <v>0</v>
      </c>
      <c r="G39" s="669"/>
      <c r="H39" s="627"/>
      <c r="I39" s="628">
        <f t="shared" si="6"/>
        <v>0</v>
      </c>
      <c r="J39" s="661">
        <f t="shared" si="7"/>
        <v>0</v>
      </c>
      <c r="K39" s="593"/>
      <c r="L39" s="594"/>
      <c r="M39" s="662">
        <f t="shared" si="3"/>
        <v>0</v>
      </c>
      <c r="N39" s="593"/>
      <c r="O39" s="594"/>
      <c r="P39" s="663">
        <f t="shared" si="8"/>
        <v>0</v>
      </c>
      <c r="Q39" s="634">
        <f t="shared" si="4"/>
        <v>0</v>
      </c>
      <c r="S39" s="96"/>
    </row>
    <row r="40" spans="1:19" ht="12.75" x14ac:dyDescent="0.2">
      <c r="A40" s="355">
        <v>29</v>
      </c>
      <c r="B40" s="76" t="s">
        <v>95</v>
      </c>
      <c r="C40" s="102" t="s">
        <v>96</v>
      </c>
      <c r="D40" s="626"/>
      <c r="E40" s="627"/>
      <c r="F40" s="660">
        <f t="shared" si="5"/>
        <v>0</v>
      </c>
      <c r="G40" s="669"/>
      <c r="H40" s="627"/>
      <c r="I40" s="628">
        <f t="shared" si="6"/>
        <v>0</v>
      </c>
      <c r="J40" s="661">
        <f t="shared" si="7"/>
        <v>0</v>
      </c>
      <c r="K40" s="593"/>
      <c r="L40" s="594"/>
      <c r="M40" s="662">
        <f t="shared" si="3"/>
        <v>0</v>
      </c>
      <c r="N40" s="593"/>
      <c r="O40" s="594"/>
      <c r="P40" s="663">
        <f t="shared" si="8"/>
        <v>0</v>
      </c>
      <c r="Q40" s="634">
        <f t="shared" si="4"/>
        <v>0</v>
      </c>
      <c r="S40" s="96"/>
    </row>
    <row r="41" spans="1:19" ht="22.5" customHeight="1" x14ac:dyDescent="0.2">
      <c r="A41" s="355">
        <v>30</v>
      </c>
      <c r="B41" s="76" t="s">
        <v>97</v>
      </c>
      <c r="C41" s="102" t="s">
        <v>23</v>
      </c>
      <c r="D41" s="626"/>
      <c r="E41" s="627"/>
      <c r="F41" s="660">
        <f t="shared" si="5"/>
        <v>0</v>
      </c>
      <c r="G41" s="669"/>
      <c r="H41" s="627"/>
      <c r="I41" s="628">
        <f t="shared" si="6"/>
        <v>0</v>
      </c>
      <c r="J41" s="661">
        <f t="shared" si="7"/>
        <v>0</v>
      </c>
      <c r="K41" s="593"/>
      <c r="L41" s="594"/>
      <c r="M41" s="662">
        <f t="shared" si="3"/>
        <v>0</v>
      </c>
      <c r="N41" s="593"/>
      <c r="O41" s="594"/>
      <c r="P41" s="663">
        <f t="shared" si="8"/>
        <v>0</v>
      </c>
      <c r="Q41" s="634">
        <f t="shared" si="4"/>
        <v>0</v>
      </c>
      <c r="S41" s="96"/>
    </row>
    <row r="42" spans="1:19" ht="15" customHeight="1" x14ac:dyDescent="0.2">
      <c r="A42" s="355">
        <v>31</v>
      </c>
      <c r="B42" s="76" t="s">
        <v>98</v>
      </c>
      <c r="C42" s="102" t="s">
        <v>58</v>
      </c>
      <c r="D42" s="626"/>
      <c r="E42" s="627"/>
      <c r="F42" s="660">
        <f t="shared" si="5"/>
        <v>0</v>
      </c>
      <c r="G42" s="669"/>
      <c r="H42" s="627"/>
      <c r="I42" s="628">
        <f t="shared" si="6"/>
        <v>0</v>
      </c>
      <c r="J42" s="661">
        <f t="shared" si="7"/>
        <v>0</v>
      </c>
      <c r="K42" s="593"/>
      <c r="L42" s="594"/>
      <c r="M42" s="662">
        <f t="shared" si="3"/>
        <v>0</v>
      </c>
      <c r="N42" s="593"/>
      <c r="O42" s="594"/>
      <c r="P42" s="663">
        <f t="shared" si="8"/>
        <v>0</v>
      </c>
      <c r="Q42" s="634">
        <f t="shared" si="4"/>
        <v>0</v>
      </c>
      <c r="S42" s="96"/>
    </row>
    <row r="43" spans="1:19" ht="12.75" x14ac:dyDescent="0.2">
      <c r="A43" s="355">
        <v>32</v>
      </c>
      <c r="B43" s="48" t="s">
        <v>99</v>
      </c>
      <c r="C43" s="102" t="s">
        <v>40</v>
      </c>
      <c r="D43" s="626">
        <v>4595404.05</v>
      </c>
      <c r="E43" s="627"/>
      <c r="F43" s="660">
        <f t="shared" si="5"/>
        <v>4595404.05</v>
      </c>
      <c r="G43" s="669">
        <v>3561042.87</v>
      </c>
      <c r="H43" s="627"/>
      <c r="I43" s="628">
        <f t="shared" si="6"/>
        <v>3561042.87</v>
      </c>
      <c r="J43" s="661">
        <f t="shared" si="7"/>
        <v>8156446.9199999999</v>
      </c>
      <c r="K43" s="593">
        <v>13123367.16</v>
      </c>
      <c r="L43" s="594"/>
      <c r="M43" s="662">
        <f t="shared" si="3"/>
        <v>13123367.16</v>
      </c>
      <c r="N43" s="593"/>
      <c r="O43" s="594"/>
      <c r="P43" s="663">
        <f t="shared" si="8"/>
        <v>0</v>
      </c>
      <c r="Q43" s="634">
        <f t="shared" si="4"/>
        <v>21279814.079999998</v>
      </c>
      <c r="S43" s="96"/>
    </row>
    <row r="44" spans="1:19" ht="12.75" x14ac:dyDescent="0.2">
      <c r="A44" s="355">
        <v>33</v>
      </c>
      <c r="B44" s="76" t="s">
        <v>100</v>
      </c>
      <c r="C44" s="102" t="s">
        <v>38</v>
      </c>
      <c r="D44" s="626">
        <v>4088173.9</v>
      </c>
      <c r="E44" s="627"/>
      <c r="F44" s="660">
        <f t="shared" si="5"/>
        <v>4088173.9</v>
      </c>
      <c r="G44" s="669">
        <v>5164282.95</v>
      </c>
      <c r="H44" s="627"/>
      <c r="I44" s="628">
        <f t="shared" si="6"/>
        <v>5164282.95</v>
      </c>
      <c r="J44" s="661">
        <f t="shared" si="7"/>
        <v>9252456.8499999996</v>
      </c>
      <c r="K44" s="593">
        <v>28319498.740000002</v>
      </c>
      <c r="L44" s="594"/>
      <c r="M44" s="662">
        <f t="shared" ref="M44:M75" si="9">SUM(K44:L44)</f>
        <v>28319498.740000002</v>
      </c>
      <c r="N44" s="593">
        <v>1535876.7</v>
      </c>
      <c r="O44" s="594"/>
      <c r="P44" s="663">
        <f t="shared" si="8"/>
        <v>1535876.7</v>
      </c>
      <c r="Q44" s="634">
        <f t="shared" ref="Q44:Q75" si="10">J44+M44+P44</f>
        <v>39107832.290000007</v>
      </c>
      <c r="S44" s="96"/>
    </row>
    <row r="45" spans="1:19" ht="12.75" x14ac:dyDescent="0.2">
      <c r="A45" s="355">
        <v>34</v>
      </c>
      <c r="B45" s="76" t="s">
        <v>101</v>
      </c>
      <c r="C45" s="102" t="s">
        <v>16</v>
      </c>
      <c r="D45" s="626">
        <v>1149272.3</v>
      </c>
      <c r="E45" s="627"/>
      <c r="F45" s="660">
        <f t="shared" si="5"/>
        <v>1149272.3</v>
      </c>
      <c r="G45" s="669">
        <v>458845.86</v>
      </c>
      <c r="H45" s="627"/>
      <c r="I45" s="628">
        <f t="shared" si="6"/>
        <v>458845.86</v>
      </c>
      <c r="J45" s="661">
        <f t="shared" si="7"/>
        <v>1608118.1600000001</v>
      </c>
      <c r="K45" s="593">
        <v>6330529.7000000067</v>
      </c>
      <c r="L45" s="594"/>
      <c r="M45" s="662">
        <f t="shared" si="9"/>
        <v>6330529.7000000067</v>
      </c>
      <c r="N45" s="593"/>
      <c r="O45" s="594"/>
      <c r="P45" s="663">
        <f t="shared" si="8"/>
        <v>0</v>
      </c>
      <c r="Q45" s="634">
        <f t="shared" si="10"/>
        <v>7938647.8600000069</v>
      </c>
      <c r="S45" s="96"/>
    </row>
    <row r="46" spans="1:19" ht="12.75" x14ac:dyDescent="0.2">
      <c r="A46" s="355">
        <v>35</v>
      </c>
      <c r="B46" s="76" t="s">
        <v>102</v>
      </c>
      <c r="C46" s="102" t="s">
        <v>21</v>
      </c>
      <c r="D46" s="626">
        <v>2388531.61</v>
      </c>
      <c r="E46" s="627"/>
      <c r="F46" s="660">
        <f t="shared" si="5"/>
        <v>2388531.61</v>
      </c>
      <c r="G46" s="669">
        <v>3108544.68</v>
      </c>
      <c r="H46" s="627"/>
      <c r="I46" s="628">
        <f t="shared" si="6"/>
        <v>3108544.68</v>
      </c>
      <c r="J46" s="661">
        <f t="shared" si="7"/>
        <v>5497076.29</v>
      </c>
      <c r="K46" s="593">
        <v>10998398.23</v>
      </c>
      <c r="L46" s="594"/>
      <c r="M46" s="662">
        <f t="shared" si="9"/>
        <v>10998398.23</v>
      </c>
      <c r="N46" s="593">
        <v>1021890.24</v>
      </c>
      <c r="O46" s="594"/>
      <c r="P46" s="663">
        <f t="shared" si="8"/>
        <v>1021890.24</v>
      </c>
      <c r="Q46" s="634">
        <f t="shared" si="10"/>
        <v>17517364.759999998</v>
      </c>
      <c r="S46" s="96"/>
    </row>
    <row r="47" spans="1:19" ht="12.75" x14ac:dyDescent="0.2">
      <c r="A47" s="355">
        <v>36</v>
      </c>
      <c r="B47" s="76" t="s">
        <v>103</v>
      </c>
      <c r="C47" s="102" t="s">
        <v>25</v>
      </c>
      <c r="D47" s="626">
        <v>1736041.53</v>
      </c>
      <c r="E47" s="627"/>
      <c r="F47" s="660">
        <f t="shared" si="5"/>
        <v>1736041.53</v>
      </c>
      <c r="G47" s="669">
        <v>68010.75</v>
      </c>
      <c r="H47" s="627"/>
      <c r="I47" s="628">
        <f t="shared" si="6"/>
        <v>68010.75</v>
      </c>
      <c r="J47" s="661">
        <f t="shared" si="7"/>
        <v>1804052.28</v>
      </c>
      <c r="K47" s="593">
        <v>3905387.0700000003</v>
      </c>
      <c r="L47" s="594"/>
      <c r="M47" s="662">
        <f t="shared" si="9"/>
        <v>3905387.0700000003</v>
      </c>
      <c r="N47" s="593"/>
      <c r="O47" s="594"/>
      <c r="P47" s="663">
        <f t="shared" si="8"/>
        <v>0</v>
      </c>
      <c r="Q47" s="634">
        <f t="shared" si="10"/>
        <v>5709439.3500000006</v>
      </c>
      <c r="S47" s="96"/>
    </row>
    <row r="48" spans="1:19" ht="12.75" x14ac:dyDescent="0.2">
      <c r="A48" s="355">
        <v>37</v>
      </c>
      <c r="B48" s="48" t="s">
        <v>104</v>
      </c>
      <c r="C48" s="102" t="s">
        <v>237</v>
      </c>
      <c r="D48" s="626">
        <v>2354828.61</v>
      </c>
      <c r="E48" s="627"/>
      <c r="F48" s="660">
        <f t="shared" si="5"/>
        <v>2354828.61</v>
      </c>
      <c r="G48" s="669">
        <v>2927182.68</v>
      </c>
      <c r="H48" s="627"/>
      <c r="I48" s="628">
        <f t="shared" si="6"/>
        <v>2927182.68</v>
      </c>
      <c r="J48" s="661">
        <f t="shared" si="7"/>
        <v>5282011.29</v>
      </c>
      <c r="K48" s="593">
        <v>13211262.120000001</v>
      </c>
      <c r="L48" s="594"/>
      <c r="M48" s="662">
        <f t="shared" si="9"/>
        <v>13211262.120000001</v>
      </c>
      <c r="N48" s="593"/>
      <c r="O48" s="594"/>
      <c r="P48" s="663">
        <f t="shared" si="8"/>
        <v>0</v>
      </c>
      <c r="Q48" s="634">
        <f t="shared" si="10"/>
        <v>18493273.41</v>
      </c>
      <c r="S48" s="96"/>
    </row>
    <row r="49" spans="1:19" ht="12.75" x14ac:dyDescent="0.2">
      <c r="A49" s="355">
        <v>38</v>
      </c>
      <c r="B49" s="76" t="s">
        <v>105</v>
      </c>
      <c r="C49" s="102" t="s">
        <v>238</v>
      </c>
      <c r="D49" s="626">
        <v>1553034.24</v>
      </c>
      <c r="E49" s="627"/>
      <c r="F49" s="660">
        <f t="shared" si="5"/>
        <v>1553034.24</v>
      </c>
      <c r="G49" s="669">
        <v>97935.48</v>
      </c>
      <c r="H49" s="627"/>
      <c r="I49" s="628">
        <f t="shared" si="6"/>
        <v>97935.48</v>
      </c>
      <c r="J49" s="661">
        <f t="shared" si="7"/>
        <v>1650969.72</v>
      </c>
      <c r="K49" s="593"/>
      <c r="L49" s="594"/>
      <c r="M49" s="662">
        <f t="shared" si="9"/>
        <v>0</v>
      </c>
      <c r="N49" s="593"/>
      <c r="O49" s="594"/>
      <c r="P49" s="663">
        <f t="shared" si="8"/>
        <v>0</v>
      </c>
      <c r="Q49" s="634">
        <f t="shared" si="10"/>
        <v>1650969.72</v>
      </c>
      <c r="S49" s="96"/>
    </row>
    <row r="50" spans="1:19" ht="12.75" x14ac:dyDescent="0.2">
      <c r="A50" s="355">
        <v>39</v>
      </c>
      <c r="B50" s="76" t="s">
        <v>106</v>
      </c>
      <c r="C50" s="102" t="s">
        <v>239</v>
      </c>
      <c r="D50" s="626">
        <v>653838.19999999995</v>
      </c>
      <c r="E50" s="627"/>
      <c r="F50" s="660">
        <f t="shared" si="5"/>
        <v>653838.19999999995</v>
      </c>
      <c r="G50" s="669">
        <v>62569.89</v>
      </c>
      <c r="H50" s="627"/>
      <c r="I50" s="628">
        <f t="shared" si="6"/>
        <v>62569.89</v>
      </c>
      <c r="J50" s="661">
        <f t="shared" si="7"/>
        <v>716408.09</v>
      </c>
      <c r="K50" s="593"/>
      <c r="L50" s="594"/>
      <c r="M50" s="662">
        <f t="shared" si="9"/>
        <v>0</v>
      </c>
      <c r="N50" s="593"/>
      <c r="O50" s="594"/>
      <c r="P50" s="663">
        <f t="shared" si="8"/>
        <v>0</v>
      </c>
      <c r="Q50" s="634">
        <f t="shared" si="10"/>
        <v>716408.09</v>
      </c>
      <c r="S50" s="96"/>
    </row>
    <row r="51" spans="1:19" ht="12.75" x14ac:dyDescent="0.2">
      <c r="A51" s="355">
        <v>40</v>
      </c>
      <c r="B51" s="75" t="s">
        <v>107</v>
      </c>
      <c r="C51" s="104" t="s">
        <v>24</v>
      </c>
      <c r="D51" s="626">
        <v>1968255.2</v>
      </c>
      <c r="E51" s="627"/>
      <c r="F51" s="660">
        <f t="shared" si="5"/>
        <v>1968255.2</v>
      </c>
      <c r="G51" s="669">
        <v>422573.46</v>
      </c>
      <c r="H51" s="627"/>
      <c r="I51" s="628">
        <f t="shared" si="6"/>
        <v>422573.46</v>
      </c>
      <c r="J51" s="661">
        <f t="shared" si="7"/>
        <v>2390828.66</v>
      </c>
      <c r="K51" s="593"/>
      <c r="L51" s="594"/>
      <c r="M51" s="662">
        <f t="shared" si="9"/>
        <v>0</v>
      </c>
      <c r="N51" s="593"/>
      <c r="O51" s="594"/>
      <c r="P51" s="663">
        <f t="shared" si="8"/>
        <v>0</v>
      </c>
      <c r="Q51" s="634">
        <f t="shared" si="10"/>
        <v>2390828.66</v>
      </c>
      <c r="S51" s="96"/>
    </row>
    <row r="52" spans="1:19" ht="12.75" x14ac:dyDescent="0.2">
      <c r="A52" s="355">
        <v>41</v>
      </c>
      <c r="B52" s="76" t="s">
        <v>108</v>
      </c>
      <c r="C52" s="102" t="s">
        <v>20</v>
      </c>
      <c r="D52" s="626">
        <v>1016482.48</v>
      </c>
      <c r="E52" s="627"/>
      <c r="F52" s="660">
        <f t="shared" si="5"/>
        <v>1016482.48</v>
      </c>
      <c r="G52" s="669">
        <v>142369.17000000001</v>
      </c>
      <c r="H52" s="627"/>
      <c r="I52" s="628">
        <f t="shared" si="6"/>
        <v>142369.17000000001</v>
      </c>
      <c r="J52" s="661">
        <f t="shared" si="7"/>
        <v>1158851.6499999999</v>
      </c>
      <c r="K52" s="593"/>
      <c r="L52" s="594"/>
      <c r="M52" s="662">
        <f t="shared" si="9"/>
        <v>0</v>
      </c>
      <c r="N52" s="593"/>
      <c r="O52" s="594"/>
      <c r="P52" s="663">
        <f t="shared" si="8"/>
        <v>0</v>
      </c>
      <c r="Q52" s="634">
        <f t="shared" si="10"/>
        <v>1158851.6499999999</v>
      </c>
      <c r="S52" s="96"/>
    </row>
    <row r="53" spans="1:19" ht="12.75" x14ac:dyDescent="0.2">
      <c r="A53" s="355">
        <v>42</v>
      </c>
      <c r="B53" s="76" t="s">
        <v>109</v>
      </c>
      <c r="C53" s="102" t="s">
        <v>110</v>
      </c>
      <c r="D53" s="626"/>
      <c r="E53" s="627"/>
      <c r="F53" s="660">
        <f t="shared" si="5"/>
        <v>0</v>
      </c>
      <c r="G53" s="669"/>
      <c r="H53" s="627"/>
      <c r="I53" s="628">
        <f t="shared" si="6"/>
        <v>0</v>
      </c>
      <c r="J53" s="661">
        <f t="shared" si="7"/>
        <v>0</v>
      </c>
      <c r="K53" s="593"/>
      <c r="L53" s="594"/>
      <c r="M53" s="662">
        <f t="shared" si="9"/>
        <v>0</v>
      </c>
      <c r="N53" s="593"/>
      <c r="O53" s="594"/>
      <c r="P53" s="663">
        <f t="shared" si="8"/>
        <v>0</v>
      </c>
      <c r="Q53" s="634">
        <f t="shared" si="10"/>
        <v>0</v>
      </c>
      <c r="S53" s="96"/>
    </row>
    <row r="54" spans="1:19" ht="12.75" x14ac:dyDescent="0.2">
      <c r="A54" s="355">
        <v>43</v>
      </c>
      <c r="B54" s="48" t="s">
        <v>111</v>
      </c>
      <c r="C54" s="102" t="s">
        <v>112</v>
      </c>
      <c r="D54" s="626">
        <v>2562102.06</v>
      </c>
      <c r="E54" s="627"/>
      <c r="F54" s="660">
        <f t="shared" si="5"/>
        <v>2562102.06</v>
      </c>
      <c r="G54" s="669">
        <v>2910860.1</v>
      </c>
      <c r="H54" s="627"/>
      <c r="I54" s="628">
        <f t="shared" si="6"/>
        <v>2910860.1</v>
      </c>
      <c r="J54" s="661">
        <f t="shared" si="7"/>
        <v>5472962.1600000001</v>
      </c>
      <c r="K54" s="593">
        <v>10541064.129999999</v>
      </c>
      <c r="L54" s="594"/>
      <c r="M54" s="662">
        <f t="shared" si="9"/>
        <v>10541064.129999999</v>
      </c>
      <c r="N54" s="593"/>
      <c r="O54" s="594"/>
      <c r="P54" s="663">
        <f t="shared" si="8"/>
        <v>0</v>
      </c>
      <c r="Q54" s="634">
        <f t="shared" si="10"/>
        <v>16014026.289999999</v>
      </c>
      <c r="S54" s="96"/>
    </row>
    <row r="55" spans="1:19" ht="12.75" x14ac:dyDescent="0.2">
      <c r="A55" s="355">
        <v>44</v>
      </c>
      <c r="B55" s="76" t="s">
        <v>113</v>
      </c>
      <c r="C55" s="102" t="s">
        <v>244</v>
      </c>
      <c r="D55" s="626">
        <v>1061644.5</v>
      </c>
      <c r="E55" s="627"/>
      <c r="F55" s="660">
        <f t="shared" si="5"/>
        <v>1061644.5</v>
      </c>
      <c r="G55" s="669">
        <v>457939.05</v>
      </c>
      <c r="H55" s="627"/>
      <c r="I55" s="628">
        <f t="shared" si="6"/>
        <v>457939.05</v>
      </c>
      <c r="J55" s="661">
        <f t="shared" si="7"/>
        <v>1519583.55</v>
      </c>
      <c r="K55" s="593"/>
      <c r="L55" s="594"/>
      <c r="M55" s="662">
        <f t="shared" si="9"/>
        <v>0</v>
      </c>
      <c r="N55" s="593"/>
      <c r="O55" s="594"/>
      <c r="P55" s="663">
        <f t="shared" si="8"/>
        <v>0</v>
      </c>
      <c r="Q55" s="634">
        <f t="shared" si="10"/>
        <v>1519583.55</v>
      </c>
      <c r="S55" s="96"/>
    </row>
    <row r="56" spans="1:19" ht="12.75" x14ac:dyDescent="0.2">
      <c r="A56" s="355">
        <v>45</v>
      </c>
      <c r="B56" s="48" t="s">
        <v>114</v>
      </c>
      <c r="C56" s="102" t="s">
        <v>2</v>
      </c>
      <c r="D56" s="626">
        <v>3335248.88</v>
      </c>
      <c r="E56" s="627"/>
      <c r="F56" s="660">
        <f t="shared" si="5"/>
        <v>3335248.88</v>
      </c>
      <c r="G56" s="669">
        <v>3713386.95</v>
      </c>
      <c r="H56" s="627"/>
      <c r="I56" s="628">
        <f t="shared" si="6"/>
        <v>3713386.95</v>
      </c>
      <c r="J56" s="661">
        <f t="shared" si="7"/>
        <v>7048635.8300000001</v>
      </c>
      <c r="K56" s="593">
        <v>15371261.65</v>
      </c>
      <c r="L56" s="594"/>
      <c r="M56" s="662">
        <f t="shared" si="9"/>
        <v>15371261.65</v>
      </c>
      <c r="N56" s="593"/>
      <c r="O56" s="594"/>
      <c r="P56" s="663">
        <f t="shared" si="8"/>
        <v>0</v>
      </c>
      <c r="Q56" s="634">
        <f t="shared" si="10"/>
        <v>22419897.48</v>
      </c>
      <c r="S56" s="96"/>
    </row>
    <row r="57" spans="1:19" ht="12.75" x14ac:dyDescent="0.2">
      <c r="A57" s="355">
        <v>46</v>
      </c>
      <c r="B57" s="76" t="s">
        <v>115</v>
      </c>
      <c r="C57" s="102" t="s">
        <v>3</v>
      </c>
      <c r="D57" s="626">
        <v>1246673.97</v>
      </c>
      <c r="E57" s="627"/>
      <c r="F57" s="660">
        <f t="shared" si="5"/>
        <v>1246673.97</v>
      </c>
      <c r="G57" s="669">
        <v>41713.26</v>
      </c>
      <c r="H57" s="627"/>
      <c r="I57" s="628">
        <f t="shared" si="6"/>
        <v>41713.26</v>
      </c>
      <c r="J57" s="661">
        <f t="shared" si="7"/>
        <v>1288387.23</v>
      </c>
      <c r="K57" s="593"/>
      <c r="L57" s="594"/>
      <c r="M57" s="662">
        <f t="shared" si="9"/>
        <v>0</v>
      </c>
      <c r="N57" s="593"/>
      <c r="O57" s="594"/>
      <c r="P57" s="663">
        <f t="shared" si="8"/>
        <v>0</v>
      </c>
      <c r="Q57" s="634">
        <f t="shared" si="10"/>
        <v>1288387.23</v>
      </c>
      <c r="S57" s="96"/>
    </row>
    <row r="58" spans="1:19" ht="12.75" x14ac:dyDescent="0.2">
      <c r="A58" s="355">
        <v>47</v>
      </c>
      <c r="B58" s="76" t="s">
        <v>116</v>
      </c>
      <c r="C58" s="102" t="s">
        <v>240</v>
      </c>
      <c r="D58" s="626">
        <v>1537530.86</v>
      </c>
      <c r="E58" s="627"/>
      <c r="F58" s="660">
        <f t="shared" si="5"/>
        <v>1537530.86</v>
      </c>
      <c r="G58" s="669">
        <v>553154.1</v>
      </c>
      <c r="H58" s="627"/>
      <c r="I58" s="628">
        <f t="shared" si="6"/>
        <v>553154.1</v>
      </c>
      <c r="J58" s="661">
        <f t="shared" si="7"/>
        <v>2090684.96</v>
      </c>
      <c r="K58" s="593"/>
      <c r="L58" s="594"/>
      <c r="M58" s="662">
        <f t="shared" si="9"/>
        <v>0</v>
      </c>
      <c r="N58" s="593"/>
      <c r="O58" s="594"/>
      <c r="P58" s="663">
        <f t="shared" si="8"/>
        <v>0</v>
      </c>
      <c r="Q58" s="634">
        <f t="shared" si="10"/>
        <v>2090684.96</v>
      </c>
      <c r="S58" s="96"/>
    </row>
    <row r="59" spans="1:19" ht="12.75" x14ac:dyDescent="0.2">
      <c r="A59" s="355">
        <v>48</v>
      </c>
      <c r="B59" s="48" t="s">
        <v>117</v>
      </c>
      <c r="C59" s="102" t="s">
        <v>0</v>
      </c>
      <c r="D59" s="626">
        <v>1143879.82</v>
      </c>
      <c r="E59" s="627"/>
      <c r="F59" s="660">
        <f t="shared" si="5"/>
        <v>1143879.82</v>
      </c>
      <c r="G59" s="669">
        <v>1540670.19</v>
      </c>
      <c r="H59" s="627"/>
      <c r="I59" s="628">
        <f t="shared" si="6"/>
        <v>1540670.19</v>
      </c>
      <c r="J59" s="661">
        <f t="shared" si="7"/>
        <v>2684550.01</v>
      </c>
      <c r="K59" s="593">
        <v>10058557.48</v>
      </c>
      <c r="L59" s="594"/>
      <c r="M59" s="662">
        <f t="shared" si="9"/>
        <v>10058557.48</v>
      </c>
      <c r="N59" s="593">
        <v>0</v>
      </c>
      <c r="O59" s="594"/>
      <c r="P59" s="663">
        <f t="shared" si="8"/>
        <v>0</v>
      </c>
      <c r="Q59" s="634">
        <f t="shared" si="10"/>
        <v>12743107.49</v>
      </c>
      <c r="S59" s="96"/>
    </row>
    <row r="60" spans="1:19" ht="12.75" x14ac:dyDescent="0.2">
      <c r="A60" s="355">
        <v>49</v>
      </c>
      <c r="B60" s="48" t="s">
        <v>118</v>
      </c>
      <c r="C60" s="102" t="s">
        <v>4</v>
      </c>
      <c r="D60" s="626">
        <v>783257.72</v>
      </c>
      <c r="E60" s="627"/>
      <c r="F60" s="660">
        <f t="shared" si="5"/>
        <v>783257.72</v>
      </c>
      <c r="G60" s="669">
        <v>158691.75</v>
      </c>
      <c r="H60" s="627"/>
      <c r="I60" s="628">
        <f t="shared" si="6"/>
        <v>158691.75</v>
      </c>
      <c r="J60" s="661">
        <f t="shared" si="7"/>
        <v>941949.47</v>
      </c>
      <c r="K60" s="593"/>
      <c r="L60" s="594"/>
      <c r="M60" s="662">
        <f t="shared" si="9"/>
        <v>0</v>
      </c>
      <c r="N60" s="593"/>
      <c r="O60" s="594"/>
      <c r="P60" s="663">
        <f t="shared" si="8"/>
        <v>0</v>
      </c>
      <c r="Q60" s="634">
        <f t="shared" si="10"/>
        <v>941949.47</v>
      </c>
      <c r="S60" s="96"/>
    </row>
    <row r="61" spans="1:19" ht="12.75" x14ac:dyDescent="0.2">
      <c r="A61" s="355">
        <v>50</v>
      </c>
      <c r="B61" s="76" t="s">
        <v>119</v>
      </c>
      <c r="C61" s="102" t="s">
        <v>1</v>
      </c>
      <c r="D61" s="626">
        <v>1205893.3400000001</v>
      </c>
      <c r="E61" s="627"/>
      <c r="F61" s="660">
        <f t="shared" si="5"/>
        <v>1205893.3400000001</v>
      </c>
      <c r="G61" s="669">
        <v>447057.33</v>
      </c>
      <c r="H61" s="627"/>
      <c r="I61" s="628">
        <f t="shared" si="6"/>
        <v>447057.33</v>
      </c>
      <c r="J61" s="661">
        <f t="shared" si="7"/>
        <v>1652950.6700000002</v>
      </c>
      <c r="K61" s="593"/>
      <c r="L61" s="594"/>
      <c r="M61" s="662">
        <f t="shared" si="9"/>
        <v>0</v>
      </c>
      <c r="N61" s="593"/>
      <c r="O61" s="594"/>
      <c r="P61" s="663">
        <f t="shared" si="8"/>
        <v>0</v>
      </c>
      <c r="Q61" s="634">
        <f t="shared" si="10"/>
        <v>1652950.6700000002</v>
      </c>
      <c r="S61" s="96"/>
    </row>
    <row r="62" spans="1:19" ht="12.75" x14ac:dyDescent="0.2">
      <c r="A62" s="355">
        <v>51</v>
      </c>
      <c r="B62" s="48" t="s">
        <v>120</v>
      </c>
      <c r="C62" s="102" t="s">
        <v>241</v>
      </c>
      <c r="D62" s="626">
        <v>2112841.0699999998</v>
      </c>
      <c r="E62" s="627"/>
      <c r="F62" s="660">
        <f t="shared" si="5"/>
        <v>2112841.0699999998</v>
      </c>
      <c r="G62" s="669">
        <v>136928.31</v>
      </c>
      <c r="H62" s="627"/>
      <c r="I62" s="628">
        <f t="shared" si="6"/>
        <v>136928.31</v>
      </c>
      <c r="J62" s="661">
        <f t="shared" si="7"/>
        <v>2249769.38</v>
      </c>
      <c r="K62" s="593"/>
      <c r="L62" s="594"/>
      <c r="M62" s="662">
        <f t="shared" si="9"/>
        <v>0</v>
      </c>
      <c r="N62" s="593"/>
      <c r="O62" s="594"/>
      <c r="P62" s="663">
        <f t="shared" si="8"/>
        <v>0</v>
      </c>
      <c r="Q62" s="634">
        <f t="shared" si="10"/>
        <v>2249769.38</v>
      </c>
      <c r="S62" s="96"/>
    </row>
    <row r="63" spans="1:19" ht="12.75" x14ac:dyDescent="0.2">
      <c r="A63" s="355">
        <v>52</v>
      </c>
      <c r="B63" s="76" t="s">
        <v>121</v>
      </c>
      <c r="C63" s="102" t="s">
        <v>26</v>
      </c>
      <c r="D63" s="626">
        <v>3290760.92</v>
      </c>
      <c r="E63" s="627"/>
      <c r="F63" s="660">
        <f t="shared" si="5"/>
        <v>3290760.92</v>
      </c>
      <c r="G63" s="669">
        <v>5883383.2800000003</v>
      </c>
      <c r="H63" s="627"/>
      <c r="I63" s="628">
        <f t="shared" si="6"/>
        <v>5883383.2800000003</v>
      </c>
      <c r="J63" s="661">
        <f t="shared" si="7"/>
        <v>9174144.1999999993</v>
      </c>
      <c r="K63" s="593">
        <v>17536993.460000001</v>
      </c>
      <c r="L63" s="594"/>
      <c r="M63" s="662">
        <f t="shared" si="9"/>
        <v>17536993.460000001</v>
      </c>
      <c r="N63" s="593">
        <v>1378740.8</v>
      </c>
      <c r="O63" s="594"/>
      <c r="P63" s="663">
        <f t="shared" si="8"/>
        <v>1378740.8</v>
      </c>
      <c r="Q63" s="634">
        <f t="shared" si="10"/>
        <v>28089878.460000001</v>
      </c>
      <c r="S63" s="96"/>
    </row>
    <row r="64" spans="1:19" ht="12.75" x14ac:dyDescent="0.2">
      <c r="A64" s="355">
        <v>53</v>
      </c>
      <c r="B64" s="48" t="s">
        <v>122</v>
      </c>
      <c r="C64" s="102" t="s">
        <v>242</v>
      </c>
      <c r="D64" s="626">
        <v>913688.33</v>
      </c>
      <c r="E64" s="627"/>
      <c r="F64" s="660">
        <f t="shared" si="5"/>
        <v>913688.33</v>
      </c>
      <c r="G64" s="669">
        <v>369978.48</v>
      </c>
      <c r="H64" s="627"/>
      <c r="I64" s="628">
        <f t="shared" si="6"/>
        <v>369978.48</v>
      </c>
      <c r="J64" s="661">
        <f t="shared" si="7"/>
        <v>1283666.81</v>
      </c>
      <c r="K64" s="593"/>
      <c r="L64" s="594"/>
      <c r="M64" s="662">
        <f t="shared" si="9"/>
        <v>0</v>
      </c>
      <c r="N64" s="593"/>
      <c r="O64" s="594"/>
      <c r="P64" s="663">
        <f t="shared" si="8"/>
        <v>0</v>
      </c>
      <c r="Q64" s="634">
        <f t="shared" si="10"/>
        <v>1283666.81</v>
      </c>
      <c r="S64" s="96"/>
    </row>
    <row r="65" spans="1:19" ht="12.75" x14ac:dyDescent="0.2">
      <c r="A65" s="355">
        <v>54</v>
      </c>
      <c r="B65" s="48" t="s">
        <v>123</v>
      </c>
      <c r="C65" s="102" t="s">
        <v>124</v>
      </c>
      <c r="D65" s="626"/>
      <c r="E65" s="627"/>
      <c r="F65" s="660">
        <f t="shared" si="5"/>
        <v>0</v>
      </c>
      <c r="G65" s="669"/>
      <c r="H65" s="627"/>
      <c r="I65" s="628">
        <f t="shared" si="6"/>
        <v>0</v>
      </c>
      <c r="J65" s="661">
        <f t="shared" si="7"/>
        <v>0</v>
      </c>
      <c r="K65" s="593"/>
      <c r="L65" s="594"/>
      <c r="M65" s="662">
        <f t="shared" si="9"/>
        <v>0</v>
      </c>
      <c r="N65" s="593"/>
      <c r="O65" s="594"/>
      <c r="P65" s="663">
        <f t="shared" si="8"/>
        <v>0</v>
      </c>
      <c r="Q65" s="634">
        <f t="shared" si="10"/>
        <v>0</v>
      </c>
      <c r="S65" s="96"/>
    </row>
    <row r="66" spans="1:19" ht="12.75" x14ac:dyDescent="0.2">
      <c r="A66" s="355">
        <v>55</v>
      </c>
      <c r="B66" s="48" t="s">
        <v>246</v>
      </c>
      <c r="C66" s="102" t="s">
        <v>245</v>
      </c>
      <c r="D66" s="626"/>
      <c r="E66" s="627"/>
      <c r="F66" s="660">
        <f t="shared" si="5"/>
        <v>0</v>
      </c>
      <c r="G66" s="669"/>
      <c r="H66" s="627"/>
      <c r="I66" s="628">
        <f t="shared" si="6"/>
        <v>0</v>
      </c>
      <c r="J66" s="661">
        <f t="shared" si="7"/>
        <v>0</v>
      </c>
      <c r="K66" s="593"/>
      <c r="L66" s="594"/>
      <c r="M66" s="662">
        <f t="shared" si="9"/>
        <v>0</v>
      </c>
      <c r="N66" s="593"/>
      <c r="O66" s="594"/>
      <c r="P66" s="663">
        <f t="shared" si="8"/>
        <v>0</v>
      </c>
      <c r="Q66" s="634">
        <f t="shared" si="10"/>
        <v>0</v>
      </c>
      <c r="S66" s="96"/>
    </row>
    <row r="67" spans="1:19" ht="12.75" x14ac:dyDescent="0.2">
      <c r="A67" s="355">
        <v>56</v>
      </c>
      <c r="B67" s="354" t="s">
        <v>262</v>
      </c>
      <c r="C67" s="103" t="s">
        <v>263</v>
      </c>
      <c r="D67" s="626"/>
      <c r="E67" s="627"/>
      <c r="F67" s="660">
        <f t="shared" si="5"/>
        <v>0</v>
      </c>
      <c r="G67" s="669"/>
      <c r="H67" s="627"/>
      <c r="I67" s="628">
        <f t="shared" si="6"/>
        <v>0</v>
      </c>
      <c r="J67" s="661">
        <f t="shared" si="7"/>
        <v>0</v>
      </c>
      <c r="K67" s="593"/>
      <c r="L67" s="594"/>
      <c r="M67" s="662">
        <f t="shared" si="9"/>
        <v>0</v>
      </c>
      <c r="N67" s="593"/>
      <c r="O67" s="594"/>
      <c r="P67" s="663">
        <f t="shared" si="8"/>
        <v>0</v>
      </c>
      <c r="Q67" s="634">
        <f t="shared" si="10"/>
        <v>0</v>
      </c>
      <c r="S67" s="96"/>
    </row>
    <row r="68" spans="1:19" ht="12.75" x14ac:dyDescent="0.2">
      <c r="A68" s="355">
        <v>57</v>
      </c>
      <c r="B68" s="48" t="s">
        <v>125</v>
      </c>
      <c r="C68" s="102" t="s">
        <v>53</v>
      </c>
      <c r="D68" s="626"/>
      <c r="E68" s="627"/>
      <c r="F68" s="660">
        <f t="shared" si="5"/>
        <v>0</v>
      </c>
      <c r="G68" s="669"/>
      <c r="H68" s="627"/>
      <c r="I68" s="628">
        <f t="shared" si="6"/>
        <v>0</v>
      </c>
      <c r="J68" s="661">
        <f t="shared" si="7"/>
        <v>0</v>
      </c>
      <c r="K68" s="593"/>
      <c r="L68" s="594"/>
      <c r="M68" s="662">
        <f t="shared" si="9"/>
        <v>0</v>
      </c>
      <c r="N68" s="593"/>
      <c r="O68" s="594"/>
      <c r="P68" s="663">
        <f t="shared" si="8"/>
        <v>0</v>
      </c>
      <c r="Q68" s="634">
        <f t="shared" si="10"/>
        <v>0</v>
      </c>
      <c r="S68" s="96"/>
    </row>
    <row r="69" spans="1:19" ht="12.75" x14ac:dyDescent="0.2">
      <c r="A69" s="355">
        <v>58</v>
      </c>
      <c r="B69" s="48" t="s">
        <v>126</v>
      </c>
      <c r="C69" s="102" t="s">
        <v>264</v>
      </c>
      <c r="D69" s="626"/>
      <c r="E69" s="627"/>
      <c r="F69" s="660">
        <f t="shared" si="5"/>
        <v>0</v>
      </c>
      <c r="G69" s="669"/>
      <c r="H69" s="627"/>
      <c r="I69" s="628">
        <f t="shared" si="6"/>
        <v>0</v>
      </c>
      <c r="J69" s="661">
        <f t="shared" si="7"/>
        <v>0</v>
      </c>
      <c r="K69" s="593"/>
      <c r="L69" s="594"/>
      <c r="M69" s="662">
        <f t="shared" si="9"/>
        <v>0</v>
      </c>
      <c r="N69" s="593"/>
      <c r="O69" s="594"/>
      <c r="P69" s="663">
        <f t="shared" si="8"/>
        <v>0</v>
      </c>
      <c r="Q69" s="634">
        <f t="shared" si="10"/>
        <v>0</v>
      </c>
      <c r="S69" s="96"/>
    </row>
    <row r="70" spans="1:19" ht="12.75" x14ac:dyDescent="0.2">
      <c r="A70" s="355">
        <v>59</v>
      </c>
      <c r="B70" s="48" t="s">
        <v>127</v>
      </c>
      <c r="C70" s="102" t="s">
        <v>128</v>
      </c>
      <c r="D70" s="626"/>
      <c r="E70" s="627"/>
      <c r="F70" s="660">
        <f t="shared" si="5"/>
        <v>0</v>
      </c>
      <c r="G70" s="669"/>
      <c r="H70" s="627"/>
      <c r="I70" s="628">
        <f t="shared" si="6"/>
        <v>0</v>
      </c>
      <c r="J70" s="661">
        <f t="shared" si="7"/>
        <v>0</v>
      </c>
      <c r="K70" s="593"/>
      <c r="L70" s="594"/>
      <c r="M70" s="662">
        <f t="shared" si="9"/>
        <v>0</v>
      </c>
      <c r="N70" s="593"/>
      <c r="O70" s="594"/>
      <c r="P70" s="663">
        <f t="shared" si="8"/>
        <v>0</v>
      </c>
      <c r="Q70" s="634">
        <f t="shared" si="10"/>
        <v>0</v>
      </c>
      <c r="S70" s="96"/>
    </row>
    <row r="71" spans="1:19" ht="12.75" x14ac:dyDescent="0.2">
      <c r="A71" s="355">
        <v>60</v>
      </c>
      <c r="B71" s="76" t="s">
        <v>129</v>
      </c>
      <c r="C71" s="102" t="s">
        <v>265</v>
      </c>
      <c r="D71" s="626"/>
      <c r="E71" s="627"/>
      <c r="F71" s="660">
        <f t="shared" si="5"/>
        <v>0</v>
      </c>
      <c r="G71" s="669"/>
      <c r="H71" s="627"/>
      <c r="I71" s="628">
        <f t="shared" si="6"/>
        <v>0</v>
      </c>
      <c r="J71" s="661">
        <f t="shared" si="7"/>
        <v>0</v>
      </c>
      <c r="K71" s="593"/>
      <c r="L71" s="594"/>
      <c r="M71" s="662">
        <f t="shared" si="9"/>
        <v>0</v>
      </c>
      <c r="N71" s="593"/>
      <c r="O71" s="594"/>
      <c r="P71" s="663">
        <f t="shared" si="8"/>
        <v>0</v>
      </c>
      <c r="Q71" s="634">
        <f t="shared" si="10"/>
        <v>0</v>
      </c>
      <c r="S71" s="96"/>
    </row>
    <row r="72" spans="1:19" ht="12.75" x14ac:dyDescent="0.2">
      <c r="A72" s="355">
        <v>61</v>
      </c>
      <c r="B72" s="76" t="s">
        <v>130</v>
      </c>
      <c r="C72" s="102" t="s">
        <v>307</v>
      </c>
      <c r="D72" s="626"/>
      <c r="E72" s="627"/>
      <c r="F72" s="660">
        <f t="shared" si="5"/>
        <v>0</v>
      </c>
      <c r="G72" s="669"/>
      <c r="H72" s="627"/>
      <c r="I72" s="628">
        <f t="shared" si="6"/>
        <v>0</v>
      </c>
      <c r="J72" s="661">
        <f t="shared" si="7"/>
        <v>0</v>
      </c>
      <c r="K72" s="593"/>
      <c r="L72" s="594"/>
      <c r="M72" s="662">
        <f t="shared" si="9"/>
        <v>0</v>
      </c>
      <c r="N72" s="593"/>
      <c r="O72" s="594"/>
      <c r="P72" s="663">
        <f t="shared" si="8"/>
        <v>0</v>
      </c>
      <c r="Q72" s="634">
        <f t="shared" si="10"/>
        <v>0</v>
      </c>
      <c r="S72" s="96"/>
    </row>
    <row r="73" spans="1:19" ht="24" x14ac:dyDescent="0.2">
      <c r="A73" s="355">
        <v>62</v>
      </c>
      <c r="B73" s="76" t="s">
        <v>131</v>
      </c>
      <c r="C73" s="102" t="s">
        <v>266</v>
      </c>
      <c r="D73" s="626"/>
      <c r="E73" s="627"/>
      <c r="F73" s="660">
        <f t="shared" si="5"/>
        <v>0</v>
      </c>
      <c r="G73" s="669"/>
      <c r="H73" s="627"/>
      <c r="I73" s="628">
        <f t="shared" si="6"/>
        <v>0</v>
      </c>
      <c r="J73" s="661">
        <f t="shared" si="7"/>
        <v>0</v>
      </c>
      <c r="K73" s="593"/>
      <c r="L73" s="594"/>
      <c r="M73" s="662">
        <f t="shared" si="9"/>
        <v>0</v>
      </c>
      <c r="N73" s="593"/>
      <c r="O73" s="594"/>
      <c r="P73" s="663">
        <f t="shared" si="8"/>
        <v>0</v>
      </c>
      <c r="Q73" s="634">
        <f t="shared" si="10"/>
        <v>0</v>
      </c>
      <c r="S73" s="96"/>
    </row>
    <row r="74" spans="1:19" ht="24" x14ac:dyDescent="0.2">
      <c r="A74" s="355">
        <v>63</v>
      </c>
      <c r="B74" s="48" t="s">
        <v>132</v>
      </c>
      <c r="C74" s="102" t="s">
        <v>267</v>
      </c>
      <c r="D74" s="626"/>
      <c r="E74" s="627"/>
      <c r="F74" s="660">
        <f t="shared" si="5"/>
        <v>0</v>
      </c>
      <c r="G74" s="669"/>
      <c r="H74" s="627"/>
      <c r="I74" s="628">
        <f t="shared" si="6"/>
        <v>0</v>
      </c>
      <c r="J74" s="661">
        <f t="shared" si="7"/>
        <v>0</v>
      </c>
      <c r="K74" s="593"/>
      <c r="L74" s="594"/>
      <c r="M74" s="662">
        <f t="shared" si="9"/>
        <v>0</v>
      </c>
      <c r="N74" s="593"/>
      <c r="O74" s="594"/>
      <c r="P74" s="663">
        <f t="shared" si="8"/>
        <v>0</v>
      </c>
      <c r="Q74" s="634">
        <f t="shared" si="10"/>
        <v>0</v>
      </c>
      <c r="S74" s="96"/>
    </row>
    <row r="75" spans="1:19" ht="12.75" x14ac:dyDescent="0.2">
      <c r="A75" s="355">
        <v>64</v>
      </c>
      <c r="B75" s="76" t="s">
        <v>133</v>
      </c>
      <c r="C75" s="102" t="s">
        <v>268</v>
      </c>
      <c r="D75" s="626"/>
      <c r="E75" s="627"/>
      <c r="F75" s="660">
        <f t="shared" si="5"/>
        <v>0</v>
      </c>
      <c r="G75" s="669"/>
      <c r="H75" s="627"/>
      <c r="I75" s="628">
        <f t="shared" si="6"/>
        <v>0</v>
      </c>
      <c r="J75" s="661">
        <f t="shared" si="7"/>
        <v>0</v>
      </c>
      <c r="K75" s="593"/>
      <c r="L75" s="594"/>
      <c r="M75" s="662">
        <f t="shared" si="9"/>
        <v>0</v>
      </c>
      <c r="N75" s="593"/>
      <c r="O75" s="594"/>
      <c r="P75" s="663">
        <f t="shared" si="8"/>
        <v>0</v>
      </c>
      <c r="Q75" s="634">
        <f t="shared" si="10"/>
        <v>0</v>
      </c>
      <c r="S75" s="96"/>
    </row>
    <row r="76" spans="1:19" ht="12.75" x14ac:dyDescent="0.2">
      <c r="A76" s="355">
        <v>65</v>
      </c>
      <c r="B76" s="76" t="s">
        <v>134</v>
      </c>
      <c r="C76" s="102" t="s">
        <v>52</v>
      </c>
      <c r="D76" s="626"/>
      <c r="E76" s="627"/>
      <c r="F76" s="660">
        <f t="shared" si="5"/>
        <v>0</v>
      </c>
      <c r="G76" s="669"/>
      <c r="H76" s="627"/>
      <c r="I76" s="628">
        <f t="shared" si="6"/>
        <v>0</v>
      </c>
      <c r="J76" s="661">
        <f t="shared" si="7"/>
        <v>0</v>
      </c>
      <c r="K76" s="593"/>
      <c r="L76" s="594"/>
      <c r="M76" s="662">
        <f t="shared" ref="M76:M107" si="11">SUM(K76:L76)</f>
        <v>0</v>
      </c>
      <c r="N76" s="593"/>
      <c r="O76" s="594"/>
      <c r="P76" s="663">
        <f t="shared" si="8"/>
        <v>0</v>
      </c>
      <c r="Q76" s="634">
        <f t="shared" ref="Q76:Q107" si="12">J76+M76+P76</f>
        <v>0</v>
      </c>
      <c r="S76" s="96"/>
    </row>
    <row r="77" spans="1:19" ht="12.75" x14ac:dyDescent="0.2">
      <c r="A77" s="355">
        <v>66</v>
      </c>
      <c r="B77" s="76" t="s">
        <v>135</v>
      </c>
      <c r="C77" s="102" t="s">
        <v>269</v>
      </c>
      <c r="D77" s="626"/>
      <c r="E77" s="627"/>
      <c r="F77" s="660">
        <f t="shared" ref="F77:F140" si="13">SUM(D77:E77)</f>
        <v>0</v>
      </c>
      <c r="G77" s="669"/>
      <c r="H77" s="627"/>
      <c r="I77" s="628">
        <f t="shared" ref="I77:I140" si="14">SUM(G77:H77)</f>
        <v>0</v>
      </c>
      <c r="J77" s="661">
        <f t="shared" ref="J77:J140" si="15">F77+I77</f>
        <v>0</v>
      </c>
      <c r="K77" s="593"/>
      <c r="L77" s="594"/>
      <c r="M77" s="662">
        <f t="shared" si="11"/>
        <v>0</v>
      </c>
      <c r="N77" s="593"/>
      <c r="O77" s="594"/>
      <c r="P77" s="663">
        <f t="shared" ref="P77:P140" si="16">SUM(N77:O77)</f>
        <v>0</v>
      </c>
      <c r="Q77" s="634">
        <f t="shared" si="12"/>
        <v>0</v>
      </c>
      <c r="S77" s="96"/>
    </row>
    <row r="78" spans="1:19" ht="24" x14ac:dyDescent="0.2">
      <c r="A78" s="355">
        <v>67</v>
      </c>
      <c r="B78" s="76" t="s">
        <v>136</v>
      </c>
      <c r="C78" s="102" t="s">
        <v>270</v>
      </c>
      <c r="D78" s="626"/>
      <c r="E78" s="627"/>
      <c r="F78" s="660">
        <f t="shared" si="13"/>
        <v>0</v>
      </c>
      <c r="G78" s="669"/>
      <c r="H78" s="627"/>
      <c r="I78" s="628">
        <f t="shared" si="14"/>
        <v>0</v>
      </c>
      <c r="J78" s="661">
        <f t="shared" si="15"/>
        <v>0</v>
      </c>
      <c r="K78" s="593"/>
      <c r="L78" s="594"/>
      <c r="M78" s="662">
        <f t="shared" si="11"/>
        <v>0</v>
      </c>
      <c r="N78" s="593"/>
      <c r="O78" s="594"/>
      <c r="P78" s="663">
        <f t="shared" si="16"/>
        <v>0</v>
      </c>
      <c r="Q78" s="634">
        <f t="shared" si="12"/>
        <v>0</v>
      </c>
      <c r="S78" s="96"/>
    </row>
    <row r="79" spans="1:19" ht="24" x14ac:dyDescent="0.2">
      <c r="A79" s="355">
        <v>68</v>
      </c>
      <c r="B79" s="76" t="s">
        <v>137</v>
      </c>
      <c r="C79" s="102" t="s">
        <v>271</v>
      </c>
      <c r="D79" s="626"/>
      <c r="E79" s="627"/>
      <c r="F79" s="660">
        <f t="shared" si="13"/>
        <v>0</v>
      </c>
      <c r="G79" s="669"/>
      <c r="H79" s="627"/>
      <c r="I79" s="628">
        <f t="shared" si="14"/>
        <v>0</v>
      </c>
      <c r="J79" s="661">
        <f t="shared" si="15"/>
        <v>0</v>
      </c>
      <c r="K79" s="593"/>
      <c r="L79" s="594"/>
      <c r="M79" s="662">
        <f t="shared" si="11"/>
        <v>0</v>
      </c>
      <c r="N79" s="593"/>
      <c r="O79" s="594"/>
      <c r="P79" s="663">
        <f t="shared" si="16"/>
        <v>0</v>
      </c>
      <c r="Q79" s="634">
        <f t="shared" si="12"/>
        <v>0</v>
      </c>
      <c r="S79" s="96"/>
    </row>
    <row r="80" spans="1:19" ht="24" x14ac:dyDescent="0.2">
      <c r="A80" s="355">
        <v>69</v>
      </c>
      <c r="B80" s="76" t="s">
        <v>138</v>
      </c>
      <c r="C80" s="102" t="s">
        <v>272</v>
      </c>
      <c r="D80" s="626"/>
      <c r="E80" s="627"/>
      <c r="F80" s="660">
        <f t="shared" si="13"/>
        <v>0</v>
      </c>
      <c r="G80" s="669"/>
      <c r="H80" s="627"/>
      <c r="I80" s="628">
        <f t="shared" si="14"/>
        <v>0</v>
      </c>
      <c r="J80" s="661">
        <f t="shared" si="15"/>
        <v>0</v>
      </c>
      <c r="K80" s="593"/>
      <c r="L80" s="594"/>
      <c r="M80" s="662">
        <f t="shared" si="11"/>
        <v>0</v>
      </c>
      <c r="N80" s="593"/>
      <c r="O80" s="594"/>
      <c r="P80" s="663">
        <f t="shared" si="16"/>
        <v>0</v>
      </c>
      <c r="Q80" s="634">
        <f t="shared" si="12"/>
        <v>0</v>
      </c>
      <c r="S80" s="96"/>
    </row>
    <row r="81" spans="1:19" ht="24" x14ac:dyDescent="0.2">
      <c r="A81" s="355">
        <v>70</v>
      </c>
      <c r="B81" s="76" t="s">
        <v>139</v>
      </c>
      <c r="C81" s="102" t="s">
        <v>273</v>
      </c>
      <c r="D81" s="626"/>
      <c r="E81" s="627"/>
      <c r="F81" s="660">
        <f t="shared" si="13"/>
        <v>0</v>
      </c>
      <c r="G81" s="669"/>
      <c r="H81" s="627"/>
      <c r="I81" s="628">
        <f t="shared" si="14"/>
        <v>0</v>
      </c>
      <c r="J81" s="661">
        <f t="shared" si="15"/>
        <v>0</v>
      </c>
      <c r="K81" s="593"/>
      <c r="L81" s="594"/>
      <c r="M81" s="662">
        <f t="shared" si="11"/>
        <v>0</v>
      </c>
      <c r="N81" s="593"/>
      <c r="O81" s="594"/>
      <c r="P81" s="663">
        <f t="shared" si="16"/>
        <v>0</v>
      </c>
      <c r="Q81" s="634">
        <f t="shared" si="12"/>
        <v>0</v>
      </c>
      <c r="S81" s="96"/>
    </row>
    <row r="82" spans="1:19" ht="24" x14ac:dyDescent="0.2">
      <c r="A82" s="355">
        <v>71</v>
      </c>
      <c r="B82" s="48" t="s">
        <v>140</v>
      </c>
      <c r="C82" s="102" t="s">
        <v>274</v>
      </c>
      <c r="D82" s="626"/>
      <c r="E82" s="627"/>
      <c r="F82" s="660">
        <f t="shared" si="13"/>
        <v>0</v>
      </c>
      <c r="G82" s="669"/>
      <c r="H82" s="627"/>
      <c r="I82" s="628">
        <f t="shared" si="14"/>
        <v>0</v>
      </c>
      <c r="J82" s="661">
        <f t="shared" si="15"/>
        <v>0</v>
      </c>
      <c r="K82" s="593"/>
      <c r="L82" s="594"/>
      <c r="M82" s="662">
        <f t="shared" si="11"/>
        <v>0</v>
      </c>
      <c r="N82" s="593"/>
      <c r="O82" s="594"/>
      <c r="P82" s="663">
        <f t="shared" si="16"/>
        <v>0</v>
      </c>
      <c r="Q82" s="634">
        <f t="shared" si="12"/>
        <v>0</v>
      </c>
      <c r="S82" s="96"/>
    </row>
    <row r="83" spans="1:19" ht="24" x14ac:dyDescent="0.2">
      <c r="A83" s="355">
        <v>72</v>
      </c>
      <c r="B83" s="76" t="s">
        <v>141</v>
      </c>
      <c r="C83" s="102" t="s">
        <v>275</v>
      </c>
      <c r="D83" s="626"/>
      <c r="E83" s="627"/>
      <c r="F83" s="660">
        <f t="shared" si="13"/>
        <v>0</v>
      </c>
      <c r="G83" s="669"/>
      <c r="H83" s="627"/>
      <c r="I83" s="628">
        <f t="shared" si="14"/>
        <v>0</v>
      </c>
      <c r="J83" s="661">
        <f t="shared" si="15"/>
        <v>0</v>
      </c>
      <c r="K83" s="593"/>
      <c r="L83" s="594"/>
      <c r="M83" s="662">
        <f t="shared" si="11"/>
        <v>0</v>
      </c>
      <c r="N83" s="593"/>
      <c r="O83" s="594"/>
      <c r="P83" s="663">
        <f t="shared" si="16"/>
        <v>0</v>
      </c>
      <c r="Q83" s="634">
        <f t="shared" si="12"/>
        <v>0</v>
      </c>
      <c r="S83" s="96"/>
    </row>
    <row r="84" spans="1:19" ht="24" x14ac:dyDescent="0.2">
      <c r="A84" s="355">
        <v>73</v>
      </c>
      <c r="B84" s="48" t="s">
        <v>142</v>
      </c>
      <c r="C84" s="102" t="s">
        <v>276</v>
      </c>
      <c r="D84" s="626"/>
      <c r="E84" s="627"/>
      <c r="F84" s="660">
        <f t="shared" si="13"/>
        <v>0</v>
      </c>
      <c r="G84" s="669"/>
      <c r="H84" s="627"/>
      <c r="I84" s="628">
        <f t="shared" si="14"/>
        <v>0</v>
      </c>
      <c r="J84" s="661">
        <f t="shared" si="15"/>
        <v>0</v>
      </c>
      <c r="K84" s="593"/>
      <c r="L84" s="594"/>
      <c r="M84" s="662">
        <f t="shared" si="11"/>
        <v>0</v>
      </c>
      <c r="N84" s="593"/>
      <c r="O84" s="594"/>
      <c r="P84" s="663">
        <f t="shared" si="16"/>
        <v>0</v>
      </c>
      <c r="Q84" s="634">
        <f t="shared" si="12"/>
        <v>0</v>
      </c>
      <c r="S84" s="96"/>
    </row>
    <row r="85" spans="1:19" ht="12.75" x14ac:dyDescent="0.2">
      <c r="A85" s="355">
        <v>74</v>
      </c>
      <c r="B85" s="76" t="s">
        <v>143</v>
      </c>
      <c r="C85" s="102" t="s">
        <v>144</v>
      </c>
      <c r="D85" s="626"/>
      <c r="E85" s="627"/>
      <c r="F85" s="660">
        <f t="shared" si="13"/>
        <v>0</v>
      </c>
      <c r="G85" s="669"/>
      <c r="H85" s="627"/>
      <c r="I85" s="628">
        <f t="shared" si="14"/>
        <v>0</v>
      </c>
      <c r="J85" s="661">
        <f t="shared" si="15"/>
        <v>0</v>
      </c>
      <c r="K85" s="593"/>
      <c r="L85" s="594"/>
      <c r="M85" s="662">
        <f t="shared" si="11"/>
        <v>0</v>
      </c>
      <c r="N85" s="593"/>
      <c r="O85" s="594"/>
      <c r="P85" s="663">
        <f t="shared" si="16"/>
        <v>0</v>
      </c>
      <c r="Q85" s="634">
        <f t="shared" si="12"/>
        <v>0</v>
      </c>
      <c r="S85" s="96"/>
    </row>
    <row r="86" spans="1:19" ht="12.75" x14ac:dyDescent="0.2">
      <c r="A86" s="355">
        <v>75</v>
      </c>
      <c r="B86" s="48" t="s">
        <v>145</v>
      </c>
      <c r="C86" s="102" t="s">
        <v>277</v>
      </c>
      <c r="D86" s="626"/>
      <c r="E86" s="627"/>
      <c r="F86" s="660">
        <f t="shared" si="13"/>
        <v>0</v>
      </c>
      <c r="G86" s="669"/>
      <c r="H86" s="627"/>
      <c r="I86" s="628">
        <f t="shared" si="14"/>
        <v>0</v>
      </c>
      <c r="J86" s="661">
        <f t="shared" si="15"/>
        <v>0</v>
      </c>
      <c r="K86" s="593"/>
      <c r="L86" s="594"/>
      <c r="M86" s="662">
        <f t="shared" si="11"/>
        <v>0</v>
      </c>
      <c r="N86" s="593"/>
      <c r="O86" s="594"/>
      <c r="P86" s="663">
        <f t="shared" si="16"/>
        <v>0</v>
      </c>
      <c r="Q86" s="634">
        <f t="shared" si="12"/>
        <v>0</v>
      </c>
      <c r="S86" s="96"/>
    </row>
    <row r="87" spans="1:19" ht="12.75" x14ac:dyDescent="0.2">
      <c r="A87" s="355">
        <v>76</v>
      </c>
      <c r="B87" s="48" t="s">
        <v>146</v>
      </c>
      <c r="C87" s="102" t="s">
        <v>35</v>
      </c>
      <c r="D87" s="626"/>
      <c r="E87" s="627"/>
      <c r="F87" s="660">
        <f t="shared" si="13"/>
        <v>0</v>
      </c>
      <c r="G87" s="669"/>
      <c r="H87" s="627"/>
      <c r="I87" s="628">
        <f t="shared" si="14"/>
        <v>0</v>
      </c>
      <c r="J87" s="661">
        <f t="shared" si="15"/>
        <v>0</v>
      </c>
      <c r="K87" s="593"/>
      <c r="L87" s="594"/>
      <c r="M87" s="662">
        <f t="shared" si="11"/>
        <v>0</v>
      </c>
      <c r="N87" s="593"/>
      <c r="O87" s="594"/>
      <c r="P87" s="663">
        <f t="shared" si="16"/>
        <v>0</v>
      </c>
      <c r="Q87" s="634">
        <f t="shared" si="12"/>
        <v>0</v>
      </c>
      <c r="S87" s="96"/>
    </row>
    <row r="88" spans="1:19" ht="12.75" x14ac:dyDescent="0.2">
      <c r="A88" s="355">
        <v>77</v>
      </c>
      <c r="B88" s="76" t="s">
        <v>147</v>
      </c>
      <c r="C88" s="102" t="s">
        <v>37</v>
      </c>
      <c r="D88" s="626"/>
      <c r="E88" s="627"/>
      <c r="F88" s="660">
        <f t="shared" si="13"/>
        <v>0</v>
      </c>
      <c r="G88" s="669"/>
      <c r="H88" s="627"/>
      <c r="I88" s="628">
        <f t="shared" si="14"/>
        <v>0</v>
      </c>
      <c r="J88" s="661">
        <f t="shared" si="15"/>
        <v>0</v>
      </c>
      <c r="K88" s="593"/>
      <c r="L88" s="594"/>
      <c r="M88" s="662">
        <f t="shared" si="11"/>
        <v>0</v>
      </c>
      <c r="N88" s="593"/>
      <c r="O88" s="594"/>
      <c r="P88" s="663">
        <f t="shared" si="16"/>
        <v>0</v>
      </c>
      <c r="Q88" s="634">
        <f t="shared" si="12"/>
        <v>0</v>
      </c>
      <c r="S88" s="96"/>
    </row>
    <row r="89" spans="1:19" ht="12.75" x14ac:dyDescent="0.2">
      <c r="A89" s="355">
        <v>78</v>
      </c>
      <c r="B89" s="76" t="s">
        <v>148</v>
      </c>
      <c r="C89" s="102" t="s">
        <v>36</v>
      </c>
      <c r="D89" s="626"/>
      <c r="E89" s="627"/>
      <c r="F89" s="660">
        <f t="shared" si="13"/>
        <v>0</v>
      </c>
      <c r="G89" s="669"/>
      <c r="H89" s="627"/>
      <c r="I89" s="628">
        <f t="shared" si="14"/>
        <v>0</v>
      </c>
      <c r="J89" s="661">
        <f t="shared" si="15"/>
        <v>0</v>
      </c>
      <c r="K89" s="593"/>
      <c r="L89" s="594"/>
      <c r="M89" s="662">
        <f t="shared" si="11"/>
        <v>0</v>
      </c>
      <c r="N89" s="593"/>
      <c r="O89" s="594"/>
      <c r="P89" s="663">
        <f t="shared" si="16"/>
        <v>0</v>
      </c>
      <c r="Q89" s="634">
        <f t="shared" si="12"/>
        <v>0</v>
      </c>
      <c r="S89" s="96"/>
    </row>
    <row r="90" spans="1:19" ht="12.75" x14ac:dyDescent="0.2">
      <c r="A90" s="355">
        <v>79</v>
      </c>
      <c r="B90" s="76" t="s">
        <v>149</v>
      </c>
      <c r="C90" s="102" t="s">
        <v>51</v>
      </c>
      <c r="D90" s="626"/>
      <c r="E90" s="627"/>
      <c r="F90" s="660">
        <f t="shared" si="13"/>
        <v>0</v>
      </c>
      <c r="G90" s="669"/>
      <c r="H90" s="627"/>
      <c r="I90" s="628">
        <f t="shared" si="14"/>
        <v>0</v>
      </c>
      <c r="J90" s="661">
        <f t="shared" si="15"/>
        <v>0</v>
      </c>
      <c r="K90" s="593"/>
      <c r="L90" s="594"/>
      <c r="M90" s="662">
        <f t="shared" si="11"/>
        <v>0</v>
      </c>
      <c r="N90" s="593"/>
      <c r="O90" s="594"/>
      <c r="P90" s="663">
        <f t="shared" si="16"/>
        <v>0</v>
      </c>
      <c r="Q90" s="634">
        <f t="shared" si="12"/>
        <v>0</v>
      </c>
      <c r="S90" s="96"/>
    </row>
    <row r="91" spans="1:19" ht="12.75" x14ac:dyDescent="0.2">
      <c r="A91" s="355">
        <v>80</v>
      </c>
      <c r="B91" s="76" t="s">
        <v>150</v>
      </c>
      <c r="C91" s="102" t="s">
        <v>256</v>
      </c>
      <c r="D91" s="626"/>
      <c r="E91" s="627"/>
      <c r="F91" s="660">
        <f t="shared" si="13"/>
        <v>0</v>
      </c>
      <c r="G91" s="669"/>
      <c r="H91" s="627"/>
      <c r="I91" s="628">
        <f t="shared" si="14"/>
        <v>0</v>
      </c>
      <c r="J91" s="661">
        <f t="shared" si="15"/>
        <v>0</v>
      </c>
      <c r="K91" s="593"/>
      <c r="L91" s="594"/>
      <c r="M91" s="662">
        <f t="shared" si="11"/>
        <v>0</v>
      </c>
      <c r="N91" s="593"/>
      <c r="O91" s="594"/>
      <c r="P91" s="663">
        <f t="shared" si="16"/>
        <v>0</v>
      </c>
      <c r="Q91" s="634">
        <f t="shared" si="12"/>
        <v>0</v>
      </c>
      <c r="S91" s="96"/>
    </row>
    <row r="92" spans="1:19" ht="12.75" x14ac:dyDescent="0.2">
      <c r="A92" s="355">
        <v>81</v>
      </c>
      <c r="B92" s="76" t="s">
        <v>151</v>
      </c>
      <c r="C92" s="179" t="s">
        <v>337</v>
      </c>
      <c r="D92" s="626"/>
      <c r="E92" s="627"/>
      <c r="F92" s="660">
        <f t="shared" si="13"/>
        <v>0</v>
      </c>
      <c r="G92" s="669"/>
      <c r="H92" s="627"/>
      <c r="I92" s="628">
        <f t="shared" si="14"/>
        <v>0</v>
      </c>
      <c r="J92" s="661">
        <f t="shared" si="15"/>
        <v>0</v>
      </c>
      <c r="K92" s="593"/>
      <c r="L92" s="594"/>
      <c r="M92" s="662">
        <f t="shared" si="11"/>
        <v>0</v>
      </c>
      <c r="N92" s="593"/>
      <c r="O92" s="594"/>
      <c r="P92" s="663">
        <f t="shared" si="16"/>
        <v>0</v>
      </c>
      <c r="Q92" s="634">
        <f t="shared" si="12"/>
        <v>0</v>
      </c>
      <c r="S92" s="96"/>
    </row>
    <row r="93" spans="1:19" ht="12.75" x14ac:dyDescent="0.2">
      <c r="A93" s="355">
        <v>82</v>
      </c>
      <c r="B93" s="46" t="s">
        <v>152</v>
      </c>
      <c r="C93" s="103" t="s">
        <v>294</v>
      </c>
      <c r="D93" s="626"/>
      <c r="E93" s="627"/>
      <c r="F93" s="660">
        <f t="shared" si="13"/>
        <v>0</v>
      </c>
      <c r="G93" s="669"/>
      <c r="H93" s="627"/>
      <c r="I93" s="628">
        <f t="shared" si="14"/>
        <v>0</v>
      </c>
      <c r="J93" s="661">
        <f t="shared" si="15"/>
        <v>0</v>
      </c>
      <c r="K93" s="593"/>
      <c r="L93" s="594"/>
      <c r="M93" s="662">
        <f t="shared" si="11"/>
        <v>0</v>
      </c>
      <c r="N93" s="593"/>
      <c r="O93" s="594"/>
      <c r="P93" s="663">
        <f t="shared" si="16"/>
        <v>0</v>
      </c>
      <c r="Q93" s="634">
        <f t="shared" si="12"/>
        <v>0</v>
      </c>
      <c r="S93" s="96"/>
    </row>
    <row r="94" spans="1:19" ht="24" x14ac:dyDescent="0.2">
      <c r="A94" s="484">
        <v>83</v>
      </c>
      <c r="B94" s="477" t="s">
        <v>153</v>
      </c>
      <c r="C94" s="103" t="s">
        <v>278</v>
      </c>
      <c r="D94" s="626"/>
      <c r="E94" s="627"/>
      <c r="F94" s="660">
        <f t="shared" si="13"/>
        <v>0</v>
      </c>
      <c r="G94" s="669"/>
      <c r="H94" s="627"/>
      <c r="I94" s="628">
        <f t="shared" si="14"/>
        <v>0</v>
      </c>
      <c r="J94" s="661">
        <f t="shared" si="15"/>
        <v>0</v>
      </c>
      <c r="K94" s="593"/>
      <c r="L94" s="594"/>
      <c r="M94" s="662">
        <f t="shared" si="11"/>
        <v>0</v>
      </c>
      <c r="N94" s="593"/>
      <c r="O94" s="594"/>
      <c r="P94" s="663">
        <f t="shared" si="16"/>
        <v>0</v>
      </c>
      <c r="Q94" s="634">
        <f t="shared" si="12"/>
        <v>0</v>
      </c>
      <c r="S94" s="96"/>
    </row>
    <row r="95" spans="1:19" ht="36" x14ac:dyDescent="0.2">
      <c r="A95" s="484"/>
      <c r="B95" s="477"/>
      <c r="C95" s="179" t="s">
        <v>333</v>
      </c>
      <c r="D95" s="626"/>
      <c r="E95" s="627"/>
      <c r="F95" s="660">
        <f t="shared" si="13"/>
        <v>0</v>
      </c>
      <c r="G95" s="669"/>
      <c r="H95" s="627"/>
      <c r="I95" s="628">
        <f t="shared" si="14"/>
        <v>0</v>
      </c>
      <c r="J95" s="661">
        <f t="shared" si="15"/>
        <v>0</v>
      </c>
      <c r="K95" s="593"/>
      <c r="L95" s="594"/>
      <c r="M95" s="662">
        <f t="shared" si="11"/>
        <v>0</v>
      </c>
      <c r="N95" s="593"/>
      <c r="O95" s="594"/>
      <c r="P95" s="663">
        <f t="shared" si="16"/>
        <v>0</v>
      </c>
      <c r="Q95" s="634">
        <f t="shared" si="12"/>
        <v>0</v>
      </c>
      <c r="S95" s="96"/>
    </row>
    <row r="96" spans="1:19" ht="24" x14ac:dyDescent="0.2">
      <c r="A96" s="484"/>
      <c r="B96" s="477"/>
      <c r="C96" s="179" t="s">
        <v>279</v>
      </c>
      <c r="D96" s="626"/>
      <c r="E96" s="627"/>
      <c r="F96" s="660">
        <f t="shared" si="13"/>
        <v>0</v>
      </c>
      <c r="G96" s="669"/>
      <c r="H96" s="627"/>
      <c r="I96" s="628">
        <f t="shared" si="14"/>
        <v>0</v>
      </c>
      <c r="J96" s="661">
        <f t="shared" si="15"/>
        <v>0</v>
      </c>
      <c r="K96" s="593"/>
      <c r="L96" s="594"/>
      <c r="M96" s="662">
        <f t="shared" si="11"/>
        <v>0</v>
      </c>
      <c r="N96" s="593"/>
      <c r="O96" s="594"/>
      <c r="P96" s="663">
        <f t="shared" si="16"/>
        <v>0</v>
      </c>
      <c r="Q96" s="634">
        <f t="shared" si="12"/>
        <v>0</v>
      </c>
      <c r="S96" s="96"/>
    </row>
    <row r="97" spans="1:19" ht="36" x14ac:dyDescent="0.2">
      <c r="A97" s="484"/>
      <c r="B97" s="477"/>
      <c r="C97" s="208" t="s">
        <v>334</v>
      </c>
      <c r="D97" s="626"/>
      <c r="E97" s="627"/>
      <c r="F97" s="660">
        <f t="shared" si="13"/>
        <v>0</v>
      </c>
      <c r="G97" s="669"/>
      <c r="H97" s="627"/>
      <c r="I97" s="628">
        <f t="shared" si="14"/>
        <v>0</v>
      </c>
      <c r="J97" s="661">
        <f t="shared" si="15"/>
        <v>0</v>
      </c>
      <c r="K97" s="593"/>
      <c r="L97" s="594"/>
      <c r="M97" s="662">
        <f t="shared" si="11"/>
        <v>0</v>
      </c>
      <c r="N97" s="593"/>
      <c r="O97" s="594"/>
      <c r="P97" s="663">
        <f t="shared" si="16"/>
        <v>0</v>
      </c>
      <c r="Q97" s="634">
        <f t="shared" si="12"/>
        <v>0</v>
      </c>
      <c r="S97" s="96"/>
    </row>
    <row r="98" spans="1:19" ht="24" x14ac:dyDescent="0.2">
      <c r="A98" s="355">
        <v>84</v>
      </c>
      <c r="B98" s="48" t="s">
        <v>154</v>
      </c>
      <c r="C98" s="102" t="s">
        <v>50</v>
      </c>
      <c r="D98" s="626"/>
      <c r="E98" s="627"/>
      <c r="F98" s="660">
        <f t="shared" si="13"/>
        <v>0</v>
      </c>
      <c r="G98" s="669"/>
      <c r="H98" s="627"/>
      <c r="I98" s="628">
        <f t="shared" si="14"/>
        <v>0</v>
      </c>
      <c r="J98" s="661">
        <f t="shared" si="15"/>
        <v>0</v>
      </c>
      <c r="K98" s="593"/>
      <c r="L98" s="594"/>
      <c r="M98" s="662">
        <f t="shared" si="11"/>
        <v>0</v>
      </c>
      <c r="N98" s="593"/>
      <c r="O98" s="594"/>
      <c r="P98" s="663">
        <f t="shared" si="16"/>
        <v>0</v>
      </c>
      <c r="Q98" s="634">
        <f t="shared" si="12"/>
        <v>0</v>
      </c>
      <c r="S98" s="96"/>
    </row>
    <row r="99" spans="1:19" ht="12.75" x14ac:dyDescent="0.2">
      <c r="A99" s="355">
        <v>85</v>
      </c>
      <c r="B99" s="76" t="s">
        <v>155</v>
      </c>
      <c r="C99" s="102" t="s">
        <v>156</v>
      </c>
      <c r="D99" s="626"/>
      <c r="E99" s="627"/>
      <c r="F99" s="660">
        <f t="shared" si="13"/>
        <v>0</v>
      </c>
      <c r="G99" s="669"/>
      <c r="H99" s="627"/>
      <c r="I99" s="628">
        <f t="shared" si="14"/>
        <v>0</v>
      </c>
      <c r="J99" s="661">
        <f t="shared" si="15"/>
        <v>0</v>
      </c>
      <c r="K99" s="593"/>
      <c r="L99" s="594"/>
      <c r="M99" s="662">
        <f t="shared" si="11"/>
        <v>0</v>
      </c>
      <c r="N99" s="593"/>
      <c r="O99" s="594"/>
      <c r="P99" s="663">
        <f t="shared" si="16"/>
        <v>0</v>
      </c>
      <c r="Q99" s="634">
        <f t="shared" si="12"/>
        <v>0</v>
      </c>
      <c r="S99" s="96"/>
    </row>
    <row r="100" spans="1:19" ht="12.75" x14ac:dyDescent="0.2">
      <c r="A100" s="355">
        <v>86</v>
      </c>
      <c r="B100" s="48" t="s">
        <v>157</v>
      </c>
      <c r="C100" s="102" t="s">
        <v>158</v>
      </c>
      <c r="D100" s="626"/>
      <c r="E100" s="627"/>
      <c r="F100" s="660">
        <f t="shared" si="13"/>
        <v>0</v>
      </c>
      <c r="G100" s="669"/>
      <c r="H100" s="627"/>
      <c r="I100" s="628">
        <f t="shared" si="14"/>
        <v>0</v>
      </c>
      <c r="J100" s="661">
        <f t="shared" si="15"/>
        <v>0</v>
      </c>
      <c r="K100" s="593"/>
      <c r="L100" s="594"/>
      <c r="M100" s="662">
        <f t="shared" si="11"/>
        <v>0</v>
      </c>
      <c r="N100" s="593"/>
      <c r="O100" s="594"/>
      <c r="P100" s="663">
        <f t="shared" si="16"/>
        <v>0</v>
      </c>
      <c r="Q100" s="634">
        <f t="shared" si="12"/>
        <v>0</v>
      </c>
      <c r="S100" s="96"/>
    </row>
    <row r="101" spans="1:19" ht="12.75" x14ac:dyDescent="0.2">
      <c r="A101" s="355">
        <v>87</v>
      </c>
      <c r="B101" s="76" t="s">
        <v>159</v>
      </c>
      <c r="C101" s="102" t="s">
        <v>28</v>
      </c>
      <c r="D101" s="626">
        <v>857404.32</v>
      </c>
      <c r="E101" s="627"/>
      <c r="F101" s="660">
        <f t="shared" si="13"/>
        <v>857404.32</v>
      </c>
      <c r="G101" s="669">
        <v>102469.53</v>
      </c>
      <c r="H101" s="627"/>
      <c r="I101" s="628">
        <f t="shared" si="14"/>
        <v>102469.53</v>
      </c>
      <c r="J101" s="661">
        <f t="shared" si="15"/>
        <v>959873.85</v>
      </c>
      <c r="K101" s="593"/>
      <c r="L101" s="594"/>
      <c r="M101" s="662">
        <f t="shared" si="11"/>
        <v>0</v>
      </c>
      <c r="N101" s="593"/>
      <c r="O101" s="594"/>
      <c r="P101" s="663">
        <f t="shared" si="16"/>
        <v>0</v>
      </c>
      <c r="Q101" s="634">
        <f t="shared" si="12"/>
        <v>959873.85</v>
      </c>
      <c r="S101" s="96"/>
    </row>
    <row r="102" spans="1:19" ht="12.75" x14ac:dyDescent="0.2">
      <c r="A102" s="355">
        <v>88</v>
      </c>
      <c r="B102" s="76" t="s">
        <v>160</v>
      </c>
      <c r="C102" s="102" t="s">
        <v>12</v>
      </c>
      <c r="D102" s="626">
        <v>822353.2</v>
      </c>
      <c r="E102" s="627"/>
      <c r="F102" s="660">
        <f t="shared" si="13"/>
        <v>822353.2</v>
      </c>
      <c r="G102" s="669">
        <v>323731.17</v>
      </c>
      <c r="H102" s="627"/>
      <c r="I102" s="628">
        <f t="shared" si="14"/>
        <v>323731.17</v>
      </c>
      <c r="J102" s="661">
        <f t="shared" si="15"/>
        <v>1146084.3699999999</v>
      </c>
      <c r="K102" s="593"/>
      <c r="L102" s="594"/>
      <c r="M102" s="662">
        <f t="shared" si="11"/>
        <v>0</v>
      </c>
      <c r="N102" s="593"/>
      <c r="O102" s="594"/>
      <c r="P102" s="663">
        <f t="shared" si="16"/>
        <v>0</v>
      </c>
      <c r="Q102" s="634">
        <f t="shared" si="12"/>
        <v>1146084.3699999999</v>
      </c>
      <c r="S102" s="96"/>
    </row>
    <row r="103" spans="1:19" ht="12.75" x14ac:dyDescent="0.2">
      <c r="A103" s="355">
        <v>89</v>
      </c>
      <c r="B103" s="76" t="s">
        <v>161</v>
      </c>
      <c r="C103" s="102" t="s">
        <v>27</v>
      </c>
      <c r="D103" s="626">
        <v>2327866.21</v>
      </c>
      <c r="E103" s="627"/>
      <c r="F103" s="660">
        <f t="shared" si="13"/>
        <v>2327866.21</v>
      </c>
      <c r="G103" s="669">
        <v>243025.08</v>
      </c>
      <c r="H103" s="627"/>
      <c r="I103" s="628">
        <f t="shared" si="14"/>
        <v>243025.08</v>
      </c>
      <c r="J103" s="661">
        <f t="shared" si="15"/>
        <v>2570891.29</v>
      </c>
      <c r="K103" s="593"/>
      <c r="L103" s="594"/>
      <c r="M103" s="662">
        <f t="shared" si="11"/>
        <v>0</v>
      </c>
      <c r="N103" s="593"/>
      <c r="O103" s="594"/>
      <c r="P103" s="663">
        <f t="shared" si="16"/>
        <v>0</v>
      </c>
      <c r="Q103" s="634">
        <f t="shared" si="12"/>
        <v>2570891.29</v>
      </c>
      <c r="S103" s="96"/>
    </row>
    <row r="104" spans="1:19" ht="12.75" x14ac:dyDescent="0.2">
      <c r="A104" s="355">
        <v>90</v>
      </c>
      <c r="B104" s="76" t="s">
        <v>162</v>
      </c>
      <c r="C104" s="102" t="s">
        <v>44</v>
      </c>
      <c r="D104" s="626">
        <v>922788.14</v>
      </c>
      <c r="E104" s="627"/>
      <c r="F104" s="660">
        <f t="shared" si="13"/>
        <v>922788.14</v>
      </c>
      <c r="G104" s="669">
        <v>423480.27</v>
      </c>
      <c r="H104" s="627"/>
      <c r="I104" s="628">
        <f t="shared" si="14"/>
        <v>423480.27</v>
      </c>
      <c r="J104" s="661">
        <f t="shared" si="15"/>
        <v>1346268.4100000001</v>
      </c>
      <c r="K104" s="593"/>
      <c r="L104" s="594"/>
      <c r="M104" s="662">
        <f t="shared" si="11"/>
        <v>0</v>
      </c>
      <c r="N104" s="593"/>
      <c r="O104" s="594"/>
      <c r="P104" s="663">
        <f t="shared" si="16"/>
        <v>0</v>
      </c>
      <c r="Q104" s="634">
        <f t="shared" si="12"/>
        <v>1346268.4100000001</v>
      </c>
      <c r="S104" s="96"/>
    </row>
    <row r="105" spans="1:19" ht="12.75" x14ac:dyDescent="0.2">
      <c r="A105" s="355">
        <v>91</v>
      </c>
      <c r="B105" s="76" t="s">
        <v>163</v>
      </c>
      <c r="C105" s="102" t="s">
        <v>33</v>
      </c>
      <c r="D105" s="626">
        <v>1330594.44</v>
      </c>
      <c r="E105" s="627"/>
      <c r="F105" s="660">
        <f t="shared" si="13"/>
        <v>1330594.44</v>
      </c>
      <c r="G105" s="669">
        <v>511440.84</v>
      </c>
      <c r="H105" s="627"/>
      <c r="I105" s="628">
        <f t="shared" si="14"/>
        <v>511440.84</v>
      </c>
      <c r="J105" s="661">
        <f t="shared" si="15"/>
        <v>1842035.28</v>
      </c>
      <c r="K105" s="593">
        <v>4658874.76</v>
      </c>
      <c r="L105" s="594"/>
      <c r="M105" s="662">
        <f t="shared" si="11"/>
        <v>4658874.76</v>
      </c>
      <c r="N105" s="593"/>
      <c r="O105" s="594"/>
      <c r="P105" s="663">
        <f t="shared" si="16"/>
        <v>0</v>
      </c>
      <c r="Q105" s="634">
        <f t="shared" si="12"/>
        <v>6500910.04</v>
      </c>
      <c r="S105" s="96"/>
    </row>
    <row r="106" spans="1:19" ht="12.75" x14ac:dyDescent="0.2">
      <c r="A106" s="355">
        <v>92</v>
      </c>
      <c r="B106" s="76" t="s">
        <v>164</v>
      </c>
      <c r="C106" s="102" t="s">
        <v>29</v>
      </c>
      <c r="D106" s="626">
        <v>2299218.66</v>
      </c>
      <c r="E106" s="627"/>
      <c r="F106" s="660">
        <f t="shared" si="13"/>
        <v>2299218.66</v>
      </c>
      <c r="G106" s="669">
        <v>817942.62</v>
      </c>
      <c r="H106" s="627"/>
      <c r="I106" s="628">
        <f t="shared" si="14"/>
        <v>817942.62</v>
      </c>
      <c r="J106" s="661">
        <f t="shared" si="15"/>
        <v>3117161.2800000003</v>
      </c>
      <c r="K106" s="593"/>
      <c r="L106" s="594"/>
      <c r="M106" s="662">
        <f t="shared" si="11"/>
        <v>0</v>
      </c>
      <c r="N106" s="593"/>
      <c r="O106" s="594"/>
      <c r="P106" s="663">
        <f t="shared" si="16"/>
        <v>0</v>
      </c>
      <c r="Q106" s="634">
        <f t="shared" si="12"/>
        <v>3117161.2800000003</v>
      </c>
      <c r="S106" s="96"/>
    </row>
    <row r="107" spans="1:19" ht="12.75" x14ac:dyDescent="0.2">
      <c r="A107" s="355">
        <v>93</v>
      </c>
      <c r="B107" s="76" t="s">
        <v>165</v>
      </c>
      <c r="C107" s="102" t="s">
        <v>30</v>
      </c>
      <c r="D107" s="626">
        <v>2745446.38</v>
      </c>
      <c r="E107" s="627"/>
      <c r="F107" s="660">
        <f t="shared" si="13"/>
        <v>2745446.38</v>
      </c>
      <c r="G107" s="669">
        <v>468820.77</v>
      </c>
      <c r="H107" s="627"/>
      <c r="I107" s="628">
        <f t="shared" si="14"/>
        <v>468820.77</v>
      </c>
      <c r="J107" s="661">
        <f t="shared" si="15"/>
        <v>3214267.15</v>
      </c>
      <c r="K107" s="593"/>
      <c r="L107" s="594"/>
      <c r="M107" s="662">
        <f t="shared" si="11"/>
        <v>0</v>
      </c>
      <c r="N107" s="593"/>
      <c r="O107" s="594"/>
      <c r="P107" s="663">
        <f t="shared" si="16"/>
        <v>0</v>
      </c>
      <c r="Q107" s="634">
        <f t="shared" si="12"/>
        <v>3214267.15</v>
      </c>
      <c r="S107" s="96"/>
    </row>
    <row r="108" spans="1:19" ht="12.75" x14ac:dyDescent="0.2">
      <c r="A108" s="355">
        <v>94</v>
      </c>
      <c r="B108" s="48" t="s">
        <v>166</v>
      </c>
      <c r="C108" s="102" t="s">
        <v>14</v>
      </c>
      <c r="D108" s="626">
        <v>1036704.28</v>
      </c>
      <c r="E108" s="627"/>
      <c r="F108" s="660">
        <f t="shared" si="13"/>
        <v>1036704.28</v>
      </c>
      <c r="G108" s="669">
        <v>47154.12</v>
      </c>
      <c r="H108" s="627"/>
      <c r="I108" s="628">
        <f t="shared" si="14"/>
        <v>47154.12</v>
      </c>
      <c r="J108" s="661">
        <f t="shared" si="15"/>
        <v>1083858.4000000001</v>
      </c>
      <c r="K108" s="593">
        <v>6245316.5</v>
      </c>
      <c r="L108" s="594"/>
      <c r="M108" s="662">
        <f t="shared" ref="M108:M139" si="17">SUM(K108:L108)</f>
        <v>6245316.5</v>
      </c>
      <c r="N108" s="593"/>
      <c r="O108" s="594"/>
      <c r="P108" s="663">
        <f t="shared" si="16"/>
        <v>0</v>
      </c>
      <c r="Q108" s="634">
        <f t="shared" ref="Q108:Q139" si="18">J108+M108+P108</f>
        <v>7329174.9000000004</v>
      </c>
      <c r="S108" s="96"/>
    </row>
    <row r="109" spans="1:19" ht="12.75" x14ac:dyDescent="0.2">
      <c r="A109" s="355">
        <v>95</v>
      </c>
      <c r="B109" s="76" t="s">
        <v>167</v>
      </c>
      <c r="C109" s="102" t="s">
        <v>31</v>
      </c>
      <c r="D109" s="626">
        <v>1226789.2</v>
      </c>
      <c r="E109" s="627"/>
      <c r="F109" s="660">
        <f t="shared" si="13"/>
        <v>1226789.2</v>
      </c>
      <c r="G109" s="669">
        <v>468820.77</v>
      </c>
      <c r="H109" s="627"/>
      <c r="I109" s="628">
        <f t="shared" si="14"/>
        <v>468820.77</v>
      </c>
      <c r="J109" s="661">
        <f t="shared" si="15"/>
        <v>1695609.97</v>
      </c>
      <c r="K109" s="593"/>
      <c r="L109" s="594"/>
      <c r="M109" s="662">
        <f t="shared" si="17"/>
        <v>0</v>
      </c>
      <c r="N109" s="593"/>
      <c r="O109" s="594"/>
      <c r="P109" s="663">
        <f t="shared" si="16"/>
        <v>0</v>
      </c>
      <c r="Q109" s="634">
        <f t="shared" si="18"/>
        <v>1695609.97</v>
      </c>
      <c r="S109" s="96"/>
    </row>
    <row r="110" spans="1:19" ht="12.75" x14ac:dyDescent="0.2">
      <c r="A110" s="355">
        <v>96</v>
      </c>
      <c r="B110" s="76" t="s">
        <v>168</v>
      </c>
      <c r="C110" s="102" t="s">
        <v>15</v>
      </c>
      <c r="D110" s="626">
        <v>1292510.05</v>
      </c>
      <c r="E110" s="627"/>
      <c r="F110" s="660">
        <f t="shared" si="13"/>
        <v>1292510.05</v>
      </c>
      <c r="G110" s="669">
        <v>68010.75</v>
      </c>
      <c r="H110" s="627"/>
      <c r="I110" s="628">
        <f t="shared" si="14"/>
        <v>68010.75</v>
      </c>
      <c r="J110" s="661">
        <f t="shared" si="15"/>
        <v>1360520.8</v>
      </c>
      <c r="K110" s="593">
        <v>4399614.0599999996</v>
      </c>
      <c r="L110" s="594"/>
      <c r="M110" s="662">
        <f t="shared" si="17"/>
        <v>4399614.0599999996</v>
      </c>
      <c r="N110" s="593"/>
      <c r="O110" s="594"/>
      <c r="P110" s="663">
        <f t="shared" si="16"/>
        <v>0</v>
      </c>
      <c r="Q110" s="634">
        <f t="shared" si="18"/>
        <v>5760134.8599999994</v>
      </c>
      <c r="S110" s="96"/>
    </row>
    <row r="111" spans="1:19" ht="12.75" x14ac:dyDescent="0.2">
      <c r="A111" s="355">
        <v>97</v>
      </c>
      <c r="B111" s="48" t="s">
        <v>169</v>
      </c>
      <c r="C111" s="102" t="s">
        <v>13</v>
      </c>
      <c r="D111" s="626">
        <v>1357893.87</v>
      </c>
      <c r="E111" s="627"/>
      <c r="F111" s="660">
        <f t="shared" si="13"/>
        <v>1357893.87</v>
      </c>
      <c r="G111" s="669">
        <v>616630.80000000005</v>
      </c>
      <c r="H111" s="627"/>
      <c r="I111" s="628">
        <f t="shared" si="14"/>
        <v>616630.80000000005</v>
      </c>
      <c r="J111" s="661">
        <f t="shared" si="15"/>
        <v>1974524.6700000002</v>
      </c>
      <c r="K111" s="593">
        <v>6622668.6699999999</v>
      </c>
      <c r="L111" s="594"/>
      <c r="M111" s="662">
        <f t="shared" si="17"/>
        <v>6622668.6699999999</v>
      </c>
      <c r="N111" s="593"/>
      <c r="O111" s="594"/>
      <c r="P111" s="663">
        <f t="shared" si="16"/>
        <v>0</v>
      </c>
      <c r="Q111" s="634">
        <f t="shared" si="18"/>
        <v>8597193.3399999999</v>
      </c>
      <c r="S111" s="96"/>
    </row>
    <row r="112" spans="1:19" ht="12.75" x14ac:dyDescent="0.2">
      <c r="A112" s="355">
        <v>98</v>
      </c>
      <c r="B112" s="76" t="s">
        <v>170</v>
      </c>
      <c r="C112" s="102" t="s">
        <v>32</v>
      </c>
      <c r="D112" s="626">
        <v>968624.22</v>
      </c>
      <c r="E112" s="627"/>
      <c r="F112" s="660">
        <f t="shared" si="13"/>
        <v>968624.22</v>
      </c>
      <c r="G112" s="669">
        <v>364537.62</v>
      </c>
      <c r="H112" s="627"/>
      <c r="I112" s="628">
        <f t="shared" si="14"/>
        <v>364537.62</v>
      </c>
      <c r="J112" s="661">
        <f t="shared" si="15"/>
        <v>1333161.8399999999</v>
      </c>
      <c r="K112" s="593"/>
      <c r="L112" s="594"/>
      <c r="M112" s="662">
        <f t="shared" si="17"/>
        <v>0</v>
      </c>
      <c r="N112" s="593"/>
      <c r="O112" s="594"/>
      <c r="P112" s="663">
        <f t="shared" si="16"/>
        <v>0</v>
      </c>
      <c r="Q112" s="634">
        <f t="shared" si="18"/>
        <v>1333161.8399999999</v>
      </c>
      <c r="S112" s="96"/>
    </row>
    <row r="113" spans="1:19" ht="12.75" x14ac:dyDescent="0.2">
      <c r="A113" s="355">
        <v>99</v>
      </c>
      <c r="B113" s="48" t="s">
        <v>171</v>
      </c>
      <c r="C113" s="102" t="s">
        <v>54</v>
      </c>
      <c r="D113" s="626">
        <v>1240607.43</v>
      </c>
      <c r="E113" s="627"/>
      <c r="F113" s="660">
        <f t="shared" si="13"/>
        <v>1240607.43</v>
      </c>
      <c r="G113" s="669">
        <v>532297.47</v>
      </c>
      <c r="H113" s="627"/>
      <c r="I113" s="628">
        <f t="shared" si="14"/>
        <v>532297.47</v>
      </c>
      <c r="J113" s="661">
        <f t="shared" si="15"/>
        <v>1772904.9</v>
      </c>
      <c r="K113" s="593"/>
      <c r="L113" s="594"/>
      <c r="M113" s="662">
        <f t="shared" si="17"/>
        <v>0</v>
      </c>
      <c r="N113" s="593"/>
      <c r="O113" s="594"/>
      <c r="P113" s="663">
        <f t="shared" si="16"/>
        <v>0</v>
      </c>
      <c r="Q113" s="634">
        <f t="shared" si="18"/>
        <v>1772904.9</v>
      </c>
      <c r="S113" s="96"/>
    </row>
    <row r="114" spans="1:19" ht="12.75" x14ac:dyDescent="0.2">
      <c r="A114" s="355">
        <v>100</v>
      </c>
      <c r="B114" s="48" t="s">
        <v>172</v>
      </c>
      <c r="C114" s="102" t="s">
        <v>34</v>
      </c>
      <c r="D114" s="626">
        <v>1303632.04</v>
      </c>
      <c r="E114" s="627"/>
      <c r="F114" s="660">
        <f t="shared" si="13"/>
        <v>1303632.04</v>
      </c>
      <c r="G114" s="669">
        <v>1887978.42</v>
      </c>
      <c r="H114" s="627"/>
      <c r="I114" s="628">
        <f t="shared" si="14"/>
        <v>1887978.42</v>
      </c>
      <c r="J114" s="661">
        <f t="shared" si="15"/>
        <v>3191610.46</v>
      </c>
      <c r="K114" s="593">
        <v>8750503.7400000002</v>
      </c>
      <c r="L114" s="594"/>
      <c r="M114" s="662">
        <f t="shared" si="17"/>
        <v>8750503.7400000002</v>
      </c>
      <c r="N114" s="593"/>
      <c r="O114" s="594"/>
      <c r="P114" s="663">
        <f t="shared" si="16"/>
        <v>0</v>
      </c>
      <c r="Q114" s="634">
        <f t="shared" si="18"/>
        <v>11942114.199999999</v>
      </c>
      <c r="S114" s="96"/>
    </row>
    <row r="115" spans="1:19" ht="12.75" x14ac:dyDescent="0.2">
      <c r="A115" s="355">
        <v>101</v>
      </c>
      <c r="B115" s="76" t="s">
        <v>173</v>
      </c>
      <c r="C115" s="102" t="s">
        <v>243</v>
      </c>
      <c r="D115" s="626">
        <v>1051870.6299999999</v>
      </c>
      <c r="E115" s="627"/>
      <c r="F115" s="660">
        <f t="shared" si="13"/>
        <v>1051870.6299999999</v>
      </c>
      <c r="G115" s="669">
        <v>70731.179999999993</v>
      </c>
      <c r="H115" s="627"/>
      <c r="I115" s="628">
        <f t="shared" si="14"/>
        <v>70731.179999999993</v>
      </c>
      <c r="J115" s="661">
        <f t="shared" si="15"/>
        <v>1122601.8099999998</v>
      </c>
      <c r="K115" s="593"/>
      <c r="L115" s="594"/>
      <c r="M115" s="662">
        <f t="shared" si="17"/>
        <v>0</v>
      </c>
      <c r="N115" s="593"/>
      <c r="O115" s="594"/>
      <c r="P115" s="663">
        <f t="shared" si="16"/>
        <v>0</v>
      </c>
      <c r="Q115" s="634">
        <f t="shared" si="18"/>
        <v>1122601.8099999998</v>
      </c>
      <c r="S115" s="96"/>
    </row>
    <row r="116" spans="1:19" ht="12.75" x14ac:dyDescent="0.2">
      <c r="A116" s="355">
        <v>102</v>
      </c>
      <c r="B116" s="76" t="s">
        <v>174</v>
      </c>
      <c r="C116" s="102" t="s">
        <v>175</v>
      </c>
      <c r="D116" s="626"/>
      <c r="E116" s="627"/>
      <c r="F116" s="660">
        <f t="shared" si="13"/>
        <v>0</v>
      </c>
      <c r="G116" s="669"/>
      <c r="H116" s="627"/>
      <c r="I116" s="628">
        <f t="shared" si="14"/>
        <v>0</v>
      </c>
      <c r="J116" s="661">
        <f t="shared" si="15"/>
        <v>0</v>
      </c>
      <c r="K116" s="593"/>
      <c r="L116" s="594"/>
      <c r="M116" s="662">
        <f t="shared" si="17"/>
        <v>0</v>
      </c>
      <c r="N116" s="593"/>
      <c r="O116" s="594"/>
      <c r="P116" s="663">
        <f t="shared" si="16"/>
        <v>0</v>
      </c>
      <c r="Q116" s="634">
        <f t="shared" si="18"/>
        <v>0</v>
      </c>
      <c r="S116" s="96"/>
    </row>
    <row r="117" spans="1:19" ht="12.75" x14ac:dyDescent="0.2">
      <c r="A117" s="355">
        <v>103</v>
      </c>
      <c r="B117" s="76" t="s">
        <v>176</v>
      </c>
      <c r="C117" s="102" t="s">
        <v>177</v>
      </c>
      <c r="D117" s="626"/>
      <c r="E117" s="627"/>
      <c r="F117" s="660">
        <f t="shared" si="13"/>
        <v>0</v>
      </c>
      <c r="G117" s="669"/>
      <c r="H117" s="627"/>
      <c r="I117" s="628">
        <f t="shared" si="14"/>
        <v>0</v>
      </c>
      <c r="J117" s="661">
        <f t="shared" si="15"/>
        <v>0</v>
      </c>
      <c r="K117" s="593"/>
      <c r="L117" s="594"/>
      <c r="M117" s="662">
        <f t="shared" si="17"/>
        <v>0</v>
      </c>
      <c r="N117" s="593"/>
      <c r="O117" s="594"/>
      <c r="P117" s="663">
        <f t="shared" si="16"/>
        <v>0</v>
      </c>
      <c r="Q117" s="634">
        <f t="shared" si="18"/>
        <v>0</v>
      </c>
      <c r="S117" s="96"/>
    </row>
    <row r="118" spans="1:19" ht="12.75" x14ac:dyDescent="0.2">
      <c r="A118" s="355">
        <v>104</v>
      </c>
      <c r="B118" s="76" t="s">
        <v>178</v>
      </c>
      <c r="C118" s="102" t="s">
        <v>179</v>
      </c>
      <c r="D118" s="626"/>
      <c r="E118" s="627"/>
      <c r="F118" s="660">
        <f t="shared" si="13"/>
        <v>0</v>
      </c>
      <c r="G118" s="669"/>
      <c r="H118" s="627"/>
      <c r="I118" s="628">
        <f t="shared" si="14"/>
        <v>0</v>
      </c>
      <c r="J118" s="661">
        <f t="shared" si="15"/>
        <v>0</v>
      </c>
      <c r="K118" s="593"/>
      <c r="L118" s="594"/>
      <c r="M118" s="662">
        <f t="shared" si="17"/>
        <v>0</v>
      </c>
      <c r="N118" s="593"/>
      <c r="O118" s="594"/>
      <c r="P118" s="663">
        <f t="shared" si="16"/>
        <v>0</v>
      </c>
      <c r="Q118" s="634">
        <f t="shared" si="18"/>
        <v>0</v>
      </c>
      <c r="S118" s="96"/>
    </row>
    <row r="119" spans="1:19" ht="12.75" x14ac:dyDescent="0.2">
      <c r="A119" s="355">
        <v>105</v>
      </c>
      <c r="B119" s="48" t="s">
        <v>180</v>
      </c>
      <c r="C119" s="102" t="s">
        <v>181</v>
      </c>
      <c r="D119" s="626"/>
      <c r="E119" s="627"/>
      <c r="F119" s="660">
        <f t="shared" si="13"/>
        <v>0</v>
      </c>
      <c r="G119" s="669"/>
      <c r="H119" s="627"/>
      <c r="I119" s="628">
        <f t="shared" si="14"/>
        <v>0</v>
      </c>
      <c r="J119" s="661">
        <f t="shared" si="15"/>
        <v>0</v>
      </c>
      <c r="K119" s="593"/>
      <c r="L119" s="594"/>
      <c r="M119" s="662">
        <f t="shared" si="17"/>
        <v>0</v>
      </c>
      <c r="N119" s="593"/>
      <c r="O119" s="594"/>
      <c r="P119" s="663">
        <f t="shared" si="16"/>
        <v>0</v>
      </c>
      <c r="Q119" s="634">
        <f t="shared" si="18"/>
        <v>0</v>
      </c>
      <c r="S119" s="96"/>
    </row>
    <row r="120" spans="1:19" ht="12.75" x14ac:dyDescent="0.2">
      <c r="A120" s="355">
        <v>106</v>
      </c>
      <c r="B120" s="76" t="s">
        <v>182</v>
      </c>
      <c r="C120" s="102" t="s">
        <v>183</v>
      </c>
      <c r="D120" s="626"/>
      <c r="E120" s="627"/>
      <c r="F120" s="660">
        <f t="shared" si="13"/>
        <v>0</v>
      </c>
      <c r="G120" s="669"/>
      <c r="H120" s="627"/>
      <c r="I120" s="628">
        <f t="shared" si="14"/>
        <v>0</v>
      </c>
      <c r="J120" s="661">
        <f t="shared" si="15"/>
        <v>0</v>
      </c>
      <c r="K120" s="593"/>
      <c r="L120" s="594"/>
      <c r="M120" s="662">
        <f t="shared" si="17"/>
        <v>0</v>
      </c>
      <c r="N120" s="593"/>
      <c r="O120" s="594"/>
      <c r="P120" s="663">
        <f t="shared" si="16"/>
        <v>0</v>
      </c>
      <c r="Q120" s="634">
        <f t="shared" si="18"/>
        <v>0</v>
      </c>
      <c r="S120" s="96"/>
    </row>
    <row r="121" spans="1:19" ht="12.75" x14ac:dyDescent="0.2">
      <c r="A121" s="355">
        <v>107</v>
      </c>
      <c r="B121" s="76" t="s">
        <v>184</v>
      </c>
      <c r="C121" s="102" t="s">
        <v>185</v>
      </c>
      <c r="D121" s="626"/>
      <c r="E121" s="627"/>
      <c r="F121" s="660">
        <f t="shared" si="13"/>
        <v>0</v>
      </c>
      <c r="G121" s="669"/>
      <c r="H121" s="627"/>
      <c r="I121" s="628">
        <f t="shared" si="14"/>
        <v>0</v>
      </c>
      <c r="J121" s="661">
        <f t="shared" si="15"/>
        <v>0</v>
      </c>
      <c r="K121" s="593"/>
      <c r="L121" s="594"/>
      <c r="M121" s="662">
        <f t="shared" si="17"/>
        <v>0</v>
      </c>
      <c r="N121" s="593"/>
      <c r="O121" s="594"/>
      <c r="P121" s="663">
        <f t="shared" si="16"/>
        <v>0</v>
      </c>
      <c r="Q121" s="634">
        <f t="shared" si="18"/>
        <v>0</v>
      </c>
      <c r="S121" s="96"/>
    </row>
    <row r="122" spans="1:19" ht="12.75" x14ac:dyDescent="0.2">
      <c r="A122" s="355">
        <v>108</v>
      </c>
      <c r="B122" s="76" t="s">
        <v>186</v>
      </c>
      <c r="C122" s="102" t="s">
        <v>187</v>
      </c>
      <c r="D122" s="626"/>
      <c r="E122" s="627"/>
      <c r="F122" s="660">
        <f t="shared" si="13"/>
        <v>0</v>
      </c>
      <c r="G122" s="669"/>
      <c r="H122" s="627"/>
      <c r="I122" s="628">
        <f t="shared" si="14"/>
        <v>0</v>
      </c>
      <c r="J122" s="661">
        <f t="shared" si="15"/>
        <v>0</v>
      </c>
      <c r="K122" s="593"/>
      <c r="L122" s="594"/>
      <c r="M122" s="662">
        <f t="shared" si="17"/>
        <v>0</v>
      </c>
      <c r="N122" s="593"/>
      <c r="O122" s="594"/>
      <c r="P122" s="663">
        <f t="shared" si="16"/>
        <v>0</v>
      </c>
      <c r="Q122" s="634">
        <f t="shared" si="18"/>
        <v>0</v>
      </c>
      <c r="S122" s="96"/>
    </row>
    <row r="123" spans="1:19" ht="12.75" x14ac:dyDescent="0.2">
      <c r="A123" s="355">
        <v>109</v>
      </c>
      <c r="B123" s="48" t="s">
        <v>188</v>
      </c>
      <c r="C123" s="102" t="s">
        <v>189</v>
      </c>
      <c r="D123" s="626"/>
      <c r="E123" s="627"/>
      <c r="F123" s="660">
        <f t="shared" si="13"/>
        <v>0</v>
      </c>
      <c r="G123" s="669"/>
      <c r="H123" s="627"/>
      <c r="I123" s="628">
        <f t="shared" si="14"/>
        <v>0</v>
      </c>
      <c r="J123" s="661">
        <f t="shared" si="15"/>
        <v>0</v>
      </c>
      <c r="K123" s="593"/>
      <c r="L123" s="594"/>
      <c r="M123" s="662">
        <f t="shared" si="17"/>
        <v>0</v>
      </c>
      <c r="N123" s="593"/>
      <c r="O123" s="594"/>
      <c r="P123" s="663">
        <f t="shared" si="16"/>
        <v>0</v>
      </c>
      <c r="Q123" s="634">
        <f t="shared" si="18"/>
        <v>0</v>
      </c>
      <c r="S123" s="96"/>
    </row>
    <row r="124" spans="1:19" ht="12.75" x14ac:dyDescent="0.2">
      <c r="A124" s="355">
        <v>110</v>
      </c>
      <c r="B124" s="48" t="s">
        <v>190</v>
      </c>
      <c r="C124" s="102" t="s">
        <v>191</v>
      </c>
      <c r="D124" s="626"/>
      <c r="E124" s="627"/>
      <c r="F124" s="660">
        <f t="shared" si="13"/>
        <v>0</v>
      </c>
      <c r="G124" s="669"/>
      <c r="H124" s="627"/>
      <c r="I124" s="628">
        <f t="shared" si="14"/>
        <v>0</v>
      </c>
      <c r="J124" s="661">
        <f t="shared" si="15"/>
        <v>0</v>
      </c>
      <c r="K124" s="593"/>
      <c r="L124" s="594"/>
      <c r="M124" s="662">
        <f t="shared" si="17"/>
        <v>0</v>
      </c>
      <c r="N124" s="593"/>
      <c r="O124" s="594"/>
      <c r="P124" s="663">
        <f t="shared" si="16"/>
        <v>0</v>
      </c>
      <c r="Q124" s="634">
        <f t="shared" si="18"/>
        <v>0</v>
      </c>
      <c r="S124" s="96"/>
    </row>
    <row r="125" spans="1:19" ht="12.75" x14ac:dyDescent="0.2">
      <c r="A125" s="355">
        <v>111</v>
      </c>
      <c r="B125" s="95" t="s">
        <v>280</v>
      </c>
      <c r="C125" s="102" t="s">
        <v>252</v>
      </c>
      <c r="D125" s="626"/>
      <c r="E125" s="627"/>
      <c r="F125" s="660">
        <f t="shared" si="13"/>
        <v>0</v>
      </c>
      <c r="G125" s="669"/>
      <c r="H125" s="627"/>
      <c r="I125" s="628">
        <f t="shared" si="14"/>
        <v>0</v>
      </c>
      <c r="J125" s="661">
        <f t="shared" si="15"/>
        <v>0</v>
      </c>
      <c r="K125" s="593"/>
      <c r="L125" s="594"/>
      <c r="M125" s="662">
        <f t="shared" si="17"/>
        <v>0</v>
      </c>
      <c r="N125" s="593"/>
      <c r="O125" s="594"/>
      <c r="P125" s="663">
        <f t="shared" si="16"/>
        <v>0</v>
      </c>
      <c r="Q125" s="634">
        <f t="shared" si="18"/>
        <v>0</v>
      </c>
      <c r="S125" s="96"/>
    </row>
    <row r="126" spans="1:19" ht="12.75" x14ac:dyDescent="0.2">
      <c r="A126" s="355">
        <v>112</v>
      </c>
      <c r="B126" s="76" t="s">
        <v>192</v>
      </c>
      <c r="C126" s="102" t="s">
        <v>193</v>
      </c>
      <c r="D126" s="626"/>
      <c r="E126" s="627"/>
      <c r="F126" s="660">
        <f t="shared" si="13"/>
        <v>0</v>
      </c>
      <c r="G126" s="669"/>
      <c r="H126" s="627"/>
      <c r="I126" s="628">
        <f t="shared" si="14"/>
        <v>0</v>
      </c>
      <c r="J126" s="661">
        <f t="shared" si="15"/>
        <v>0</v>
      </c>
      <c r="K126" s="593"/>
      <c r="L126" s="594"/>
      <c r="M126" s="662">
        <f t="shared" si="17"/>
        <v>0</v>
      </c>
      <c r="N126" s="593"/>
      <c r="O126" s="594"/>
      <c r="P126" s="663">
        <f t="shared" si="16"/>
        <v>0</v>
      </c>
      <c r="Q126" s="634">
        <f t="shared" si="18"/>
        <v>0</v>
      </c>
      <c r="S126" s="96"/>
    </row>
    <row r="127" spans="1:19" ht="12.75" x14ac:dyDescent="0.2">
      <c r="A127" s="355">
        <v>113</v>
      </c>
      <c r="B127" s="76" t="s">
        <v>194</v>
      </c>
      <c r="C127" s="102" t="s">
        <v>195</v>
      </c>
      <c r="D127" s="626"/>
      <c r="E127" s="627"/>
      <c r="F127" s="660">
        <f t="shared" si="13"/>
        <v>0</v>
      </c>
      <c r="G127" s="669"/>
      <c r="H127" s="627"/>
      <c r="I127" s="628">
        <f t="shared" si="14"/>
        <v>0</v>
      </c>
      <c r="J127" s="661">
        <f t="shared" si="15"/>
        <v>0</v>
      </c>
      <c r="K127" s="593"/>
      <c r="L127" s="594"/>
      <c r="M127" s="662">
        <f t="shared" si="17"/>
        <v>0</v>
      </c>
      <c r="N127" s="593"/>
      <c r="O127" s="594"/>
      <c r="P127" s="663">
        <f t="shared" si="16"/>
        <v>0</v>
      </c>
      <c r="Q127" s="634">
        <f t="shared" si="18"/>
        <v>0</v>
      </c>
      <c r="S127" s="96"/>
    </row>
    <row r="128" spans="1:19" ht="12.75" x14ac:dyDescent="0.2">
      <c r="A128" s="355">
        <v>114</v>
      </c>
      <c r="B128" s="76" t="s">
        <v>196</v>
      </c>
      <c r="C128" s="102" t="s">
        <v>197</v>
      </c>
      <c r="D128" s="626"/>
      <c r="E128" s="627"/>
      <c r="F128" s="660">
        <f t="shared" si="13"/>
        <v>0</v>
      </c>
      <c r="G128" s="669"/>
      <c r="H128" s="627"/>
      <c r="I128" s="628">
        <f t="shared" si="14"/>
        <v>0</v>
      </c>
      <c r="J128" s="661">
        <f t="shared" si="15"/>
        <v>0</v>
      </c>
      <c r="K128" s="593"/>
      <c r="L128" s="594"/>
      <c r="M128" s="662">
        <f t="shared" si="17"/>
        <v>0</v>
      </c>
      <c r="N128" s="593"/>
      <c r="O128" s="594"/>
      <c r="P128" s="663">
        <f t="shared" si="16"/>
        <v>0</v>
      </c>
      <c r="Q128" s="634">
        <f t="shared" si="18"/>
        <v>0</v>
      </c>
      <c r="S128" s="96"/>
    </row>
    <row r="129" spans="1:19" ht="12.75" x14ac:dyDescent="0.2">
      <c r="A129" s="355">
        <v>115</v>
      </c>
      <c r="B129" s="354" t="s">
        <v>198</v>
      </c>
      <c r="C129" s="103" t="s">
        <v>297</v>
      </c>
      <c r="D129" s="626"/>
      <c r="E129" s="627"/>
      <c r="F129" s="660">
        <f t="shared" si="13"/>
        <v>0</v>
      </c>
      <c r="G129" s="669"/>
      <c r="H129" s="627"/>
      <c r="I129" s="628">
        <f t="shared" si="14"/>
        <v>0</v>
      </c>
      <c r="J129" s="661">
        <f t="shared" si="15"/>
        <v>0</v>
      </c>
      <c r="K129" s="593"/>
      <c r="L129" s="594"/>
      <c r="M129" s="662">
        <f t="shared" si="17"/>
        <v>0</v>
      </c>
      <c r="N129" s="593"/>
      <c r="O129" s="594"/>
      <c r="P129" s="663">
        <f t="shared" si="16"/>
        <v>0</v>
      </c>
      <c r="Q129" s="634">
        <f t="shared" si="18"/>
        <v>0</v>
      </c>
      <c r="S129" s="96"/>
    </row>
    <row r="130" spans="1:19" ht="12.75" x14ac:dyDescent="0.2">
      <c r="A130" s="355">
        <v>116</v>
      </c>
      <c r="B130" s="48" t="s">
        <v>199</v>
      </c>
      <c r="C130" s="102" t="s">
        <v>281</v>
      </c>
      <c r="D130" s="626"/>
      <c r="E130" s="627"/>
      <c r="F130" s="660">
        <f t="shared" si="13"/>
        <v>0</v>
      </c>
      <c r="G130" s="669"/>
      <c r="H130" s="627"/>
      <c r="I130" s="628">
        <f t="shared" si="14"/>
        <v>0</v>
      </c>
      <c r="J130" s="661">
        <f t="shared" si="15"/>
        <v>0</v>
      </c>
      <c r="K130" s="593"/>
      <c r="L130" s="594"/>
      <c r="M130" s="662">
        <f t="shared" si="17"/>
        <v>0</v>
      </c>
      <c r="N130" s="593"/>
      <c r="O130" s="594"/>
      <c r="P130" s="663">
        <f t="shared" si="16"/>
        <v>0</v>
      </c>
      <c r="Q130" s="634">
        <f t="shared" si="18"/>
        <v>0</v>
      </c>
      <c r="S130" s="96"/>
    </row>
    <row r="131" spans="1:19" ht="12.75" x14ac:dyDescent="0.2">
      <c r="A131" s="355">
        <v>117</v>
      </c>
      <c r="B131" s="48" t="s">
        <v>200</v>
      </c>
      <c r="C131" s="102" t="s">
        <v>201</v>
      </c>
      <c r="D131" s="626"/>
      <c r="E131" s="627"/>
      <c r="F131" s="660">
        <f t="shared" si="13"/>
        <v>0</v>
      </c>
      <c r="G131" s="669"/>
      <c r="H131" s="627"/>
      <c r="I131" s="628">
        <f t="shared" si="14"/>
        <v>0</v>
      </c>
      <c r="J131" s="661">
        <f t="shared" si="15"/>
        <v>0</v>
      </c>
      <c r="K131" s="593"/>
      <c r="L131" s="594"/>
      <c r="M131" s="662">
        <f t="shared" si="17"/>
        <v>0</v>
      </c>
      <c r="N131" s="593"/>
      <c r="O131" s="594"/>
      <c r="P131" s="663">
        <f t="shared" si="16"/>
        <v>0</v>
      </c>
      <c r="Q131" s="634">
        <f t="shared" si="18"/>
        <v>0</v>
      </c>
      <c r="S131" s="96"/>
    </row>
    <row r="132" spans="1:19" ht="12.75" x14ac:dyDescent="0.2">
      <c r="A132" s="355">
        <v>118</v>
      </c>
      <c r="B132" s="48" t="s">
        <v>202</v>
      </c>
      <c r="C132" s="102" t="s">
        <v>203</v>
      </c>
      <c r="D132" s="626"/>
      <c r="E132" s="627"/>
      <c r="F132" s="660">
        <f t="shared" si="13"/>
        <v>0</v>
      </c>
      <c r="G132" s="669"/>
      <c r="H132" s="627"/>
      <c r="I132" s="628">
        <f t="shared" si="14"/>
        <v>0</v>
      </c>
      <c r="J132" s="661">
        <f t="shared" si="15"/>
        <v>0</v>
      </c>
      <c r="K132" s="593"/>
      <c r="L132" s="594"/>
      <c r="M132" s="662">
        <f t="shared" si="17"/>
        <v>0</v>
      </c>
      <c r="N132" s="593"/>
      <c r="O132" s="594"/>
      <c r="P132" s="663">
        <f t="shared" si="16"/>
        <v>0</v>
      </c>
      <c r="Q132" s="634">
        <f t="shared" si="18"/>
        <v>0</v>
      </c>
      <c r="S132" s="96"/>
    </row>
    <row r="133" spans="1:19" ht="12.75" x14ac:dyDescent="0.2">
      <c r="A133" s="355">
        <v>119</v>
      </c>
      <c r="B133" s="48" t="s">
        <v>204</v>
      </c>
      <c r="C133" s="102" t="s">
        <v>205</v>
      </c>
      <c r="D133" s="626"/>
      <c r="E133" s="627"/>
      <c r="F133" s="660">
        <f t="shared" si="13"/>
        <v>0</v>
      </c>
      <c r="G133" s="669"/>
      <c r="H133" s="627"/>
      <c r="I133" s="628">
        <f t="shared" si="14"/>
        <v>0</v>
      </c>
      <c r="J133" s="661">
        <f t="shared" si="15"/>
        <v>0</v>
      </c>
      <c r="K133" s="593"/>
      <c r="L133" s="594"/>
      <c r="M133" s="662">
        <f t="shared" si="17"/>
        <v>0</v>
      </c>
      <c r="N133" s="593"/>
      <c r="O133" s="594"/>
      <c r="P133" s="663">
        <f t="shared" si="16"/>
        <v>0</v>
      </c>
      <c r="Q133" s="634">
        <f t="shared" si="18"/>
        <v>0</v>
      </c>
      <c r="S133" s="96"/>
    </row>
    <row r="134" spans="1:19" ht="12.75" x14ac:dyDescent="0.2">
      <c r="A134" s="355">
        <v>120</v>
      </c>
      <c r="B134" s="71" t="s">
        <v>206</v>
      </c>
      <c r="C134" s="104" t="s">
        <v>207</v>
      </c>
      <c r="D134" s="626"/>
      <c r="E134" s="627"/>
      <c r="F134" s="660">
        <f t="shared" si="13"/>
        <v>0</v>
      </c>
      <c r="G134" s="669"/>
      <c r="H134" s="627"/>
      <c r="I134" s="628">
        <f t="shared" si="14"/>
        <v>0</v>
      </c>
      <c r="J134" s="661">
        <f t="shared" si="15"/>
        <v>0</v>
      </c>
      <c r="K134" s="593"/>
      <c r="L134" s="594"/>
      <c r="M134" s="662">
        <f t="shared" si="17"/>
        <v>0</v>
      </c>
      <c r="N134" s="593"/>
      <c r="O134" s="594"/>
      <c r="P134" s="663">
        <f t="shared" si="16"/>
        <v>0</v>
      </c>
      <c r="Q134" s="634">
        <f t="shared" si="18"/>
        <v>0</v>
      </c>
      <c r="S134" s="96"/>
    </row>
    <row r="135" spans="1:19" ht="12.75" x14ac:dyDescent="0.2">
      <c r="A135" s="355">
        <v>121</v>
      </c>
      <c r="B135" s="76" t="s">
        <v>208</v>
      </c>
      <c r="C135" s="102" t="s">
        <v>209</v>
      </c>
      <c r="D135" s="626"/>
      <c r="E135" s="627"/>
      <c r="F135" s="660">
        <f t="shared" si="13"/>
        <v>0</v>
      </c>
      <c r="G135" s="669"/>
      <c r="H135" s="627"/>
      <c r="I135" s="628">
        <f t="shared" si="14"/>
        <v>0</v>
      </c>
      <c r="J135" s="661">
        <f t="shared" si="15"/>
        <v>0</v>
      </c>
      <c r="K135" s="593"/>
      <c r="L135" s="594"/>
      <c r="M135" s="662">
        <f t="shared" si="17"/>
        <v>0</v>
      </c>
      <c r="N135" s="593"/>
      <c r="O135" s="594"/>
      <c r="P135" s="663">
        <f t="shared" si="16"/>
        <v>0</v>
      </c>
      <c r="Q135" s="634">
        <f t="shared" si="18"/>
        <v>0</v>
      </c>
      <c r="S135" s="96"/>
    </row>
    <row r="136" spans="1:19" ht="12.75" x14ac:dyDescent="0.2">
      <c r="A136" s="355">
        <v>122</v>
      </c>
      <c r="B136" s="48" t="s">
        <v>210</v>
      </c>
      <c r="C136" s="102" t="s">
        <v>211</v>
      </c>
      <c r="D136" s="626"/>
      <c r="E136" s="627"/>
      <c r="F136" s="660">
        <f t="shared" si="13"/>
        <v>0</v>
      </c>
      <c r="G136" s="669"/>
      <c r="H136" s="627"/>
      <c r="I136" s="628">
        <f t="shared" si="14"/>
        <v>0</v>
      </c>
      <c r="J136" s="661">
        <f t="shared" si="15"/>
        <v>0</v>
      </c>
      <c r="K136" s="593"/>
      <c r="L136" s="594"/>
      <c r="M136" s="662">
        <f t="shared" si="17"/>
        <v>0</v>
      </c>
      <c r="N136" s="593"/>
      <c r="O136" s="594"/>
      <c r="P136" s="663">
        <f t="shared" si="16"/>
        <v>0</v>
      </c>
      <c r="Q136" s="634">
        <f t="shared" si="18"/>
        <v>0</v>
      </c>
      <c r="S136" s="96"/>
    </row>
    <row r="137" spans="1:19" ht="12.75" x14ac:dyDescent="0.2">
      <c r="A137" s="355">
        <v>123</v>
      </c>
      <c r="B137" s="76" t="s">
        <v>212</v>
      </c>
      <c r="C137" s="102" t="s">
        <v>249</v>
      </c>
      <c r="D137" s="626"/>
      <c r="E137" s="627"/>
      <c r="F137" s="660">
        <f t="shared" si="13"/>
        <v>0</v>
      </c>
      <c r="G137" s="669"/>
      <c r="H137" s="627"/>
      <c r="I137" s="628">
        <f t="shared" si="14"/>
        <v>0</v>
      </c>
      <c r="J137" s="661">
        <f t="shared" si="15"/>
        <v>0</v>
      </c>
      <c r="K137" s="593"/>
      <c r="L137" s="594"/>
      <c r="M137" s="662">
        <f t="shared" si="17"/>
        <v>0</v>
      </c>
      <c r="N137" s="593"/>
      <c r="O137" s="594"/>
      <c r="P137" s="663">
        <f t="shared" si="16"/>
        <v>0</v>
      </c>
      <c r="Q137" s="634">
        <f t="shared" si="18"/>
        <v>0</v>
      </c>
      <c r="S137" s="96"/>
    </row>
    <row r="138" spans="1:19" ht="12.75" x14ac:dyDescent="0.2">
      <c r="A138" s="355">
        <v>124</v>
      </c>
      <c r="B138" s="48" t="s">
        <v>213</v>
      </c>
      <c r="C138" s="102" t="s">
        <v>214</v>
      </c>
      <c r="D138" s="626"/>
      <c r="E138" s="627"/>
      <c r="F138" s="660">
        <f t="shared" si="13"/>
        <v>0</v>
      </c>
      <c r="G138" s="669"/>
      <c r="H138" s="627"/>
      <c r="I138" s="628">
        <f t="shared" si="14"/>
        <v>0</v>
      </c>
      <c r="J138" s="661">
        <f t="shared" si="15"/>
        <v>0</v>
      </c>
      <c r="K138" s="593"/>
      <c r="L138" s="594"/>
      <c r="M138" s="662">
        <f t="shared" si="17"/>
        <v>0</v>
      </c>
      <c r="N138" s="593"/>
      <c r="O138" s="594"/>
      <c r="P138" s="663">
        <f t="shared" si="16"/>
        <v>0</v>
      </c>
      <c r="Q138" s="634">
        <f t="shared" si="18"/>
        <v>0</v>
      </c>
      <c r="S138" s="96"/>
    </row>
    <row r="139" spans="1:19" ht="12.75" x14ac:dyDescent="0.2">
      <c r="A139" s="355">
        <v>125</v>
      </c>
      <c r="B139" s="48" t="s">
        <v>215</v>
      </c>
      <c r="C139" s="102" t="s">
        <v>41</v>
      </c>
      <c r="D139" s="626"/>
      <c r="E139" s="627"/>
      <c r="F139" s="660">
        <f t="shared" si="13"/>
        <v>0</v>
      </c>
      <c r="G139" s="669"/>
      <c r="H139" s="627"/>
      <c r="I139" s="628">
        <f t="shared" si="14"/>
        <v>0</v>
      </c>
      <c r="J139" s="661">
        <f t="shared" si="15"/>
        <v>0</v>
      </c>
      <c r="K139" s="593"/>
      <c r="L139" s="594"/>
      <c r="M139" s="662">
        <f t="shared" si="17"/>
        <v>0</v>
      </c>
      <c r="N139" s="593"/>
      <c r="O139" s="594"/>
      <c r="P139" s="663">
        <f t="shared" si="16"/>
        <v>0</v>
      </c>
      <c r="Q139" s="634">
        <f t="shared" si="18"/>
        <v>0</v>
      </c>
      <c r="S139" s="96"/>
    </row>
    <row r="140" spans="1:19" ht="12.75" x14ac:dyDescent="0.2">
      <c r="A140" s="355">
        <v>126</v>
      </c>
      <c r="B140" s="76" t="s">
        <v>216</v>
      </c>
      <c r="C140" s="102" t="s">
        <v>47</v>
      </c>
      <c r="D140" s="626"/>
      <c r="E140" s="627"/>
      <c r="F140" s="660">
        <f t="shared" si="13"/>
        <v>0</v>
      </c>
      <c r="G140" s="669"/>
      <c r="H140" s="627"/>
      <c r="I140" s="628">
        <f t="shared" si="14"/>
        <v>0</v>
      </c>
      <c r="J140" s="661">
        <f t="shared" si="15"/>
        <v>0</v>
      </c>
      <c r="K140" s="593"/>
      <c r="L140" s="594"/>
      <c r="M140" s="662">
        <f t="shared" ref="M140:M156" si="19">SUM(K140:L140)</f>
        <v>0</v>
      </c>
      <c r="N140" s="593"/>
      <c r="O140" s="594"/>
      <c r="P140" s="663">
        <f t="shared" si="16"/>
        <v>0</v>
      </c>
      <c r="Q140" s="634">
        <f t="shared" ref="Q140:Q156" si="20">J140+M140+P140</f>
        <v>0</v>
      </c>
      <c r="S140" s="96"/>
    </row>
    <row r="141" spans="1:19" ht="12.75" x14ac:dyDescent="0.2">
      <c r="A141" s="355">
        <v>127</v>
      </c>
      <c r="B141" s="48" t="s">
        <v>217</v>
      </c>
      <c r="C141" s="102" t="s">
        <v>253</v>
      </c>
      <c r="D141" s="626"/>
      <c r="E141" s="627"/>
      <c r="F141" s="660">
        <f t="shared" ref="F141:F154" si="21">SUM(D141:E141)</f>
        <v>0</v>
      </c>
      <c r="G141" s="669"/>
      <c r="H141" s="627"/>
      <c r="I141" s="628">
        <f t="shared" ref="I141:I154" si="22">SUM(G141:H141)</f>
        <v>0</v>
      </c>
      <c r="J141" s="661">
        <f t="shared" ref="J141:J154" si="23">F141+I141</f>
        <v>0</v>
      </c>
      <c r="K141" s="593"/>
      <c r="L141" s="594"/>
      <c r="M141" s="662">
        <f t="shared" si="19"/>
        <v>0</v>
      </c>
      <c r="N141" s="593"/>
      <c r="O141" s="594"/>
      <c r="P141" s="663">
        <f t="shared" ref="P141:P154" si="24">SUM(N141:O141)</f>
        <v>0</v>
      </c>
      <c r="Q141" s="634">
        <f t="shared" si="20"/>
        <v>0</v>
      </c>
      <c r="S141" s="96"/>
    </row>
    <row r="142" spans="1:19" ht="12.75" x14ac:dyDescent="0.2">
      <c r="A142" s="355">
        <v>128</v>
      </c>
      <c r="B142" s="76" t="s">
        <v>218</v>
      </c>
      <c r="C142" s="102" t="s">
        <v>49</v>
      </c>
      <c r="D142" s="626"/>
      <c r="E142" s="627"/>
      <c r="F142" s="660">
        <f t="shared" si="21"/>
        <v>0</v>
      </c>
      <c r="G142" s="669"/>
      <c r="H142" s="627"/>
      <c r="I142" s="628">
        <f t="shared" si="22"/>
        <v>0</v>
      </c>
      <c r="J142" s="661">
        <f t="shared" si="23"/>
        <v>0</v>
      </c>
      <c r="K142" s="593"/>
      <c r="L142" s="594"/>
      <c r="M142" s="662">
        <f t="shared" si="19"/>
        <v>0</v>
      </c>
      <c r="N142" s="593"/>
      <c r="O142" s="594"/>
      <c r="P142" s="663">
        <f t="shared" si="24"/>
        <v>0</v>
      </c>
      <c r="Q142" s="634">
        <f t="shared" si="20"/>
        <v>0</v>
      </c>
      <c r="S142" s="96"/>
    </row>
    <row r="143" spans="1:19" ht="12.75" x14ac:dyDescent="0.2">
      <c r="A143" s="355">
        <v>129</v>
      </c>
      <c r="B143" s="76" t="s">
        <v>219</v>
      </c>
      <c r="C143" s="102" t="s">
        <v>48</v>
      </c>
      <c r="D143" s="626"/>
      <c r="E143" s="627"/>
      <c r="F143" s="660">
        <f t="shared" si="21"/>
        <v>0</v>
      </c>
      <c r="G143" s="669"/>
      <c r="H143" s="627"/>
      <c r="I143" s="628">
        <f t="shared" si="22"/>
        <v>0</v>
      </c>
      <c r="J143" s="661">
        <f t="shared" si="23"/>
        <v>0</v>
      </c>
      <c r="K143" s="593"/>
      <c r="L143" s="594"/>
      <c r="M143" s="662">
        <f t="shared" si="19"/>
        <v>0</v>
      </c>
      <c r="N143" s="593"/>
      <c r="O143" s="594"/>
      <c r="P143" s="663">
        <f t="shared" si="24"/>
        <v>0</v>
      </c>
      <c r="Q143" s="634">
        <f t="shared" si="20"/>
        <v>0</v>
      </c>
      <c r="S143" s="96"/>
    </row>
    <row r="144" spans="1:19" ht="12.75" x14ac:dyDescent="0.2">
      <c r="A144" s="355">
        <v>130</v>
      </c>
      <c r="B144" s="48" t="s">
        <v>220</v>
      </c>
      <c r="C144" s="102" t="s">
        <v>221</v>
      </c>
      <c r="D144" s="626"/>
      <c r="E144" s="627"/>
      <c r="F144" s="660">
        <f t="shared" si="21"/>
        <v>0</v>
      </c>
      <c r="G144" s="669"/>
      <c r="H144" s="627"/>
      <c r="I144" s="628">
        <f t="shared" si="22"/>
        <v>0</v>
      </c>
      <c r="J144" s="661">
        <f t="shared" si="23"/>
        <v>0</v>
      </c>
      <c r="K144" s="593"/>
      <c r="L144" s="594"/>
      <c r="M144" s="662">
        <f t="shared" si="19"/>
        <v>0</v>
      </c>
      <c r="N144" s="593"/>
      <c r="O144" s="594"/>
      <c r="P144" s="663">
        <f t="shared" si="24"/>
        <v>0</v>
      </c>
      <c r="Q144" s="634">
        <f t="shared" si="20"/>
        <v>0</v>
      </c>
      <c r="S144" s="96"/>
    </row>
    <row r="145" spans="1:19" ht="12.75" x14ac:dyDescent="0.2">
      <c r="A145" s="355">
        <v>131</v>
      </c>
      <c r="B145" s="48" t="s">
        <v>222</v>
      </c>
      <c r="C145" s="102" t="s">
        <v>42</v>
      </c>
      <c r="D145" s="626"/>
      <c r="E145" s="627"/>
      <c r="F145" s="660">
        <f t="shared" si="21"/>
        <v>0</v>
      </c>
      <c r="G145" s="669"/>
      <c r="H145" s="627"/>
      <c r="I145" s="628">
        <f t="shared" si="22"/>
        <v>0</v>
      </c>
      <c r="J145" s="661">
        <f t="shared" si="23"/>
        <v>0</v>
      </c>
      <c r="K145" s="593"/>
      <c r="L145" s="594"/>
      <c r="M145" s="662">
        <f t="shared" si="19"/>
        <v>0</v>
      </c>
      <c r="N145" s="593"/>
      <c r="O145" s="594"/>
      <c r="P145" s="663">
        <f t="shared" si="24"/>
        <v>0</v>
      </c>
      <c r="Q145" s="634">
        <f t="shared" si="20"/>
        <v>0</v>
      </c>
      <c r="S145" s="96"/>
    </row>
    <row r="146" spans="1:19" ht="12.75" x14ac:dyDescent="0.2">
      <c r="A146" s="355">
        <v>132</v>
      </c>
      <c r="B146" s="48" t="s">
        <v>223</v>
      </c>
      <c r="C146" s="102" t="s">
        <v>251</v>
      </c>
      <c r="D146" s="626"/>
      <c r="E146" s="627"/>
      <c r="F146" s="660">
        <f t="shared" si="21"/>
        <v>0</v>
      </c>
      <c r="G146" s="669"/>
      <c r="H146" s="627"/>
      <c r="I146" s="628">
        <f t="shared" si="22"/>
        <v>0</v>
      </c>
      <c r="J146" s="661">
        <f t="shared" si="23"/>
        <v>0</v>
      </c>
      <c r="K146" s="593"/>
      <c r="L146" s="594"/>
      <c r="M146" s="662">
        <f t="shared" si="19"/>
        <v>0</v>
      </c>
      <c r="N146" s="593"/>
      <c r="O146" s="594"/>
      <c r="P146" s="663">
        <f t="shared" si="24"/>
        <v>0</v>
      </c>
      <c r="Q146" s="634">
        <f t="shared" si="20"/>
        <v>0</v>
      </c>
      <c r="S146" s="96"/>
    </row>
    <row r="147" spans="1:19" ht="12.75" x14ac:dyDescent="0.2">
      <c r="A147" s="355">
        <v>133</v>
      </c>
      <c r="B147" s="48" t="s">
        <v>224</v>
      </c>
      <c r="C147" s="102" t="s">
        <v>225</v>
      </c>
      <c r="D147" s="626">
        <v>3055851.01</v>
      </c>
      <c r="E147" s="627"/>
      <c r="F147" s="660">
        <f t="shared" si="21"/>
        <v>3055851.01</v>
      </c>
      <c r="G147" s="669">
        <v>773508.93</v>
      </c>
      <c r="H147" s="627"/>
      <c r="I147" s="628">
        <f t="shared" si="22"/>
        <v>773508.93</v>
      </c>
      <c r="J147" s="661">
        <f t="shared" si="23"/>
        <v>3829359.94</v>
      </c>
      <c r="K147" s="593"/>
      <c r="L147" s="594"/>
      <c r="M147" s="662">
        <f t="shared" si="19"/>
        <v>0</v>
      </c>
      <c r="N147" s="593"/>
      <c r="O147" s="594"/>
      <c r="P147" s="663">
        <f t="shared" si="24"/>
        <v>0</v>
      </c>
      <c r="Q147" s="634">
        <f t="shared" si="20"/>
        <v>3829359.94</v>
      </c>
      <c r="S147" s="96"/>
    </row>
    <row r="148" spans="1:19" x14ac:dyDescent="0.2">
      <c r="A148" s="355">
        <v>134</v>
      </c>
      <c r="B148" s="48" t="s">
        <v>226</v>
      </c>
      <c r="C148" s="102" t="s">
        <v>227</v>
      </c>
      <c r="D148" s="593"/>
      <c r="E148" s="594"/>
      <c r="F148" s="660">
        <f t="shared" si="21"/>
        <v>0</v>
      </c>
      <c r="G148" s="594"/>
      <c r="H148" s="594"/>
      <c r="I148" s="628">
        <f t="shared" si="22"/>
        <v>0</v>
      </c>
      <c r="J148" s="661">
        <f t="shared" si="23"/>
        <v>0</v>
      </c>
      <c r="K148" s="593"/>
      <c r="L148" s="594"/>
      <c r="M148" s="662">
        <f t="shared" si="19"/>
        <v>0</v>
      </c>
      <c r="N148" s="593"/>
      <c r="O148" s="594"/>
      <c r="P148" s="663">
        <f t="shared" si="24"/>
        <v>0</v>
      </c>
      <c r="Q148" s="634">
        <f t="shared" si="20"/>
        <v>0</v>
      </c>
      <c r="S148" s="96"/>
    </row>
    <row r="149" spans="1:19" x14ac:dyDescent="0.2">
      <c r="A149" s="355">
        <v>135</v>
      </c>
      <c r="B149" s="76" t="s">
        <v>228</v>
      </c>
      <c r="C149" s="102" t="s">
        <v>229</v>
      </c>
      <c r="D149" s="593"/>
      <c r="E149" s="594"/>
      <c r="F149" s="660">
        <f t="shared" si="21"/>
        <v>0</v>
      </c>
      <c r="G149" s="594"/>
      <c r="H149" s="594"/>
      <c r="I149" s="628">
        <f t="shared" si="22"/>
        <v>0</v>
      </c>
      <c r="J149" s="661">
        <f t="shared" si="23"/>
        <v>0</v>
      </c>
      <c r="K149" s="593"/>
      <c r="L149" s="594"/>
      <c r="M149" s="662">
        <f t="shared" si="19"/>
        <v>0</v>
      </c>
      <c r="N149" s="593"/>
      <c r="O149" s="594"/>
      <c r="P149" s="663">
        <f t="shared" si="24"/>
        <v>0</v>
      </c>
      <c r="Q149" s="634">
        <f t="shared" si="20"/>
        <v>0</v>
      </c>
      <c r="S149" s="96"/>
    </row>
    <row r="150" spans="1:19" x14ac:dyDescent="0.2">
      <c r="A150" s="355">
        <v>136</v>
      </c>
      <c r="B150" s="48" t="s">
        <v>230</v>
      </c>
      <c r="C150" s="102" t="s">
        <v>231</v>
      </c>
      <c r="D150" s="593"/>
      <c r="E150" s="594"/>
      <c r="F150" s="660">
        <f t="shared" si="21"/>
        <v>0</v>
      </c>
      <c r="G150" s="594"/>
      <c r="H150" s="594"/>
      <c r="I150" s="628">
        <f t="shared" si="22"/>
        <v>0</v>
      </c>
      <c r="J150" s="661">
        <f t="shared" si="23"/>
        <v>0</v>
      </c>
      <c r="K150" s="593"/>
      <c r="L150" s="594"/>
      <c r="M150" s="662">
        <f t="shared" si="19"/>
        <v>0</v>
      </c>
      <c r="N150" s="593"/>
      <c r="O150" s="594"/>
      <c r="P150" s="663">
        <f t="shared" si="24"/>
        <v>0</v>
      </c>
      <c r="Q150" s="634">
        <f t="shared" si="20"/>
        <v>0</v>
      </c>
      <c r="S150" s="96"/>
    </row>
    <row r="151" spans="1:19" x14ac:dyDescent="0.2">
      <c r="A151" s="355">
        <v>137</v>
      </c>
      <c r="B151" s="48" t="s">
        <v>285</v>
      </c>
      <c r="C151" s="104" t="s">
        <v>286</v>
      </c>
      <c r="D151" s="593"/>
      <c r="E151" s="594">
        <v>73732862.540000007</v>
      </c>
      <c r="F151" s="660">
        <f t="shared" si="21"/>
        <v>73732862.540000007</v>
      </c>
      <c r="G151" s="594"/>
      <c r="H151" s="594">
        <v>47163811.259999998</v>
      </c>
      <c r="I151" s="628">
        <f t="shared" si="22"/>
        <v>47163811.259999998</v>
      </c>
      <c r="J151" s="661">
        <f t="shared" si="23"/>
        <v>120896673.80000001</v>
      </c>
      <c r="K151" s="593"/>
      <c r="L151" s="594">
        <v>315548662.44999999</v>
      </c>
      <c r="M151" s="662">
        <f t="shared" si="19"/>
        <v>315548662.44999999</v>
      </c>
      <c r="N151" s="593"/>
      <c r="O151" s="594">
        <v>3621222.16</v>
      </c>
      <c r="P151" s="663">
        <f t="shared" si="24"/>
        <v>3621222.16</v>
      </c>
      <c r="Q151" s="634">
        <f t="shared" si="20"/>
        <v>440066558.41000003</v>
      </c>
      <c r="S151" s="96"/>
    </row>
    <row r="152" spans="1:19" x14ac:dyDescent="0.2">
      <c r="A152" s="326">
        <v>138</v>
      </c>
      <c r="B152" s="49" t="s">
        <v>287</v>
      </c>
      <c r="C152" s="321" t="s">
        <v>288</v>
      </c>
      <c r="D152" s="607"/>
      <c r="E152" s="594"/>
      <c r="F152" s="660">
        <f t="shared" si="21"/>
        <v>0</v>
      </c>
      <c r="G152" s="594"/>
      <c r="H152" s="594"/>
      <c r="I152" s="628">
        <f t="shared" si="22"/>
        <v>0</v>
      </c>
      <c r="J152" s="661">
        <f t="shared" si="23"/>
        <v>0</v>
      </c>
      <c r="K152" s="593"/>
      <c r="L152" s="594"/>
      <c r="M152" s="662">
        <f t="shared" si="19"/>
        <v>0</v>
      </c>
      <c r="N152" s="603"/>
      <c r="O152" s="594"/>
      <c r="P152" s="662">
        <f t="shared" si="24"/>
        <v>0</v>
      </c>
      <c r="Q152" s="599">
        <f t="shared" si="20"/>
        <v>0</v>
      </c>
      <c r="S152" s="96"/>
    </row>
    <row r="153" spans="1:19" x14ac:dyDescent="0.2">
      <c r="A153" s="326">
        <v>139</v>
      </c>
      <c r="B153" s="48" t="s">
        <v>289</v>
      </c>
      <c r="C153" s="321" t="s">
        <v>290</v>
      </c>
      <c r="D153" s="607"/>
      <c r="E153" s="594"/>
      <c r="F153" s="660">
        <f t="shared" si="21"/>
        <v>0</v>
      </c>
      <c r="G153" s="594"/>
      <c r="H153" s="594"/>
      <c r="I153" s="628">
        <f t="shared" si="22"/>
        <v>0</v>
      </c>
      <c r="J153" s="629">
        <f t="shared" si="23"/>
        <v>0</v>
      </c>
      <c r="K153" s="603"/>
      <c r="L153" s="594"/>
      <c r="M153" s="671">
        <f t="shared" si="19"/>
        <v>0</v>
      </c>
      <c r="N153" s="603"/>
      <c r="O153" s="594"/>
      <c r="P153" s="662">
        <f t="shared" si="24"/>
        <v>0</v>
      </c>
      <c r="Q153" s="599">
        <f t="shared" si="20"/>
        <v>0</v>
      </c>
      <c r="S153" s="96"/>
    </row>
    <row r="154" spans="1:19" x14ac:dyDescent="0.2">
      <c r="A154" s="327">
        <v>140</v>
      </c>
      <c r="B154" s="45" t="s">
        <v>295</v>
      </c>
      <c r="C154" s="256" t="s">
        <v>296</v>
      </c>
      <c r="D154" s="672"/>
      <c r="E154" s="609"/>
      <c r="F154" s="665">
        <f t="shared" si="21"/>
        <v>0</v>
      </c>
      <c r="G154" s="609"/>
      <c r="H154" s="609"/>
      <c r="I154" s="645">
        <f t="shared" si="22"/>
        <v>0</v>
      </c>
      <c r="J154" s="646">
        <f t="shared" si="23"/>
        <v>0</v>
      </c>
      <c r="K154" s="608"/>
      <c r="L154" s="609"/>
      <c r="M154" s="668">
        <f t="shared" si="19"/>
        <v>0</v>
      </c>
      <c r="N154" s="608"/>
      <c r="O154" s="609"/>
      <c r="P154" s="667">
        <f t="shared" si="24"/>
        <v>0</v>
      </c>
      <c r="Q154" s="613">
        <f t="shared" si="20"/>
        <v>0</v>
      </c>
      <c r="S154" s="96"/>
    </row>
    <row r="155" spans="1:19" x14ac:dyDescent="0.2">
      <c r="A155" s="326">
        <v>141</v>
      </c>
      <c r="B155" s="320" t="s">
        <v>342</v>
      </c>
      <c r="C155" s="322" t="s">
        <v>341</v>
      </c>
      <c r="D155" s="607"/>
      <c r="E155" s="594"/>
      <c r="F155" s="660">
        <f t="shared" ref="F155" si="25">SUM(D155:E155)</f>
        <v>0</v>
      </c>
      <c r="G155" s="594"/>
      <c r="H155" s="594"/>
      <c r="I155" s="628">
        <f t="shared" ref="I155" si="26">SUM(G155:H155)</f>
        <v>0</v>
      </c>
      <c r="J155" s="629">
        <f t="shared" ref="J155" si="27">F155+I155</f>
        <v>0</v>
      </c>
      <c r="K155" s="603"/>
      <c r="L155" s="594"/>
      <c r="M155" s="671">
        <f t="shared" si="19"/>
        <v>0</v>
      </c>
      <c r="N155" s="603"/>
      <c r="O155" s="594"/>
      <c r="P155" s="662">
        <f t="shared" ref="P155" si="28">SUM(N155:O155)</f>
        <v>0</v>
      </c>
      <c r="Q155" s="599">
        <f t="shared" si="20"/>
        <v>0</v>
      </c>
      <c r="S155" s="96"/>
    </row>
    <row r="156" spans="1:19" ht="12.75" thickBot="1" x14ac:dyDescent="0.25">
      <c r="A156" s="275">
        <v>142</v>
      </c>
      <c r="B156" s="311" t="s">
        <v>344</v>
      </c>
      <c r="C156" s="301" t="s">
        <v>343</v>
      </c>
      <c r="D156" s="615"/>
      <c r="E156" s="616"/>
      <c r="F156" s="673">
        <f t="shared" ref="F156" si="29">SUM(D156:E156)</f>
        <v>0</v>
      </c>
      <c r="G156" s="616"/>
      <c r="H156" s="616"/>
      <c r="I156" s="655">
        <f t="shared" ref="I156" si="30">SUM(G156:H156)</f>
        <v>0</v>
      </c>
      <c r="J156" s="656">
        <f t="shared" ref="J156" si="31">F156+I156</f>
        <v>0</v>
      </c>
      <c r="K156" s="615"/>
      <c r="L156" s="616"/>
      <c r="M156" s="674">
        <f t="shared" si="19"/>
        <v>0</v>
      </c>
      <c r="N156" s="615"/>
      <c r="O156" s="616"/>
      <c r="P156" s="675">
        <f t="shared" ref="P156" si="32">SUM(N156:O156)</f>
        <v>0</v>
      </c>
      <c r="Q156" s="620">
        <f t="shared" si="20"/>
        <v>0</v>
      </c>
      <c r="S156" s="96"/>
    </row>
    <row r="157" spans="1:19" s="53" customFormat="1" x14ac:dyDescent="0.2">
      <c r="C157" s="99"/>
      <c r="D157" s="57"/>
      <c r="E157" s="57"/>
      <c r="F157" s="366"/>
      <c r="G157" s="57"/>
      <c r="H157" s="57"/>
      <c r="I157" s="366"/>
      <c r="J157" s="366"/>
      <c r="K157" s="366"/>
      <c r="L157" s="57"/>
      <c r="M157" s="366"/>
      <c r="N157" s="52"/>
      <c r="O157" s="52"/>
      <c r="P157" s="54"/>
      <c r="Q157" s="366"/>
    </row>
    <row r="158" spans="1:19" s="29" customFormat="1" x14ac:dyDescent="0.2">
      <c r="C158" s="100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</row>
  </sheetData>
  <mergeCells count="15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11:C11"/>
    <mergeCell ref="A94:A97"/>
    <mergeCell ref="B94:B97"/>
    <mergeCell ref="Q3:Q5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1"/>
  <sheetViews>
    <sheetView zoomScale="90" zoomScaleNormal="90" workbookViewId="0">
      <pane xSplit="3" ySplit="11" topLeftCell="D130" activePane="bottomRight" state="frozen"/>
      <selection activeCell="C173" sqref="C173"/>
      <selection pane="topRight" activeCell="C173" sqref="C173"/>
      <selection pane="bottomLeft" activeCell="C173" sqref="C173"/>
      <selection pane="bottomRight" activeCell="Q142" sqref="Q142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28" customWidth="1"/>
    <col min="4" max="4" width="15.140625" style="30" customWidth="1"/>
    <col min="5" max="5" width="15" style="30" customWidth="1"/>
    <col min="6" max="6" width="15.140625" style="96" customWidth="1"/>
    <col min="7" max="7" width="14.7109375" style="30" customWidth="1"/>
    <col min="8" max="8" width="14.42578125" style="96" customWidth="1"/>
    <col min="9" max="9" width="15.5703125" style="30" customWidth="1"/>
    <col min="10" max="10" width="14.42578125" style="30" customWidth="1"/>
    <col min="11" max="11" width="16" style="96" customWidth="1"/>
    <col min="12" max="16384" width="9.140625" style="1"/>
  </cols>
  <sheetData>
    <row r="1" spans="1:13" ht="15.75" x14ac:dyDescent="0.2">
      <c r="A1" s="559" t="s">
        <v>323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3" ht="12.75" thickBot="1" x14ac:dyDescent="0.25"/>
    <row r="3" spans="1:13" ht="16.5" customHeight="1" x14ac:dyDescent="0.2">
      <c r="A3" s="437" t="s">
        <v>45</v>
      </c>
      <c r="B3" s="440" t="s">
        <v>298</v>
      </c>
      <c r="C3" s="443" t="s">
        <v>46</v>
      </c>
      <c r="D3" s="468" t="s">
        <v>293</v>
      </c>
      <c r="E3" s="569"/>
      <c r="F3" s="569"/>
      <c r="G3" s="569"/>
      <c r="H3" s="570"/>
      <c r="I3" s="481" t="s">
        <v>329</v>
      </c>
      <c r="J3" s="483" t="s">
        <v>291</v>
      </c>
      <c r="K3" s="567" t="s">
        <v>292</v>
      </c>
    </row>
    <row r="4" spans="1:13" ht="16.5" customHeight="1" x14ac:dyDescent="0.2">
      <c r="A4" s="541"/>
      <c r="B4" s="560"/>
      <c r="C4" s="545"/>
      <c r="D4" s="549" t="s">
        <v>254</v>
      </c>
      <c r="E4" s="575"/>
      <c r="F4" s="576"/>
      <c r="G4" s="577" t="s">
        <v>255</v>
      </c>
      <c r="H4" s="555" t="s">
        <v>259</v>
      </c>
      <c r="I4" s="571"/>
      <c r="J4" s="573"/>
      <c r="K4" s="568"/>
    </row>
    <row r="5" spans="1:13" ht="52.5" customHeight="1" thickBot="1" x14ac:dyDescent="0.25">
      <c r="A5" s="439"/>
      <c r="B5" s="442"/>
      <c r="C5" s="445"/>
      <c r="D5" s="41" t="s">
        <v>254</v>
      </c>
      <c r="E5" s="42" t="s">
        <v>325</v>
      </c>
      <c r="F5" s="213" t="s">
        <v>303</v>
      </c>
      <c r="G5" s="408"/>
      <c r="H5" s="578"/>
      <c r="I5" s="572"/>
      <c r="J5" s="574"/>
      <c r="K5" s="558"/>
    </row>
    <row r="6" spans="1:13" s="97" customFormat="1" x14ac:dyDescent="0.2">
      <c r="A6" s="429" t="s">
        <v>248</v>
      </c>
      <c r="B6" s="430"/>
      <c r="C6" s="431"/>
      <c r="D6" s="235">
        <f>SUM(D7:D11)</f>
        <v>182240400</v>
      </c>
      <c r="E6" s="212">
        <f t="shared" ref="E6:K6" si="0">SUM(E7:E11)</f>
        <v>128086580.16</v>
      </c>
      <c r="F6" s="212">
        <f t="shared" si="0"/>
        <v>310327702.99999994</v>
      </c>
      <c r="G6" s="212">
        <f t="shared" si="0"/>
        <v>229211823.57000002</v>
      </c>
      <c r="H6" s="341">
        <f t="shared" si="0"/>
        <v>539539526.56999993</v>
      </c>
      <c r="I6" s="342">
        <f t="shared" si="0"/>
        <v>1325404960.6500001</v>
      </c>
      <c r="J6" s="237">
        <f t="shared" si="0"/>
        <v>27021674.010000002</v>
      </c>
      <c r="K6" s="239">
        <f t="shared" si="0"/>
        <v>1891966161.2299998</v>
      </c>
    </row>
    <row r="7" spans="1:13" ht="12.75" customHeight="1" x14ac:dyDescent="0.2">
      <c r="A7" s="108"/>
      <c r="B7" s="45"/>
      <c r="C7" s="101" t="s">
        <v>55</v>
      </c>
      <c r="D7" s="236"/>
      <c r="E7" s="70"/>
      <c r="F7" s="72">
        <v>0</v>
      </c>
      <c r="G7" s="51"/>
      <c r="H7" s="238">
        <f t="shared" ref="H7:H10" si="1">SUM(F7:G7)</f>
        <v>0</v>
      </c>
      <c r="I7" s="328"/>
      <c r="J7" s="167"/>
      <c r="K7" s="178">
        <f t="shared" ref="K7:K10" si="2">H7+I7+J7</f>
        <v>0</v>
      </c>
    </row>
    <row r="8" spans="1:13" ht="12.75" customHeight="1" x14ac:dyDescent="0.2">
      <c r="A8" s="108"/>
      <c r="B8" s="45"/>
      <c r="C8" s="101" t="s">
        <v>56</v>
      </c>
      <c r="D8" s="236"/>
      <c r="E8" s="70"/>
      <c r="F8" s="72">
        <v>722.84</v>
      </c>
      <c r="G8" s="51">
        <v>48.8</v>
      </c>
      <c r="H8" s="238">
        <f t="shared" si="1"/>
        <v>771.64</v>
      </c>
      <c r="I8" s="328">
        <v>2537.81</v>
      </c>
      <c r="J8" s="167">
        <v>319.41000000000003</v>
      </c>
      <c r="K8" s="178">
        <f t="shared" si="2"/>
        <v>3628.8599999999997</v>
      </c>
    </row>
    <row r="9" spans="1:13" x14ac:dyDescent="0.2">
      <c r="A9" s="108"/>
      <c r="B9" s="45"/>
      <c r="C9" s="101" t="s">
        <v>57</v>
      </c>
      <c r="D9" s="236"/>
      <c r="E9" s="70"/>
      <c r="F9" s="72">
        <v>0</v>
      </c>
      <c r="G9" s="51"/>
      <c r="H9" s="238">
        <f t="shared" si="1"/>
        <v>0</v>
      </c>
      <c r="I9" s="328"/>
      <c r="J9" s="167"/>
      <c r="K9" s="178">
        <f t="shared" si="2"/>
        <v>0</v>
      </c>
    </row>
    <row r="10" spans="1:13" x14ac:dyDescent="0.2">
      <c r="A10" s="108"/>
      <c r="B10" s="45"/>
      <c r="C10" s="101" t="s">
        <v>284</v>
      </c>
      <c r="D10" s="236"/>
      <c r="E10" s="70"/>
      <c r="F10" s="72">
        <v>0</v>
      </c>
      <c r="G10" s="51"/>
      <c r="H10" s="238">
        <f t="shared" si="1"/>
        <v>0</v>
      </c>
      <c r="I10" s="328"/>
      <c r="J10" s="167"/>
      <c r="K10" s="299">
        <f t="shared" si="2"/>
        <v>0</v>
      </c>
    </row>
    <row r="11" spans="1:13" s="97" customFormat="1" ht="12.75" customHeight="1" x14ac:dyDescent="0.2">
      <c r="A11" s="432" t="s">
        <v>247</v>
      </c>
      <c r="B11" s="433"/>
      <c r="C11" s="434"/>
      <c r="D11" s="221">
        <f>SUM(D12:D156)-D94</f>
        <v>182240400</v>
      </c>
      <c r="E11" s="317">
        <f t="shared" ref="E11:K11" si="3">SUM(E12:E156)-E94</f>
        <v>128086580.16</v>
      </c>
      <c r="F11" s="310">
        <f t="shared" si="3"/>
        <v>310326980.15999997</v>
      </c>
      <c r="G11" s="317">
        <f t="shared" si="3"/>
        <v>229211774.77000001</v>
      </c>
      <c r="H11" s="310">
        <f t="shared" si="3"/>
        <v>539538754.92999995</v>
      </c>
      <c r="I11" s="300">
        <f t="shared" si="3"/>
        <v>1325402422.8400002</v>
      </c>
      <c r="J11" s="310">
        <f t="shared" si="3"/>
        <v>27021354.600000001</v>
      </c>
      <c r="K11" s="300">
        <f t="shared" si="3"/>
        <v>1891962532.3699999</v>
      </c>
      <c r="M11" s="30"/>
    </row>
    <row r="12" spans="1:13" ht="12.75" x14ac:dyDescent="0.2">
      <c r="A12" s="401">
        <v>1</v>
      </c>
      <c r="B12" s="625" t="s">
        <v>59</v>
      </c>
      <c r="C12" s="147" t="s">
        <v>43</v>
      </c>
      <c r="D12" s="626">
        <v>812250</v>
      </c>
      <c r="E12" s="627"/>
      <c r="F12" s="628">
        <f>SUM(D12:E12)</f>
        <v>812250</v>
      </c>
      <c r="G12" s="594">
        <v>613883.05000000005</v>
      </c>
      <c r="H12" s="629">
        <f>SUM(F12:G12)</f>
        <v>1426133.05</v>
      </c>
      <c r="I12" s="630"/>
      <c r="J12" s="631"/>
      <c r="K12" s="599">
        <f>H12+I12+J12</f>
        <v>1426133.05</v>
      </c>
      <c r="L12" s="632"/>
      <c r="M12" s="30"/>
    </row>
    <row r="13" spans="1:13" ht="12.75" x14ac:dyDescent="0.2">
      <c r="A13" s="401">
        <v>2</v>
      </c>
      <c r="B13" s="625" t="s">
        <v>60</v>
      </c>
      <c r="C13" s="147" t="s">
        <v>232</v>
      </c>
      <c r="D13" s="626">
        <v>1555530</v>
      </c>
      <c r="E13" s="627"/>
      <c r="F13" s="628">
        <f>SUM(D13:E13)</f>
        <v>1555530</v>
      </c>
      <c r="G13" s="594">
        <v>1175494.8700000001</v>
      </c>
      <c r="H13" s="629">
        <f t="shared" ref="H13:H76" si="4">SUM(F13:G13)</f>
        <v>2731024.87</v>
      </c>
      <c r="I13" s="630"/>
      <c r="J13" s="631"/>
      <c r="K13" s="599">
        <f t="shared" ref="K13:K76" si="5">H13+I13+J13</f>
        <v>2731024.87</v>
      </c>
      <c r="L13" s="632"/>
      <c r="M13" s="30"/>
    </row>
    <row r="14" spans="1:13" ht="12.75" x14ac:dyDescent="0.2">
      <c r="A14" s="401">
        <v>3</v>
      </c>
      <c r="B14" s="633" t="s">
        <v>61</v>
      </c>
      <c r="C14" s="147" t="s">
        <v>5</v>
      </c>
      <c r="D14" s="626"/>
      <c r="E14" s="627"/>
      <c r="F14" s="628">
        <f t="shared" ref="F14:F77" si="6">SUM(D14:E14)</f>
        <v>0</v>
      </c>
      <c r="G14" s="594"/>
      <c r="H14" s="629">
        <f t="shared" si="4"/>
        <v>0</v>
      </c>
      <c r="I14" s="630"/>
      <c r="J14" s="631"/>
      <c r="K14" s="634">
        <f t="shared" si="5"/>
        <v>0</v>
      </c>
      <c r="L14" s="632"/>
      <c r="M14" s="30"/>
    </row>
    <row r="15" spans="1:13" ht="12.75" x14ac:dyDescent="0.2">
      <c r="A15" s="401">
        <v>4</v>
      </c>
      <c r="B15" s="625" t="s">
        <v>62</v>
      </c>
      <c r="C15" s="147" t="s">
        <v>233</v>
      </c>
      <c r="D15" s="626">
        <v>669750</v>
      </c>
      <c r="E15" s="627"/>
      <c r="F15" s="628">
        <f t="shared" si="6"/>
        <v>669750</v>
      </c>
      <c r="G15" s="594">
        <v>516634.25</v>
      </c>
      <c r="H15" s="629">
        <f t="shared" si="4"/>
        <v>1186384.25</v>
      </c>
      <c r="I15" s="630"/>
      <c r="J15" s="631"/>
      <c r="K15" s="634">
        <f t="shared" si="5"/>
        <v>1186384.25</v>
      </c>
      <c r="L15" s="632"/>
      <c r="M15" s="30"/>
    </row>
    <row r="16" spans="1:13" ht="12.75" x14ac:dyDescent="0.2">
      <c r="A16" s="401">
        <v>5</v>
      </c>
      <c r="B16" s="625" t="s">
        <v>63</v>
      </c>
      <c r="C16" s="147" t="s">
        <v>8</v>
      </c>
      <c r="D16" s="626">
        <v>855000</v>
      </c>
      <c r="E16" s="627"/>
      <c r="F16" s="628">
        <f t="shared" si="6"/>
        <v>855000</v>
      </c>
      <c r="G16" s="594">
        <v>607805</v>
      </c>
      <c r="H16" s="629">
        <f t="shared" si="4"/>
        <v>1462805</v>
      </c>
      <c r="I16" s="630"/>
      <c r="J16" s="631"/>
      <c r="K16" s="634">
        <f t="shared" si="5"/>
        <v>1462805</v>
      </c>
      <c r="L16" s="632"/>
      <c r="M16" s="30"/>
    </row>
    <row r="17" spans="1:13" ht="12.75" x14ac:dyDescent="0.2">
      <c r="A17" s="401">
        <v>6</v>
      </c>
      <c r="B17" s="633" t="s">
        <v>64</v>
      </c>
      <c r="C17" s="147" t="s">
        <v>65</v>
      </c>
      <c r="D17" s="626">
        <v>427500</v>
      </c>
      <c r="E17" s="627"/>
      <c r="F17" s="628">
        <f t="shared" si="6"/>
        <v>427500</v>
      </c>
      <c r="G17" s="594">
        <v>303902.5</v>
      </c>
      <c r="H17" s="629">
        <f t="shared" si="4"/>
        <v>731402.5</v>
      </c>
      <c r="I17" s="630"/>
      <c r="J17" s="631"/>
      <c r="K17" s="634">
        <f t="shared" si="5"/>
        <v>731402.5</v>
      </c>
      <c r="L17" s="632"/>
      <c r="M17" s="30"/>
    </row>
    <row r="18" spans="1:13" ht="12.75" x14ac:dyDescent="0.2">
      <c r="A18" s="401">
        <v>7</v>
      </c>
      <c r="B18" s="625" t="s">
        <v>66</v>
      </c>
      <c r="C18" s="147" t="s">
        <v>234</v>
      </c>
      <c r="D18" s="626">
        <v>1679220</v>
      </c>
      <c r="E18" s="627"/>
      <c r="F18" s="628">
        <f t="shared" si="6"/>
        <v>1679220</v>
      </c>
      <c r="G18" s="594">
        <v>1298271.48</v>
      </c>
      <c r="H18" s="629">
        <f t="shared" si="4"/>
        <v>2977491.48</v>
      </c>
      <c r="I18" s="630"/>
      <c r="J18" s="631"/>
      <c r="K18" s="634">
        <f t="shared" si="5"/>
        <v>2977491.48</v>
      </c>
      <c r="L18" s="632"/>
      <c r="M18" s="30"/>
    </row>
    <row r="19" spans="1:13" ht="12.75" x14ac:dyDescent="0.2">
      <c r="A19" s="401">
        <v>8</v>
      </c>
      <c r="B19" s="633" t="s">
        <v>67</v>
      </c>
      <c r="C19" s="147" t="s">
        <v>17</v>
      </c>
      <c r="D19" s="626">
        <v>655500</v>
      </c>
      <c r="E19" s="627"/>
      <c r="F19" s="628">
        <f t="shared" si="6"/>
        <v>655500</v>
      </c>
      <c r="G19" s="594">
        <v>275943.46999999997</v>
      </c>
      <c r="H19" s="629">
        <f t="shared" si="4"/>
        <v>931443.47</v>
      </c>
      <c r="I19" s="630"/>
      <c r="J19" s="631"/>
      <c r="K19" s="634">
        <f t="shared" si="5"/>
        <v>931443.47</v>
      </c>
      <c r="L19" s="632"/>
      <c r="M19" s="30"/>
    </row>
    <row r="20" spans="1:13" ht="12.75" x14ac:dyDescent="0.2">
      <c r="A20" s="401">
        <v>9</v>
      </c>
      <c r="B20" s="633" t="s">
        <v>68</v>
      </c>
      <c r="C20" s="147" t="s">
        <v>6</v>
      </c>
      <c r="D20" s="626">
        <v>1154250</v>
      </c>
      <c r="E20" s="627"/>
      <c r="F20" s="628">
        <f t="shared" si="6"/>
        <v>1154250</v>
      </c>
      <c r="G20" s="594">
        <v>771912.35</v>
      </c>
      <c r="H20" s="629">
        <f t="shared" si="4"/>
        <v>1926162.35</v>
      </c>
      <c r="I20" s="630"/>
      <c r="J20" s="631"/>
      <c r="K20" s="634">
        <f t="shared" si="5"/>
        <v>1926162.35</v>
      </c>
      <c r="L20" s="632"/>
      <c r="M20" s="30"/>
    </row>
    <row r="21" spans="1:13" ht="12.75" x14ac:dyDescent="0.2">
      <c r="A21" s="401">
        <v>10</v>
      </c>
      <c r="B21" s="633" t="s">
        <v>69</v>
      </c>
      <c r="C21" s="147" t="s">
        <v>18</v>
      </c>
      <c r="D21" s="626">
        <v>748125</v>
      </c>
      <c r="E21" s="627"/>
      <c r="F21" s="628">
        <f t="shared" si="6"/>
        <v>748125</v>
      </c>
      <c r="G21" s="594">
        <v>581061.57999999996</v>
      </c>
      <c r="H21" s="629">
        <f t="shared" si="4"/>
        <v>1329186.58</v>
      </c>
      <c r="I21" s="630"/>
      <c r="J21" s="631"/>
      <c r="K21" s="634">
        <f t="shared" si="5"/>
        <v>1329186.58</v>
      </c>
      <c r="L21" s="632"/>
      <c r="M21" s="30"/>
    </row>
    <row r="22" spans="1:13" ht="12.75" x14ac:dyDescent="0.2">
      <c r="A22" s="401">
        <v>11</v>
      </c>
      <c r="B22" s="633" t="s">
        <v>70</v>
      </c>
      <c r="C22" s="147" t="s">
        <v>7</v>
      </c>
      <c r="D22" s="626">
        <v>888630</v>
      </c>
      <c r="E22" s="627"/>
      <c r="F22" s="628">
        <f t="shared" si="6"/>
        <v>888630</v>
      </c>
      <c r="G22" s="594">
        <v>691682.09</v>
      </c>
      <c r="H22" s="629">
        <f t="shared" si="4"/>
        <v>1580312.0899999999</v>
      </c>
      <c r="I22" s="630"/>
      <c r="J22" s="631"/>
      <c r="K22" s="634">
        <f t="shared" si="5"/>
        <v>1580312.0899999999</v>
      </c>
      <c r="L22" s="632"/>
      <c r="M22" s="30"/>
    </row>
    <row r="23" spans="1:13" ht="12.75" x14ac:dyDescent="0.2">
      <c r="A23" s="401">
        <v>12</v>
      </c>
      <c r="B23" s="633" t="s">
        <v>71</v>
      </c>
      <c r="C23" s="147" t="s">
        <v>19</v>
      </c>
      <c r="D23" s="626">
        <v>1859625</v>
      </c>
      <c r="E23" s="627"/>
      <c r="F23" s="628">
        <f t="shared" si="6"/>
        <v>1859625</v>
      </c>
      <c r="G23" s="594">
        <v>1371208.08</v>
      </c>
      <c r="H23" s="629">
        <f t="shared" si="4"/>
        <v>3230833.08</v>
      </c>
      <c r="I23" s="630"/>
      <c r="J23" s="631"/>
      <c r="K23" s="634">
        <f t="shared" si="5"/>
        <v>3230833.08</v>
      </c>
      <c r="L23" s="632"/>
      <c r="M23" s="30"/>
    </row>
    <row r="24" spans="1:13" ht="12.75" x14ac:dyDescent="0.2">
      <c r="A24" s="401">
        <v>13</v>
      </c>
      <c r="B24" s="400" t="s">
        <v>260</v>
      </c>
      <c r="C24" s="151" t="s">
        <v>261</v>
      </c>
      <c r="D24" s="626"/>
      <c r="E24" s="627"/>
      <c r="F24" s="628">
        <f t="shared" si="6"/>
        <v>0</v>
      </c>
      <c r="G24" s="594"/>
      <c r="H24" s="629">
        <f t="shared" si="4"/>
        <v>0</v>
      </c>
      <c r="I24" s="630"/>
      <c r="J24" s="631"/>
      <c r="K24" s="634">
        <f t="shared" si="5"/>
        <v>0</v>
      </c>
      <c r="L24" s="632"/>
      <c r="M24" s="30"/>
    </row>
    <row r="25" spans="1:13" ht="12.75" x14ac:dyDescent="0.2">
      <c r="A25" s="401">
        <v>14</v>
      </c>
      <c r="B25" s="60" t="s">
        <v>72</v>
      </c>
      <c r="C25" s="151" t="s">
        <v>73</v>
      </c>
      <c r="D25" s="626"/>
      <c r="E25" s="627"/>
      <c r="F25" s="628">
        <f t="shared" si="6"/>
        <v>0</v>
      </c>
      <c r="G25" s="594"/>
      <c r="H25" s="629">
        <f t="shared" si="4"/>
        <v>0</v>
      </c>
      <c r="I25" s="630"/>
      <c r="J25" s="631"/>
      <c r="K25" s="634">
        <f t="shared" si="5"/>
        <v>0</v>
      </c>
      <c r="L25" s="632"/>
      <c r="M25" s="30"/>
    </row>
    <row r="26" spans="1:13" ht="12.75" x14ac:dyDescent="0.2">
      <c r="A26" s="401">
        <v>15</v>
      </c>
      <c r="B26" s="633" t="s">
        <v>74</v>
      </c>
      <c r="C26" s="147" t="s">
        <v>22</v>
      </c>
      <c r="D26" s="626">
        <v>1469745</v>
      </c>
      <c r="E26" s="627"/>
      <c r="F26" s="628">
        <f t="shared" si="6"/>
        <v>1469745</v>
      </c>
      <c r="G26" s="594">
        <v>895904.57</v>
      </c>
      <c r="H26" s="629">
        <f t="shared" si="4"/>
        <v>2365649.5699999998</v>
      </c>
      <c r="I26" s="630"/>
      <c r="J26" s="631"/>
      <c r="K26" s="634">
        <f t="shared" si="5"/>
        <v>2365649.5699999998</v>
      </c>
      <c r="L26" s="632"/>
      <c r="M26" s="30"/>
    </row>
    <row r="27" spans="1:13" ht="12.75" x14ac:dyDescent="0.2">
      <c r="A27" s="401">
        <v>16</v>
      </c>
      <c r="B27" s="633" t="s">
        <v>75</v>
      </c>
      <c r="C27" s="147" t="s">
        <v>10</v>
      </c>
      <c r="D27" s="626">
        <v>1026000</v>
      </c>
      <c r="E27" s="627"/>
      <c r="F27" s="628">
        <f t="shared" si="6"/>
        <v>1026000</v>
      </c>
      <c r="G27" s="594">
        <v>887395.3</v>
      </c>
      <c r="H27" s="629">
        <f t="shared" si="4"/>
        <v>1913395.3</v>
      </c>
      <c r="I27" s="630"/>
      <c r="J27" s="631"/>
      <c r="K27" s="634">
        <f t="shared" si="5"/>
        <v>1913395.3</v>
      </c>
      <c r="L27" s="632"/>
      <c r="M27" s="30"/>
    </row>
    <row r="28" spans="1:13" ht="12.75" x14ac:dyDescent="0.2">
      <c r="A28" s="401">
        <v>17</v>
      </c>
      <c r="B28" s="633" t="s">
        <v>76</v>
      </c>
      <c r="C28" s="147" t="s">
        <v>235</v>
      </c>
      <c r="D28" s="626">
        <v>2394000</v>
      </c>
      <c r="E28" s="627"/>
      <c r="F28" s="628">
        <f t="shared" si="6"/>
        <v>2394000</v>
      </c>
      <c r="G28" s="594">
        <v>1331092.95</v>
      </c>
      <c r="H28" s="629">
        <f t="shared" si="4"/>
        <v>3725092.95</v>
      </c>
      <c r="I28" s="630"/>
      <c r="J28" s="631"/>
      <c r="K28" s="634">
        <f t="shared" si="5"/>
        <v>3725092.95</v>
      </c>
      <c r="L28" s="632"/>
      <c r="M28" s="30"/>
    </row>
    <row r="29" spans="1:13" ht="12.75" x14ac:dyDescent="0.2">
      <c r="A29" s="401">
        <v>18</v>
      </c>
      <c r="B29" s="633" t="s">
        <v>77</v>
      </c>
      <c r="C29" s="147" t="s">
        <v>9</v>
      </c>
      <c r="D29" s="626"/>
      <c r="E29" s="627"/>
      <c r="F29" s="628">
        <f t="shared" si="6"/>
        <v>0</v>
      </c>
      <c r="G29" s="594"/>
      <c r="H29" s="629">
        <f t="shared" si="4"/>
        <v>0</v>
      </c>
      <c r="I29" s="630"/>
      <c r="J29" s="631"/>
      <c r="K29" s="634">
        <f t="shared" si="5"/>
        <v>0</v>
      </c>
      <c r="L29" s="632"/>
      <c r="M29" s="30"/>
    </row>
    <row r="30" spans="1:13" ht="12.75" x14ac:dyDescent="0.2">
      <c r="A30" s="401">
        <v>19</v>
      </c>
      <c r="B30" s="625" t="s">
        <v>78</v>
      </c>
      <c r="C30" s="147" t="s">
        <v>11</v>
      </c>
      <c r="D30" s="626">
        <v>641250</v>
      </c>
      <c r="E30" s="627"/>
      <c r="F30" s="628">
        <f t="shared" si="6"/>
        <v>641250</v>
      </c>
      <c r="G30" s="594">
        <v>358604.95</v>
      </c>
      <c r="H30" s="629">
        <f t="shared" si="4"/>
        <v>999854.95</v>
      </c>
      <c r="I30" s="630"/>
      <c r="J30" s="631"/>
      <c r="K30" s="634">
        <f t="shared" si="5"/>
        <v>999854.95</v>
      </c>
      <c r="L30" s="632"/>
      <c r="M30" s="30"/>
    </row>
    <row r="31" spans="1:13" ht="12.75" x14ac:dyDescent="0.2">
      <c r="A31" s="401">
        <v>20</v>
      </c>
      <c r="B31" s="625" t="s">
        <v>79</v>
      </c>
      <c r="C31" s="147" t="s">
        <v>236</v>
      </c>
      <c r="D31" s="626">
        <v>641250</v>
      </c>
      <c r="E31" s="627"/>
      <c r="F31" s="628">
        <f t="shared" si="6"/>
        <v>641250</v>
      </c>
      <c r="G31" s="594">
        <v>455853.75</v>
      </c>
      <c r="H31" s="629">
        <f t="shared" si="4"/>
        <v>1097103.75</v>
      </c>
      <c r="I31" s="630"/>
      <c r="J31" s="631"/>
      <c r="K31" s="634">
        <f t="shared" si="5"/>
        <v>1097103.75</v>
      </c>
      <c r="L31" s="632"/>
      <c r="M31" s="30"/>
    </row>
    <row r="32" spans="1:13" ht="12.75" x14ac:dyDescent="0.2">
      <c r="A32" s="401">
        <v>21</v>
      </c>
      <c r="B32" s="625" t="s">
        <v>80</v>
      </c>
      <c r="C32" s="147" t="s">
        <v>81</v>
      </c>
      <c r="D32" s="626">
        <v>1496250</v>
      </c>
      <c r="E32" s="627"/>
      <c r="F32" s="628">
        <f t="shared" si="6"/>
        <v>1496250</v>
      </c>
      <c r="G32" s="594">
        <v>1063658.75</v>
      </c>
      <c r="H32" s="629">
        <f t="shared" si="4"/>
        <v>2559908.75</v>
      </c>
      <c r="I32" s="630"/>
      <c r="J32" s="631"/>
      <c r="K32" s="634">
        <f t="shared" si="5"/>
        <v>2559908.75</v>
      </c>
      <c r="L32" s="632"/>
      <c r="M32" s="30"/>
    </row>
    <row r="33" spans="1:13" ht="12.75" x14ac:dyDescent="0.2">
      <c r="A33" s="401">
        <v>22</v>
      </c>
      <c r="B33" s="625" t="s">
        <v>82</v>
      </c>
      <c r="C33" s="147" t="s">
        <v>39</v>
      </c>
      <c r="D33" s="626"/>
      <c r="E33" s="627"/>
      <c r="F33" s="628">
        <f t="shared" si="6"/>
        <v>0</v>
      </c>
      <c r="G33" s="594"/>
      <c r="H33" s="629">
        <f t="shared" si="4"/>
        <v>0</v>
      </c>
      <c r="I33" s="630"/>
      <c r="J33" s="631"/>
      <c r="K33" s="634">
        <f t="shared" si="5"/>
        <v>0</v>
      </c>
      <c r="L33" s="632"/>
      <c r="M33" s="30"/>
    </row>
    <row r="34" spans="1:13" ht="12.75" x14ac:dyDescent="0.2">
      <c r="A34" s="401">
        <v>23</v>
      </c>
      <c r="B34" s="633" t="s">
        <v>83</v>
      </c>
      <c r="C34" s="147" t="s">
        <v>84</v>
      </c>
      <c r="D34" s="626"/>
      <c r="E34" s="627"/>
      <c r="F34" s="628">
        <f t="shared" si="6"/>
        <v>0</v>
      </c>
      <c r="G34" s="594"/>
      <c r="H34" s="629">
        <f t="shared" si="4"/>
        <v>0</v>
      </c>
      <c r="I34" s="630"/>
      <c r="J34" s="631"/>
      <c r="K34" s="634">
        <f t="shared" si="5"/>
        <v>0</v>
      </c>
      <c r="L34" s="632"/>
      <c r="M34" s="30"/>
    </row>
    <row r="35" spans="1:13" ht="12.75" x14ac:dyDescent="0.2">
      <c r="A35" s="401">
        <v>24</v>
      </c>
      <c r="B35" s="633" t="s">
        <v>85</v>
      </c>
      <c r="C35" s="147" t="s">
        <v>86</v>
      </c>
      <c r="D35" s="626"/>
      <c r="E35" s="627"/>
      <c r="F35" s="628">
        <f t="shared" si="6"/>
        <v>0</v>
      </c>
      <c r="G35" s="594"/>
      <c r="H35" s="629">
        <f t="shared" si="4"/>
        <v>0</v>
      </c>
      <c r="I35" s="630"/>
      <c r="J35" s="631"/>
      <c r="K35" s="634">
        <f t="shared" si="5"/>
        <v>0</v>
      </c>
      <c r="L35" s="632"/>
      <c r="M35" s="30"/>
    </row>
    <row r="36" spans="1:13" ht="24" x14ac:dyDescent="0.2">
      <c r="A36" s="401">
        <v>25</v>
      </c>
      <c r="B36" s="633" t="s">
        <v>87</v>
      </c>
      <c r="C36" s="147" t="s">
        <v>88</v>
      </c>
      <c r="D36" s="626"/>
      <c r="E36" s="627"/>
      <c r="F36" s="628">
        <f t="shared" si="6"/>
        <v>0</v>
      </c>
      <c r="G36" s="594"/>
      <c r="H36" s="629">
        <f t="shared" si="4"/>
        <v>0</v>
      </c>
      <c r="I36" s="630"/>
      <c r="J36" s="631"/>
      <c r="K36" s="634">
        <f t="shared" si="5"/>
        <v>0</v>
      </c>
      <c r="L36" s="632"/>
      <c r="M36" s="30"/>
    </row>
    <row r="37" spans="1:13" ht="12.75" x14ac:dyDescent="0.2">
      <c r="A37" s="401">
        <v>26</v>
      </c>
      <c r="B37" s="625" t="s">
        <v>89</v>
      </c>
      <c r="C37" s="147" t="s">
        <v>90</v>
      </c>
      <c r="D37" s="626">
        <v>828210</v>
      </c>
      <c r="E37" s="627"/>
      <c r="F37" s="628">
        <f t="shared" si="6"/>
        <v>828210</v>
      </c>
      <c r="G37" s="594">
        <v>925079.21</v>
      </c>
      <c r="H37" s="629">
        <f t="shared" si="4"/>
        <v>1753289.21</v>
      </c>
      <c r="I37" s="630"/>
      <c r="J37" s="631"/>
      <c r="K37" s="634">
        <f t="shared" si="5"/>
        <v>1753289.21</v>
      </c>
      <c r="L37" s="632"/>
      <c r="M37" s="30"/>
    </row>
    <row r="38" spans="1:13" ht="12.75" x14ac:dyDescent="0.2">
      <c r="A38" s="401">
        <v>27</v>
      </c>
      <c r="B38" s="633" t="s">
        <v>91</v>
      </c>
      <c r="C38" s="147" t="s">
        <v>92</v>
      </c>
      <c r="D38" s="626">
        <v>546915</v>
      </c>
      <c r="E38" s="627"/>
      <c r="F38" s="628">
        <f t="shared" si="6"/>
        <v>546915</v>
      </c>
      <c r="G38" s="594">
        <v>215162.97</v>
      </c>
      <c r="H38" s="629">
        <f t="shared" si="4"/>
        <v>762077.97</v>
      </c>
      <c r="I38" s="630"/>
      <c r="J38" s="631"/>
      <c r="K38" s="634">
        <f t="shared" si="5"/>
        <v>762077.97</v>
      </c>
      <c r="L38" s="632"/>
      <c r="M38" s="30"/>
    </row>
    <row r="39" spans="1:13" ht="12.75" x14ac:dyDescent="0.2">
      <c r="A39" s="401">
        <v>28</v>
      </c>
      <c r="B39" s="633" t="s">
        <v>93</v>
      </c>
      <c r="C39" s="147" t="s">
        <v>94</v>
      </c>
      <c r="D39" s="626"/>
      <c r="E39" s="627"/>
      <c r="F39" s="628">
        <f t="shared" si="6"/>
        <v>0</v>
      </c>
      <c r="G39" s="594"/>
      <c r="H39" s="629">
        <f t="shared" si="4"/>
        <v>0</v>
      </c>
      <c r="I39" s="630"/>
      <c r="J39" s="631"/>
      <c r="K39" s="634">
        <f t="shared" si="5"/>
        <v>0</v>
      </c>
      <c r="L39" s="632"/>
      <c r="M39" s="30"/>
    </row>
    <row r="40" spans="1:13" ht="12.75" x14ac:dyDescent="0.2">
      <c r="A40" s="401">
        <v>29</v>
      </c>
      <c r="B40" s="625" t="s">
        <v>95</v>
      </c>
      <c r="C40" s="147" t="s">
        <v>96</v>
      </c>
      <c r="D40" s="626"/>
      <c r="E40" s="627"/>
      <c r="F40" s="628">
        <f t="shared" si="6"/>
        <v>0</v>
      </c>
      <c r="G40" s="594"/>
      <c r="H40" s="629">
        <f t="shared" si="4"/>
        <v>0</v>
      </c>
      <c r="I40" s="630"/>
      <c r="J40" s="631"/>
      <c r="K40" s="634">
        <f t="shared" si="5"/>
        <v>0</v>
      </c>
      <c r="L40" s="632"/>
      <c r="M40" s="30"/>
    </row>
    <row r="41" spans="1:13" ht="24" x14ac:dyDescent="0.2">
      <c r="A41" s="401">
        <v>30</v>
      </c>
      <c r="B41" s="625" t="s">
        <v>97</v>
      </c>
      <c r="C41" s="147" t="s">
        <v>23</v>
      </c>
      <c r="D41" s="626"/>
      <c r="E41" s="627"/>
      <c r="F41" s="628">
        <f t="shared" si="6"/>
        <v>0</v>
      </c>
      <c r="G41" s="594"/>
      <c r="H41" s="629">
        <f t="shared" si="4"/>
        <v>0</v>
      </c>
      <c r="I41" s="630"/>
      <c r="J41" s="631"/>
      <c r="K41" s="634">
        <f t="shared" si="5"/>
        <v>0</v>
      </c>
      <c r="L41" s="632"/>
      <c r="M41" s="30"/>
    </row>
    <row r="42" spans="1:13" ht="12.75" x14ac:dyDescent="0.2">
      <c r="A42" s="401">
        <v>31</v>
      </c>
      <c r="B42" s="625" t="s">
        <v>98</v>
      </c>
      <c r="C42" s="147" t="s">
        <v>58</v>
      </c>
      <c r="D42" s="626"/>
      <c r="E42" s="627"/>
      <c r="F42" s="628">
        <f t="shared" si="6"/>
        <v>0</v>
      </c>
      <c r="G42" s="594"/>
      <c r="H42" s="629">
        <f t="shared" si="4"/>
        <v>0</v>
      </c>
      <c r="I42" s="630"/>
      <c r="J42" s="631"/>
      <c r="K42" s="634">
        <f t="shared" si="5"/>
        <v>0</v>
      </c>
      <c r="L42" s="632"/>
      <c r="M42" s="30"/>
    </row>
    <row r="43" spans="1:13" ht="12.75" x14ac:dyDescent="0.2">
      <c r="A43" s="401">
        <v>32</v>
      </c>
      <c r="B43" s="633" t="s">
        <v>99</v>
      </c>
      <c r="C43" s="147" t="s">
        <v>40</v>
      </c>
      <c r="D43" s="626"/>
      <c r="E43" s="627"/>
      <c r="F43" s="628">
        <f t="shared" si="6"/>
        <v>0</v>
      </c>
      <c r="G43" s="594"/>
      <c r="H43" s="629">
        <f t="shared" si="4"/>
        <v>0</v>
      </c>
      <c r="I43" s="630"/>
      <c r="J43" s="631"/>
      <c r="K43" s="634">
        <f t="shared" si="5"/>
        <v>0</v>
      </c>
      <c r="L43" s="632"/>
      <c r="M43" s="30"/>
    </row>
    <row r="44" spans="1:13" ht="12.75" x14ac:dyDescent="0.2">
      <c r="A44" s="401">
        <v>33</v>
      </c>
      <c r="B44" s="625" t="s">
        <v>100</v>
      </c>
      <c r="C44" s="147" t="s">
        <v>38</v>
      </c>
      <c r="D44" s="626"/>
      <c r="E44" s="627"/>
      <c r="F44" s="628">
        <f t="shared" si="6"/>
        <v>0</v>
      </c>
      <c r="G44" s="594"/>
      <c r="H44" s="629">
        <f t="shared" si="4"/>
        <v>0</v>
      </c>
      <c r="I44" s="630"/>
      <c r="J44" s="631"/>
      <c r="K44" s="634">
        <f t="shared" si="5"/>
        <v>0</v>
      </c>
      <c r="L44" s="632"/>
      <c r="M44" s="30"/>
    </row>
    <row r="45" spans="1:13" ht="12.75" x14ac:dyDescent="0.2">
      <c r="A45" s="401">
        <v>34</v>
      </c>
      <c r="B45" s="625" t="s">
        <v>101</v>
      </c>
      <c r="C45" s="147" t="s">
        <v>16</v>
      </c>
      <c r="D45" s="626">
        <v>1068750</v>
      </c>
      <c r="E45" s="627"/>
      <c r="F45" s="628">
        <f t="shared" si="6"/>
        <v>1068750</v>
      </c>
      <c r="G45" s="594">
        <v>796224.55</v>
      </c>
      <c r="H45" s="629">
        <f t="shared" si="4"/>
        <v>1864974.55</v>
      </c>
      <c r="I45" s="630"/>
      <c r="J45" s="631"/>
      <c r="K45" s="634">
        <f t="shared" si="5"/>
        <v>1864974.55</v>
      </c>
      <c r="L45" s="632"/>
      <c r="M45" s="30"/>
    </row>
    <row r="46" spans="1:13" ht="12.75" x14ac:dyDescent="0.2">
      <c r="A46" s="401">
        <v>35</v>
      </c>
      <c r="B46" s="625" t="s">
        <v>102</v>
      </c>
      <c r="C46" s="147" t="s">
        <v>21</v>
      </c>
      <c r="D46" s="626"/>
      <c r="E46" s="627"/>
      <c r="F46" s="628">
        <f t="shared" si="6"/>
        <v>0</v>
      </c>
      <c r="G46" s="594"/>
      <c r="H46" s="629">
        <f t="shared" si="4"/>
        <v>0</v>
      </c>
      <c r="I46" s="630"/>
      <c r="J46" s="631"/>
      <c r="K46" s="634">
        <f t="shared" si="5"/>
        <v>0</v>
      </c>
      <c r="L46" s="632"/>
      <c r="M46" s="30"/>
    </row>
    <row r="47" spans="1:13" ht="12.75" x14ac:dyDescent="0.2">
      <c r="A47" s="401">
        <v>36</v>
      </c>
      <c r="B47" s="625" t="s">
        <v>103</v>
      </c>
      <c r="C47" s="147" t="s">
        <v>25</v>
      </c>
      <c r="D47" s="626">
        <v>1165935</v>
      </c>
      <c r="E47" s="627"/>
      <c r="F47" s="628">
        <f t="shared" si="6"/>
        <v>1165935</v>
      </c>
      <c r="G47" s="594">
        <v>759756.25</v>
      </c>
      <c r="H47" s="629">
        <f t="shared" si="4"/>
        <v>1925691.25</v>
      </c>
      <c r="I47" s="630"/>
      <c r="J47" s="631"/>
      <c r="K47" s="634">
        <f t="shared" si="5"/>
        <v>1925691.25</v>
      </c>
      <c r="L47" s="632"/>
      <c r="M47" s="30"/>
    </row>
    <row r="48" spans="1:13" ht="12.75" x14ac:dyDescent="0.2">
      <c r="A48" s="401">
        <v>37</v>
      </c>
      <c r="B48" s="633" t="s">
        <v>104</v>
      </c>
      <c r="C48" s="147" t="s">
        <v>237</v>
      </c>
      <c r="D48" s="626">
        <v>3206250</v>
      </c>
      <c r="E48" s="627"/>
      <c r="F48" s="628">
        <f t="shared" si="6"/>
        <v>3206250</v>
      </c>
      <c r="G48" s="594">
        <v>2279268.75</v>
      </c>
      <c r="H48" s="629">
        <f t="shared" si="4"/>
        <v>5485518.75</v>
      </c>
      <c r="I48" s="630"/>
      <c r="J48" s="631"/>
      <c r="K48" s="634">
        <f t="shared" si="5"/>
        <v>5485518.75</v>
      </c>
      <c r="L48" s="632"/>
      <c r="M48" s="30"/>
    </row>
    <row r="49" spans="1:13" ht="12.75" x14ac:dyDescent="0.2">
      <c r="A49" s="401">
        <v>38</v>
      </c>
      <c r="B49" s="625" t="s">
        <v>105</v>
      </c>
      <c r="C49" s="147" t="s">
        <v>238</v>
      </c>
      <c r="D49" s="626">
        <v>855000</v>
      </c>
      <c r="E49" s="627"/>
      <c r="F49" s="628">
        <f t="shared" si="6"/>
        <v>855000</v>
      </c>
      <c r="G49" s="594">
        <v>607805</v>
      </c>
      <c r="H49" s="629">
        <f t="shared" si="4"/>
        <v>1462805</v>
      </c>
      <c r="I49" s="630"/>
      <c r="J49" s="631"/>
      <c r="K49" s="634">
        <f t="shared" si="5"/>
        <v>1462805</v>
      </c>
      <c r="L49" s="632"/>
      <c r="M49" s="30"/>
    </row>
    <row r="50" spans="1:13" ht="12.75" x14ac:dyDescent="0.2">
      <c r="A50" s="401">
        <v>39</v>
      </c>
      <c r="B50" s="625" t="s">
        <v>106</v>
      </c>
      <c r="C50" s="147" t="s">
        <v>239</v>
      </c>
      <c r="D50" s="626">
        <v>780900</v>
      </c>
      <c r="E50" s="627"/>
      <c r="F50" s="628">
        <f t="shared" si="6"/>
        <v>780900</v>
      </c>
      <c r="G50" s="594">
        <v>583492.80000000005</v>
      </c>
      <c r="H50" s="629">
        <f t="shared" si="4"/>
        <v>1364392.8</v>
      </c>
      <c r="I50" s="630"/>
      <c r="J50" s="631"/>
      <c r="K50" s="634">
        <f t="shared" si="5"/>
        <v>1364392.8</v>
      </c>
      <c r="L50" s="632"/>
      <c r="M50" s="30"/>
    </row>
    <row r="51" spans="1:13" ht="12.75" x14ac:dyDescent="0.2">
      <c r="A51" s="401">
        <v>40</v>
      </c>
      <c r="B51" s="635" t="s">
        <v>107</v>
      </c>
      <c r="C51" s="636" t="s">
        <v>24</v>
      </c>
      <c r="D51" s="626">
        <v>1593150</v>
      </c>
      <c r="E51" s="627"/>
      <c r="F51" s="628">
        <f t="shared" si="6"/>
        <v>1593150</v>
      </c>
      <c r="G51" s="594">
        <v>1173063.6499999999</v>
      </c>
      <c r="H51" s="629">
        <f t="shared" si="4"/>
        <v>2766213.65</v>
      </c>
      <c r="I51" s="630"/>
      <c r="J51" s="631"/>
      <c r="K51" s="634">
        <f t="shared" si="5"/>
        <v>2766213.65</v>
      </c>
      <c r="L51" s="632"/>
      <c r="M51" s="30"/>
    </row>
    <row r="52" spans="1:13" ht="12.75" x14ac:dyDescent="0.2">
      <c r="A52" s="401">
        <v>41</v>
      </c>
      <c r="B52" s="625" t="s">
        <v>108</v>
      </c>
      <c r="C52" s="147" t="s">
        <v>20</v>
      </c>
      <c r="D52" s="626">
        <v>814815</v>
      </c>
      <c r="E52" s="627"/>
      <c r="F52" s="628">
        <f t="shared" si="6"/>
        <v>814815</v>
      </c>
      <c r="G52" s="594">
        <v>644273.30000000005</v>
      </c>
      <c r="H52" s="629">
        <f t="shared" si="4"/>
        <v>1459088.3</v>
      </c>
      <c r="I52" s="630"/>
      <c r="J52" s="631"/>
      <c r="K52" s="634">
        <f t="shared" si="5"/>
        <v>1459088.3</v>
      </c>
      <c r="L52" s="632"/>
      <c r="M52" s="30"/>
    </row>
    <row r="53" spans="1:13" ht="12.75" x14ac:dyDescent="0.2">
      <c r="A53" s="401">
        <v>42</v>
      </c>
      <c r="B53" s="625" t="s">
        <v>109</v>
      </c>
      <c r="C53" s="147" t="s">
        <v>110</v>
      </c>
      <c r="D53" s="626"/>
      <c r="E53" s="627"/>
      <c r="F53" s="628">
        <f t="shared" si="6"/>
        <v>0</v>
      </c>
      <c r="G53" s="594"/>
      <c r="H53" s="629">
        <f t="shared" si="4"/>
        <v>0</v>
      </c>
      <c r="I53" s="630"/>
      <c r="J53" s="631"/>
      <c r="K53" s="634">
        <f t="shared" si="5"/>
        <v>0</v>
      </c>
      <c r="L53" s="632"/>
      <c r="M53" s="30"/>
    </row>
    <row r="54" spans="1:13" ht="12.75" x14ac:dyDescent="0.2">
      <c r="A54" s="401">
        <v>43</v>
      </c>
      <c r="B54" s="633" t="s">
        <v>111</v>
      </c>
      <c r="C54" s="147" t="s">
        <v>112</v>
      </c>
      <c r="D54" s="626"/>
      <c r="E54" s="627"/>
      <c r="F54" s="628">
        <f t="shared" si="6"/>
        <v>0</v>
      </c>
      <c r="G54" s="594"/>
      <c r="H54" s="629">
        <f t="shared" si="4"/>
        <v>0</v>
      </c>
      <c r="I54" s="630"/>
      <c r="J54" s="631"/>
      <c r="K54" s="634">
        <f t="shared" si="5"/>
        <v>0</v>
      </c>
      <c r="L54" s="632"/>
      <c r="M54" s="30"/>
    </row>
    <row r="55" spans="1:13" ht="12.75" x14ac:dyDescent="0.2">
      <c r="A55" s="401">
        <v>44</v>
      </c>
      <c r="B55" s="625" t="s">
        <v>113</v>
      </c>
      <c r="C55" s="147" t="s">
        <v>244</v>
      </c>
      <c r="D55" s="626">
        <v>855000</v>
      </c>
      <c r="E55" s="627"/>
      <c r="F55" s="628">
        <f t="shared" si="6"/>
        <v>855000</v>
      </c>
      <c r="G55" s="594">
        <v>632117.19999999995</v>
      </c>
      <c r="H55" s="629">
        <f t="shared" si="4"/>
        <v>1487117.2</v>
      </c>
      <c r="I55" s="630"/>
      <c r="J55" s="631"/>
      <c r="K55" s="634">
        <f t="shared" si="5"/>
        <v>1487117.2</v>
      </c>
      <c r="L55" s="632"/>
      <c r="M55" s="30"/>
    </row>
    <row r="56" spans="1:13" ht="12.75" x14ac:dyDescent="0.2">
      <c r="A56" s="401">
        <v>45</v>
      </c>
      <c r="B56" s="633" t="s">
        <v>114</v>
      </c>
      <c r="C56" s="147" t="s">
        <v>2</v>
      </c>
      <c r="D56" s="626">
        <v>1710000</v>
      </c>
      <c r="E56" s="627"/>
      <c r="F56" s="628">
        <f t="shared" si="6"/>
        <v>1710000</v>
      </c>
      <c r="G56" s="594">
        <v>928726.04</v>
      </c>
      <c r="H56" s="629">
        <f t="shared" si="4"/>
        <v>2638726.04</v>
      </c>
      <c r="I56" s="630"/>
      <c r="J56" s="631"/>
      <c r="K56" s="634">
        <f t="shared" si="5"/>
        <v>2638726.04</v>
      </c>
      <c r="L56" s="632"/>
      <c r="M56" s="30"/>
    </row>
    <row r="57" spans="1:13" ht="12.75" x14ac:dyDescent="0.2">
      <c r="A57" s="401">
        <v>46</v>
      </c>
      <c r="B57" s="625" t="s">
        <v>115</v>
      </c>
      <c r="C57" s="147" t="s">
        <v>3</v>
      </c>
      <c r="D57" s="626">
        <v>961875</v>
      </c>
      <c r="E57" s="627"/>
      <c r="F57" s="628">
        <f t="shared" si="6"/>
        <v>961875</v>
      </c>
      <c r="G57" s="594">
        <v>901982.62</v>
      </c>
      <c r="H57" s="629">
        <f t="shared" si="4"/>
        <v>1863857.62</v>
      </c>
      <c r="I57" s="630"/>
      <c r="J57" s="631"/>
      <c r="K57" s="634">
        <f t="shared" si="5"/>
        <v>1863857.62</v>
      </c>
      <c r="L57" s="632"/>
      <c r="M57" s="30"/>
    </row>
    <row r="58" spans="1:13" ht="12.75" x14ac:dyDescent="0.2">
      <c r="A58" s="401">
        <v>47</v>
      </c>
      <c r="B58" s="625" t="s">
        <v>116</v>
      </c>
      <c r="C58" s="147" t="s">
        <v>240</v>
      </c>
      <c r="D58" s="626">
        <v>726750</v>
      </c>
      <c r="E58" s="627"/>
      <c r="F58" s="628">
        <f t="shared" si="6"/>
        <v>726750</v>
      </c>
      <c r="G58" s="594">
        <v>30390.25</v>
      </c>
      <c r="H58" s="629">
        <f t="shared" si="4"/>
        <v>757140.25</v>
      </c>
      <c r="I58" s="630"/>
      <c r="J58" s="631"/>
      <c r="K58" s="634">
        <f t="shared" si="5"/>
        <v>757140.25</v>
      </c>
      <c r="L58" s="632"/>
      <c r="M58" s="30"/>
    </row>
    <row r="59" spans="1:13" ht="12.75" x14ac:dyDescent="0.2">
      <c r="A59" s="401">
        <v>48</v>
      </c>
      <c r="B59" s="633" t="s">
        <v>117</v>
      </c>
      <c r="C59" s="147" t="s">
        <v>0</v>
      </c>
      <c r="D59" s="626">
        <v>1603125</v>
      </c>
      <c r="E59" s="627"/>
      <c r="F59" s="628">
        <f t="shared" si="6"/>
        <v>1603125</v>
      </c>
      <c r="G59" s="594">
        <v>1404029.55</v>
      </c>
      <c r="H59" s="629">
        <f t="shared" si="4"/>
        <v>3007154.55</v>
      </c>
      <c r="I59" s="630"/>
      <c r="J59" s="631"/>
      <c r="K59" s="634">
        <f t="shared" si="5"/>
        <v>3007154.55</v>
      </c>
      <c r="L59" s="632"/>
      <c r="M59" s="30"/>
    </row>
    <row r="60" spans="1:13" ht="12.75" x14ac:dyDescent="0.2">
      <c r="A60" s="401">
        <v>49</v>
      </c>
      <c r="B60" s="633" t="s">
        <v>118</v>
      </c>
      <c r="C60" s="147" t="s">
        <v>4</v>
      </c>
      <c r="D60" s="626">
        <v>641250</v>
      </c>
      <c r="E60" s="627"/>
      <c r="F60" s="628">
        <f t="shared" si="6"/>
        <v>641250</v>
      </c>
      <c r="G60" s="594">
        <v>492322.05</v>
      </c>
      <c r="H60" s="629">
        <f t="shared" si="4"/>
        <v>1133572.05</v>
      </c>
      <c r="I60" s="630"/>
      <c r="J60" s="631"/>
      <c r="K60" s="634">
        <f t="shared" si="5"/>
        <v>1133572.05</v>
      </c>
      <c r="L60" s="632"/>
      <c r="M60" s="30"/>
    </row>
    <row r="61" spans="1:13" ht="12.75" x14ac:dyDescent="0.2">
      <c r="A61" s="401">
        <v>50</v>
      </c>
      <c r="B61" s="625" t="s">
        <v>119</v>
      </c>
      <c r="C61" s="147" t="s">
        <v>1</v>
      </c>
      <c r="D61" s="626">
        <v>1138290</v>
      </c>
      <c r="E61" s="627"/>
      <c r="F61" s="628">
        <f t="shared" si="6"/>
        <v>1138290</v>
      </c>
      <c r="G61" s="594">
        <v>759756.25</v>
      </c>
      <c r="H61" s="629">
        <f t="shared" si="4"/>
        <v>1898046.25</v>
      </c>
      <c r="I61" s="630"/>
      <c r="J61" s="631"/>
      <c r="K61" s="634">
        <f t="shared" si="5"/>
        <v>1898046.25</v>
      </c>
      <c r="L61" s="632"/>
      <c r="M61" s="30"/>
    </row>
    <row r="62" spans="1:13" ht="12.75" x14ac:dyDescent="0.2">
      <c r="A62" s="401">
        <v>51</v>
      </c>
      <c r="B62" s="633" t="s">
        <v>120</v>
      </c>
      <c r="C62" s="147" t="s">
        <v>241</v>
      </c>
      <c r="D62" s="626">
        <v>1988445</v>
      </c>
      <c r="E62" s="627"/>
      <c r="F62" s="628">
        <f t="shared" si="6"/>
        <v>1988445</v>
      </c>
      <c r="G62" s="594">
        <v>1580293</v>
      </c>
      <c r="H62" s="629">
        <f t="shared" si="4"/>
        <v>3568738</v>
      </c>
      <c r="I62" s="630"/>
      <c r="J62" s="631"/>
      <c r="K62" s="634">
        <f t="shared" si="5"/>
        <v>3568738</v>
      </c>
      <c r="L62" s="632"/>
      <c r="M62" s="30"/>
    </row>
    <row r="63" spans="1:13" ht="12.75" x14ac:dyDescent="0.2">
      <c r="A63" s="401">
        <v>52</v>
      </c>
      <c r="B63" s="625" t="s">
        <v>121</v>
      </c>
      <c r="C63" s="147" t="s">
        <v>26</v>
      </c>
      <c r="D63" s="626">
        <v>3206250</v>
      </c>
      <c r="E63" s="627"/>
      <c r="F63" s="628">
        <f t="shared" si="6"/>
        <v>3206250</v>
      </c>
      <c r="G63" s="594">
        <v>2279268.75</v>
      </c>
      <c r="H63" s="629">
        <f t="shared" si="4"/>
        <v>5485518.75</v>
      </c>
      <c r="I63" s="630"/>
      <c r="J63" s="631"/>
      <c r="K63" s="634">
        <f t="shared" si="5"/>
        <v>5485518.75</v>
      </c>
      <c r="L63" s="632"/>
      <c r="M63" s="30"/>
    </row>
    <row r="64" spans="1:13" ht="12.75" x14ac:dyDescent="0.2">
      <c r="A64" s="401">
        <v>53</v>
      </c>
      <c r="B64" s="633" t="s">
        <v>122</v>
      </c>
      <c r="C64" s="147" t="s">
        <v>242</v>
      </c>
      <c r="D64" s="626">
        <v>919125</v>
      </c>
      <c r="E64" s="627"/>
      <c r="F64" s="628">
        <f t="shared" si="6"/>
        <v>919125</v>
      </c>
      <c r="G64" s="594">
        <v>695328.92</v>
      </c>
      <c r="H64" s="629">
        <f t="shared" si="4"/>
        <v>1614453.92</v>
      </c>
      <c r="I64" s="630"/>
      <c r="J64" s="631"/>
      <c r="K64" s="634">
        <f t="shared" si="5"/>
        <v>1614453.92</v>
      </c>
      <c r="L64" s="632"/>
      <c r="M64" s="30"/>
    </row>
    <row r="65" spans="1:13" ht="12.75" x14ac:dyDescent="0.2">
      <c r="A65" s="401">
        <v>54</v>
      </c>
      <c r="B65" s="633" t="s">
        <v>123</v>
      </c>
      <c r="C65" s="147" t="s">
        <v>124</v>
      </c>
      <c r="D65" s="626"/>
      <c r="E65" s="627"/>
      <c r="F65" s="628">
        <f t="shared" si="6"/>
        <v>0</v>
      </c>
      <c r="G65" s="594"/>
      <c r="H65" s="629">
        <f t="shared" si="4"/>
        <v>0</v>
      </c>
      <c r="I65" s="630"/>
      <c r="J65" s="631"/>
      <c r="K65" s="634">
        <f t="shared" si="5"/>
        <v>0</v>
      </c>
      <c r="L65" s="632"/>
      <c r="M65" s="30"/>
    </row>
    <row r="66" spans="1:13" ht="12.75" x14ac:dyDescent="0.2">
      <c r="A66" s="401">
        <v>55</v>
      </c>
      <c r="B66" s="633" t="s">
        <v>246</v>
      </c>
      <c r="C66" s="147" t="s">
        <v>245</v>
      </c>
      <c r="D66" s="626"/>
      <c r="E66" s="627"/>
      <c r="F66" s="628">
        <f t="shared" si="6"/>
        <v>0</v>
      </c>
      <c r="G66" s="594"/>
      <c r="H66" s="629">
        <f t="shared" si="4"/>
        <v>0</v>
      </c>
      <c r="I66" s="630"/>
      <c r="J66" s="631"/>
      <c r="K66" s="634">
        <f t="shared" si="5"/>
        <v>0</v>
      </c>
      <c r="L66" s="632"/>
      <c r="M66" s="30"/>
    </row>
    <row r="67" spans="1:13" ht="12.75" x14ac:dyDescent="0.2">
      <c r="A67" s="401">
        <v>56</v>
      </c>
      <c r="B67" s="400" t="s">
        <v>262</v>
      </c>
      <c r="C67" s="151" t="s">
        <v>263</v>
      </c>
      <c r="D67" s="626"/>
      <c r="E67" s="627"/>
      <c r="F67" s="628">
        <f t="shared" si="6"/>
        <v>0</v>
      </c>
      <c r="G67" s="594"/>
      <c r="H67" s="629">
        <f t="shared" si="4"/>
        <v>0</v>
      </c>
      <c r="I67" s="630"/>
      <c r="J67" s="631"/>
      <c r="K67" s="634">
        <f t="shared" si="5"/>
        <v>0</v>
      </c>
      <c r="L67" s="632"/>
      <c r="M67" s="30"/>
    </row>
    <row r="68" spans="1:13" ht="12.75" x14ac:dyDescent="0.2">
      <c r="A68" s="401">
        <v>57</v>
      </c>
      <c r="B68" s="633" t="s">
        <v>125</v>
      </c>
      <c r="C68" s="147" t="s">
        <v>53</v>
      </c>
      <c r="D68" s="626"/>
      <c r="E68" s="627"/>
      <c r="F68" s="628">
        <f t="shared" si="6"/>
        <v>0</v>
      </c>
      <c r="G68" s="594"/>
      <c r="H68" s="629">
        <f t="shared" si="4"/>
        <v>0</v>
      </c>
      <c r="I68" s="630"/>
      <c r="J68" s="631"/>
      <c r="K68" s="634">
        <f t="shared" si="5"/>
        <v>0</v>
      </c>
      <c r="L68" s="632"/>
      <c r="M68" s="30"/>
    </row>
    <row r="69" spans="1:13" ht="12.75" x14ac:dyDescent="0.2">
      <c r="A69" s="401">
        <v>58</v>
      </c>
      <c r="B69" s="633" t="s">
        <v>126</v>
      </c>
      <c r="C69" s="147" t="s">
        <v>264</v>
      </c>
      <c r="D69" s="626"/>
      <c r="E69" s="627"/>
      <c r="F69" s="628">
        <f t="shared" si="6"/>
        <v>0</v>
      </c>
      <c r="G69" s="594"/>
      <c r="H69" s="629">
        <f t="shared" si="4"/>
        <v>0</v>
      </c>
      <c r="I69" s="630"/>
      <c r="J69" s="631"/>
      <c r="K69" s="634">
        <f t="shared" si="5"/>
        <v>0</v>
      </c>
      <c r="L69" s="632"/>
      <c r="M69" s="30"/>
    </row>
    <row r="70" spans="1:13" ht="12.75" x14ac:dyDescent="0.2">
      <c r="A70" s="401">
        <v>59</v>
      </c>
      <c r="B70" s="633" t="s">
        <v>127</v>
      </c>
      <c r="C70" s="147" t="s">
        <v>128</v>
      </c>
      <c r="D70" s="626"/>
      <c r="E70" s="627"/>
      <c r="F70" s="628">
        <f t="shared" si="6"/>
        <v>0</v>
      </c>
      <c r="G70" s="594"/>
      <c r="H70" s="629">
        <f t="shared" si="4"/>
        <v>0</v>
      </c>
      <c r="I70" s="630"/>
      <c r="J70" s="631"/>
      <c r="K70" s="634">
        <f t="shared" si="5"/>
        <v>0</v>
      </c>
      <c r="L70" s="632"/>
      <c r="M70" s="30"/>
    </row>
    <row r="71" spans="1:13" ht="12.75" x14ac:dyDescent="0.2">
      <c r="A71" s="401">
        <v>60</v>
      </c>
      <c r="B71" s="625" t="s">
        <v>129</v>
      </c>
      <c r="C71" s="147" t="s">
        <v>265</v>
      </c>
      <c r="D71" s="626"/>
      <c r="E71" s="627"/>
      <c r="F71" s="628">
        <f t="shared" si="6"/>
        <v>0</v>
      </c>
      <c r="G71" s="594"/>
      <c r="H71" s="629">
        <f t="shared" si="4"/>
        <v>0</v>
      </c>
      <c r="I71" s="630"/>
      <c r="J71" s="631"/>
      <c r="K71" s="634">
        <f t="shared" si="5"/>
        <v>0</v>
      </c>
      <c r="L71" s="632"/>
      <c r="M71" s="30"/>
    </row>
    <row r="72" spans="1:13" ht="12.75" x14ac:dyDescent="0.2">
      <c r="A72" s="401">
        <v>61</v>
      </c>
      <c r="B72" s="625" t="s">
        <v>130</v>
      </c>
      <c r="C72" s="147" t="s">
        <v>307</v>
      </c>
      <c r="D72" s="626"/>
      <c r="E72" s="627"/>
      <c r="F72" s="628">
        <f t="shared" si="6"/>
        <v>0</v>
      </c>
      <c r="G72" s="594"/>
      <c r="H72" s="629">
        <f t="shared" si="4"/>
        <v>0</v>
      </c>
      <c r="I72" s="630"/>
      <c r="J72" s="631"/>
      <c r="K72" s="634">
        <f t="shared" si="5"/>
        <v>0</v>
      </c>
      <c r="L72" s="632"/>
      <c r="M72" s="30"/>
    </row>
    <row r="73" spans="1:13" ht="24" x14ac:dyDescent="0.2">
      <c r="A73" s="401">
        <v>62</v>
      </c>
      <c r="B73" s="625" t="s">
        <v>131</v>
      </c>
      <c r="C73" s="147" t="s">
        <v>266</v>
      </c>
      <c r="D73" s="626"/>
      <c r="E73" s="627"/>
      <c r="F73" s="628">
        <f t="shared" si="6"/>
        <v>0</v>
      </c>
      <c r="G73" s="594"/>
      <c r="H73" s="629">
        <f t="shared" si="4"/>
        <v>0</v>
      </c>
      <c r="I73" s="630"/>
      <c r="J73" s="631"/>
      <c r="K73" s="634">
        <f t="shared" si="5"/>
        <v>0</v>
      </c>
      <c r="L73" s="632"/>
      <c r="M73" s="30"/>
    </row>
    <row r="74" spans="1:13" ht="24" x14ac:dyDescent="0.2">
      <c r="A74" s="401">
        <v>63</v>
      </c>
      <c r="B74" s="633" t="s">
        <v>132</v>
      </c>
      <c r="C74" s="147" t="s">
        <v>267</v>
      </c>
      <c r="D74" s="626"/>
      <c r="E74" s="627"/>
      <c r="F74" s="628">
        <f t="shared" si="6"/>
        <v>0</v>
      </c>
      <c r="G74" s="594"/>
      <c r="H74" s="629">
        <f t="shared" si="4"/>
        <v>0</v>
      </c>
      <c r="I74" s="630"/>
      <c r="J74" s="631"/>
      <c r="K74" s="634">
        <f t="shared" si="5"/>
        <v>0</v>
      </c>
      <c r="L74" s="632"/>
      <c r="M74" s="30"/>
    </row>
    <row r="75" spans="1:13" ht="12.75" x14ac:dyDescent="0.2">
      <c r="A75" s="401">
        <v>64</v>
      </c>
      <c r="B75" s="625" t="s">
        <v>133</v>
      </c>
      <c r="C75" s="147" t="s">
        <v>268</v>
      </c>
      <c r="D75" s="626"/>
      <c r="E75" s="627"/>
      <c r="F75" s="628">
        <f t="shared" si="6"/>
        <v>0</v>
      </c>
      <c r="G75" s="594"/>
      <c r="H75" s="629">
        <f t="shared" si="4"/>
        <v>0</v>
      </c>
      <c r="I75" s="630"/>
      <c r="J75" s="631"/>
      <c r="K75" s="634">
        <f t="shared" si="5"/>
        <v>0</v>
      </c>
      <c r="L75" s="632"/>
      <c r="M75" s="30"/>
    </row>
    <row r="76" spans="1:13" ht="12.75" x14ac:dyDescent="0.2">
      <c r="A76" s="401">
        <v>65</v>
      </c>
      <c r="B76" s="625" t="s">
        <v>134</v>
      </c>
      <c r="C76" s="147" t="s">
        <v>52</v>
      </c>
      <c r="D76" s="626"/>
      <c r="E76" s="627"/>
      <c r="F76" s="628">
        <f t="shared" si="6"/>
        <v>0</v>
      </c>
      <c r="G76" s="594"/>
      <c r="H76" s="629">
        <f t="shared" si="4"/>
        <v>0</v>
      </c>
      <c r="I76" s="630"/>
      <c r="J76" s="631"/>
      <c r="K76" s="634">
        <f t="shared" si="5"/>
        <v>0</v>
      </c>
      <c r="L76" s="632"/>
      <c r="M76" s="30"/>
    </row>
    <row r="77" spans="1:13" ht="12.75" x14ac:dyDescent="0.2">
      <c r="A77" s="401">
        <v>66</v>
      </c>
      <c r="B77" s="625" t="s">
        <v>135</v>
      </c>
      <c r="C77" s="147" t="s">
        <v>269</v>
      </c>
      <c r="D77" s="626"/>
      <c r="E77" s="627"/>
      <c r="F77" s="628">
        <f t="shared" si="6"/>
        <v>0</v>
      </c>
      <c r="G77" s="594"/>
      <c r="H77" s="629">
        <f t="shared" ref="H77:H140" si="7">SUM(F77:G77)</f>
        <v>0</v>
      </c>
      <c r="I77" s="630"/>
      <c r="J77" s="631"/>
      <c r="K77" s="634">
        <f t="shared" ref="K77:K140" si="8">H77+I77+J77</f>
        <v>0</v>
      </c>
      <c r="L77" s="632"/>
      <c r="M77" s="30"/>
    </row>
    <row r="78" spans="1:13" ht="24" x14ac:dyDescent="0.2">
      <c r="A78" s="401">
        <v>67</v>
      </c>
      <c r="B78" s="625" t="s">
        <v>136</v>
      </c>
      <c r="C78" s="147" t="s">
        <v>270</v>
      </c>
      <c r="D78" s="626"/>
      <c r="E78" s="627"/>
      <c r="F78" s="628">
        <f t="shared" ref="F78:F141" si="9">SUM(D78:E78)</f>
        <v>0</v>
      </c>
      <c r="G78" s="594"/>
      <c r="H78" s="629">
        <f t="shared" si="7"/>
        <v>0</v>
      </c>
      <c r="I78" s="630"/>
      <c r="J78" s="631"/>
      <c r="K78" s="634">
        <f t="shared" si="8"/>
        <v>0</v>
      </c>
      <c r="L78" s="632"/>
      <c r="M78" s="30"/>
    </row>
    <row r="79" spans="1:13" ht="24" x14ac:dyDescent="0.2">
      <c r="A79" s="401">
        <v>68</v>
      </c>
      <c r="B79" s="625" t="s">
        <v>137</v>
      </c>
      <c r="C79" s="147" t="s">
        <v>271</v>
      </c>
      <c r="D79" s="626"/>
      <c r="E79" s="627"/>
      <c r="F79" s="628">
        <f t="shared" si="9"/>
        <v>0</v>
      </c>
      <c r="G79" s="594"/>
      <c r="H79" s="629">
        <f t="shared" si="7"/>
        <v>0</v>
      </c>
      <c r="I79" s="630"/>
      <c r="J79" s="631"/>
      <c r="K79" s="634">
        <f t="shared" si="8"/>
        <v>0</v>
      </c>
      <c r="L79" s="632"/>
      <c r="M79" s="30"/>
    </row>
    <row r="80" spans="1:13" ht="24" x14ac:dyDescent="0.2">
      <c r="A80" s="401">
        <v>69</v>
      </c>
      <c r="B80" s="625" t="s">
        <v>138</v>
      </c>
      <c r="C80" s="147" t="s">
        <v>272</v>
      </c>
      <c r="D80" s="626"/>
      <c r="E80" s="627"/>
      <c r="F80" s="628">
        <f t="shared" si="9"/>
        <v>0</v>
      </c>
      <c r="G80" s="594"/>
      <c r="H80" s="629">
        <f t="shared" si="7"/>
        <v>0</v>
      </c>
      <c r="I80" s="630"/>
      <c r="J80" s="631"/>
      <c r="K80" s="634">
        <f t="shared" si="8"/>
        <v>0</v>
      </c>
      <c r="L80" s="632"/>
      <c r="M80" s="30"/>
    </row>
    <row r="81" spans="1:13" ht="24" x14ac:dyDescent="0.2">
      <c r="A81" s="401">
        <v>70</v>
      </c>
      <c r="B81" s="625" t="s">
        <v>139</v>
      </c>
      <c r="C81" s="147" t="s">
        <v>273</v>
      </c>
      <c r="D81" s="626"/>
      <c r="E81" s="627"/>
      <c r="F81" s="628">
        <f t="shared" si="9"/>
        <v>0</v>
      </c>
      <c r="G81" s="594"/>
      <c r="H81" s="629">
        <f t="shared" si="7"/>
        <v>0</v>
      </c>
      <c r="I81" s="630"/>
      <c r="J81" s="631"/>
      <c r="K81" s="634">
        <f t="shared" si="8"/>
        <v>0</v>
      </c>
      <c r="L81" s="632"/>
      <c r="M81" s="30"/>
    </row>
    <row r="82" spans="1:13" ht="24" x14ac:dyDescent="0.2">
      <c r="A82" s="401">
        <v>71</v>
      </c>
      <c r="B82" s="633" t="s">
        <v>140</v>
      </c>
      <c r="C82" s="147" t="s">
        <v>274</v>
      </c>
      <c r="D82" s="626"/>
      <c r="E82" s="627"/>
      <c r="F82" s="628">
        <f t="shared" si="9"/>
        <v>0</v>
      </c>
      <c r="G82" s="594"/>
      <c r="H82" s="629">
        <f t="shared" si="7"/>
        <v>0</v>
      </c>
      <c r="I82" s="630"/>
      <c r="J82" s="631"/>
      <c r="K82" s="634">
        <f t="shared" si="8"/>
        <v>0</v>
      </c>
      <c r="L82" s="632"/>
      <c r="M82" s="30"/>
    </row>
    <row r="83" spans="1:13" ht="24" x14ac:dyDescent="0.2">
      <c r="A83" s="401">
        <v>72</v>
      </c>
      <c r="B83" s="625" t="s">
        <v>141</v>
      </c>
      <c r="C83" s="147" t="s">
        <v>275</v>
      </c>
      <c r="D83" s="626"/>
      <c r="E83" s="627"/>
      <c r="F83" s="628">
        <f t="shared" si="9"/>
        <v>0</v>
      </c>
      <c r="G83" s="594"/>
      <c r="H83" s="629">
        <f t="shared" si="7"/>
        <v>0</v>
      </c>
      <c r="I83" s="630"/>
      <c r="J83" s="631"/>
      <c r="K83" s="634">
        <f t="shared" si="8"/>
        <v>0</v>
      </c>
      <c r="L83" s="632"/>
      <c r="M83" s="30"/>
    </row>
    <row r="84" spans="1:13" ht="24" x14ac:dyDescent="0.2">
      <c r="A84" s="401">
        <v>73</v>
      </c>
      <c r="B84" s="633" t="s">
        <v>142</v>
      </c>
      <c r="C84" s="147" t="s">
        <v>276</v>
      </c>
      <c r="D84" s="626"/>
      <c r="E84" s="627"/>
      <c r="F84" s="628">
        <f t="shared" si="9"/>
        <v>0</v>
      </c>
      <c r="G84" s="594"/>
      <c r="H84" s="629">
        <f t="shared" si="7"/>
        <v>0</v>
      </c>
      <c r="I84" s="630"/>
      <c r="J84" s="631"/>
      <c r="K84" s="634">
        <f t="shared" si="8"/>
        <v>0</v>
      </c>
      <c r="L84" s="632"/>
      <c r="M84" s="30"/>
    </row>
    <row r="85" spans="1:13" ht="12.75" x14ac:dyDescent="0.2">
      <c r="A85" s="401">
        <v>74</v>
      </c>
      <c r="B85" s="625" t="s">
        <v>143</v>
      </c>
      <c r="C85" s="147" t="s">
        <v>144</v>
      </c>
      <c r="D85" s="626"/>
      <c r="E85" s="627"/>
      <c r="F85" s="628">
        <f t="shared" si="9"/>
        <v>0</v>
      </c>
      <c r="G85" s="594"/>
      <c r="H85" s="629">
        <f t="shared" si="7"/>
        <v>0</v>
      </c>
      <c r="I85" s="630"/>
      <c r="J85" s="631"/>
      <c r="K85" s="634">
        <f t="shared" si="8"/>
        <v>0</v>
      </c>
      <c r="L85" s="632"/>
      <c r="M85" s="30"/>
    </row>
    <row r="86" spans="1:13" ht="12.75" x14ac:dyDescent="0.2">
      <c r="A86" s="401">
        <v>75</v>
      </c>
      <c r="B86" s="633" t="s">
        <v>145</v>
      </c>
      <c r="C86" s="147" t="s">
        <v>277</v>
      </c>
      <c r="D86" s="626"/>
      <c r="E86" s="627"/>
      <c r="F86" s="628">
        <f t="shared" si="9"/>
        <v>0</v>
      </c>
      <c r="G86" s="594"/>
      <c r="H86" s="629">
        <f t="shared" si="7"/>
        <v>0</v>
      </c>
      <c r="I86" s="630"/>
      <c r="J86" s="631"/>
      <c r="K86" s="634">
        <f t="shared" si="8"/>
        <v>0</v>
      </c>
      <c r="L86" s="632"/>
      <c r="M86" s="30"/>
    </row>
    <row r="87" spans="1:13" ht="12.75" x14ac:dyDescent="0.2">
      <c r="A87" s="401">
        <v>76</v>
      </c>
      <c r="B87" s="633" t="s">
        <v>146</v>
      </c>
      <c r="C87" s="147" t="s">
        <v>35</v>
      </c>
      <c r="D87" s="626"/>
      <c r="E87" s="627"/>
      <c r="F87" s="628">
        <f t="shared" si="9"/>
        <v>0</v>
      </c>
      <c r="G87" s="594"/>
      <c r="H87" s="629">
        <f t="shared" si="7"/>
        <v>0</v>
      </c>
      <c r="I87" s="630"/>
      <c r="J87" s="631"/>
      <c r="K87" s="634">
        <f t="shared" si="8"/>
        <v>0</v>
      </c>
      <c r="L87" s="632"/>
      <c r="M87" s="30"/>
    </row>
    <row r="88" spans="1:13" ht="12.75" x14ac:dyDescent="0.2">
      <c r="A88" s="401">
        <v>77</v>
      </c>
      <c r="B88" s="625" t="s">
        <v>147</v>
      </c>
      <c r="C88" s="147" t="s">
        <v>37</v>
      </c>
      <c r="D88" s="626"/>
      <c r="E88" s="627"/>
      <c r="F88" s="628">
        <f t="shared" si="9"/>
        <v>0</v>
      </c>
      <c r="G88" s="594"/>
      <c r="H88" s="629">
        <f t="shared" si="7"/>
        <v>0</v>
      </c>
      <c r="I88" s="630"/>
      <c r="J88" s="631"/>
      <c r="K88" s="634">
        <f t="shared" si="8"/>
        <v>0</v>
      </c>
      <c r="L88" s="632"/>
      <c r="M88" s="30"/>
    </row>
    <row r="89" spans="1:13" ht="12.75" x14ac:dyDescent="0.2">
      <c r="A89" s="401">
        <v>78</v>
      </c>
      <c r="B89" s="625" t="s">
        <v>148</v>
      </c>
      <c r="C89" s="147" t="s">
        <v>36</v>
      </c>
      <c r="D89" s="626"/>
      <c r="E89" s="627"/>
      <c r="F89" s="628">
        <f t="shared" si="9"/>
        <v>0</v>
      </c>
      <c r="G89" s="594"/>
      <c r="H89" s="629">
        <f t="shared" si="7"/>
        <v>0</v>
      </c>
      <c r="I89" s="630"/>
      <c r="J89" s="631"/>
      <c r="K89" s="634">
        <f t="shared" si="8"/>
        <v>0</v>
      </c>
      <c r="L89" s="632"/>
      <c r="M89" s="30"/>
    </row>
    <row r="90" spans="1:13" ht="12.75" x14ac:dyDescent="0.2">
      <c r="A90" s="401">
        <v>79</v>
      </c>
      <c r="B90" s="625" t="s">
        <v>149</v>
      </c>
      <c r="C90" s="147" t="s">
        <v>51</v>
      </c>
      <c r="D90" s="626"/>
      <c r="E90" s="627"/>
      <c r="F90" s="628">
        <f t="shared" si="9"/>
        <v>0</v>
      </c>
      <c r="G90" s="594"/>
      <c r="H90" s="629">
        <f t="shared" si="7"/>
        <v>0</v>
      </c>
      <c r="I90" s="630"/>
      <c r="J90" s="631"/>
      <c r="K90" s="634">
        <f t="shared" si="8"/>
        <v>0</v>
      </c>
      <c r="L90" s="632"/>
      <c r="M90" s="30"/>
    </row>
    <row r="91" spans="1:13" ht="12.75" x14ac:dyDescent="0.2">
      <c r="A91" s="401">
        <v>80</v>
      </c>
      <c r="B91" s="625" t="s">
        <v>150</v>
      </c>
      <c r="C91" s="147" t="s">
        <v>256</v>
      </c>
      <c r="D91" s="626"/>
      <c r="E91" s="627"/>
      <c r="F91" s="628">
        <f t="shared" si="9"/>
        <v>0</v>
      </c>
      <c r="G91" s="594"/>
      <c r="H91" s="629">
        <f t="shared" si="7"/>
        <v>0</v>
      </c>
      <c r="I91" s="630"/>
      <c r="J91" s="631"/>
      <c r="K91" s="634">
        <f t="shared" si="8"/>
        <v>0</v>
      </c>
      <c r="L91" s="632"/>
      <c r="M91" s="30"/>
    </row>
    <row r="92" spans="1:13" ht="12.75" x14ac:dyDescent="0.2">
      <c r="A92" s="401">
        <v>81</v>
      </c>
      <c r="B92" s="625" t="s">
        <v>151</v>
      </c>
      <c r="C92" s="77" t="s">
        <v>337</v>
      </c>
      <c r="D92" s="626"/>
      <c r="E92" s="627"/>
      <c r="F92" s="628">
        <f t="shared" si="9"/>
        <v>0</v>
      </c>
      <c r="G92" s="594"/>
      <c r="H92" s="629">
        <f t="shared" si="7"/>
        <v>0</v>
      </c>
      <c r="I92" s="630"/>
      <c r="J92" s="631"/>
      <c r="K92" s="634">
        <f t="shared" si="8"/>
        <v>0</v>
      </c>
      <c r="L92" s="632"/>
      <c r="M92" s="30"/>
    </row>
    <row r="93" spans="1:13" ht="12.75" x14ac:dyDescent="0.2">
      <c r="A93" s="401">
        <v>82</v>
      </c>
      <c r="B93" s="61" t="s">
        <v>152</v>
      </c>
      <c r="C93" s="151" t="s">
        <v>294</v>
      </c>
      <c r="D93" s="626"/>
      <c r="E93" s="627"/>
      <c r="F93" s="628">
        <f t="shared" si="9"/>
        <v>0</v>
      </c>
      <c r="G93" s="594"/>
      <c r="H93" s="629">
        <f t="shared" si="7"/>
        <v>0</v>
      </c>
      <c r="I93" s="630"/>
      <c r="J93" s="631"/>
      <c r="K93" s="634">
        <f t="shared" si="8"/>
        <v>0</v>
      </c>
      <c r="L93" s="632"/>
      <c r="M93" s="30"/>
    </row>
    <row r="94" spans="1:13" ht="24" x14ac:dyDescent="0.2">
      <c r="A94" s="446">
        <v>83</v>
      </c>
      <c r="B94" s="428" t="s">
        <v>153</v>
      </c>
      <c r="C94" s="151" t="s">
        <v>278</v>
      </c>
      <c r="D94" s="626"/>
      <c r="E94" s="627"/>
      <c r="F94" s="628">
        <f t="shared" si="9"/>
        <v>0</v>
      </c>
      <c r="G94" s="594"/>
      <c r="H94" s="629">
        <f t="shared" si="7"/>
        <v>0</v>
      </c>
      <c r="I94" s="630"/>
      <c r="J94" s="631"/>
      <c r="K94" s="634">
        <f t="shared" si="8"/>
        <v>0</v>
      </c>
      <c r="L94" s="632"/>
      <c r="M94" s="30"/>
    </row>
    <row r="95" spans="1:13" ht="36" x14ac:dyDescent="0.2">
      <c r="A95" s="446"/>
      <c r="B95" s="428"/>
      <c r="C95" s="77" t="s">
        <v>333</v>
      </c>
      <c r="D95" s="626"/>
      <c r="E95" s="627"/>
      <c r="F95" s="628">
        <f t="shared" si="9"/>
        <v>0</v>
      </c>
      <c r="G95" s="594"/>
      <c r="H95" s="629">
        <f t="shared" si="7"/>
        <v>0</v>
      </c>
      <c r="I95" s="630"/>
      <c r="J95" s="631"/>
      <c r="K95" s="634">
        <f t="shared" si="8"/>
        <v>0</v>
      </c>
      <c r="L95" s="632"/>
      <c r="M95" s="30"/>
    </row>
    <row r="96" spans="1:13" ht="24" x14ac:dyDescent="0.2">
      <c r="A96" s="446"/>
      <c r="B96" s="428"/>
      <c r="C96" s="77" t="s">
        <v>279</v>
      </c>
      <c r="D96" s="626"/>
      <c r="E96" s="627"/>
      <c r="F96" s="628">
        <f t="shared" si="9"/>
        <v>0</v>
      </c>
      <c r="G96" s="594"/>
      <c r="H96" s="629">
        <f t="shared" si="7"/>
        <v>0</v>
      </c>
      <c r="I96" s="630"/>
      <c r="J96" s="631"/>
      <c r="K96" s="634">
        <f t="shared" si="8"/>
        <v>0</v>
      </c>
      <c r="L96" s="632"/>
      <c r="M96" s="30"/>
    </row>
    <row r="97" spans="1:13" ht="36" x14ac:dyDescent="0.2">
      <c r="A97" s="446"/>
      <c r="B97" s="428"/>
      <c r="C97" s="169" t="s">
        <v>334</v>
      </c>
      <c r="D97" s="626"/>
      <c r="E97" s="627"/>
      <c r="F97" s="628">
        <f t="shared" si="9"/>
        <v>0</v>
      </c>
      <c r="G97" s="594"/>
      <c r="H97" s="629">
        <f t="shared" si="7"/>
        <v>0</v>
      </c>
      <c r="I97" s="630"/>
      <c r="J97" s="631"/>
      <c r="K97" s="634">
        <f t="shared" si="8"/>
        <v>0</v>
      </c>
      <c r="L97" s="632"/>
      <c r="M97" s="30"/>
    </row>
    <row r="98" spans="1:13" ht="24" x14ac:dyDescent="0.2">
      <c r="A98" s="401">
        <v>84</v>
      </c>
      <c r="B98" s="633" t="s">
        <v>154</v>
      </c>
      <c r="C98" s="147" t="s">
        <v>50</v>
      </c>
      <c r="D98" s="626"/>
      <c r="E98" s="627"/>
      <c r="F98" s="628">
        <f t="shared" si="9"/>
        <v>0</v>
      </c>
      <c r="G98" s="594"/>
      <c r="H98" s="629">
        <f t="shared" si="7"/>
        <v>0</v>
      </c>
      <c r="I98" s="630"/>
      <c r="J98" s="631"/>
      <c r="K98" s="634">
        <f t="shared" si="8"/>
        <v>0</v>
      </c>
      <c r="L98" s="632"/>
      <c r="M98" s="30"/>
    </row>
    <row r="99" spans="1:13" ht="12.75" x14ac:dyDescent="0.2">
      <c r="A99" s="401">
        <v>85</v>
      </c>
      <c r="B99" s="625" t="s">
        <v>155</v>
      </c>
      <c r="C99" s="147" t="s">
        <v>156</v>
      </c>
      <c r="D99" s="626"/>
      <c r="E99" s="627"/>
      <c r="F99" s="628">
        <f t="shared" si="9"/>
        <v>0</v>
      </c>
      <c r="G99" s="594"/>
      <c r="H99" s="629">
        <f t="shared" si="7"/>
        <v>0</v>
      </c>
      <c r="I99" s="630"/>
      <c r="J99" s="631"/>
      <c r="K99" s="634">
        <f t="shared" si="8"/>
        <v>0</v>
      </c>
      <c r="L99" s="632"/>
      <c r="M99" s="30"/>
    </row>
    <row r="100" spans="1:13" ht="12.75" x14ac:dyDescent="0.2">
      <c r="A100" s="401">
        <v>86</v>
      </c>
      <c r="B100" s="633" t="s">
        <v>157</v>
      </c>
      <c r="C100" s="147" t="s">
        <v>158</v>
      </c>
      <c r="D100" s="626"/>
      <c r="E100" s="627"/>
      <c r="F100" s="628">
        <f t="shared" si="9"/>
        <v>0</v>
      </c>
      <c r="G100" s="594"/>
      <c r="H100" s="629">
        <f t="shared" si="7"/>
        <v>0</v>
      </c>
      <c r="I100" s="630"/>
      <c r="J100" s="631"/>
      <c r="K100" s="634">
        <f t="shared" si="8"/>
        <v>0</v>
      </c>
      <c r="L100" s="632"/>
      <c r="M100" s="30"/>
    </row>
    <row r="101" spans="1:13" ht="12.75" x14ac:dyDescent="0.2">
      <c r="A101" s="401">
        <v>87</v>
      </c>
      <c r="B101" s="625" t="s">
        <v>159</v>
      </c>
      <c r="C101" s="147" t="s">
        <v>28</v>
      </c>
      <c r="D101" s="626">
        <v>705375</v>
      </c>
      <c r="E101" s="627"/>
      <c r="F101" s="628">
        <f t="shared" si="9"/>
        <v>705375</v>
      </c>
      <c r="G101" s="594">
        <v>319705.43</v>
      </c>
      <c r="H101" s="629">
        <f t="shared" si="7"/>
        <v>1025080.4299999999</v>
      </c>
      <c r="I101" s="630"/>
      <c r="J101" s="631"/>
      <c r="K101" s="634">
        <f t="shared" si="8"/>
        <v>1025080.4299999999</v>
      </c>
      <c r="L101" s="632"/>
      <c r="M101" s="30"/>
    </row>
    <row r="102" spans="1:13" ht="12.75" x14ac:dyDescent="0.2">
      <c r="A102" s="401">
        <v>88</v>
      </c>
      <c r="B102" s="625" t="s">
        <v>160</v>
      </c>
      <c r="C102" s="147" t="s">
        <v>12</v>
      </c>
      <c r="D102" s="626">
        <v>961875</v>
      </c>
      <c r="E102" s="627"/>
      <c r="F102" s="628">
        <f t="shared" si="9"/>
        <v>961875</v>
      </c>
      <c r="G102" s="594">
        <v>719641.12</v>
      </c>
      <c r="H102" s="629">
        <f t="shared" si="7"/>
        <v>1681516.12</v>
      </c>
      <c r="I102" s="630"/>
      <c r="J102" s="631"/>
      <c r="K102" s="634">
        <f t="shared" si="8"/>
        <v>1681516.12</v>
      </c>
      <c r="L102" s="632"/>
      <c r="M102" s="30"/>
    </row>
    <row r="103" spans="1:13" ht="12.75" x14ac:dyDescent="0.2">
      <c r="A103" s="401">
        <v>89</v>
      </c>
      <c r="B103" s="625" t="s">
        <v>161</v>
      </c>
      <c r="C103" s="147" t="s">
        <v>27</v>
      </c>
      <c r="D103" s="626">
        <v>1923750</v>
      </c>
      <c r="E103" s="627"/>
      <c r="F103" s="628">
        <f t="shared" si="9"/>
        <v>1923750</v>
      </c>
      <c r="G103" s="594">
        <v>1622839.35</v>
      </c>
      <c r="H103" s="629">
        <f t="shared" si="7"/>
        <v>3546589.35</v>
      </c>
      <c r="I103" s="630"/>
      <c r="J103" s="631"/>
      <c r="K103" s="634">
        <f t="shared" si="8"/>
        <v>3546589.35</v>
      </c>
      <c r="L103" s="632"/>
      <c r="M103" s="30"/>
    </row>
    <row r="104" spans="1:13" ht="12.75" x14ac:dyDescent="0.2">
      <c r="A104" s="401">
        <v>90</v>
      </c>
      <c r="B104" s="625" t="s">
        <v>162</v>
      </c>
      <c r="C104" s="147" t="s">
        <v>44</v>
      </c>
      <c r="D104" s="626">
        <v>947625</v>
      </c>
      <c r="E104" s="627"/>
      <c r="F104" s="628">
        <f t="shared" si="9"/>
        <v>947625</v>
      </c>
      <c r="G104" s="594">
        <v>512987.42</v>
      </c>
      <c r="H104" s="629">
        <f t="shared" si="7"/>
        <v>1460612.42</v>
      </c>
      <c r="I104" s="630"/>
      <c r="J104" s="631"/>
      <c r="K104" s="634">
        <f t="shared" si="8"/>
        <v>1460612.42</v>
      </c>
      <c r="L104" s="632"/>
      <c r="M104" s="30"/>
    </row>
    <row r="105" spans="1:13" ht="12.75" x14ac:dyDescent="0.2">
      <c r="A105" s="401">
        <v>91</v>
      </c>
      <c r="B105" s="625" t="s">
        <v>163</v>
      </c>
      <c r="C105" s="147" t="s">
        <v>33</v>
      </c>
      <c r="D105" s="626">
        <v>1241745</v>
      </c>
      <c r="E105" s="627"/>
      <c r="F105" s="628">
        <f t="shared" si="9"/>
        <v>1241745</v>
      </c>
      <c r="G105" s="594">
        <v>842417.73</v>
      </c>
      <c r="H105" s="629">
        <f t="shared" si="7"/>
        <v>2084162.73</v>
      </c>
      <c r="I105" s="630"/>
      <c r="J105" s="631"/>
      <c r="K105" s="634">
        <f t="shared" si="8"/>
        <v>2084162.73</v>
      </c>
      <c r="L105" s="632"/>
      <c r="M105" s="30"/>
    </row>
    <row r="106" spans="1:13" ht="12.75" x14ac:dyDescent="0.2">
      <c r="A106" s="401">
        <v>92</v>
      </c>
      <c r="B106" s="625" t="s">
        <v>164</v>
      </c>
      <c r="C106" s="147" t="s">
        <v>29</v>
      </c>
      <c r="D106" s="626">
        <v>1774125</v>
      </c>
      <c r="E106" s="627"/>
      <c r="F106" s="628">
        <f t="shared" si="9"/>
        <v>1774125</v>
      </c>
      <c r="G106" s="594">
        <v>1128086.08</v>
      </c>
      <c r="H106" s="629">
        <f t="shared" si="7"/>
        <v>2902211.08</v>
      </c>
      <c r="I106" s="630"/>
      <c r="J106" s="631"/>
      <c r="K106" s="634">
        <f t="shared" si="8"/>
        <v>2902211.08</v>
      </c>
      <c r="L106" s="632"/>
      <c r="M106" s="30"/>
    </row>
    <row r="107" spans="1:13" ht="12.75" x14ac:dyDescent="0.2">
      <c r="A107" s="401">
        <v>93</v>
      </c>
      <c r="B107" s="625" t="s">
        <v>165</v>
      </c>
      <c r="C107" s="147" t="s">
        <v>30</v>
      </c>
      <c r="D107" s="626">
        <v>1183605</v>
      </c>
      <c r="E107" s="627"/>
      <c r="F107" s="628">
        <f t="shared" si="9"/>
        <v>1183605</v>
      </c>
      <c r="G107" s="594">
        <v>804733.82</v>
      </c>
      <c r="H107" s="629">
        <f t="shared" si="7"/>
        <v>1988338.8199999998</v>
      </c>
      <c r="I107" s="630"/>
      <c r="J107" s="631"/>
      <c r="K107" s="634">
        <f t="shared" si="8"/>
        <v>1988338.8199999998</v>
      </c>
      <c r="L107" s="632"/>
      <c r="M107" s="30"/>
    </row>
    <row r="108" spans="1:13" ht="12.75" x14ac:dyDescent="0.2">
      <c r="A108" s="401">
        <v>94</v>
      </c>
      <c r="B108" s="633" t="s">
        <v>166</v>
      </c>
      <c r="C108" s="147" t="s">
        <v>14</v>
      </c>
      <c r="D108" s="626">
        <v>641250</v>
      </c>
      <c r="E108" s="627"/>
      <c r="F108" s="628">
        <f t="shared" si="9"/>
        <v>641250</v>
      </c>
      <c r="G108" s="594">
        <v>516634.25</v>
      </c>
      <c r="H108" s="629">
        <f t="shared" si="7"/>
        <v>1157884.25</v>
      </c>
      <c r="I108" s="630"/>
      <c r="J108" s="631"/>
      <c r="K108" s="634">
        <f t="shared" si="8"/>
        <v>1157884.25</v>
      </c>
      <c r="L108" s="632"/>
      <c r="M108" s="30"/>
    </row>
    <row r="109" spans="1:13" ht="12.75" x14ac:dyDescent="0.2">
      <c r="A109" s="401">
        <v>95</v>
      </c>
      <c r="B109" s="625" t="s">
        <v>167</v>
      </c>
      <c r="C109" s="147" t="s">
        <v>31</v>
      </c>
      <c r="D109" s="626">
        <v>627000</v>
      </c>
      <c r="E109" s="627"/>
      <c r="F109" s="628">
        <f t="shared" si="9"/>
        <v>627000</v>
      </c>
      <c r="G109" s="594">
        <v>455853.75</v>
      </c>
      <c r="H109" s="629">
        <f t="shared" si="7"/>
        <v>1082853.75</v>
      </c>
      <c r="I109" s="630"/>
      <c r="J109" s="631"/>
      <c r="K109" s="634">
        <f t="shared" si="8"/>
        <v>1082853.75</v>
      </c>
      <c r="L109" s="632"/>
      <c r="M109" s="30"/>
    </row>
    <row r="110" spans="1:13" ht="12.75" x14ac:dyDescent="0.2">
      <c r="A110" s="401">
        <v>96</v>
      </c>
      <c r="B110" s="625" t="s">
        <v>168</v>
      </c>
      <c r="C110" s="147" t="s">
        <v>15</v>
      </c>
      <c r="D110" s="626">
        <v>883500</v>
      </c>
      <c r="E110" s="627"/>
      <c r="F110" s="628">
        <f t="shared" si="9"/>
        <v>883500</v>
      </c>
      <c r="G110" s="594">
        <v>729366</v>
      </c>
      <c r="H110" s="629">
        <f t="shared" si="7"/>
        <v>1612866</v>
      </c>
      <c r="I110" s="630"/>
      <c r="J110" s="631"/>
      <c r="K110" s="634">
        <f t="shared" si="8"/>
        <v>1612866</v>
      </c>
      <c r="L110" s="632"/>
      <c r="M110" s="30"/>
    </row>
    <row r="111" spans="1:13" ht="12.75" x14ac:dyDescent="0.2">
      <c r="A111" s="401">
        <v>97</v>
      </c>
      <c r="B111" s="633" t="s">
        <v>169</v>
      </c>
      <c r="C111" s="147" t="s">
        <v>13</v>
      </c>
      <c r="D111" s="626">
        <v>1291905</v>
      </c>
      <c r="E111" s="627"/>
      <c r="F111" s="628">
        <f t="shared" si="9"/>
        <v>1291905</v>
      </c>
      <c r="G111" s="594">
        <v>1002878.25</v>
      </c>
      <c r="H111" s="629">
        <f t="shared" si="7"/>
        <v>2294783.25</v>
      </c>
      <c r="I111" s="630"/>
      <c r="J111" s="631"/>
      <c r="K111" s="634">
        <f t="shared" si="8"/>
        <v>2294783.25</v>
      </c>
      <c r="L111" s="632"/>
      <c r="M111" s="30"/>
    </row>
    <row r="112" spans="1:13" ht="12.75" x14ac:dyDescent="0.2">
      <c r="A112" s="401">
        <v>98</v>
      </c>
      <c r="B112" s="625" t="s">
        <v>170</v>
      </c>
      <c r="C112" s="147" t="s">
        <v>32</v>
      </c>
      <c r="D112" s="626">
        <v>826785</v>
      </c>
      <c r="E112" s="627"/>
      <c r="F112" s="628">
        <f t="shared" si="9"/>
        <v>826785</v>
      </c>
      <c r="G112" s="594">
        <v>601726.94999999995</v>
      </c>
      <c r="H112" s="629">
        <f t="shared" si="7"/>
        <v>1428511.95</v>
      </c>
      <c r="I112" s="630"/>
      <c r="J112" s="631"/>
      <c r="K112" s="634">
        <f t="shared" si="8"/>
        <v>1428511.95</v>
      </c>
      <c r="L112" s="632"/>
      <c r="M112" s="30"/>
    </row>
    <row r="113" spans="1:13" ht="12.75" x14ac:dyDescent="0.2">
      <c r="A113" s="401">
        <v>99</v>
      </c>
      <c r="B113" s="633" t="s">
        <v>171</v>
      </c>
      <c r="C113" s="147" t="s">
        <v>54</v>
      </c>
      <c r="D113" s="626">
        <v>1197000</v>
      </c>
      <c r="E113" s="627"/>
      <c r="F113" s="628">
        <f t="shared" si="9"/>
        <v>1197000</v>
      </c>
      <c r="G113" s="594">
        <v>854573.83</v>
      </c>
      <c r="H113" s="629">
        <f t="shared" si="7"/>
        <v>2051573.83</v>
      </c>
      <c r="I113" s="630"/>
      <c r="J113" s="631"/>
      <c r="K113" s="634">
        <f t="shared" si="8"/>
        <v>2051573.83</v>
      </c>
      <c r="L113" s="632"/>
      <c r="M113" s="30"/>
    </row>
    <row r="114" spans="1:13" ht="12.75" x14ac:dyDescent="0.2">
      <c r="A114" s="401">
        <v>100</v>
      </c>
      <c r="B114" s="633" t="s">
        <v>172</v>
      </c>
      <c r="C114" s="147" t="s">
        <v>34</v>
      </c>
      <c r="D114" s="626">
        <v>1923750</v>
      </c>
      <c r="E114" s="627"/>
      <c r="F114" s="628">
        <f t="shared" si="9"/>
        <v>1923750</v>
      </c>
      <c r="G114" s="594">
        <v>1377286.13</v>
      </c>
      <c r="H114" s="629">
        <f t="shared" si="7"/>
        <v>3301036.13</v>
      </c>
      <c r="I114" s="630"/>
      <c r="J114" s="631"/>
      <c r="K114" s="634">
        <f t="shared" si="8"/>
        <v>3301036.13</v>
      </c>
      <c r="L114" s="632"/>
      <c r="M114" s="30"/>
    </row>
    <row r="115" spans="1:13" ht="12.75" x14ac:dyDescent="0.2">
      <c r="A115" s="401">
        <v>101</v>
      </c>
      <c r="B115" s="625" t="s">
        <v>173</v>
      </c>
      <c r="C115" s="147" t="s">
        <v>243</v>
      </c>
      <c r="D115" s="626">
        <v>919125</v>
      </c>
      <c r="E115" s="627"/>
      <c r="F115" s="628">
        <f t="shared" si="9"/>
        <v>919125</v>
      </c>
      <c r="G115" s="594">
        <v>688035.26</v>
      </c>
      <c r="H115" s="629">
        <f t="shared" si="7"/>
        <v>1607160.26</v>
      </c>
      <c r="I115" s="630"/>
      <c r="J115" s="631"/>
      <c r="K115" s="634">
        <f t="shared" si="8"/>
        <v>1607160.26</v>
      </c>
      <c r="L115" s="632"/>
      <c r="M115" s="30"/>
    </row>
    <row r="116" spans="1:13" ht="12.75" x14ac:dyDescent="0.2">
      <c r="A116" s="401">
        <v>102</v>
      </c>
      <c r="B116" s="625" t="s">
        <v>174</v>
      </c>
      <c r="C116" s="147" t="s">
        <v>175</v>
      </c>
      <c r="D116" s="626"/>
      <c r="E116" s="627"/>
      <c r="F116" s="628">
        <f t="shared" si="9"/>
        <v>0</v>
      </c>
      <c r="G116" s="594"/>
      <c r="H116" s="629">
        <f t="shared" si="7"/>
        <v>0</v>
      </c>
      <c r="I116" s="630"/>
      <c r="J116" s="631"/>
      <c r="K116" s="634">
        <f t="shared" si="8"/>
        <v>0</v>
      </c>
      <c r="L116" s="632"/>
      <c r="M116" s="30"/>
    </row>
    <row r="117" spans="1:13" ht="12.75" x14ac:dyDescent="0.2">
      <c r="A117" s="401">
        <v>103</v>
      </c>
      <c r="B117" s="625" t="s">
        <v>176</v>
      </c>
      <c r="C117" s="147" t="s">
        <v>177</v>
      </c>
      <c r="D117" s="626"/>
      <c r="E117" s="627"/>
      <c r="F117" s="628">
        <f t="shared" si="9"/>
        <v>0</v>
      </c>
      <c r="G117" s="594"/>
      <c r="H117" s="629">
        <f t="shared" si="7"/>
        <v>0</v>
      </c>
      <c r="I117" s="630"/>
      <c r="J117" s="631"/>
      <c r="K117" s="634">
        <f t="shared" si="8"/>
        <v>0</v>
      </c>
      <c r="L117" s="632"/>
      <c r="M117" s="30"/>
    </row>
    <row r="118" spans="1:13" ht="12.75" x14ac:dyDescent="0.2">
      <c r="A118" s="401">
        <v>104</v>
      </c>
      <c r="B118" s="625" t="s">
        <v>178</v>
      </c>
      <c r="C118" s="147" t="s">
        <v>179</v>
      </c>
      <c r="D118" s="626"/>
      <c r="E118" s="627"/>
      <c r="F118" s="628">
        <f t="shared" si="9"/>
        <v>0</v>
      </c>
      <c r="G118" s="594"/>
      <c r="H118" s="629">
        <f t="shared" si="7"/>
        <v>0</v>
      </c>
      <c r="I118" s="630"/>
      <c r="J118" s="631"/>
      <c r="K118" s="634">
        <f t="shared" si="8"/>
        <v>0</v>
      </c>
      <c r="L118" s="632"/>
      <c r="M118" s="30"/>
    </row>
    <row r="119" spans="1:13" ht="12.75" x14ac:dyDescent="0.2">
      <c r="A119" s="401">
        <v>105</v>
      </c>
      <c r="B119" s="633" t="s">
        <v>180</v>
      </c>
      <c r="C119" s="147" t="s">
        <v>181</v>
      </c>
      <c r="D119" s="626"/>
      <c r="E119" s="627"/>
      <c r="F119" s="628">
        <f t="shared" si="9"/>
        <v>0</v>
      </c>
      <c r="G119" s="594"/>
      <c r="H119" s="629">
        <f t="shared" si="7"/>
        <v>0</v>
      </c>
      <c r="I119" s="630"/>
      <c r="J119" s="631"/>
      <c r="K119" s="634">
        <f t="shared" si="8"/>
        <v>0</v>
      </c>
      <c r="L119" s="632"/>
      <c r="M119" s="30"/>
    </row>
    <row r="120" spans="1:13" ht="12.75" x14ac:dyDescent="0.2">
      <c r="A120" s="401">
        <v>106</v>
      </c>
      <c r="B120" s="625" t="s">
        <v>182</v>
      </c>
      <c r="C120" s="147" t="s">
        <v>183</v>
      </c>
      <c r="D120" s="626"/>
      <c r="E120" s="627"/>
      <c r="F120" s="628">
        <f t="shared" si="9"/>
        <v>0</v>
      </c>
      <c r="G120" s="594"/>
      <c r="H120" s="629">
        <f t="shared" si="7"/>
        <v>0</v>
      </c>
      <c r="I120" s="630"/>
      <c r="J120" s="631"/>
      <c r="K120" s="634">
        <f t="shared" si="8"/>
        <v>0</v>
      </c>
      <c r="L120" s="632"/>
      <c r="M120" s="30"/>
    </row>
    <row r="121" spans="1:13" ht="13.5" customHeight="1" x14ac:dyDescent="0.2">
      <c r="A121" s="401">
        <v>107</v>
      </c>
      <c r="B121" s="625" t="s">
        <v>184</v>
      </c>
      <c r="C121" s="147" t="s">
        <v>185</v>
      </c>
      <c r="D121" s="626"/>
      <c r="E121" s="627"/>
      <c r="F121" s="628">
        <f t="shared" si="9"/>
        <v>0</v>
      </c>
      <c r="G121" s="594"/>
      <c r="H121" s="629">
        <f t="shared" si="7"/>
        <v>0</v>
      </c>
      <c r="I121" s="630"/>
      <c r="J121" s="631"/>
      <c r="K121" s="634">
        <f t="shared" si="8"/>
        <v>0</v>
      </c>
      <c r="L121" s="632"/>
      <c r="M121" s="30"/>
    </row>
    <row r="122" spans="1:13" ht="12.75" x14ac:dyDescent="0.2">
      <c r="A122" s="401">
        <v>108</v>
      </c>
      <c r="B122" s="625" t="s">
        <v>186</v>
      </c>
      <c r="C122" s="147" t="s">
        <v>187</v>
      </c>
      <c r="D122" s="626"/>
      <c r="E122" s="627"/>
      <c r="F122" s="628">
        <f t="shared" si="9"/>
        <v>0</v>
      </c>
      <c r="G122" s="594"/>
      <c r="H122" s="629">
        <f t="shared" si="7"/>
        <v>0</v>
      </c>
      <c r="I122" s="630"/>
      <c r="J122" s="631"/>
      <c r="K122" s="634">
        <f t="shared" si="8"/>
        <v>0</v>
      </c>
      <c r="L122" s="632"/>
      <c r="M122" s="30"/>
    </row>
    <row r="123" spans="1:13" ht="12.75" x14ac:dyDescent="0.2">
      <c r="A123" s="401">
        <v>109</v>
      </c>
      <c r="B123" s="633" t="s">
        <v>188</v>
      </c>
      <c r="C123" s="147" t="s">
        <v>189</v>
      </c>
      <c r="D123" s="626"/>
      <c r="E123" s="627"/>
      <c r="F123" s="628">
        <f t="shared" si="9"/>
        <v>0</v>
      </c>
      <c r="G123" s="594"/>
      <c r="H123" s="629">
        <f t="shared" si="7"/>
        <v>0</v>
      </c>
      <c r="I123" s="630"/>
      <c r="J123" s="631"/>
      <c r="K123" s="634">
        <f t="shared" si="8"/>
        <v>0</v>
      </c>
      <c r="L123" s="632"/>
      <c r="M123" s="30"/>
    </row>
    <row r="124" spans="1:13" ht="12.75" x14ac:dyDescent="0.2">
      <c r="A124" s="401">
        <v>110</v>
      </c>
      <c r="B124" s="633" t="s">
        <v>190</v>
      </c>
      <c r="C124" s="147" t="s">
        <v>191</v>
      </c>
      <c r="D124" s="626"/>
      <c r="E124" s="627"/>
      <c r="F124" s="628">
        <f t="shared" si="9"/>
        <v>0</v>
      </c>
      <c r="G124" s="594"/>
      <c r="H124" s="629">
        <f t="shared" si="7"/>
        <v>0</v>
      </c>
      <c r="I124" s="630"/>
      <c r="J124" s="631"/>
      <c r="K124" s="634">
        <f t="shared" si="8"/>
        <v>0</v>
      </c>
      <c r="L124" s="632"/>
      <c r="M124" s="30"/>
    </row>
    <row r="125" spans="1:13" ht="12.75" x14ac:dyDescent="0.2">
      <c r="A125" s="401">
        <v>111</v>
      </c>
      <c r="B125" s="65" t="s">
        <v>280</v>
      </c>
      <c r="C125" s="147" t="s">
        <v>252</v>
      </c>
      <c r="D125" s="626"/>
      <c r="E125" s="627"/>
      <c r="F125" s="628">
        <f t="shared" si="9"/>
        <v>0</v>
      </c>
      <c r="G125" s="594"/>
      <c r="H125" s="629">
        <f t="shared" si="7"/>
        <v>0</v>
      </c>
      <c r="I125" s="630"/>
      <c r="J125" s="631"/>
      <c r="K125" s="634">
        <f t="shared" si="8"/>
        <v>0</v>
      </c>
      <c r="L125" s="632"/>
      <c r="M125" s="30"/>
    </row>
    <row r="126" spans="1:13" ht="12.75" x14ac:dyDescent="0.2">
      <c r="A126" s="401">
        <v>112</v>
      </c>
      <c r="B126" s="625" t="s">
        <v>192</v>
      </c>
      <c r="C126" s="147" t="s">
        <v>193</v>
      </c>
      <c r="D126" s="626"/>
      <c r="E126" s="627"/>
      <c r="F126" s="628">
        <f t="shared" si="9"/>
        <v>0</v>
      </c>
      <c r="G126" s="594"/>
      <c r="H126" s="629">
        <f t="shared" si="7"/>
        <v>0</v>
      </c>
      <c r="I126" s="630"/>
      <c r="J126" s="631"/>
      <c r="K126" s="634">
        <f t="shared" si="8"/>
        <v>0</v>
      </c>
      <c r="L126" s="632"/>
      <c r="M126" s="30"/>
    </row>
    <row r="127" spans="1:13" ht="12.75" x14ac:dyDescent="0.2">
      <c r="A127" s="401">
        <v>113</v>
      </c>
      <c r="B127" s="625" t="s">
        <v>194</v>
      </c>
      <c r="C127" s="147" t="s">
        <v>195</v>
      </c>
      <c r="D127" s="626"/>
      <c r="E127" s="627"/>
      <c r="F127" s="628">
        <f t="shared" si="9"/>
        <v>0</v>
      </c>
      <c r="G127" s="594"/>
      <c r="H127" s="629">
        <f t="shared" si="7"/>
        <v>0</v>
      </c>
      <c r="I127" s="630"/>
      <c r="J127" s="631"/>
      <c r="K127" s="634">
        <f t="shared" si="8"/>
        <v>0</v>
      </c>
      <c r="L127" s="632"/>
      <c r="M127" s="30"/>
    </row>
    <row r="128" spans="1:13" ht="12.75" x14ac:dyDescent="0.2">
      <c r="A128" s="401">
        <v>114</v>
      </c>
      <c r="B128" s="625" t="s">
        <v>196</v>
      </c>
      <c r="C128" s="147" t="s">
        <v>197</v>
      </c>
      <c r="D128" s="626"/>
      <c r="E128" s="627"/>
      <c r="F128" s="628">
        <f t="shared" si="9"/>
        <v>0</v>
      </c>
      <c r="G128" s="594"/>
      <c r="H128" s="629">
        <f t="shared" si="7"/>
        <v>0</v>
      </c>
      <c r="I128" s="630"/>
      <c r="J128" s="631"/>
      <c r="K128" s="634">
        <f t="shared" si="8"/>
        <v>0</v>
      </c>
      <c r="L128" s="632"/>
      <c r="M128" s="30"/>
    </row>
    <row r="129" spans="1:13" ht="12.75" customHeight="1" x14ac:dyDescent="0.2">
      <c r="A129" s="401">
        <v>115</v>
      </c>
      <c r="B129" s="400" t="s">
        <v>198</v>
      </c>
      <c r="C129" s="151" t="s">
        <v>297</v>
      </c>
      <c r="D129" s="626"/>
      <c r="E129" s="627"/>
      <c r="F129" s="628">
        <f t="shared" si="9"/>
        <v>0</v>
      </c>
      <c r="G129" s="594"/>
      <c r="H129" s="629">
        <f t="shared" si="7"/>
        <v>0</v>
      </c>
      <c r="I129" s="630"/>
      <c r="J129" s="631"/>
      <c r="K129" s="634">
        <f t="shared" si="8"/>
        <v>0</v>
      </c>
      <c r="L129" s="632"/>
      <c r="M129" s="30"/>
    </row>
    <row r="130" spans="1:13" ht="12.75" x14ac:dyDescent="0.2">
      <c r="A130" s="401">
        <v>116</v>
      </c>
      <c r="B130" s="633" t="s">
        <v>199</v>
      </c>
      <c r="C130" s="147" t="s">
        <v>281</v>
      </c>
      <c r="D130" s="626"/>
      <c r="E130" s="627"/>
      <c r="F130" s="628">
        <f t="shared" si="9"/>
        <v>0</v>
      </c>
      <c r="G130" s="594"/>
      <c r="H130" s="629">
        <f t="shared" si="7"/>
        <v>0</v>
      </c>
      <c r="I130" s="630"/>
      <c r="J130" s="631"/>
      <c r="K130" s="634">
        <f t="shared" si="8"/>
        <v>0</v>
      </c>
      <c r="L130" s="632"/>
      <c r="M130" s="30"/>
    </row>
    <row r="131" spans="1:13" ht="12.75" x14ac:dyDescent="0.2">
      <c r="A131" s="401">
        <v>117</v>
      </c>
      <c r="B131" s="633" t="s">
        <v>200</v>
      </c>
      <c r="C131" s="147" t="s">
        <v>201</v>
      </c>
      <c r="D131" s="626"/>
      <c r="E131" s="627"/>
      <c r="F131" s="628">
        <f t="shared" si="9"/>
        <v>0</v>
      </c>
      <c r="G131" s="594"/>
      <c r="H131" s="629">
        <f t="shared" si="7"/>
        <v>0</v>
      </c>
      <c r="I131" s="630"/>
      <c r="J131" s="631"/>
      <c r="K131" s="634">
        <f t="shared" si="8"/>
        <v>0</v>
      </c>
      <c r="L131" s="632"/>
      <c r="M131" s="30"/>
    </row>
    <row r="132" spans="1:13" ht="12.75" x14ac:dyDescent="0.2">
      <c r="A132" s="401">
        <v>118</v>
      </c>
      <c r="B132" s="633" t="s">
        <v>202</v>
      </c>
      <c r="C132" s="147" t="s">
        <v>203</v>
      </c>
      <c r="D132" s="626"/>
      <c r="E132" s="627"/>
      <c r="F132" s="628">
        <f t="shared" si="9"/>
        <v>0</v>
      </c>
      <c r="G132" s="594"/>
      <c r="H132" s="629">
        <f t="shared" si="7"/>
        <v>0</v>
      </c>
      <c r="I132" s="630"/>
      <c r="J132" s="631"/>
      <c r="K132" s="634">
        <f t="shared" si="8"/>
        <v>0</v>
      </c>
      <c r="L132" s="632"/>
      <c r="M132" s="30"/>
    </row>
    <row r="133" spans="1:13" ht="12.75" x14ac:dyDescent="0.2">
      <c r="A133" s="401">
        <v>119</v>
      </c>
      <c r="B133" s="633" t="s">
        <v>204</v>
      </c>
      <c r="C133" s="147" t="s">
        <v>205</v>
      </c>
      <c r="D133" s="626"/>
      <c r="E133" s="627"/>
      <c r="F133" s="628">
        <f t="shared" si="9"/>
        <v>0</v>
      </c>
      <c r="G133" s="594"/>
      <c r="H133" s="629">
        <f t="shared" si="7"/>
        <v>0</v>
      </c>
      <c r="I133" s="630"/>
      <c r="J133" s="631"/>
      <c r="K133" s="634">
        <f t="shared" si="8"/>
        <v>0</v>
      </c>
      <c r="L133" s="632"/>
      <c r="M133" s="30"/>
    </row>
    <row r="134" spans="1:13" ht="12.75" x14ac:dyDescent="0.2">
      <c r="A134" s="401">
        <v>120</v>
      </c>
      <c r="B134" s="637" t="s">
        <v>206</v>
      </c>
      <c r="C134" s="636" t="s">
        <v>207</v>
      </c>
      <c r="D134" s="626"/>
      <c r="E134" s="627"/>
      <c r="F134" s="628">
        <f t="shared" si="9"/>
        <v>0</v>
      </c>
      <c r="G134" s="594"/>
      <c r="H134" s="629">
        <f t="shared" si="7"/>
        <v>0</v>
      </c>
      <c r="I134" s="630"/>
      <c r="J134" s="631"/>
      <c r="K134" s="634">
        <f t="shared" si="8"/>
        <v>0</v>
      </c>
      <c r="L134" s="632"/>
      <c r="M134" s="30"/>
    </row>
    <row r="135" spans="1:13" ht="12.75" x14ac:dyDescent="0.2">
      <c r="A135" s="401">
        <v>121</v>
      </c>
      <c r="B135" s="625" t="s">
        <v>208</v>
      </c>
      <c r="C135" s="147" t="s">
        <v>209</v>
      </c>
      <c r="D135" s="626"/>
      <c r="E135" s="627"/>
      <c r="F135" s="628">
        <f t="shared" si="9"/>
        <v>0</v>
      </c>
      <c r="G135" s="594"/>
      <c r="H135" s="629">
        <f t="shared" si="7"/>
        <v>0</v>
      </c>
      <c r="I135" s="630"/>
      <c r="J135" s="631"/>
      <c r="K135" s="634">
        <f t="shared" si="8"/>
        <v>0</v>
      </c>
      <c r="L135" s="632"/>
      <c r="M135" s="30"/>
    </row>
    <row r="136" spans="1:13" ht="12.75" x14ac:dyDescent="0.2">
      <c r="A136" s="401">
        <v>122</v>
      </c>
      <c r="B136" s="633" t="s">
        <v>210</v>
      </c>
      <c r="C136" s="147" t="s">
        <v>211</v>
      </c>
      <c r="D136" s="626"/>
      <c r="E136" s="627"/>
      <c r="F136" s="628">
        <f t="shared" si="9"/>
        <v>0</v>
      </c>
      <c r="G136" s="594"/>
      <c r="H136" s="629">
        <f t="shared" si="7"/>
        <v>0</v>
      </c>
      <c r="I136" s="630"/>
      <c r="J136" s="631"/>
      <c r="K136" s="634">
        <f t="shared" si="8"/>
        <v>0</v>
      </c>
      <c r="L136" s="632"/>
      <c r="M136" s="30"/>
    </row>
    <row r="137" spans="1:13" ht="12.75" x14ac:dyDescent="0.2">
      <c r="A137" s="401">
        <v>123</v>
      </c>
      <c r="B137" s="625" t="s">
        <v>212</v>
      </c>
      <c r="C137" s="147" t="s">
        <v>249</v>
      </c>
      <c r="D137" s="626"/>
      <c r="E137" s="627"/>
      <c r="F137" s="628">
        <f t="shared" si="9"/>
        <v>0</v>
      </c>
      <c r="G137" s="594"/>
      <c r="H137" s="629">
        <f t="shared" si="7"/>
        <v>0</v>
      </c>
      <c r="I137" s="630"/>
      <c r="J137" s="631"/>
      <c r="K137" s="634">
        <f t="shared" si="8"/>
        <v>0</v>
      </c>
      <c r="L137" s="632"/>
      <c r="M137" s="30"/>
    </row>
    <row r="138" spans="1:13" ht="12.75" x14ac:dyDescent="0.2">
      <c r="A138" s="401">
        <v>124</v>
      </c>
      <c r="B138" s="633" t="s">
        <v>213</v>
      </c>
      <c r="C138" s="147" t="s">
        <v>214</v>
      </c>
      <c r="D138" s="626"/>
      <c r="E138" s="627"/>
      <c r="F138" s="628">
        <f t="shared" si="9"/>
        <v>0</v>
      </c>
      <c r="G138" s="594"/>
      <c r="H138" s="629">
        <f t="shared" si="7"/>
        <v>0</v>
      </c>
      <c r="I138" s="630"/>
      <c r="J138" s="631"/>
      <c r="K138" s="634">
        <f t="shared" si="8"/>
        <v>0</v>
      </c>
      <c r="L138" s="632"/>
      <c r="M138" s="30"/>
    </row>
    <row r="139" spans="1:13" ht="12.75" x14ac:dyDescent="0.2">
      <c r="A139" s="401">
        <v>125</v>
      </c>
      <c r="B139" s="633" t="s">
        <v>215</v>
      </c>
      <c r="C139" s="147" t="s">
        <v>41</v>
      </c>
      <c r="D139" s="626"/>
      <c r="E139" s="627"/>
      <c r="F139" s="628">
        <f t="shared" si="9"/>
        <v>0</v>
      </c>
      <c r="G139" s="594"/>
      <c r="H139" s="629">
        <f t="shared" si="7"/>
        <v>0</v>
      </c>
      <c r="I139" s="630"/>
      <c r="J139" s="631"/>
      <c r="K139" s="634">
        <f t="shared" si="8"/>
        <v>0</v>
      </c>
      <c r="L139" s="632"/>
      <c r="M139" s="30"/>
    </row>
    <row r="140" spans="1:13" ht="12.75" x14ac:dyDescent="0.2">
      <c r="A140" s="401">
        <v>126</v>
      </c>
      <c r="B140" s="625" t="s">
        <v>216</v>
      </c>
      <c r="C140" s="147" t="s">
        <v>47</v>
      </c>
      <c r="D140" s="626"/>
      <c r="E140" s="627"/>
      <c r="F140" s="628">
        <f t="shared" si="9"/>
        <v>0</v>
      </c>
      <c r="G140" s="594"/>
      <c r="H140" s="629">
        <f t="shared" si="7"/>
        <v>0</v>
      </c>
      <c r="I140" s="630"/>
      <c r="J140" s="631"/>
      <c r="K140" s="634">
        <f t="shared" si="8"/>
        <v>0</v>
      </c>
      <c r="L140" s="632"/>
      <c r="M140" s="30"/>
    </row>
    <row r="141" spans="1:13" ht="12.75" x14ac:dyDescent="0.2">
      <c r="A141" s="401">
        <v>127</v>
      </c>
      <c r="B141" s="633" t="s">
        <v>217</v>
      </c>
      <c r="C141" s="147" t="s">
        <v>253</v>
      </c>
      <c r="D141" s="626"/>
      <c r="E141" s="627"/>
      <c r="F141" s="628">
        <f t="shared" si="9"/>
        <v>0</v>
      </c>
      <c r="G141" s="594"/>
      <c r="H141" s="629">
        <f t="shared" ref="H141:H154" si="10">SUM(F141:G141)</f>
        <v>0</v>
      </c>
      <c r="I141" s="630"/>
      <c r="J141" s="631"/>
      <c r="K141" s="634">
        <f t="shared" ref="K141:K153" si="11">H141+I141+J141</f>
        <v>0</v>
      </c>
      <c r="L141" s="632"/>
      <c r="M141" s="30"/>
    </row>
    <row r="142" spans="1:13" ht="12.75" x14ac:dyDescent="0.2">
      <c r="A142" s="401">
        <v>128</v>
      </c>
      <c r="B142" s="625" t="s">
        <v>218</v>
      </c>
      <c r="C142" s="147" t="s">
        <v>49</v>
      </c>
      <c r="D142" s="626"/>
      <c r="E142" s="627"/>
      <c r="F142" s="628">
        <f t="shared" ref="F142:F154" si="12">SUM(D142:E142)</f>
        <v>0</v>
      </c>
      <c r="G142" s="594"/>
      <c r="H142" s="629">
        <f t="shared" si="10"/>
        <v>0</v>
      </c>
      <c r="I142" s="630"/>
      <c r="J142" s="631"/>
      <c r="K142" s="634">
        <f t="shared" si="11"/>
        <v>0</v>
      </c>
      <c r="L142" s="632"/>
      <c r="M142" s="30"/>
    </row>
    <row r="143" spans="1:13" ht="12.75" x14ac:dyDescent="0.2">
      <c r="A143" s="401">
        <v>129</v>
      </c>
      <c r="B143" s="625" t="s">
        <v>219</v>
      </c>
      <c r="C143" s="147" t="s">
        <v>48</v>
      </c>
      <c r="D143" s="626"/>
      <c r="E143" s="627"/>
      <c r="F143" s="628">
        <f t="shared" si="12"/>
        <v>0</v>
      </c>
      <c r="G143" s="594"/>
      <c r="H143" s="629">
        <f t="shared" si="10"/>
        <v>0</v>
      </c>
      <c r="I143" s="630"/>
      <c r="J143" s="631"/>
      <c r="K143" s="634">
        <f t="shared" si="11"/>
        <v>0</v>
      </c>
      <c r="L143" s="632"/>
      <c r="M143" s="30"/>
    </row>
    <row r="144" spans="1:13" ht="12.75" x14ac:dyDescent="0.2">
      <c r="A144" s="401">
        <v>130</v>
      </c>
      <c r="B144" s="633" t="s">
        <v>220</v>
      </c>
      <c r="C144" s="147" t="s">
        <v>221</v>
      </c>
      <c r="D144" s="626"/>
      <c r="E144" s="627"/>
      <c r="F144" s="628">
        <f t="shared" si="12"/>
        <v>0</v>
      </c>
      <c r="G144" s="594"/>
      <c r="H144" s="629">
        <f t="shared" si="10"/>
        <v>0</v>
      </c>
      <c r="I144" s="630"/>
      <c r="J144" s="631"/>
      <c r="K144" s="634">
        <f t="shared" si="11"/>
        <v>0</v>
      </c>
      <c r="L144" s="632"/>
      <c r="M144" s="30"/>
    </row>
    <row r="145" spans="1:13" ht="12.75" x14ac:dyDescent="0.2">
      <c r="A145" s="401">
        <v>131</v>
      </c>
      <c r="B145" s="633" t="s">
        <v>222</v>
      </c>
      <c r="C145" s="147" t="s">
        <v>42</v>
      </c>
      <c r="D145" s="626"/>
      <c r="E145" s="627"/>
      <c r="F145" s="628">
        <f t="shared" si="12"/>
        <v>0</v>
      </c>
      <c r="G145" s="594"/>
      <c r="H145" s="629">
        <f t="shared" si="10"/>
        <v>0</v>
      </c>
      <c r="I145" s="630"/>
      <c r="J145" s="631"/>
      <c r="K145" s="634">
        <f t="shared" si="11"/>
        <v>0</v>
      </c>
      <c r="L145" s="632"/>
      <c r="M145" s="30"/>
    </row>
    <row r="146" spans="1:13" ht="12.75" x14ac:dyDescent="0.2">
      <c r="A146" s="401">
        <v>132</v>
      </c>
      <c r="B146" s="633" t="s">
        <v>223</v>
      </c>
      <c r="C146" s="147" t="s">
        <v>251</v>
      </c>
      <c r="D146" s="626"/>
      <c r="E146" s="627"/>
      <c r="F146" s="628">
        <f t="shared" si="12"/>
        <v>0</v>
      </c>
      <c r="G146" s="594"/>
      <c r="H146" s="629">
        <f t="shared" si="10"/>
        <v>0</v>
      </c>
      <c r="I146" s="630"/>
      <c r="J146" s="631"/>
      <c r="K146" s="634">
        <f t="shared" si="11"/>
        <v>0</v>
      </c>
      <c r="L146" s="632"/>
      <c r="M146" s="30"/>
    </row>
    <row r="147" spans="1:13" ht="12.75" x14ac:dyDescent="0.2">
      <c r="A147" s="401">
        <v>133</v>
      </c>
      <c r="B147" s="633" t="s">
        <v>224</v>
      </c>
      <c r="C147" s="147" t="s">
        <v>225</v>
      </c>
      <c r="D147" s="626">
        <v>1923750</v>
      </c>
      <c r="E147" s="627"/>
      <c r="F147" s="628">
        <f t="shared" si="12"/>
        <v>1923750</v>
      </c>
      <c r="G147" s="594">
        <v>1416185.65</v>
      </c>
      <c r="H147" s="629">
        <f t="shared" si="10"/>
        <v>3339935.65</v>
      </c>
      <c r="I147" s="630"/>
      <c r="J147" s="631"/>
      <c r="K147" s="634">
        <f t="shared" si="11"/>
        <v>3339935.65</v>
      </c>
      <c r="L147" s="632"/>
      <c r="M147" s="30"/>
    </row>
    <row r="148" spans="1:13" x14ac:dyDescent="0.2">
      <c r="A148" s="401">
        <v>134</v>
      </c>
      <c r="B148" s="633" t="s">
        <v>226</v>
      </c>
      <c r="C148" s="147" t="s">
        <v>227</v>
      </c>
      <c r="D148" s="593"/>
      <c r="E148" s="638"/>
      <c r="F148" s="628">
        <f t="shared" si="12"/>
        <v>0</v>
      </c>
      <c r="G148" s="594"/>
      <c r="H148" s="629">
        <f t="shared" si="10"/>
        <v>0</v>
      </c>
      <c r="I148" s="639"/>
      <c r="J148" s="631"/>
      <c r="K148" s="634">
        <f t="shared" si="11"/>
        <v>0</v>
      </c>
      <c r="L148" s="632"/>
      <c r="M148" s="30"/>
    </row>
    <row r="149" spans="1:13" x14ac:dyDescent="0.2">
      <c r="A149" s="401">
        <v>135</v>
      </c>
      <c r="B149" s="625" t="s">
        <v>228</v>
      </c>
      <c r="C149" s="147" t="s">
        <v>229</v>
      </c>
      <c r="D149" s="593"/>
      <c r="E149" s="638"/>
      <c r="F149" s="628">
        <f t="shared" si="12"/>
        <v>0</v>
      </c>
      <c r="G149" s="594"/>
      <c r="H149" s="629">
        <f t="shared" si="10"/>
        <v>0</v>
      </c>
      <c r="I149" s="639"/>
      <c r="J149" s="631"/>
      <c r="K149" s="634">
        <f t="shared" si="11"/>
        <v>0</v>
      </c>
      <c r="L149" s="632"/>
      <c r="M149" s="30"/>
    </row>
    <row r="150" spans="1:13" x14ac:dyDescent="0.2">
      <c r="A150" s="401">
        <v>136</v>
      </c>
      <c r="B150" s="633" t="s">
        <v>230</v>
      </c>
      <c r="C150" s="147" t="s">
        <v>231</v>
      </c>
      <c r="D150" s="593"/>
      <c r="E150" s="638"/>
      <c r="F150" s="628">
        <f t="shared" si="12"/>
        <v>0</v>
      </c>
      <c r="G150" s="594"/>
      <c r="H150" s="629">
        <f t="shared" si="10"/>
        <v>0</v>
      </c>
      <c r="I150" s="639"/>
      <c r="J150" s="631"/>
      <c r="K150" s="634">
        <f t="shared" si="11"/>
        <v>0</v>
      </c>
      <c r="L150" s="632"/>
      <c r="M150" s="30"/>
    </row>
    <row r="151" spans="1:13" x14ac:dyDescent="0.2">
      <c r="A151" s="401">
        <v>137</v>
      </c>
      <c r="B151" s="633" t="s">
        <v>285</v>
      </c>
      <c r="C151" s="636" t="s">
        <v>286</v>
      </c>
      <c r="D151" s="603"/>
      <c r="E151" s="638"/>
      <c r="F151" s="628">
        <f t="shared" si="12"/>
        <v>0</v>
      </c>
      <c r="G151" s="594"/>
      <c r="H151" s="629">
        <f t="shared" si="10"/>
        <v>0</v>
      </c>
      <c r="I151" s="639"/>
      <c r="J151" s="631"/>
      <c r="K151" s="634">
        <f t="shared" si="11"/>
        <v>0</v>
      </c>
      <c r="L151" s="632"/>
      <c r="M151" s="30"/>
    </row>
    <row r="152" spans="1:13" x14ac:dyDescent="0.2">
      <c r="A152" s="401">
        <v>138</v>
      </c>
      <c r="B152" s="640" t="s">
        <v>287</v>
      </c>
      <c r="C152" s="636" t="s">
        <v>288</v>
      </c>
      <c r="D152" s="603"/>
      <c r="E152" s="638"/>
      <c r="F152" s="628">
        <f t="shared" si="12"/>
        <v>0</v>
      </c>
      <c r="G152" s="594"/>
      <c r="H152" s="629">
        <f t="shared" si="10"/>
        <v>0</v>
      </c>
      <c r="I152" s="639"/>
      <c r="J152" s="631"/>
      <c r="K152" s="634">
        <f t="shared" si="11"/>
        <v>0</v>
      </c>
      <c r="L152" s="632"/>
      <c r="M152" s="30"/>
    </row>
    <row r="153" spans="1:13" x14ac:dyDescent="0.2">
      <c r="A153" s="293">
        <v>139</v>
      </c>
      <c r="B153" s="633" t="s">
        <v>289</v>
      </c>
      <c r="C153" s="636" t="s">
        <v>290</v>
      </c>
      <c r="D153" s="603">
        <v>119684325</v>
      </c>
      <c r="E153" s="594">
        <v>128086580.16</v>
      </c>
      <c r="F153" s="628">
        <f t="shared" si="12"/>
        <v>247770905.16</v>
      </c>
      <c r="G153" s="594">
        <v>184730173.65000001</v>
      </c>
      <c r="H153" s="629">
        <f t="shared" si="10"/>
        <v>432501078.81</v>
      </c>
      <c r="I153" s="641">
        <v>1325402422.8400002</v>
      </c>
      <c r="J153" s="642">
        <v>27021354.600000001</v>
      </c>
      <c r="K153" s="634">
        <f t="shared" si="11"/>
        <v>1784924856.25</v>
      </c>
      <c r="L153" s="632"/>
      <c r="M153" s="30"/>
    </row>
    <row r="154" spans="1:13" x14ac:dyDescent="0.2">
      <c r="A154" s="263">
        <v>140</v>
      </c>
      <c r="B154" s="643" t="s">
        <v>295</v>
      </c>
      <c r="C154" s="644" t="s">
        <v>296</v>
      </c>
      <c r="D154" s="608"/>
      <c r="E154" s="609"/>
      <c r="F154" s="645">
        <f t="shared" si="12"/>
        <v>0</v>
      </c>
      <c r="G154" s="609"/>
      <c r="H154" s="646">
        <f t="shared" si="10"/>
        <v>0</v>
      </c>
      <c r="I154" s="647"/>
      <c r="J154" s="648"/>
      <c r="K154" s="649">
        <f>H154+I154+J154</f>
        <v>0</v>
      </c>
      <c r="L154" s="632"/>
      <c r="M154" s="30"/>
    </row>
    <row r="155" spans="1:13" x14ac:dyDescent="0.2">
      <c r="A155" s="293">
        <v>141</v>
      </c>
      <c r="B155" s="650" t="s">
        <v>342</v>
      </c>
      <c r="C155" s="651" t="s">
        <v>341</v>
      </c>
      <c r="D155" s="603"/>
      <c r="E155" s="594"/>
      <c r="F155" s="628">
        <f t="shared" ref="F155" si="13">SUM(D155:E155)</f>
        <v>0</v>
      </c>
      <c r="G155" s="594"/>
      <c r="H155" s="629">
        <f t="shared" ref="H155" si="14">SUM(F155:G155)</f>
        <v>0</v>
      </c>
      <c r="I155" s="641"/>
      <c r="J155" s="642"/>
      <c r="K155" s="634">
        <f>H155+I155+J155</f>
        <v>0</v>
      </c>
      <c r="L155" s="632"/>
      <c r="M155" s="30"/>
    </row>
    <row r="156" spans="1:13" ht="12.75" thickBot="1" x14ac:dyDescent="0.25">
      <c r="A156" s="652">
        <v>142</v>
      </c>
      <c r="B156" s="653" t="s">
        <v>344</v>
      </c>
      <c r="C156" s="654" t="s">
        <v>343</v>
      </c>
      <c r="D156" s="615"/>
      <c r="E156" s="616"/>
      <c r="F156" s="655"/>
      <c r="G156" s="616"/>
      <c r="H156" s="656"/>
      <c r="I156" s="657"/>
      <c r="J156" s="658"/>
      <c r="K156" s="620">
        <f>H156+I156+J156</f>
        <v>0</v>
      </c>
      <c r="L156" s="632"/>
      <c r="M156" s="30"/>
    </row>
    <row r="157" spans="1:13" s="29" customFormat="1" x14ac:dyDescent="0.2">
      <c r="C157" s="100"/>
      <c r="D157" s="52"/>
      <c r="E157" s="52"/>
      <c r="F157" s="54"/>
      <c r="G157" s="52"/>
      <c r="H157" s="30"/>
      <c r="I157" s="30"/>
      <c r="J157" s="30"/>
      <c r="K157" s="30"/>
    </row>
    <row r="158" spans="1:13" s="29" customFormat="1" x14ac:dyDescent="0.2">
      <c r="C158" s="100"/>
      <c r="D158" s="54"/>
      <c r="E158" s="54"/>
      <c r="F158" s="54"/>
      <c r="G158" s="54"/>
      <c r="H158" s="30"/>
      <c r="I158" s="30"/>
      <c r="J158" s="30"/>
      <c r="K158" s="30"/>
    </row>
    <row r="159" spans="1:13" x14ac:dyDescent="0.2">
      <c r="D159" s="54"/>
      <c r="E159" s="54"/>
      <c r="F159" s="54"/>
      <c r="G159" s="54"/>
      <c r="H159" s="30"/>
      <c r="K159" s="30"/>
    </row>
    <row r="160" spans="1:13" x14ac:dyDescent="0.2">
      <c r="G160" s="168"/>
    </row>
    <row r="161" spans="9:9" x14ac:dyDescent="0.2">
      <c r="I161" s="316"/>
    </row>
  </sheetData>
  <mergeCells count="15">
    <mergeCell ref="A11:C11"/>
    <mergeCell ref="A94:A97"/>
    <mergeCell ref="B94:B97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9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43" sqref="R43"/>
    </sheetView>
  </sheetViews>
  <sheetFormatPr defaultRowHeight="12" x14ac:dyDescent="0.2"/>
  <cols>
    <col min="1" max="1" width="4.140625" style="2" customWidth="1"/>
    <col min="2" max="2" width="8.140625" style="5" customWidth="1"/>
    <col min="3" max="3" width="26.140625" style="36" customWidth="1"/>
    <col min="4" max="4" width="13.140625" style="66" customWidth="1"/>
    <col min="5" max="5" width="14.42578125" style="5" customWidth="1"/>
    <col min="6" max="6" width="10.140625" style="5" customWidth="1"/>
    <col min="7" max="7" width="12.42578125" style="66" customWidth="1"/>
    <col min="8" max="8" width="13.140625" style="5" customWidth="1"/>
    <col min="9" max="9" width="11.7109375" style="5" customWidth="1"/>
    <col min="10" max="10" width="12.7109375" style="5" customWidth="1"/>
    <col min="11" max="11" width="11.28515625" style="5" customWidth="1"/>
    <col min="12" max="12" width="15.140625" style="5" customWidth="1"/>
    <col min="13" max="16384" width="9.140625" style="5"/>
  </cols>
  <sheetData>
    <row r="1" spans="1:11" ht="12.75" x14ac:dyDescent="0.2">
      <c r="A1" s="579" t="s">
        <v>315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11" ht="12" customHeight="1" thickBot="1" x14ac:dyDescent="0.25">
      <c r="A2" s="372"/>
      <c r="B2" s="254"/>
      <c r="C2" s="373"/>
      <c r="D2" s="374"/>
      <c r="E2" s="254"/>
      <c r="F2" s="254"/>
      <c r="G2" s="374"/>
      <c r="H2" s="254"/>
      <c r="I2" s="254"/>
      <c r="J2" s="254"/>
      <c r="K2" s="375" t="s">
        <v>347</v>
      </c>
    </row>
    <row r="3" spans="1:11" s="254" customFormat="1" ht="20.25" customHeight="1" x14ac:dyDescent="0.2">
      <c r="A3" s="585" t="s">
        <v>45</v>
      </c>
      <c r="B3" s="587" t="s">
        <v>298</v>
      </c>
      <c r="C3" s="588" t="s">
        <v>46</v>
      </c>
      <c r="D3" s="589" t="s">
        <v>314</v>
      </c>
      <c r="E3" s="590"/>
      <c r="F3" s="590"/>
      <c r="G3" s="590"/>
      <c r="H3" s="590"/>
      <c r="I3" s="590"/>
      <c r="J3" s="590"/>
      <c r="K3" s="591"/>
    </row>
    <row r="4" spans="1:11" s="254" customFormat="1" ht="21.75" customHeight="1" x14ac:dyDescent="0.2">
      <c r="A4" s="586"/>
      <c r="B4" s="581"/>
      <c r="C4" s="583"/>
      <c r="D4" s="592" t="s">
        <v>345</v>
      </c>
      <c r="E4" s="581" t="s">
        <v>346</v>
      </c>
      <c r="F4" s="581" t="s">
        <v>311</v>
      </c>
      <c r="G4" s="581" t="s">
        <v>312</v>
      </c>
      <c r="H4" s="581" t="s">
        <v>313</v>
      </c>
      <c r="I4" s="581" t="s">
        <v>316</v>
      </c>
      <c r="J4" s="581" t="s">
        <v>317</v>
      </c>
      <c r="K4" s="583" t="s">
        <v>318</v>
      </c>
    </row>
    <row r="5" spans="1:11" s="254" customFormat="1" ht="83.25" customHeight="1" x14ac:dyDescent="0.2">
      <c r="A5" s="586"/>
      <c r="B5" s="581"/>
      <c r="C5" s="583"/>
      <c r="D5" s="592"/>
      <c r="E5" s="581"/>
      <c r="F5" s="581"/>
      <c r="G5" s="582"/>
      <c r="H5" s="582"/>
      <c r="I5" s="582"/>
      <c r="J5" s="582"/>
      <c r="K5" s="584"/>
    </row>
    <row r="6" spans="1:11" s="161" customFormat="1" ht="13.5" customHeight="1" thickBot="1" x14ac:dyDescent="0.25">
      <c r="A6" s="367">
        <v>1</v>
      </c>
      <c r="B6" s="368">
        <v>2</v>
      </c>
      <c r="C6" s="369">
        <v>3</v>
      </c>
      <c r="D6" s="367">
        <v>4</v>
      </c>
      <c r="E6" s="368">
        <v>5</v>
      </c>
      <c r="F6" s="368">
        <v>6</v>
      </c>
      <c r="G6" s="370">
        <v>7</v>
      </c>
      <c r="H6" s="370">
        <v>8</v>
      </c>
      <c r="I6" s="370">
        <v>9</v>
      </c>
      <c r="J6" s="370">
        <v>10</v>
      </c>
      <c r="K6" s="371">
        <v>11</v>
      </c>
    </row>
    <row r="7" spans="1:11" s="30" customFormat="1" x14ac:dyDescent="0.2">
      <c r="A7" s="376">
        <v>1</v>
      </c>
      <c r="B7" s="377" t="s">
        <v>59</v>
      </c>
      <c r="C7" s="378" t="s">
        <v>43</v>
      </c>
      <c r="D7" s="379">
        <f t="shared" ref="D7:D49" si="0">E7+F7+G7+H7+I7+J7+K7</f>
        <v>12509807.42</v>
      </c>
      <c r="E7" s="380"/>
      <c r="F7" s="381"/>
      <c r="G7" s="377">
        <f>Венерология!I12</f>
        <v>753422.12</v>
      </c>
      <c r="H7" s="377">
        <f>'Паллиативная МП'!O12</f>
        <v>9123510</v>
      </c>
      <c r="I7" s="377"/>
      <c r="J7" s="377">
        <f>Наркология!Q12</f>
        <v>1206742.25</v>
      </c>
      <c r="K7" s="382">
        <f>Фтизиатрия!K12</f>
        <v>1426133.05</v>
      </c>
    </row>
    <row r="8" spans="1:11" s="30" customFormat="1" x14ac:dyDescent="0.2">
      <c r="A8" s="383">
        <v>2</v>
      </c>
      <c r="B8" s="384" t="s">
        <v>60</v>
      </c>
      <c r="C8" s="385" t="s">
        <v>232</v>
      </c>
      <c r="D8" s="386">
        <f t="shared" si="0"/>
        <v>15787126.09</v>
      </c>
      <c r="E8" s="387"/>
      <c r="F8" s="388"/>
      <c r="G8" s="384">
        <f>Венерология!I13</f>
        <v>1110696</v>
      </c>
      <c r="H8" s="384">
        <f>'Паллиативная МП'!O13</f>
        <v>10589133.449999999</v>
      </c>
      <c r="I8" s="384"/>
      <c r="J8" s="384">
        <f>Наркология!Q13</f>
        <v>1356271.77</v>
      </c>
      <c r="K8" s="389">
        <f>Фтизиатрия!K13</f>
        <v>2731024.87</v>
      </c>
    </row>
    <row r="9" spans="1:11" s="30" customFormat="1" x14ac:dyDescent="0.2">
      <c r="A9" s="383">
        <v>3</v>
      </c>
      <c r="B9" s="390" t="s">
        <v>61</v>
      </c>
      <c r="C9" s="385" t="s">
        <v>5</v>
      </c>
      <c r="D9" s="386">
        <f t="shared" si="0"/>
        <v>33408051.220000006</v>
      </c>
      <c r="E9" s="387"/>
      <c r="F9" s="388"/>
      <c r="G9" s="384">
        <f>Венерология!I14</f>
        <v>2182980.4300000002</v>
      </c>
      <c r="H9" s="384">
        <f>'Паллиативная МП'!O14</f>
        <v>16981767.25</v>
      </c>
      <c r="I9" s="384">
        <f>Психотерапия!Q14</f>
        <v>3310632.46</v>
      </c>
      <c r="J9" s="384">
        <f>Наркология!Q14</f>
        <v>10932671.080000004</v>
      </c>
      <c r="K9" s="389"/>
    </row>
    <row r="10" spans="1:11" s="30" customFormat="1" x14ac:dyDescent="0.2">
      <c r="A10" s="383">
        <v>4</v>
      </c>
      <c r="B10" s="384" t="s">
        <v>62</v>
      </c>
      <c r="C10" s="385" t="s">
        <v>233</v>
      </c>
      <c r="D10" s="386">
        <f t="shared" si="0"/>
        <v>13008074.199999999</v>
      </c>
      <c r="E10" s="387"/>
      <c r="F10" s="388"/>
      <c r="G10" s="384">
        <f>Венерология!I15</f>
        <v>879301</v>
      </c>
      <c r="H10" s="384">
        <f>'Паллиативная МП'!O15</f>
        <v>9699474.9499999993</v>
      </c>
      <c r="I10" s="384"/>
      <c r="J10" s="384">
        <f>Наркология!Q15</f>
        <v>1242914</v>
      </c>
      <c r="K10" s="389">
        <f>Фтизиатрия!K15</f>
        <v>1186384.25</v>
      </c>
    </row>
    <row r="11" spans="1:11" s="30" customFormat="1" ht="12.75" customHeight="1" x14ac:dyDescent="0.2">
      <c r="A11" s="383">
        <v>5</v>
      </c>
      <c r="B11" s="384" t="s">
        <v>63</v>
      </c>
      <c r="C11" s="385" t="s">
        <v>8</v>
      </c>
      <c r="D11" s="386">
        <f t="shared" si="0"/>
        <v>12440761.979999999</v>
      </c>
      <c r="E11" s="387"/>
      <c r="F11" s="388"/>
      <c r="G11" s="384">
        <f>Венерология!I16</f>
        <v>708068.7</v>
      </c>
      <c r="H11" s="384">
        <f>'Паллиативная МП'!O16</f>
        <v>9123510</v>
      </c>
      <c r="I11" s="384"/>
      <c r="J11" s="384">
        <f>Наркология!Q16</f>
        <v>1146378.2799999998</v>
      </c>
      <c r="K11" s="389">
        <f>Фтизиатрия!K16</f>
        <v>1462805</v>
      </c>
    </row>
    <row r="12" spans="1:11" s="30" customFormat="1" x14ac:dyDescent="0.2">
      <c r="A12" s="383">
        <v>6</v>
      </c>
      <c r="B12" s="390" t="s">
        <v>64</v>
      </c>
      <c r="C12" s="385" t="s">
        <v>65</v>
      </c>
      <c r="D12" s="386">
        <f t="shared" si="0"/>
        <v>59101973.079999998</v>
      </c>
      <c r="E12" s="387"/>
      <c r="F12" s="388"/>
      <c r="G12" s="384">
        <f>Венерология!I17</f>
        <v>8370942.25</v>
      </c>
      <c r="H12" s="384">
        <f>'Паллиативная МП'!O17</f>
        <v>23858571.050000001</v>
      </c>
      <c r="I12" s="384"/>
      <c r="J12" s="384">
        <f>Наркология!Q17</f>
        <v>26141057.279999994</v>
      </c>
      <c r="K12" s="389">
        <f>Фтизиатрия!K17</f>
        <v>731402.5</v>
      </c>
    </row>
    <row r="13" spans="1:11" s="30" customFormat="1" x14ac:dyDescent="0.2">
      <c r="A13" s="383">
        <v>7</v>
      </c>
      <c r="B13" s="384" t="s">
        <v>66</v>
      </c>
      <c r="C13" s="385" t="s">
        <v>234</v>
      </c>
      <c r="D13" s="386">
        <f t="shared" si="0"/>
        <v>20845320.809999999</v>
      </c>
      <c r="E13" s="387"/>
      <c r="F13" s="388"/>
      <c r="G13" s="384">
        <f>Венерология!I18</f>
        <v>2082555</v>
      </c>
      <c r="H13" s="384">
        <f>'Паллиативная МП'!O18</f>
        <v>12012682.199999999</v>
      </c>
      <c r="I13" s="384"/>
      <c r="J13" s="384">
        <f>Наркология!Q18</f>
        <v>3772592.13</v>
      </c>
      <c r="K13" s="389">
        <f>Фтизиатрия!K18</f>
        <v>2977491.48</v>
      </c>
    </row>
    <row r="14" spans="1:11" s="30" customFormat="1" x14ac:dyDescent="0.2">
      <c r="A14" s="383">
        <v>8</v>
      </c>
      <c r="B14" s="390" t="s">
        <v>67</v>
      </c>
      <c r="C14" s="385" t="s">
        <v>17</v>
      </c>
      <c r="D14" s="386">
        <f t="shared" si="0"/>
        <v>12994722.07</v>
      </c>
      <c r="E14" s="387"/>
      <c r="F14" s="388"/>
      <c r="G14" s="384">
        <f>Венерология!I19</f>
        <v>891333.54</v>
      </c>
      <c r="H14" s="384">
        <f>'Паллиативная МП'!O19</f>
        <v>9261745</v>
      </c>
      <c r="I14" s="384"/>
      <c r="J14" s="384">
        <f>Наркология!Q19</f>
        <v>1910200.06</v>
      </c>
      <c r="K14" s="389">
        <f>Фтизиатрия!K19</f>
        <v>931443.47</v>
      </c>
    </row>
    <row r="15" spans="1:11" s="30" customFormat="1" x14ac:dyDescent="0.2">
      <c r="A15" s="383">
        <v>9</v>
      </c>
      <c r="B15" s="390" t="s">
        <v>68</v>
      </c>
      <c r="C15" s="385" t="s">
        <v>6</v>
      </c>
      <c r="D15" s="386">
        <f t="shared" si="0"/>
        <v>14014756.039999999</v>
      </c>
      <c r="E15" s="387"/>
      <c r="F15" s="388"/>
      <c r="G15" s="384">
        <f>Венерология!I20</f>
        <v>1096349.51</v>
      </c>
      <c r="H15" s="384">
        <f>'Паллиативная МП'!O20</f>
        <v>5442106.25</v>
      </c>
      <c r="I15" s="384"/>
      <c r="J15" s="384">
        <f>Наркология!Q20</f>
        <v>5550137.9299999997</v>
      </c>
      <c r="K15" s="389">
        <f>Фтизиатрия!K20</f>
        <v>1926162.35</v>
      </c>
    </row>
    <row r="16" spans="1:11" s="30" customFormat="1" x14ac:dyDescent="0.2">
      <c r="A16" s="383">
        <v>10</v>
      </c>
      <c r="B16" s="390" t="s">
        <v>69</v>
      </c>
      <c r="C16" s="385" t="s">
        <v>18</v>
      </c>
      <c r="D16" s="386">
        <f t="shared" si="0"/>
        <v>24656345.839999996</v>
      </c>
      <c r="E16" s="387"/>
      <c r="F16" s="388"/>
      <c r="G16" s="384">
        <f>Венерология!I21</f>
        <v>1084779.76</v>
      </c>
      <c r="H16" s="384">
        <f>'Паллиативная МП'!O21</f>
        <v>9123510</v>
      </c>
      <c r="I16" s="384">
        <f>Психотерапия!Q21</f>
        <v>13118869.5</v>
      </c>
      <c r="J16" s="384">
        <f>Наркология!Q21</f>
        <v>0</v>
      </c>
      <c r="K16" s="389">
        <f>Фтизиатрия!K21</f>
        <v>1329186.58</v>
      </c>
    </row>
    <row r="17" spans="1:11" s="30" customFormat="1" x14ac:dyDescent="0.2">
      <c r="A17" s="383">
        <v>11</v>
      </c>
      <c r="B17" s="390" t="s">
        <v>70</v>
      </c>
      <c r="C17" s="385" t="s">
        <v>7</v>
      </c>
      <c r="D17" s="386">
        <f t="shared" si="0"/>
        <v>12588870.1</v>
      </c>
      <c r="E17" s="387"/>
      <c r="F17" s="388"/>
      <c r="G17" s="384">
        <f>Венерология!I22</f>
        <v>775173.25</v>
      </c>
      <c r="H17" s="384">
        <f>'Паллиативная МП'!O22</f>
        <v>9123510</v>
      </c>
      <c r="I17" s="384"/>
      <c r="J17" s="384">
        <f>Наркология!Q22</f>
        <v>1109874.76</v>
      </c>
      <c r="K17" s="389">
        <f>Фтизиатрия!K22</f>
        <v>1580312.0899999999</v>
      </c>
    </row>
    <row r="18" spans="1:11" s="30" customFormat="1" x14ac:dyDescent="0.2">
      <c r="A18" s="383">
        <v>12</v>
      </c>
      <c r="B18" s="390" t="s">
        <v>71</v>
      </c>
      <c r="C18" s="385" t="s">
        <v>19</v>
      </c>
      <c r="D18" s="386">
        <f t="shared" si="0"/>
        <v>17552236.350000001</v>
      </c>
      <c r="E18" s="387"/>
      <c r="F18" s="388"/>
      <c r="G18" s="384">
        <f>Венерология!I23</f>
        <v>1473060.57</v>
      </c>
      <c r="H18" s="384">
        <f>'Паллиативная МП'!O23</f>
        <v>10198611.949999999</v>
      </c>
      <c r="I18" s="384"/>
      <c r="J18" s="384">
        <f>Наркология!Q23</f>
        <v>2649730.75</v>
      </c>
      <c r="K18" s="389">
        <f>Фтизиатрия!K23</f>
        <v>3230833.08</v>
      </c>
    </row>
    <row r="19" spans="1:11" s="30" customFormat="1" x14ac:dyDescent="0.2">
      <c r="A19" s="383">
        <v>13</v>
      </c>
      <c r="B19" s="390" t="s">
        <v>74</v>
      </c>
      <c r="C19" s="385" t="s">
        <v>22</v>
      </c>
      <c r="D19" s="386">
        <f t="shared" si="0"/>
        <v>14725479.51</v>
      </c>
      <c r="E19" s="387"/>
      <c r="F19" s="388"/>
      <c r="G19" s="384">
        <f>Венерология!I26</f>
        <v>1274986.45</v>
      </c>
      <c r="H19" s="384">
        <f>'Паллиативная МП'!O26</f>
        <v>9123510</v>
      </c>
      <c r="I19" s="384"/>
      <c r="J19" s="384">
        <f>Наркология!Q26</f>
        <v>1961333.49</v>
      </c>
      <c r="K19" s="389">
        <f>Фтизиатрия!K26</f>
        <v>2365649.5699999998</v>
      </c>
    </row>
    <row r="20" spans="1:11" s="30" customFormat="1" x14ac:dyDescent="0.2">
      <c r="A20" s="383">
        <v>14</v>
      </c>
      <c r="B20" s="390" t="s">
        <v>75</v>
      </c>
      <c r="C20" s="385" t="s">
        <v>10</v>
      </c>
      <c r="D20" s="386">
        <f t="shared" si="0"/>
        <v>23823475.449999999</v>
      </c>
      <c r="E20" s="387"/>
      <c r="F20" s="388"/>
      <c r="G20" s="384">
        <f>Венерология!I27</f>
        <v>2061729.45</v>
      </c>
      <c r="H20" s="384">
        <f>'Паллиативная МП'!O27</f>
        <v>9261745</v>
      </c>
      <c r="I20" s="384"/>
      <c r="J20" s="384">
        <f>Наркология!Q27</f>
        <v>10586605.699999999</v>
      </c>
      <c r="K20" s="389">
        <f>Фтизиатрия!K27</f>
        <v>1913395.3</v>
      </c>
    </row>
    <row r="21" spans="1:11" s="30" customFormat="1" x14ac:dyDescent="0.2">
      <c r="A21" s="383">
        <v>15</v>
      </c>
      <c r="B21" s="390" t="s">
        <v>76</v>
      </c>
      <c r="C21" s="385" t="s">
        <v>235</v>
      </c>
      <c r="D21" s="386">
        <f t="shared" si="0"/>
        <v>24375165.920000002</v>
      </c>
      <c r="E21" s="387"/>
      <c r="F21" s="388"/>
      <c r="G21" s="384">
        <f>Венерология!I28</f>
        <v>1964543.55</v>
      </c>
      <c r="H21" s="384">
        <f>'Паллиативная МП'!O28</f>
        <v>11177217</v>
      </c>
      <c r="I21" s="384"/>
      <c r="J21" s="384">
        <f>Наркология!Q28</f>
        <v>7508312.4200000009</v>
      </c>
      <c r="K21" s="389">
        <f>Фтизиатрия!K28</f>
        <v>3725092.95</v>
      </c>
    </row>
    <row r="22" spans="1:11" s="30" customFormat="1" x14ac:dyDescent="0.2">
      <c r="A22" s="383">
        <v>16</v>
      </c>
      <c r="B22" s="390" t="s">
        <v>77</v>
      </c>
      <c r="C22" s="385" t="s">
        <v>9</v>
      </c>
      <c r="D22" s="386">
        <f t="shared" si="0"/>
        <v>46853225.180000007</v>
      </c>
      <c r="E22" s="387"/>
      <c r="F22" s="388"/>
      <c r="G22" s="384">
        <f>Венерология!I29</f>
        <v>6066086.8699999992</v>
      </c>
      <c r="H22" s="384">
        <f>'Паллиативная МП'!O29</f>
        <v>20837402.399999999</v>
      </c>
      <c r="I22" s="384">
        <f>Психотерапия!Q29</f>
        <v>2426107.7399999998</v>
      </c>
      <c r="J22" s="384">
        <f>Наркология!Q29</f>
        <v>17523628.170000013</v>
      </c>
      <c r="K22" s="389"/>
    </row>
    <row r="23" spans="1:11" s="30" customFormat="1" x14ac:dyDescent="0.2">
      <c r="A23" s="383">
        <v>17</v>
      </c>
      <c r="B23" s="384" t="s">
        <v>78</v>
      </c>
      <c r="C23" s="385" t="s">
        <v>11</v>
      </c>
      <c r="D23" s="386">
        <f t="shared" si="0"/>
        <v>7234500.5800000001</v>
      </c>
      <c r="E23" s="387"/>
      <c r="F23" s="388"/>
      <c r="G23" s="384">
        <f>Венерология!I30</f>
        <v>486392.29</v>
      </c>
      <c r="H23" s="384">
        <f>'Паллиативная МП'!O30</f>
        <v>5122554.7</v>
      </c>
      <c r="I23" s="384"/>
      <c r="J23" s="384">
        <f>Наркология!Q30</f>
        <v>625698.64</v>
      </c>
      <c r="K23" s="389">
        <f>Фтизиатрия!K30</f>
        <v>999854.95</v>
      </c>
    </row>
    <row r="24" spans="1:11" s="30" customFormat="1" x14ac:dyDescent="0.2">
      <c r="A24" s="383">
        <v>18</v>
      </c>
      <c r="B24" s="384" t="s">
        <v>79</v>
      </c>
      <c r="C24" s="385" t="s">
        <v>236</v>
      </c>
      <c r="D24" s="386">
        <f t="shared" si="0"/>
        <v>13519322.330000002</v>
      </c>
      <c r="E24" s="387"/>
      <c r="F24" s="388"/>
      <c r="G24" s="384">
        <f>Венерология!I31</f>
        <v>911696.3</v>
      </c>
      <c r="H24" s="384">
        <f>'Паллиативная МП'!O31</f>
        <v>10685774.9</v>
      </c>
      <c r="I24" s="384"/>
      <c r="J24" s="384">
        <f>Наркология!Q31</f>
        <v>824747.37999999989</v>
      </c>
      <c r="K24" s="389">
        <f>Фтизиатрия!K31</f>
        <v>1097103.75</v>
      </c>
    </row>
    <row r="25" spans="1:11" s="30" customFormat="1" x14ac:dyDescent="0.2">
      <c r="A25" s="383">
        <v>19</v>
      </c>
      <c r="B25" s="384" t="s">
        <v>80</v>
      </c>
      <c r="C25" s="385" t="s">
        <v>81</v>
      </c>
      <c r="D25" s="386">
        <f t="shared" si="0"/>
        <v>44602818.609999999</v>
      </c>
      <c r="E25" s="387"/>
      <c r="F25" s="388"/>
      <c r="G25" s="384">
        <f>Венерология!I32</f>
        <v>3532811.46</v>
      </c>
      <c r="H25" s="384">
        <f>'Паллиативная МП'!O32</f>
        <v>12113970.65</v>
      </c>
      <c r="I25" s="384">
        <f>Психотерапия!Q32</f>
        <v>13225589.9</v>
      </c>
      <c r="J25" s="384">
        <f>Наркология!Q32</f>
        <v>13170537.85</v>
      </c>
      <c r="K25" s="389">
        <f>Фтизиатрия!K32</f>
        <v>2559908.75</v>
      </c>
    </row>
    <row r="26" spans="1:11" s="30" customFormat="1" x14ac:dyDescent="0.2">
      <c r="A26" s="383">
        <v>20</v>
      </c>
      <c r="B26" s="384" t="s">
        <v>82</v>
      </c>
      <c r="C26" s="385" t="s">
        <v>39</v>
      </c>
      <c r="D26" s="386">
        <f t="shared" si="0"/>
        <v>51100253.980000004</v>
      </c>
      <c r="E26" s="387"/>
      <c r="F26" s="388"/>
      <c r="G26" s="384">
        <f>Венерология!I33</f>
        <v>2233769.69</v>
      </c>
      <c r="H26" s="384">
        <f>'Паллиативная МП'!O33</f>
        <v>17401620.850000001</v>
      </c>
      <c r="I26" s="384">
        <f>Психотерапия!Q33</f>
        <v>6923030.0199999996</v>
      </c>
      <c r="J26" s="384">
        <f>Наркология!Q33</f>
        <v>24541833.420000006</v>
      </c>
      <c r="K26" s="389"/>
    </row>
    <row r="27" spans="1:11" s="30" customFormat="1" x14ac:dyDescent="0.2">
      <c r="A27" s="383">
        <v>21</v>
      </c>
      <c r="B27" s="384" t="s">
        <v>89</v>
      </c>
      <c r="C27" s="385" t="s">
        <v>90</v>
      </c>
      <c r="D27" s="386">
        <f t="shared" si="0"/>
        <v>44206971.149999999</v>
      </c>
      <c r="E27" s="387"/>
      <c r="F27" s="388"/>
      <c r="G27" s="384">
        <f>Венерология!I37</f>
        <v>1894199.47</v>
      </c>
      <c r="H27" s="384">
        <f>'Паллиативная МП'!O37</f>
        <v>23676514.900000002</v>
      </c>
      <c r="I27" s="384">
        <f>Психотерапия!Q37</f>
        <v>15853169.960000001</v>
      </c>
      <c r="J27" s="384">
        <f>Наркология!Q37</f>
        <v>1029797.61</v>
      </c>
      <c r="K27" s="389">
        <f>Фтизиатрия!K37</f>
        <v>1753289.21</v>
      </c>
    </row>
    <row r="28" spans="1:11" s="30" customFormat="1" x14ac:dyDescent="0.2">
      <c r="A28" s="383">
        <v>22</v>
      </c>
      <c r="B28" s="390" t="s">
        <v>93</v>
      </c>
      <c r="C28" s="385" t="s">
        <v>94</v>
      </c>
      <c r="D28" s="386">
        <f t="shared" si="0"/>
        <v>3341173.05</v>
      </c>
      <c r="E28" s="387"/>
      <c r="F28" s="388"/>
      <c r="G28" s="384"/>
      <c r="H28" s="384">
        <f>'Паллиативная МП'!O39</f>
        <v>3341173.05</v>
      </c>
      <c r="I28" s="384"/>
      <c r="J28" s="384"/>
      <c r="K28" s="389"/>
    </row>
    <row r="29" spans="1:11" s="30" customFormat="1" x14ac:dyDescent="0.2">
      <c r="A29" s="383">
        <v>23</v>
      </c>
      <c r="B29" s="384" t="s">
        <v>99</v>
      </c>
      <c r="C29" s="385" t="s">
        <v>40</v>
      </c>
      <c r="D29" s="386">
        <f t="shared" si="0"/>
        <v>45434846.239999995</v>
      </c>
      <c r="E29" s="387"/>
      <c r="F29" s="388"/>
      <c r="G29" s="384">
        <f>Венерология!I43</f>
        <v>3035784.76</v>
      </c>
      <c r="H29" s="384">
        <f>'Паллиативная МП'!O43</f>
        <v>17747135</v>
      </c>
      <c r="I29" s="384">
        <f>Психотерапия!Q43</f>
        <v>3372112.4</v>
      </c>
      <c r="J29" s="384">
        <f>Наркология!Q43</f>
        <v>21279814.079999998</v>
      </c>
      <c r="K29" s="389"/>
    </row>
    <row r="30" spans="1:11" s="30" customFormat="1" x14ac:dyDescent="0.2">
      <c r="A30" s="383">
        <v>24</v>
      </c>
      <c r="B30" s="384" t="s">
        <v>100</v>
      </c>
      <c r="C30" s="385" t="s">
        <v>38</v>
      </c>
      <c r="D30" s="386">
        <f t="shared" si="0"/>
        <v>58611428.24000001</v>
      </c>
      <c r="E30" s="387"/>
      <c r="F30" s="388"/>
      <c r="G30" s="384"/>
      <c r="H30" s="384">
        <f>'Паллиативная МП'!O44</f>
        <v>19503595.949999999</v>
      </c>
      <c r="I30" s="384"/>
      <c r="J30" s="384">
        <f>Наркология!Q44</f>
        <v>39107832.290000007</v>
      </c>
      <c r="K30" s="389"/>
    </row>
    <row r="31" spans="1:11" s="30" customFormat="1" x14ac:dyDescent="0.2">
      <c r="A31" s="383">
        <v>25</v>
      </c>
      <c r="B31" s="384" t="s">
        <v>101</v>
      </c>
      <c r="C31" s="385" t="s">
        <v>16</v>
      </c>
      <c r="D31" s="386">
        <f t="shared" si="0"/>
        <v>21793473.200000007</v>
      </c>
      <c r="E31" s="387"/>
      <c r="F31" s="388"/>
      <c r="G31" s="384">
        <f>Венерология!I45</f>
        <v>1326356.1399999999</v>
      </c>
      <c r="H31" s="384">
        <f>'Паллиативная МП'!O45</f>
        <v>10663494.65</v>
      </c>
      <c r="I31" s="384"/>
      <c r="J31" s="384">
        <f>Наркология!Q45</f>
        <v>7938647.8600000069</v>
      </c>
      <c r="K31" s="389">
        <f>Фтизиатрия!K45</f>
        <v>1864974.55</v>
      </c>
    </row>
    <row r="32" spans="1:11" s="30" customFormat="1" x14ac:dyDescent="0.2">
      <c r="A32" s="383">
        <v>26</v>
      </c>
      <c r="B32" s="390" t="s">
        <v>102</v>
      </c>
      <c r="C32" s="385" t="s">
        <v>21</v>
      </c>
      <c r="D32" s="386">
        <f t="shared" si="0"/>
        <v>37263370.799999997</v>
      </c>
      <c r="E32" s="387"/>
      <c r="F32" s="388"/>
      <c r="G32" s="384">
        <f>Венерология!I46</f>
        <v>3707410.69</v>
      </c>
      <c r="H32" s="384">
        <f>'Паллиативная МП'!O46</f>
        <v>16038595.35</v>
      </c>
      <c r="I32" s="384"/>
      <c r="J32" s="384">
        <f>Наркология!Q46</f>
        <v>17517364.759999998</v>
      </c>
      <c r="K32" s="389"/>
    </row>
    <row r="33" spans="1:11" s="30" customFormat="1" x14ac:dyDescent="0.2">
      <c r="A33" s="383">
        <v>27</v>
      </c>
      <c r="B33" s="384" t="s">
        <v>103</v>
      </c>
      <c r="C33" s="385" t="s">
        <v>25</v>
      </c>
      <c r="D33" s="386">
        <f t="shared" si="0"/>
        <v>17933664.41</v>
      </c>
      <c r="E33" s="387"/>
      <c r="F33" s="388"/>
      <c r="G33" s="384">
        <f>Венерология!I47</f>
        <v>1175023.81</v>
      </c>
      <c r="H33" s="384">
        <f>'Паллиативная МП'!O47</f>
        <v>9123510</v>
      </c>
      <c r="I33" s="384"/>
      <c r="J33" s="384">
        <f>Наркология!Q47</f>
        <v>5709439.3500000006</v>
      </c>
      <c r="K33" s="389">
        <f>Фтизиатрия!K47</f>
        <v>1925691.25</v>
      </c>
    </row>
    <row r="34" spans="1:11" s="30" customFormat="1" x14ac:dyDescent="0.2">
      <c r="A34" s="383">
        <v>28</v>
      </c>
      <c r="B34" s="384" t="s">
        <v>104</v>
      </c>
      <c r="C34" s="385" t="s">
        <v>237</v>
      </c>
      <c r="D34" s="386">
        <f t="shared" si="0"/>
        <v>54416936.569999993</v>
      </c>
      <c r="E34" s="387"/>
      <c r="F34" s="388"/>
      <c r="G34" s="384">
        <f>Венерология!I48</f>
        <v>2762393.51</v>
      </c>
      <c r="H34" s="384">
        <f>'Паллиативная МП'!O48</f>
        <v>14450161</v>
      </c>
      <c r="I34" s="384">
        <f>Психотерапия!Q48</f>
        <v>13225589.9</v>
      </c>
      <c r="J34" s="384">
        <f>Наркология!Q48</f>
        <v>18493273.41</v>
      </c>
      <c r="K34" s="389">
        <f>Фтизиатрия!K48</f>
        <v>5485518.75</v>
      </c>
    </row>
    <row r="35" spans="1:11" s="30" customFormat="1" x14ac:dyDescent="0.2">
      <c r="A35" s="383">
        <v>29</v>
      </c>
      <c r="B35" s="387" t="s">
        <v>105</v>
      </c>
      <c r="C35" s="391" t="s">
        <v>238</v>
      </c>
      <c r="D35" s="386">
        <f t="shared" si="0"/>
        <v>15847516.630000001</v>
      </c>
      <c r="E35" s="387"/>
      <c r="F35" s="388"/>
      <c r="G35" s="384">
        <f>Венерология!I49</f>
        <v>1175949.3899999999</v>
      </c>
      <c r="H35" s="384">
        <f>'Паллиативная МП'!O49</f>
        <v>9123510</v>
      </c>
      <c r="I35" s="384">
        <f>Психотерапия!Q49</f>
        <v>2434282.52</v>
      </c>
      <c r="J35" s="384">
        <f>Наркология!Q49</f>
        <v>1650969.72</v>
      </c>
      <c r="K35" s="389">
        <f>Фтизиатрия!K49</f>
        <v>1462805</v>
      </c>
    </row>
    <row r="36" spans="1:11" s="30" customFormat="1" x14ac:dyDescent="0.2">
      <c r="A36" s="383">
        <v>30</v>
      </c>
      <c r="B36" s="384" t="s">
        <v>106</v>
      </c>
      <c r="C36" s="385" t="s">
        <v>239</v>
      </c>
      <c r="D36" s="386">
        <f t="shared" si="0"/>
        <v>12733014.830000002</v>
      </c>
      <c r="E36" s="387"/>
      <c r="F36" s="388"/>
      <c r="G36" s="384">
        <f>Венерология!I50</f>
        <v>597461.89</v>
      </c>
      <c r="H36" s="384">
        <f>'Паллиативная МП'!O50</f>
        <v>10054752.050000001</v>
      </c>
      <c r="I36" s="384"/>
      <c r="J36" s="384">
        <f>Наркология!Q50</f>
        <v>716408.09</v>
      </c>
      <c r="K36" s="389">
        <f>Фтизиатрия!K50</f>
        <v>1364392.8</v>
      </c>
    </row>
    <row r="37" spans="1:11" s="30" customFormat="1" x14ac:dyDescent="0.2">
      <c r="A37" s="383">
        <v>31</v>
      </c>
      <c r="B37" s="384" t="s">
        <v>107</v>
      </c>
      <c r="C37" s="385" t="s">
        <v>24</v>
      </c>
      <c r="D37" s="386">
        <f t="shared" si="0"/>
        <v>16105664.4</v>
      </c>
      <c r="E37" s="387"/>
      <c r="F37" s="388"/>
      <c r="G37" s="384">
        <f>Венерология!I51</f>
        <v>1050996.0900000001</v>
      </c>
      <c r="H37" s="384">
        <f>'Паллиативная МП'!O51</f>
        <v>9897626</v>
      </c>
      <c r="I37" s="384"/>
      <c r="J37" s="384">
        <f>Наркология!Q51</f>
        <v>2390828.66</v>
      </c>
      <c r="K37" s="389">
        <f>Фтизиатрия!K51</f>
        <v>2766213.65</v>
      </c>
    </row>
    <row r="38" spans="1:11" s="30" customFormat="1" x14ac:dyDescent="0.2">
      <c r="A38" s="383">
        <v>32</v>
      </c>
      <c r="B38" s="390" t="s">
        <v>108</v>
      </c>
      <c r="C38" s="385" t="s">
        <v>20</v>
      </c>
      <c r="D38" s="386">
        <f t="shared" si="0"/>
        <v>12697111.300000001</v>
      </c>
      <c r="E38" s="387"/>
      <c r="F38" s="388"/>
      <c r="G38" s="384">
        <f>Венерология!I52</f>
        <v>955661.35</v>
      </c>
      <c r="H38" s="384">
        <f>'Паллиативная МП'!O52</f>
        <v>9123510</v>
      </c>
      <c r="I38" s="384"/>
      <c r="J38" s="384">
        <f>Наркология!Q52</f>
        <v>1158851.6499999999</v>
      </c>
      <c r="K38" s="389">
        <f>Фтизиатрия!K52</f>
        <v>1459088.3</v>
      </c>
    </row>
    <row r="39" spans="1:11" s="30" customFormat="1" x14ac:dyDescent="0.2">
      <c r="A39" s="383">
        <v>33</v>
      </c>
      <c r="B39" s="390" t="s">
        <v>111</v>
      </c>
      <c r="C39" s="385" t="s">
        <v>112</v>
      </c>
      <c r="D39" s="386">
        <f t="shared" si="0"/>
        <v>38450033.43</v>
      </c>
      <c r="E39" s="387"/>
      <c r="F39" s="388"/>
      <c r="G39" s="384">
        <f>Венерология!I54</f>
        <v>4040964.6399999997</v>
      </c>
      <c r="H39" s="384">
        <f>'Паллиативная МП'!O54</f>
        <v>18395042.5</v>
      </c>
      <c r="I39" s="384"/>
      <c r="J39" s="384">
        <f>Наркология!Q54</f>
        <v>16014026.289999999</v>
      </c>
      <c r="K39" s="389"/>
    </row>
    <row r="40" spans="1:11" s="30" customFormat="1" x14ac:dyDescent="0.2">
      <c r="A40" s="383">
        <v>34</v>
      </c>
      <c r="B40" s="384" t="s">
        <v>113</v>
      </c>
      <c r="C40" s="385" t="s">
        <v>244</v>
      </c>
      <c r="D40" s="386">
        <f t="shared" si="0"/>
        <v>17374076.309999999</v>
      </c>
      <c r="E40" s="387"/>
      <c r="F40" s="388"/>
      <c r="G40" s="384">
        <f>Венерология!I55</f>
        <v>1249995.79</v>
      </c>
      <c r="H40" s="384">
        <f>'Паллиативная МП'!O55</f>
        <v>10683097.25</v>
      </c>
      <c r="I40" s="384">
        <f>Психотерапия!Q55</f>
        <v>2434282.52</v>
      </c>
      <c r="J40" s="384">
        <f>Наркология!Q55</f>
        <v>1519583.55</v>
      </c>
      <c r="K40" s="389">
        <f>Фтизиатрия!K55</f>
        <v>1487117.2</v>
      </c>
    </row>
    <row r="41" spans="1:11" s="30" customFormat="1" x14ac:dyDescent="0.2">
      <c r="A41" s="383">
        <v>35</v>
      </c>
      <c r="B41" s="384" t="s">
        <v>114</v>
      </c>
      <c r="C41" s="385" t="s">
        <v>2</v>
      </c>
      <c r="D41" s="386">
        <f t="shared" si="0"/>
        <v>51543439.020000003</v>
      </c>
      <c r="E41" s="387"/>
      <c r="F41" s="388"/>
      <c r="G41" s="384">
        <f>Венерология!I56</f>
        <v>4079239.05</v>
      </c>
      <c r="H41" s="384">
        <f>'Паллиативная МП'!O56</f>
        <v>22405576.449999999</v>
      </c>
      <c r="I41" s="384"/>
      <c r="J41" s="384">
        <f>Наркология!Q56</f>
        <v>22419897.48</v>
      </c>
      <c r="K41" s="389">
        <f>Фтизиатрия!K56</f>
        <v>2638726.04</v>
      </c>
    </row>
    <row r="42" spans="1:11" s="30" customFormat="1" x14ac:dyDescent="0.2">
      <c r="A42" s="383">
        <v>36</v>
      </c>
      <c r="B42" s="390" t="s">
        <v>115</v>
      </c>
      <c r="C42" s="385" t="s">
        <v>3</v>
      </c>
      <c r="D42" s="386">
        <f t="shared" si="0"/>
        <v>13485811.490000002</v>
      </c>
      <c r="E42" s="387"/>
      <c r="F42" s="388"/>
      <c r="G42" s="384">
        <f>Венерология!I57</f>
        <v>1071821.6399999999</v>
      </c>
      <c r="H42" s="384">
        <f>'Паллиативная МП'!O57</f>
        <v>9261745</v>
      </c>
      <c r="I42" s="384"/>
      <c r="J42" s="384">
        <f>Наркология!Q57</f>
        <v>1288387.23</v>
      </c>
      <c r="K42" s="389">
        <f>Фтизиатрия!K57</f>
        <v>1863857.62</v>
      </c>
    </row>
    <row r="43" spans="1:11" s="30" customFormat="1" x14ac:dyDescent="0.2">
      <c r="A43" s="383">
        <v>37</v>
      </c>
      <c r="B43" s="384" t="s">
        <v>117</v>
      </c>
      <c r="C43" s="385" t="s">
        <v>0</v>
      </c>
      <c r="D43" s="386">
        <f t="shared" si="0"/>
        <v>27330945.669999998</v>
      </c>
      <c r="E43" s="387"/>
      <c r="F43" s="388"/>
      <c r="G43" s="384">
        <f>Венерология!I59</f>
        <v>1056086.78</v>
      </c>
      <c r="H43" s="384">
        <f>'Паллиативная МП'!O59</f>
        <v>10524596.85</v>
      </c>
      <c r="I43" s="384"/>
      <c r="J43" s="384">
        <f>Наркология!Q59</f>
        <v>12743107.49</v>
      </c>
      <c r="K43" s="389">
        <f>Фтизиатрия!K59</f>
        <v>3007154.55</v>
      </c>
    </row>
    <row r="44" spans="1:11" s="30" customFormat="1" x14ac:dyDescent="0.2">
      <c r="A44" s="383">
        <v>38</v>
      </c>
      <c r="B44" s="390" t="s">
        <v>118</v>
      </c>
      <c r="C44" s="385" t="s">
        <v>4</v>
      </c>
      <c r="D44" s="386">
        <f t="shared" si="0"/>
        <v>12454019.370000001</v>
      </c>
      <c r="E44" s="387"/>
      <c r="F44" s="388"/>
      <c r="G44" s="384">
        <f>Венерология!I60</f>
        <v>583115.4</v>
      </c>
      <c r="H44" s="384">
        <f>'Паллиативная МП'!O60</f>
        <v>9795382.4499999993</v>
      </c>
      <c r="I44" s="384"/>
      <c r="J44" s="384">
        <f>Наркология!Q60</f>
        <v>941949.47</v>
      </c>
      <c r="K44" s="389">
        <f>Фтизиатрия!K60</f>
        <v>1133572.05</v>
      </c>
    </row>
    <row r="45" spans="1:11" s="30" customFormat="1" x14ac:dyDescent="0.2">
      <c r="A45" s="383">
        <v>39</v>
      </c>
      <c r="B45" s="384" t="s">
        <v>119</v>
      </c>
      <c r="C45" s="385" t="s">
        <v>1</v>
      </c>
      <c r="D45" s="386">
        <f t="shared" si="0"/>
        <v>15176276.18</v>
      </c>
      <c r="E45" s="387"/>
      <c r="F45" s="388"/>
      <c r="G45" s="384">
        <f>Венерология!I61</f>
        <v>1177337.76</v>
      </c>
      <c r="H45" s="384">
        <f>'Паллиативная МП'!O61</f>
        <v>10447941.5</v>
      </c>
      <c r="I45" s="384"/>
      <c r="J45" s="384">
        <f>Наркология!Q61</f>
        <v>1652950.6700000002</v>
      </c>
      <c r="K45" s="389">
        <f>Фтизиатрия!K61</f>
        <v>1898046.25</v>
      </c>
    </row>
    <row r="46" spans="1:11" s="30" customFormat="1" x14ac:dyDescent="0.2">
      <c r="A46" s="383">
        <v>40</v>
      </c>
      <c r="B46" s="390" t="s">
        <v>120</v>
      </c>
      <c r="C46" s="385" t="s">
        <v>241</v>
      </c>
      <c r="D46" s="386">
        <f t="shared" si="0"/>
        <v>17223406.84</v>
      </c>
      <c r="E46" s="387"/>
      <c r="F46" s="388"/>
      <c r="G46" s="384">
        <f>Венерология!I62</f>
        <v>1295349.21</v>
      </c>
      <c r="H46" s="384">
        <f>'Паллиативная МП'!O62</f>
        <v>10109550.25</v>
      </c>
      <c r="I46" s="384"/>
      <c r="J46" s="384">
        <f>Наркология!Q62</f>
        <v>2249769.38</v>
      </c>
      <c r="K46" s="389">
        <f>Фтизиатрия!K62</f>
        <v>3568738</v>
      </c>
    </row>
    <row r="47" spans="1:11" s="30" customFormat="1" x14ac:dyDescent="0.2">
      <c r="A47" s="383">
        <v>41</v>
      </c>
      <c r="B47" s="390" t="s">
        <v>121</v>
      </c>
      <c r="C47" s="385" t="s">
        <v>26</v>
      </c>
      <c r="D47" s="386">
        <f t="shared" si="0"/>
        <v>55788475.43</v>
      </c>
      <c r="E47" s="387"/>
      <c r="F47" s="388"/>
      <c r="G47" s="384">
        <f>Венерология!I63</f>
        <v>4990264.57</v>
      </c>
      <c r="H47" s="384">
        <f>'Паллиативная МП'!O63</f>
        <v>17222813.649999999</v>
      </c>
      <c r="I47" s="384"/>
      <c r="J47" s="384">
        <f>Наркология!Q63</f>
        <v>28089878.460000001</v>
      </c>
      <c r="K47" s="389">
        <f>Фтизиатрия!K63</f>
        <v>5485518.75</v>
      </c>
    </row>
    <row r="48" spans="1:11" s="30" customFormat="1" x14ac:dyDescent="0.2">
      <c r="A48" s="383">
        <v>42</v>
      </c>
      <c r="B48" s="390" t="s">
        <v>122</v>
      </c>
      <c r="C48" s="385" t="s">
        <v>242</v>
      </c>
      <c r="D48" s="386">
        <f t="shared" si="0"/>
        <v>13578342.660000002</v>
      </c>
      <c r="E48" s="387"/>
      <c r="F48" s="388"/>
      <c r="G48" s="384">
        <f>Венерология!I64</f>
        <v>970470.63</v>
      </c>
      <c r="H48" s="384">
        <f>'Паллиативная МП'!O64</f>
        <v>9709751.3000000007</v>
      </c>
      <c r="I48" s="384"/>
      <c r="J48" s="384">
        <f>Наркология!Q64</f>
        <v>1283666.81</v>
      </c>
      <c r="K48" s="389">
        <f>Фтизиатрия!K64</f>
        <v>1614453.92</v>
      </c>
    </row>
    <row r="49" spans="1:11" s="30" customFormat="1" x14ac:dyDescent="0.2">
      <c r="A49" s="383">
        <v>43</v>
      </c>
      <c r="B49" s="384" t="s">
        <v>133</v>
      </c>
      <c r="C49" s="385" t="s">
        <v>268</v>
      </c>
      <c r="D49" s="386">
        <f t="shared" si="0"/>
        <v>4808929.0500000007</v>
      </c>
      <c r="E49" s="387"/>
      <c r="F49" s="388"/>
      <c r="G49" s="384"/>
      <c r="H49" s="384">
        <f>'Паллиативная МП'!O75</f>
        <v>4808929.0500000007</v>
      </c>
      <c r="I49" s="384"/>
      <c r="J49" s="384"/>
      <c r="K49" s="389"/>
    </row>
    <row r="50" spans="1:11" s="30" customFormat="1" x14ac:dyDescent="0.2">
      <c r="A50" s="383">
        <v>44</v>
      </c>
      <c r="B50" s="384" t="s">
        <v>145</v>
      </c>
      <c r="C50" s="385" t="s">
        <v>277</v>
      </c>
      <c r="D50" s="386">
        <f t="shared" ref="D50:D69" si="1">E50+F50+G50+H50+I50+J50+K50</f>
        <v>36091527.399999999</v>
      </c>
      <c r="E50" s="387"/>
      <c r="F50" s="388"/>
      <c r="G50" s="384"/>
      <c r="H50" s="384">
        <f>'Паллиативная МП'!O86</f>
        <v>36063969.399999999</v>
      </c>
      <c r="I50" s="384">
        <f>Психотерапия!Q86</f>
        <v>27558</v>
      </c>
      <c r="J50" s="384"/>
      <c r="K50" s="389"/>
    </row>
    <row r="51" spans="1:11" s="30" customFormat="1" x14ac:dyDescent="0.2">
      <c r="A51" s="383">
        <v>45</v>
      </c>
      <c r="B51" s="390" t="s">
        <v>146</v>
      </c>
      <c r="C51" s="385" t="s">
        <v>35</v>
      </c>
      <c r="D51" s="386">
        <f t="shared" si="1"/>
        <v>25387387.25</v>
      </c>
      <c r="E51" s="387"/>
      <c r="F51" s="388"/>
      <c r="G51" s="384"/>
      <c r="H51" s="384">
        <f>'Паллиативная МП'!O87</f>
        <v>25387387.25</v>
      </c>
      <c r="I51" s="384"/>
      <c r="J51" s="384"/>
      <c r="K51" s="389"/>
    </row>
    <row r="52" spans="1:11" s="30" customFormat="1" x14ac:dyDescent="0.2">
      <c r="A52" s="383">
        <v>46</v>
      </c>
      <c r="B52" s="384" t="s">
        <v>147</v>
      </c>
      <c r="C52" s="385" t="s">
        <v>37</v>
      </c>
      <c r="D52" s="386">
        <f t="shared" si="1"/>
        <v>14879798.65</v>
      </c>
      <c r="E52" s="387"/>
      <c r="F52" s="388"/>
      <c r="G52" s="384"/>
      <c r="H52" s="384">
        <f>'Паллиативная МП'!O88</f>
        <v>14879798.65</v>
      </c>
      <c r="I52" s="384"/>
      <c r="J52" s="384"/>
      <c r="K52" s="389"/>
    </row>
    <row r="53" spans="1:11" s="30" customFormat="1" x14ac:dyDescent="0.2">
      <c r="A53" s="383">
        <v>47</v>
      </c>
      <c r="B53" s="384" t="s">
        <v>148</v>
      </c>
      <c r="C53" s="385" t="s">
        <v>36</v>
      </c>
      <c r="D53" s="386">
        <f t="shared" si="1"/>
        <v>16299440</v>
      </c>
      <c r="E53" s="387"/>
      <c r="F53" s="388"/>
      <c r="G53" s="384"/>
      <c r="H53" s="384">
        <f>'Паллиативная МП'!O89</f>
        <v>16299440</v>
      </c>
      <c r="I53" s="384"/>
      <c r="J53" s="384"/>
      <c r="K53" s="389"/>
    </row>
    <row r="54" spans="1:11" s="30" customFormat="1" x14ac:dyDescent="0.2">
      <c r="A54" s="383">
        <v>48</v>
      </c>
      <c r="B54" s="384" t="s">
        <v>159</v>
      </c>
      <c r="C54" s="385" t="s">
        <v>28</v>
      </c>
      <c r="D54" s="386">
        <f t="shared" si="1"/>
        <v>18583045.370000001</v>
      </c>
      <c r="E54" s="387"/>
      <c r="F54" s="388"/>
      <c r="G54" s="384">
        <f>Венерология!I101</f>
        <v>764991.87</v>
      </c>
      <c r="H54" s="384">
        <f>'Паллиативная МП'!O101</f>
        <v>9123510</v>
      </c>
      <c r="I54" s="384">
        <f>Психотерапия!Q101</f>
        <v>6709589.2199999997</v>
      </c>
      <c r="J54" s="384">
        <f>Наркология!Q101</f>
        <v>959873.85</v>
      </c>
      <c r="K54" s="389">
        <f>Фтизиатрия!K101</f>
        <v>1025080.4299999999</v>
      </c>
    </row>
    <row r="55" spans="1:11" s="30" customFormat="1" x14ac:dyDescent="0.2">
      <c r="A55" s="383">
        <v>49</v>
      </c>
      <c r="B55" s="390" t="s">
        <v>160</v>
      </c>
      <c r="C55" s="385" t="s">
        <v>12</v>
      </c>
      <c r="D55" s="386">
        <f t="shared" si="1"/>
        <v>13619170.709999997</v>
      </c>
      <c r="E55" s="387"/>
      <c r="F55" s="388"/>
      <c r="G55" s="384">
        <f>Венерология!I102</f>
        <v>985742.7</v>
      </c>
      <c r="H55" s="384">
        <f>'Паллиативная МП'!O102</f>
        <v>9123510</v>
      </c>
      <c r="I55" s="384">
        <f>Психотерапия!Q102</f>
        <v>682317.52</v>
      </c>
      <c r="J55" s="384">
        <f>Наркология!Q102</f>
        <v>1146084.3699999999</v>
      </c>
      <c r="K55" s="389">
        <f>Фтизиатрия!K102</f>
        <v>1681516.12</v>
      </c>
    </row>
    <row r="56" spans="1:11" s="30" customFormat="1" x14ac:dyDescent="0.2">
      <c r="A56" s="383">
        <v>50</v>
      </c>
      <c r="B56" s="390" t="s">
        <v>161</v>
      </c>
      <c r="C56" s="385" t="s">
        <v>27</v>
      </c>
      <c r="D56" s="386">
        <f t="shared" si="1"/>
        <v>18440668.380000003</v>
      </c>
      <c r="E56" s="387"/>
      <c r="F56" s="388"/>
      <c r="G56" s="384">
        <f>Венерология!I103</f>
        <v>1717413.69</v>
      </c>
      <c r="H56" s="384">
        <f>'Паллиативная МП'!O103</f>
        <v>10605774.050000001</v>
      </c>
      <c r="I56" s="384"/>
      <c r="J56" s="384">
        <f>Наркология!Q103</f>
        <v>2570891.29</v>
      </c>
      <c r="K56" s="389">
        <f>Фтизиатрия!K103</f>
        <v>3546589.35</v>
      </c>
    </row>
    <row r="57" spans="1:11" s="30" customFormat="1" x14ac:dyDescent="0.2">
      <c r="A57" s="383">
        <v>51</v>
      </c>
      <c r="B57" s="384" t="s">
        <v>162</v>
      </c>
      <c r="C57" s="385" t="s">
        <v>44</v>
      </c>
      <c r="D57" s="386">
        <f t="shared" si="1"/>
        <v>9054347.0899999999</v>
      </c>
      <c r="E57" s="387"/>
      <c r="F57" s="388"/>
      <c r="G57" s="384">
        <f>Венерология!I104</f>
        <v>760826.76</v>
      </c>
      <c r="H57" s="384">
        <f>'Паллиативная МП'!O104</f>
        <v>5486639.5</v>
      </c>
      <c r="I57" s="384"/>
      <c r="J57" s="384">
        <f>Наркология!Q104</f>
        <v>1346268.4100000001</v>
      </c>
      <c r="K57" s="389">
        <f>Фтизиатрия!K104</f>
        <v>1460612.42</v>
      </c>
    </row>
    <row r="58" spans="1:11" s="30" customFormat="1" x14ac:dyDescent="0.2">
      <c r="A58" s="383">
        <v>52</v>
      </c>
      <c r="B58" s="384" t="s">
        <v>163</v>
      </c>
      <c r="C58" s="385" t="s">
        <v>33</v>
      </c>
      <c r="D58" s="386">
        <f t="shared" si="1"/>
        <v>19413755.32</v>
      </c>
      <c r="E58" s="387"/>
      <c r="F58" s="388"/>
      <c r="G58" s="384">
        <f>Венерология!I105</f>
        <v>1129207.6000000001</v>
      </c>
      <c r="H58" s="384">
        <f>'Паллиативная МП'!O105</f>
        <v>9699474.9499999993</v>
      </c>
      <c r="I58" s="384"/>
      <c r="J58" s="384">
        <f>Наркология!Q105</f>
        <v>6500910.04</v>
      </c>
      <c r="K58" s="389">
        <f>Фтизиатрия!K105</f>
        <v>2084162.73</v>
      </c>
    </row>
    <row r="59" spans="1:11" s="30" customFormat="1" x14ac:dyDescent="0.2">
      <c r="A59" s="383">
        <v>53</v>
      </c>
      <c r="B59" s="384" t="s">
        <v>164</v>
      </c>
      <c r="C59" s="385" t="s">
        <v>29</v>
      </c>
      <c r="D59" s="386">
        <f t="shared" si="1"/>
        <v>18978790.560000002</v>
      </c>
      <c r="E59" s="387"/>
      <c r="F59" s="388"/>
      <c r="G59" s="384">
        <f>Венерология!I106</f>
        <v>2330147.65</v>
      </c>
      <c r="H59" s="384">
        <f>'Паллиативная МП'!O106</f>
        <v>10629270.550000001</v>
      </c>
      <c r="I59" s="384"/>
      <c r="J59" s="384">
        <f>Наркология!Q106</f>
        <v>3117161.2800000003</v>
      </c>
      <c r="K59" s="389">
        <f>Фтизиатрия!K106</f>
        <v>2902211.08</v>
      </c>
    </row>
    <row r="60" spans="1:11" s="30" customFormat="1" x14ac:dyDescent="0.2">
      <c r="A60" s="383">
        <v>54</v>
      </c>
      <c r="B60" s="384" t="s">
        <v>165</v>
      </c>
      <c r="C60" s="385" t="s">
        <v>30</v>
      </c>
      <c r="D60" s="386">
        <f t="shared" si="1"/>
        <v>17858775.559999999</v>
      </c>
      <c r="E60" s="387"/>
      <c r="F60" s="388"/>
      <c r="G60" s="384">
        <f>Венерология!I107</f>
        <v>1671134.69</v>
      </c>
      <c r="H60" s="384">
        <f>'Паллиативная МП'!O107</f>
        <v>10985034.9</v>
      </c>
      <c r="I60" s="384"/>
      <c r="J60" s="384">
        <f>Наркология!Q107</f>
        <v>3214267.15</v>
      </c>
      <c r="K60" s="389">
        <f>Фтизиатрия!K107</f>
        <v>1988338.8199999998</v>
      </c>
    </row>
    <row r="61" spans="1:11" s="30" customFormat="1" x14ac:dyDescent="0.2">
      <c r="A61" s="383">
        <v>55</v>
      </c>
      <c r="B61" s="390" t="s">
        <v>166</v>
      </c>
      <c r="C61" s="385" t="s">
        <v>14</v>
      </c>
      <c r="D61" s="386">
        <f t="shared" si="1"/>
        <v>27013546.039999999</v>
      </c>
      <c r="E61" s="387"/>
      <c r="F61" s="388"/>
      <c r="G61" s="384">
        <f>Венерология!I108</f>
        <v>764066.29</v>
      </c>
      <c r="H61" s="384">
        <f>'Паллиативная МП'!O108</f>
        <v>4561755</v>
      </c>
      <c r="I61" s="384">
        <f>Психотерапия!Q108</f>
        <v>13200665.6</v>
      </c>
      <c r="J61" s="384">
        <f>Наркология!Q108</f>
        <v>7329174.9000000004</v>
      </c>
      <c r="K61" s="389">
        <f>Фтизиатрия!K108</f>
        <v>1157884.25</v>
      </c>
    </row>
    <row r="62" spans="1:11" s="30" customFormat="1" x14ac:dyDescent="0.2">
      <c r="A62" s="383">
        <v>56</v>
      </c>
      <c r="B62" s="384" t="s">
        <v>167</v>
      </c>
      <c r="C62" s="385" t="s">
        <v>31</v>
      </c>
      <c r="D62" s="386">
        <f t="shared" si="1"/>
        <v>13826027.35</v>
      </c>
      <c r="E62" s="387"/>
      <c r="F62" s="388"/>
      <c r="G62" s="384">
        <f>Венерология!I109</f>
        <v>1032947.28</v>
      </c>
      <c r="H62" s="384">
        <f>'Паллиативная МП'!O109</f>
        <v>10014616.35</v>
      </c>
      <c r="I62" s="384"/>
      <c r="J62" s="384">
        <f>Наркология!Q109</f>
        <v>1695609.97</v>
      </c>
      <c r="K62" s="389">
        <f>Фтизиатрия!K109</f>
        <v>1082853.75</v>
      </c>
    </row>
    <row r="63" spans="1:11" s="30" customFormat="1" x14ac:dyDescent="0.2">
      <c r="A63" s="383">
        <v>57</v>
      </c>
      <c r="B63" s="384" t="s">
        <v>168</v>
      </c>
      <c r="C63" s="385" t="s">
        <v>15</v>
      </c>
      <c r="D63" s="386">
        <f t="shared" si="1"/>
        <v>17284179.439999998</v>
      </c>
      <c r="E63" s="387"/>
      <c r="F63" s="388"/>
      <c r="G63" s="384">
        <f>Венерология!I110</f>
        <v>787668.58</v>
      </c>
      <c r="H63" s="384">
        <f>'Паллиативная МП'!O110</f>
        <v>9123510</v>
      </c>
      <c r="I63" s="384"/>
      <c r="J63" s="384">
        <f>Наркология!Q110</f>
        <v>5760134.8599999994</v>
      </c>
      <c r="K63" s="389">
        <f>Фтизиатрия!K110</f>
        <v>1612866</v>
      </c>
    </row>
    <row r="64" spans="1:11" s="30" customFormat="1" x14ac:dyDescent="0.2">
      <c r="A64" s="383">
        <v>58</v>
      </c>
      <c r="B64" s="384" t="s">
        <v>169</v>
      </c>
      <c r="C64" s="385" t="s">
        <v>13</v>
      </c>
      <c r="D64" s="386">
        <f t="shared" si="1"/>
        <v>25475345.490000002</v>
      </c>
      <c r="E64" s="387"/>
      <c r="F64" s="388"/>
      <c r="G64" s="384">
        <f>Венерология!I111</f>
        <v>1337808.25</v>
      </c>
      <c r="H64" s="384">
        <f>'Паллиативная МП'!O111</f>
        <v>13245560.65</v>
      </c>
      <c r="I64" s="384"/>
      <c r="J64" s="384">
        <f>Наркология!Q111</f>
        <v>8597193.3399999999</v>
      </c>
      <c r="K64" s="389">
        <f>Фтизиатрия!K111</f>
        <v>2294783.25</v>
      </c>
    </row>
    <row r="65" spans="1:11" s="30" customFormat="1" x14ac:dyDescent="0.2">
      <c r="A65" s="383">
        <v>59</v>
      </c>
      <c r="B65" s="390" t="s">
        <v>170</v>
      </c>
      <c r="C65" s="385" t="s">
        <v>32</v>
      </c>
      <c r="D65" s="386">
        <f t="shared" si="1"/>
        <v>14490629.399999999</v>
      </c>
      <c r="E65" s="387"/>
      <c r="F65" s="388"/>
      <c r="G65" s="384">
        <f>Венерология!I112</f>
        <v>2137627.0099999998</v>
      </c>
      <c r="H65" s="384">
        <f>'Паллиативная МП'!O112</f>
        <v>9591328.5999999996</v>
      </c>
      <c r="I65" s="384"/>
      <c r="J65" s="384">
        <f>Наркология!Q112</f>
        <v>1333161.8399999999</v>
      </c>
      <c r="K65" s="389">
        <f>Фтизиатрия!K112</f>
        <v>1428511.95</v>
      </c>
    </row>
    <row r="66" spans="1:11" s="30" customFormat="1" x14ac:dyDescent="0.2">
      <c r="A66" s="383">
        <v>60</v>
      </c>
      <c r="B66" s="390" t="s">
        <v>171</v>
      </c>
      <c r="C66" s="385" t="s">
        <v>54</v>
      </c>
      <c r="D66" s="386">
        <f t="shared" si="1"/>
        <v>18574985.739999998</v>
      </c>
      <c r="E66" s="387"/>
      <c r="F66" s="388"/>
      <c r="G66" s="384">
        <f>Венерология!I113</f>
        <v>960752.04</v>
      </c>
      <c r="H66" s="384">
        <f>'Паллиативная МП'!O113</f>
        <v>11355472.449999999</v>
      </c>
      <c r="I66" s="384">
        <f>Психотерапия!Q113</f>
        <v>2434282.52</v>
      </c>
      <c r="J66" s="384">
        <f>Наркология!Q113</f>
        <v>1772904.9</v>
      </c>
      <c r="K66" s="389">
        <f>Фтизиатрия!K113</f>
        <v>2051573.83</v>
      </c>
    </row>
    <row r="67" spans="1:11" s="30" customFormat="1" x14ac:dyDescent="0.2">
      <c r="A67" s="383">
        <v>61</v>
      </c>
      <c r="B67" s="384" t="s">
        <v>172</v>
      </c>
      <c r="C67" s="385" t="s">
        <v>34</v>
      </c>
      <c r="D67" s="386">
        <f t="shared" si="1"/>
        <v>28736644.649999999</v>
      </c>
      <c r="E67" s="387"/>
      <c r="F67" s="388"/>
      <c r="G67" s="384">
        <f>Венерология!I114</f>
        <v>2164931.62</v>
      </c>
      <c r="H67" s="384">
        <f>'Паллиативная МП'!O114</f>
        <v>11328562.699999999</v>
      </c>
      <c r="I67" s="384"/>
      <c r="J67" s="384">
        <f>Наркология!Q114</f>
        <v>11942114.199999999</v>
      </c>
      <c r="K67" s="389">
        <f>Фтизиатрия!K114</f>
        <v>3301036.13</v>
      </c>
    </row>
    <row r="68" spans="1:11" s="30" customFormat="1" x14ac:dyDescent="0.2">
      <c r="A68" s="383">
        <v>62</v>
      </c>
      <c r="B68" s="384" t="s">
        <v>173</v>
      </c>
      <c r="C68" s="385" t="s">
        <v>243</v>
      </c>
      <c r="D68" s="386">
        <f t="shared" si="1"/>
        <v>12710821.939999999</v>
      </c>
      <c r="E68" s="387"/>
      <c r="F68" s="388"/>
      <c r="G68" s="384">
        <f>Венерология!I115</f>
        <v>857549.87</v>
      </c>
      <c r="H68" s="384">
        <f>'Паллиативная МП'!O115</f>
        <v>9123510</v>
      </c>
      <c r="I68" s="384"/>
      <c r="J68" s="384">
        <f>Наркология!Q115</f>
        <v>1122601.8099999998</v>
      </c>
      <c r="K68" s="389">
        <f>Фтизиатрия!K115</f>
        <v>1607160.26</v>
      </c>
    </row>
    <row r="69" spans="1:11" s="30" customFormat="1" x14ac:dyDescent="0.2">
      <c r="A69" s="383">
        <v>63</v>
      </c>
      <c r="B69" s="390" t="s">
        <v>213</v>
      </c>
      <c r="C69" s="385" t="s">
        <v>214</v>
      </c>
      <c r="D69" s="386">
        <f t="shared" si="1"/>
        <v>33323405.850000001</v>
      </c>
      <c r="E69" s="387"/>
      <c r="F69" s="388"/>
      <c r="G69" s="384"/>
      <c r="H69" s="384">
        <f>'Паллиативная МП'!O138</f>
        <v>33323405.850000001</v>
      </c>
      <c r="I69" s="384"/>
      <c r="J69" s="384"/>
      <c r="K69" s="389"/>
    </row>
    <row r="70" spans="1:11" s="30" customFormat="1" x14ac:dyDescent="0.2">
      <c r="A70" s="383">
        <v>64</v>
      </c>
      <c r="B70" s="390" t="s">
        <v>222</v>
      </c>
      <c r="C70" s="385" t="s">
        <v>42</v>
      </c>
      <c r="D70" s="386">
        <f t="shared" ref="D70:D72" si="2">E70+F70+G70+H70+I70+J70+K70</f>
        <v>65229856.5</v>
      </c>
      <c r="E70" s="387"/>
      <c r="F70" s="388"/>
      <c r="G70" s="384"/>
      <c r="H70" s="384">
        <f>'Паллиативная МП'!O145</f>
        <v>65229856.5</v>
      </c>
      <c r="I70" s="384"/>
      <c r="J70" s="384"/>
      <c r="K70" s="389"/>
    </row>
    <row r="71" spans="1:11" s="30" customFormat="1" x14ac:dyDescent="0.2">
      <c r="A71" s="383">
        <v>65</v>
      </c>
      <c r="B71" s="384" t="s">
        <v>224</v>
      </c>
      <c r="C71" s="385" t="s">
        <v>225</v>
      </c>
      <c r="D71" s="386">
        <f t="shared" si="2"/>
        <v>13830409.67</v>
      </c>
      <c r="E71" s="387"/>
      <c r="F71" s="388"/>
      <c r="G71" s="384">
        <f>Венерология!I147</f>
        <v>2266282.63</v>
      </c>
      <c r="H71" s="384">
        <f>'Паллиативная МП'!O147</f>
        <v>4394831.45</v>
      </c>
      <c r="I71" s="384"/>
      <c r="J71" s="384">
        <f>Наркология!Q147</f>
        <v>3829359.94</v>
      </c>
      <c r="K71" s="389">
        <f>Фтизиатрия!K147</f>
        <v>3339935.65</v>
      </c>
    </row>
    <row r="72" spans="1:11" s="30" customFormat="1" ht="12.75" thickBot="1" x14ac:dyDescent="0.25">
      <c r="A72" s="392">
        <v>66</v>
      </c>
      <c r="B72" s="393" t="s">
        <v>285</v>
      </c>
      <c r="C72" s="394" t="s">
        <v>286</v>
      </c>
      <c r="D72" s="395">
        <f t="shared" si="2"/>
        <v>440066558.41000003</v>
      </c>
      <c r="E72" s="396"/>
      <c r="F72" s="397"/>
      <c r="G72" s="398"/>
      <c r="H72" s="398"/>
      <c r="I72" s="398"/>
      <c r="J72" s="398">
        <f>Наркология!Q151</f>
        <v>440066558.41000003</v>
      </c>
      <c r="K72" s="399"/>
    </row>
    <row r="73" spans="1:11" s="30" customFormat="1" x14ac:dyDescent="0.2">
      <c r="A73" s="29"/>
      <c r="C73" s="312"/>
    </row>
    <row r="74" spans="1:11" x14ac:dyDescent="0.2">
      <c r="D74" s="5"/>
      <c r="G74" s="5"/>
    </row>
    <row r="75" spans="1:11" x14ac:dyDescent="0.2">
      <c r="D75" s="5"/>
      <c r="G75" s="5"/>
    </row>
    <row r="76" spans="1:11" x14ac:dyDescent="0.2">
      <c r="D76" s="5"/>
      <c r="G76" s="5"/>
    </row>
    <row r="77" spans="1:11" x14ac:dyDescent="0.2">
      <c r="D77" s="5"/>
      <c r="G77" s="5"/>
    </row>
    <row r="78" spans="1:11" x14ac:dyDescent="0.2">
      <c r="D78" s="5"/>
      <c r="G78" s="5"/>
    </row>
    <row r="79" spans="1:11" x14ac:dyDescent="0.2">
      <c r="D79" s="5"/>
      <c r="G79" s="5"/>
    </row>
  </sheetData>
  <mergeCells count="13">
    <mergeCell ref="A1:K1"/>
    <mergeCell ref="J4:J5"/>
    <mergeCell ref="K4:K5"/>
    <mergeCell ref="A3:A5"/>
    <mergeCell ref="B3:B5"/>
    <mergeCell ref="C3:C5"/>
    <mergeCell ref="D3:K3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  <vt:lpstr>СБП для Пр.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2023-09-22T07:08:58Z</cp:lastPrinted>
  <dcterms:created xsi:type="dcterms:W3CDTF">2012-12-23T03:42:29Z</dcterms:created>
  <dcterms:modified xsi:type="dcterms:W3CDTF">2023-11-28T05:14:42Z</dcterms:modified>
</cp:coreProperties>
</file>