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6-23\"/>
    </mc:Choice>
  </mc:AlternateContent>
  <xr:revisionPtr revIDLastSave="0" documentId="13_ncr:1_{BE66AAD3-AAF9-4009-B24B-D19C204D6582}" xr6:coauthVersionLast="36" xr6:coauthVersionMax="36" xr10:uidLastSave="{00000000-0000-0000-0000-000000000000}"/>
  <bookViews>
    <workbookView xWindow="-30" yWindow="360" windowWidth="10365" windowHeight="10740" activeTab="1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calcPr calcId="191029"/>
</workbook>
</file>

<file path=xl/calcChain.xml><?xml version="1.0" encoding="utf-8"?>
<calcChain xmlns="http://schemas.openxmlformats.org/spreadsheetml/2006/main">
  <c r="H7" i="13" l="1"/>
  <c r="K7" i="13" s="1"/>
  <c r="J7" i="15"/>
  <c r="Q7" i="15" s="1"/>
  <c r="J7" i="16"/>
  <c r="Q7" i="16" s="1"/>
  <c r="N7" i="10"/>
  <c r="I7" i="10"/>
  <c r="J7" i="10" s="1"/>
  <c r="O7" i="10" s="1"/>
  <c r="I7" i="8"/>
  <c r="K153" i="13" l="1"/>
  <c r="F153" i="8" l="1"/>
  <c r="I153" i="8" s="1"/>
  <c r="E153" i="18"/>
  <c r="F153" i="18"/>
  <c r="K153" i="18"/>
  <c r="E8" i="13"/>
  <c r="G8" i="13"/>
  <c r="I8" i="13"/>
  <c r="J8" i="13"/>
  <c r="D8" i="13"/>
  <c r="E8" i="15"/>
  <c r="G8" i="15"/>
  <c r="H8" i="15"/>
  <c r="K8" i="15"/>
  <c r="L8" i="15"/>
  <c r="N8" i="15"/>
  <c r="O8" i="15"/>
  <c r="F153" i="15"/>
  <c r="I153" i="15"/>
  <c r="M153" i="15"/>
  <c r="P153" i="15"/>
  <c r="F153" i="16"/>
  <c r="I153" i="16"/>
  <c r="M153" i="16"/>
  <c r="P153" i="16"/>
  <c r="E8" i="16"/>
  <c r="G8" i="16"/>
  <c r="H8" i="16"/>
  <c r="K8" i="16"/>
  <c r="L8" i="16"/>
  <c r="N8" i="16"/>
  <c r="O8" i="16"/>
  <c r="H153" i="10"/>
  <c r="I153" i="10"/>
  <c r="N153" i="10"/>
  <c r="E8" i="10"/>
  <c r="F8" i="10"/>
  <c r="G8" i="10"/>
  <c r="K8" i="10"/>
  <c r="L8" i="10"/>
  <c r="M8" i="10"/>
  <c r="D8" i="10"/>
  <c r="J153" i="15" l="1"/>
  <c r="Q153" i="15" s="1"/>
  <c r="J153" i="10"/>
  <c r="O153" i="10" s="1"/>
  <c r="J153" i="16"/>
  <c r="Q153" i="16" s="1"/>
  <c r="G153" i="18"/>
  <c r="J153" i="18" l="1"/>
  <c r="H153" i="18"/>
  <c r="I153" i="18"/>
  <c r="D153" i="18" l="1"/>
  <c r="F152" i="13" l="1"/>
  <c r="F152" i="15"/>
  <c r="I152" i="15"/>
  <c r="M152" i="15"/>
  <c r="P152" i="15"/>
  <c r="F152" i="8"/>
  <c r="I152" i="8" s="1"/>
  <c r="F152" i="16"/>
  <c r="I152" i="16"/>
  <c r="M152" i="16"/>
  <c r="P152" i="16"/>
  <c r="J152" i="16" l="1"/>
  <c r="Q152" i="16" s="1"/>
  <c r="I152" i="18" s="1"/>
  <c r="J152" i="15"/>
  <c r="Q152" i="15" s="1"/>
  <c r="H152" i="13"/>
  <c r="K152" i="13" s="1"/>
  <c r="G152" i="18"/>
  <c r="F152" i="18"/>
  <c r="E152" i="18"/>
  <c r="N152" i="10"/>
  <c r="H152" i="10"/>
  <c r="I152" i="10"/>
  <c r="J152" i="18" l="1"/>
  <c r="K152" i="18"/>
  <c r="J152" i="10"/>
  <c r="O152" i="10" s="1"/>
  <c r="H152" i="18" l="1"/>
  <c r="D152" i="18" s="1"/>
  <c r="H147" i="14" l="1"/>
  <c r="K147" i="14" s="1"/>
  <c r="I8" i="14"/>
  <c r="I6" i="14" s="1"/>
  <c r="I155" i="14" s="1"/>
  <c r="J8" i="14"/>
  <c r="J6" i="14" s="1"/>
  <c r="J155" i="14" s="1"/>
  <c r="F11" i="13" l="1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0" i="13"/>
  <c r="F9" i="13"/>
  <c r="E6" i="13"/>
  <c r="G6" i="13"/>
  <c r="I6" i="13"/>
  <c r="D6" i="13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I146" i="8" s="1"/>
  <c r="F147" i="8"/>
  <c r="I147" i="8" s="1"/>
  <c r="F148" i="8"/>
  <c r="I148" i="8" s="1"/>
  <c r="F149" i="8"/>
  <c r="I149" i="8" s="1"/>
  <c r="F150" i="8"/>
  <c r="I150" i="8" s="1"/>
  <c r="F151" i="8"/>
  <c r="I151" i="8" s="1"/>
  <c r="F9" i="8"/>
  <c r="I9" i="8" s="1"/>
  <c r="G8" i="8"/>
  <c r="G6" i="8" s="1"/>
  <c r="H8" i="8"/>
  <c r="H6" i="8" s="1"/>
  <c r="E8" i="8"/>
  <c r="E6" i="8" s="1"/>
  <c r="D8" i="8"/>
  <c r="F8" i="13" l="1"/>
  <c r="H89" i="13"/>
  <c r="K89" i="13" s="1"/>
  <c r="H57" i="13"/>
  <c r="K57" i="13" s="1"/>
  <c r="H25" i="13"/>
  <c r="K25" i="13" s="1"/>
  <c r="H121" i="13"/>
  <c r="K121" i="13" s="1"/>
  <c r="H151" i="13"/>
  <c r="K151" i="13" s="1"/>
  <c r="H143" i="13"/>
  <c r="K143" i="13" s="1"/>
  <c r="H131" i="13"/>
  <c r="K131" i="13" s="1"/>
  <c r="H123" i="13"/>
  <c r="K123" i="13" s="1"/>
  <c r="H111" i="13"/>
  <c r="K111" i="13" s="1"/>
  <c r="H103" i="13"/>
  <c r="K103" i="13" s="1"/>
  <c r="H95" i="13"/>
  <c r="K95" i="13" s="1"/>
  <c r="H87" i="13"/>
  <c r="K87" i="13" s="1"/>
  <c r="H79" i="13"/>
  <c r="K79" i="13" s="1"/>
  <c r="H71" i="13"/>
  <c r="K71" i="13" s="1"/>
  <c r="H63" i="13"/>
  <c r="K63" i="13" s="1"/>
  <c r="H51" i="13"/>
  <c r="K51" i="13" s="1"/>
  <c r="H43" i="13"/>
  <c r="K43" i="13" s="1"/>
  <c r="H35" i="13"/>
  <c r="K35" i="13" s="1"/>
  <c r="H31" i="13"/>
  <c r="K31" i="13" s="1"/>
  <c r="H27" i="13"/>
  <c r="K27" i="13" s="1"/>
  <c r="H23" i="13"/>
  <c r="K23" i="13" s="1"/>
  <c r="H19" i="13"/>
  <c r="K19" i="13" s="1"/>
  <c r="H15" i="13"/>
  <c r="K15" i="13" s="1"/>
  <c r="H11" i="13"/>
  <c r="K11" i="13" s="1"/>
  <c r="H150" i="13"/>
  <c r="K150" i="13" s="1"/>
  <c r="H146" i="13"/>
  <c r="K146" i="13" s="1"/>
  <c r="H142" i="13"/>
  <c r="K142" i="13" s="1"/>
  <c r="H138" i="13"/>
  <c r="K138" i="13" s="1"/>
  <c r="H134" i="13"/>
  <c r="K134" i="13" s="1"/>
  <c r="H130" i="13"/>
  <c r="K130" i="13" s="1"/>
  <c r="H126" i="13"/>
  <c r="K126" i="13" s="1"/>
  <c r="H122" i="13"/>
  <c r="K122" i="13" s="1"/>
  <c r="H118" i="13"/>
  <c r="K118" i="13" s="1"/>
  <c r="H114" i="13"/>
  <c r="K114" i="13" s="1"/>
  <c r="H110" i="13"/>
  <c r="K110" i="13" s="1"/>
  <c r="H106" i="13"/>
  <c r="K106" i="13" s="1"/>
  <c r="H102" i="13"/>
  <c r="K102" i="13" s="1"/>
  <c r="H98" i="13"/>
  <c r="K98" i="13" s="1"/>
  <c r="H94" i="13"/>
  <c r="K94" i="13" s="1"/>
  <c r="H90" i="13"/>
  <c r="K90" i="13" s="1"/>
  <c r="H86" i="13"/>
  <c r="K86" i="13" s="1"/>
  <c r="H82" i="13"/>
  <c r="K82" i="13" s="1"/>
  <c r="H78" i="13"/>
  <c r="K78" i="13" s="1"/>
  <c r="H74" i="13"/>
  <c r="K74" i="13" s="1"/>
  <c r="H70" i="13"/>
  <c r="K70" i="13" s="1"/>
  <c r="H66" i="13"/>
  <c r="K66" i="13" s="1"/>
  <c r="H62" i="13"/>
  <c r="K62" i="13" s="1"/>
  <c r="H58" i="13"/>
  <c r="K58" i="13" s="1"/>
  <c r="H54" i="13"/>
  <c r="K54" i="13" s="1"/>
  <c r="H50" i="13"/>
  <c r="K50" i="13" s="1"/>
  <c r="H46" i="13"/>
  <c r="K46" i="13" s="1"/>
  <c r="H42" i="13"/>
  <c r="K42" i="13" s="1"/>
  <c r="H38" i="13"/>
  <c r="K38" i="13" s="1"/>
  <c r="H34" i="13"/>
  <c r="K34" i="13" s="1"/>
  <c r="H30" i="13"/>
  <c r="K30" i="13" s="1"/>
  <c r="H26" i="13"/>
  <c r="K26" i="13" s="1"/>
  <c r="H22" i="13"/>
  <c r="K22" i="13" s="1"/>
  <c r="H18" i="13"/>
  <c r="K18" i="13" s="1"/>
  <c r="H14" i="13"/>
  <c r="K14" i="13" s="1"/>
  <c r="H145" i="13"/>
  <c r="K145" i="13" s="1"/>
  <c r="H113" i="13"/>
  <c r="K113" i="13" s="1"/>
  <c r="H81" i="13"/>
  <c r="K81" i="13" s="1"/>
  <c r="H49" i="13"/>
  <c r="K49" i="13" s="1"/>
  <c r="H17" i="13"/>
  <c r="K17" i="13" s="1"/>
  <c r="H139" i="13"/>
  <c r="K139" i="13" s="1"/>
  <c r="H115" i="13"/>
  <c r="K115" i="13" s="1"/>
  <c r="H59" i="13"/>
  <c r="K59" i="13" s="1"/>
  <c r="J6" i="13"/>
  <c r="H141" i="13"/>
  <c r="K141" i="13" s="1"/>
  <c r="H125" i="13"/>
  <c r="K125" i="13" s="1"/>
  <c r="H109" i="13"/>
  <c r="K109" i="13" s="1"/>
  <c r="H101" i="13"/>
  <c r="K101" i="13" s="1"/>
  <c r="H93" i="13"/>
  <c r="K93" i="13" s="1"/>
  <c r="H85" i="13"/>
  <c r="K85" i="13" s="1"/>
  <c r="H77" i="13"/>
  <c r="K77" i="13" s="1"/>
  <c r="H69" i="13"/>
  <c r="K69" i="13" s="1"/>
  <c r="H61" i="13"/>
  <c r="K61" i="13" s="1"/>
  <c r="H53" i="13"/>
  <c r="K53" i="13" s="1"/>
  <c r="H45" i="13"/>
  <c r="K45" i="13" s="1"/>
  <c r="H37" i="13"/>
  <c r="K37" i="13" s="1"/>
  <c r="H29" i="13"/>
  <c r="K29" i="13" s="1"/>
  <c r="H21" i="13"/>
  <c r="K21" i="13" s="1"/>
  <c r="H13" i="13"/>
  <c r="K13" i="13" s="1"/>
  <c r="H137" i="13"/>
  <c r="K137" i="13" s="1"/>
  <c r="H105" i="13"/>
  <c r="K105" i="13" s="1"/>
  <c r="H73" i="13"/>
  <c r="K73" i="13" s="1"/>
  <c r="H41" i="13"/>
  <c r="K41" i="13" s="1"/>
  <c r="H147" i="13"/>
  <c r="K147" i="13" s="1"/>
  <c r="H135" i="13"/>
  <c r="K135" i="13" s="1"/>
  <c r="H127" i="13"/>
  <c r="K127" i="13" s="1"/>
  <c r="H119" i="13"/>
  <c r="K119" i="13" s="1"/>
  <c r="H107" i="13"/>
  <c r="K107" i="13" s="1"/>
  <c r="H99" i="13"/>
  <c r="K99" i="13" s="1"/>
  <c r="H91" i="13"/>
  <c r="H83" i="13"/>
  <c r="K83" i="13" s="1"/>
  <c r="H75" i="13"/>
  <c r="K75" i="13" s="1"/>
  <c r="H67" i="13"/>
  <c r="K67" i="13" s="1"/>
  <c r="H55" i="13"/>
  <c r="K55" i="13" s="1"/>
  <c r="H47" i="13"/>
  <c r="K47" i="13" s="1"/>
  <c r="H39" i="13"/>
  <c r="K39" i="13" s="1"/>
  <c r="H9" i="13"/>
  <c r="K9" i="13" s="1"/>
  <c r="H149" i="13"/>
  <c r="K149" i="13" s="1"/>
  <c r="H133" i="13"/>
  <c r="K133" i="13" s="1"/>
  <c r="H117" i="13"/>
  <c r="K117" i="13" s="1"/>
  <c r="H10" i="13"/>
  <c r="K10" i="13" s="1"/>
  <c r="H148" i="13"/>
  <c r="K148" i="13" s="1"/>
  <c r="H144" i="13"/>
  <c r="K144" i="13" s="1"/>
  <c r="H140" i="13"/>
  <c r="K140" i="13" s="1"/>
  <c r="H136" i="13"/>
  <c r="K136" i="13" s="1"/>
  <c r="H132" i="13"/>
  <c r="K132" i="13" s="1"/>
  <c r="H128" i="13"/>
  <c r="K128" i="13" s="1"/>
  <c r="H124" i="13"/>
  <c r="K124" i="13" s="1"/>
  <c r="H120" i="13"/>
  <c r="K120" i="13" s="1"/>
  <c r="H116" i="13"/>
  <c r="K116" i="13" s="1"/>
  <c r="H112" i="13"/>
  <c r="K112" i="13" s="1"/>
  <c r="H108" i="13"/>
  <c r="K108" i="13" s="1"/>
  <c r="H104" i="13"/>
  <c r="K104" i="13" s="1"/>
  <c r="H100" i="13"/>
  <c r="K100" i="13" s="1"/>
  <c r="H96" i="13"/>
  <c r="K96" i="13" s="1"/>
  <c r="H92" i="13"/>
  <c r="K92" i="13" s="1"/>
  <c r="H88" i="13"/>
  <c r="K88" i="13" s="1"/>
  <c r="H84" i="13"/>
  <c r="K84" i="13" s="1"/>
  <c r="H80" i="13"/>
  <c r="K80" i="13" s="1"/>
  <c r="H76" i="13"/>
  <c r="K76" i="13" s="1"/>
  <c r="H72" i="13"/>
  <c r="K72" i="13" s="1"/>
  <c r="H68" i="13"/>
  <c r="K68" i="13" s="1"/>
  <c r="H64" i="13"/>
  <c r="K64" i="13" s="1"/>
  <c r="H60" i="13"/>
  <c r="K60" i="13" s="1"/>
  <c r="H56" i="13"/>
  <c r="K56" i="13" s="1"/>
  <c r="H52" i="13"/>
  <c r="K52" i="13" s="1"/>
  <c r="H48" i="13"/>
  <c r="K48" i="13" s="1"/>
  <c r="H44" i="13"/>
  <c r="K44" i="13" s="1"/>
  <c r="H40" i="13"/>
  <c r="K40" i="13" s="1"/>
  <c r="H36" i="13"/>
  <c r="K36" i="13" s="1"/>
  <c r="H32" i="13"/>
  <c r="K32" i="13" s="1"/>
  <c r="H28" i="13"/>
  <c r="K28" i="13" s="1"/>
  <c r="H24" i="13"/>
  <c r="K24" i="13" s="1"/>
  <c r="H20" i="13"/>
  <c r="K20" i="13" s="1"/>
  <c r="H16" i="13"/>
  <c r="K16" i="13" s="1"/>
  <c r="H12" i="13"/>
  <c r="K12" i="13" s="1"/>
  <c r="H129" i="13"/>
  <c r="K129" i="13" s="1"/>
  <c r="H97" i="13"/>
  <c r="K97" i="13" s="1"/>
  <c r="H65" i="13"/>
  <c r="K65" i="13" s="1"/>
  <c r="H33" i="13"/>
  <c r="K33" i="13" s="1"/>
  <c r="D6" i="8"/>
  <c r="I8" i="8"/>
  <c r="F8" i="8"/>
  <c r="F6" i="8" s="1"/>
  <c r="P151" i="15"/>
  <c r="M151" i="15"/>
  <c r="I151" i="15"/>
  <c r="F151" i="15"/>
  <c r="P150" i="15"/>
  <c r="M150" i="15"/>
  <c r="I150" i="15"/>
  <c r="F150" i="15"/>
  <c r="P149" i="15"/>
  <c r="M149" i="15"/>
  <c r="I149" i="15"/>
  <c r="F149" i="15"/>
  <c r="P148" i="15"/>
  <c r="M148" i="15"/>
  <c r="I148" i="15"/>
  <c r="F148" i="15"/>
  <c r="P147" i="15"/>
  <c r="M147" i="15"/>
  <c r="I147" i="15"/>
  <c r="F147" i="15"/>
  <c r="P146" i="15"/>
  <c r="M146" i="15"/>
  <c r="I146" i="15"/>
  <c r="F146" i="15"/>
  <c r="P145" i="15"/>
  <c r="M145" i="15"/>
  <c r="I145" i="15"/>
  <c r="F145" i="15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P119" i="15"/>
  <c r="M119" i="15"/>
  <c r="I119" i="15"/>
  <c r="P118" i="15"/>
  <c r="M118" i="15"/>
  <c r="I118" i="15"/>
  <c r="P117" i="15"/>
  <c r="M117" i="15"/>
  <c r="I117" i="15"/>
  <c r="P116" i="15"/>
  <c r="M116" i="15"/>
  <c r="I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L6" i="10"/>
  <c r="M6" i="10"/>
  <c r="K6" i="10"/>
  <c r="G6" i="10"/>
  <c r="F6" i="10"/>
  <c r="E6" i="10"/>
  <c r="D6" i="10"/>
  <c r="O6" i="16"/>
  <c r="N6" i="16"/>
  <c r="L6" i="16"/>
  <c r="K6" i="16"/>
  <c r="H6" i="16"/>
  <c r="G6" i="16"/>
  <c r="E6" i="16"/>
  <c r="M8" i="15" l="1"/>
  <c r="M6" i="15" s="1"/>
  <c r="K91" i="13"/>
  <c r="H8" i="13"/>
  <c r="H6" i="13" s="1"/>
  <c r="I8" i="15"/>
  <c r="P8" i="15"/>
  <c r="I6" i="8"/>
  <c r="F6" i="13"/>
  <c r="J122" i="15"/>
  <c r="Q122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J142" i="15"/>
  <c r="Q142" i="15" s="1"/>
  <c r="J144" i="15"/>
  <c r="Q144" i="15" s="1"/>
  <c r="J146" i="15"/>
  <c r="Q146" i="15" s="1"/>
  <c r="J148" i="15"/>
  <c r="Q148" i="15" s="1"/>
  <c r="J150" i="15"/>
  <c r="Q150" i="15" s="1"/>
  <c r="J121" i="15"/>
  <c r="Q121" i="15" s="1"/>
  <c r="J123" i="15"/>
  <c r="Q123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45" i="15"/>
  <c r="Q145" i="15" s="1"/>
  <c r="J147" i="15"/>
  <c r="Q147" i="15" s="1"/>
  <c r="J149" i="15"/>
  <c r="Q149" i="15" s="1"/>
  <c r="J151" i="15"/>
  <c r="Q151" i="15" s="1"/>
  <c r="P151" i="16"/>
  <c r="M151" i="16"/>
  <c r="I151" i="16"/>
  <c r="F151" i="16"/>
  <c r="P150" i="16"/>
  <c r="M150" i="16"/>
  <c r="I150" i="16"/>
  <c r="F150" i="16"/>
  <c r="P149" i="16"/>
  <c r="M149" i="16"/>
  <c r="I149" i="16"/>
  <c r="F149" i="16"/>
  <c r="P148" i="16"/>
  <c r="M148" i="16"/>
  <c r="I148" i="16"/>
  <c r="F148" i="16"/>
  <c r="P147" i="16"/>
  <c r="M147" i="16"/>
  <c r="I147" i="16"/>
  <c r="F147" i="16"/>
  <c r="P146" i="16"/>
  <c r="M146" i="16"/>
  <c r="I146" i="16"/>
  <c r="F146" i="16"/>
  <c r="P145" i="16"/>
  <c r="M145" i="16"/>
  <c r="I145" i="16"/>
  <c r="F145" i="16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P139" i="16"/>
  <c r="M139" i="16"/>
  <c r="I139" i="16"/>
  <c r="F139" i="16"/>
  <c r="P138" i="16"/>
  <c r="M138" i="16"/>
  <c r="I138" i="16"/>
  <c r="F138" i="16"/>
  <c r="P137" i="16"/>
  <c r="M137" i="16"/>
  <c r="I137" i="16"/>
  <c r="F137" i="16"/>
  <c r="P136" i="16"/>
  <c r="M136" i="16"/>
  <c r="I136" i="16"/>
  <c r="F136" i="16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P124" i="16"/>
  <c r="M124" i="16"/>
  <c r="I124" i="16"/>
  <c r="F124" i="16"/>
  <c r="P123" i="16"/>
  <c r="M123" i="16"/>
  <c r="I123" i="16"/>
  <c r="F123" i="16"/>
  <c r="P122" i="16"/>
  <c r="M122" i="16"/>
  <c r="I122" i="16"/>
  <c r="F122" i="16"/>
  <c r="P121" i="16"/>
  <c r="M121" i="16"/>
  <c r="I121" i="16"/>
  <c r="F121" i="16"/>
  <c r="P120" i="16"/>
  <c r="M120" i="16"/>
  <c r="I120" i="16"/>
  <c r="F120" i="16"/>
  <c r="P119" i="16"/>
  <c r="M119" i="16"/>
  <c r="I119" i="16"/>
  <c r="F119" i="16"/>
  <c r="P118" i="16"/>
  <c r="M118" i="16"/>
  <c r="I118" i="16"/>
  <c r="F118" i="16"/>
  <c r="P117" i="16"/>
  <c r="M117" i="16"/>
  <c r="I117" i="16"/>
  <c r="F117" i="16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P108" i="16"/>
  <c r="M108" i="16"/>
  <c r="I108" i="16"/>
  <c r="F108" i="16"/>
  <c r="P107" i="16"/>
  <c r="M107" i="16"/>
  <c r="I107" i="16"/>
  <c r="F107" i="16"/>
  <c r="P106" i="16"/>
  <c r="M106" i="16"/>
  <c r="I106" i="16"/>
  <c r="F106" i="16"/>
  <c r="P105" i="16"/>
  <c r="M105" i="16"/>
  <c r="I105" i="16"/>
  <c r="F105" i="16"/>
  <c r="P104" i="16"/>
  <c r="M104" i="16"/>
  <c r="I104" i="16"/>
  <c r="F104" i="16"/>
  <c r="P103" i="16"/>
  <c r="M103" i="16"/>
  <c r="I103" i="16"/>
  <c r="F103" i="16"/>
  <c r="P102" i="16"/>
  <c r="M102" i="16"/>
  <c r="I102" i="16"/>
  <c r="F102" i="16"/>
  <c r="P101" i="16"/>
  <c r="M101" i="16"/>
  <c r="I101" i="16"/>
  <c r="F101" i="16"/>
  <c r="P100" i="16"/>
  <c r="M100" i="16"/>
  <c r="I100" i="16"/>
  <c r="P99" i="16"/>
  <c r="M99" i="16"/>
  <c r="I99" i="16"/>
  <c r="P98" i="16"/>
  <c r="M98" i="16"/>
  <c r="I98" i="16"/>
  <c r="P97" i="16"/>
  <c r="M97" i="16"/>
  <c r="I97" i="16"/>
  <c r="P96" i="16"/>
  <c r="M96" i="16"/>
  <c r="I96" i="16"/>
  <c r="P95" i="16"/>
  <c r="M95" i="16"/>
  <c r="I95" i="16"/>
  <c r="P94" i="16"/>
  <c r="M94" i="16"/>
  <c r="I94" i="16"/>
  <c r="P93" i="16"/>
  <c r="M93" i="16"/>
  <c r="I93" i="16"/>
  <c r="P92" i="16"/>
  <c r="M92" i="16"/>
  <c r="I92" i="16"/>
  <c r="P91" i="16"/>
  <c r="M91" i="16"/>
  <c r="I91" i="16"/>
  <c r="P90" i="16"/>
  <c r="M90" i="16"/>
  <c r="I90" i="16"/>
  <c r="P89" i="16"/>
  <c r="M89" i="16"/>
  <c r="I89" i="16"/>
  <c r="P88" i="16"/>
  <c r="M88" i="16"/>
  <c r="I88" i="16"/>
  <c r="P87" i="16"/>
  <c r="M87" i="16"/>
  <c r="I87" i="16"/>
  <c r="P86" i="16"/>
  <c r="M86" i="16"/>
  <c r="I86" i="16"/>
  <c r="P85" i="16"/>
  <c r="M85" i="16"/>
  <c r="I85" i="16"/>
  <c r="P84" i="16"/>
  <c r="M84" i="16"/>
  <c r="I84" i="16"/>
  <c r="P83" i="16"/>
  <c r="M83" i="16"/>
  <c r="I83" i="16"/>
  <c r="P82" i="16"/>
  <c r="M82" i="16"/>
  <c r="I82" i="16"/>
  <c r="P81" i="16"/>
  <c r="M81" i="16"/>
  <c r="I81" i="16"/>
  <c r="P80" i="16"/>
  <c r="M80" i="16"/>
  <c r="I80" i="16"/>
  <c r="P79" i="16"/>
  <c r="M79" i="16"/>
  <c r="I79" i="16"/>
  <c r="P78" i="16"/>
  <c r="M78" i="16"/>
  <c r="I78" i="16"/>
  <c r="P77" i="16"/>
  <c r="M77" i="16"/>
  <c r="I77" i="16"/>
  <c r="P76" i="16"/>
  <c r="M76" i="16"/>
  <c r="I76" i="16"/>
  <c r="P75" i="16"/>
  <c r="M75" i="16"/>
  <c r="I75" i="16"/>
  <c r="P74" i="16"/>
  <c r="M74" i="16"/>
  <c r="I74" i="16"/>
  <c r="P73" i="16"/>
  <c r="M73" i="16"/>
  <c r="I73" i="16"/>
  <c r="P72" i="16"/>
  <c r="M72" i="16"/>
  <c r="I72" i="16"/>
  <c r="P71" i="16"/>
  <c r="M71" i="16"/>
  <c r="I71" i="16"/>
  <c r="P70" i="16"/>
  <c r="M70" i="16"/>
  <c r="I70" i="16"/>
  <c r="P69" i="16"/>
  <c r="M69" i="16"/>
  <c r="I69" i="16"/>
  <c r="P68" i="16"/>
  <c r="M68" i="16"/>
  <c r="I68" i="16"/>
  <c r="P67" i="16"/>
  <c r="M67" i="16"/>
  <c r="I67" i="16"/>
  <c r="P66" i="16"/>
  <c r="M66" i="16"/>
  <c r="I66" i="16"/>
  <c r="P65" i="16"/>
  <c r="M65" i="16"/>
  <c r="I65" i="16"/>
  <c r="P64" i="16"/>
  <c r="M64" i="16"/>
  <c r="I64" i="16"/>
  <c r="P63" i="16"/>
  <c r="M63" i="16"/>
  <c r="I63" i="16"/>
  <c r="P62" i="16"/>
  <c r="M62" i="16"/>
  <c r="I62" i="16"/>
  <c r="P61" i="16"/>
  <c r="M61" i="16"/>
  <c r="I61" i="16"/>
  <c r="P60" i="16"/>
  <c r="M60" i="16"/>
  <c r="I60" i="16"/>
  <c r="P59" i="16"/>
  <c r="M59" i="16"/>
  <c r="I59" i="16"/>
  <c r="P58" i="16"/>
  <c r="M58" i="16"/>
  <c r="I58" i="16"/>
  <c r="P57" i="16"/>
  <c r="M57" i="16"/>
  <c r="I57" i="16"/>
  <c r="P56" i="16"/>
  <c r="M56" i="16"/>
  <c r="I56" i="16"/>
  <c r="P55" i="16"/>
  <c r="M55" i="16"/>
  <c r="I55" i="16"/>
  <c r="P54" i="16"/>
  <c r="M54" i="16"/>
  <c r="I54" i="16"/>
  <c r="P53" i="16"/>
  <c r="M53" i="16"/>
  <c r="I53" i="16"/>
  <c r="P52" i="16"/>
  <c r="M52" i="16"/>
  <c r="I52" i="16"/>
  <c r="P51" i="16"/>
  <c r="M51" i="16"/>
  <c r="I51" i="16"/>
  <c r="P50" i="16"/>
  <c r="M50" i="16"/>
  <c r="I50" i="16"/>
  <c r="P49" i="16"/>
  <c r="M49" i="16"/>
  <c r="I49" i="16"/>
  <c r="P48" i="16"/>
  <c r="M48" i="16"/>
  <c r="I48" i="16"/>
  <c r="P47" i="16"/>
  <c r="M47" i="16"/>
  <c r="I47" i="16"/>
  <c r="P46" i="16"/>
  <c r="M46" i="16"/>
  <c r="I46" i="16"/>
  <c r="P45" i="16"/>
  <c r="M45" i="16"/>
  <c r="I45" i="16"/>
  <c r="P44" i="16"/>
  <c r="M44" i="16"/>
  <c r="I44" i="16"/>
  <c r="P43" i="16"/>
  <c r="M43" i="16"/>
  <c r="I43" i="16"/>
  <c r="P42" i="16"/>
  <c r="M42" i="16"/>
  <c r="I42" i="16"/>
  <c r="P41" i="16"/>
  <c r="M41" i="16"/>
  <c r="I41" i="16"/>
  <c r="P40" i="16"/>
  <c r="M40" i="16"/>
  <c r="I40" i="16"/>
  <c r="P39" i="16"/>
  <c r="M39" i="16"/>
  <c r="I39" i="16"/>
  <c r="P38" i="16"/>
  <c r="M38" i="16"/>
  <c r="I38" i="16"/>
  <c r="P37" i="16"/>
  <c r="M37" i="16"/>
  <c r="I37" i="16"/>
  <c r="P36" i="16"/>
  <c r="M36" i="16"/>
  <c r="I36" i="16"/>
  <c r="P35" i="16"/>
  <c r="M35" i="16"/>
  <c r="I35" i="16"/>
  <c r="P34" i="16"/>
  <c r="M34" i="16"/>
  <c r="I34" i="16"/>
  <c r="P33" i="16"/>
  <c r="M33" i="16"/>
  <c r="I33" i="16"/>
  <c r="P32" i="16"/>
  <c r="M32" i="16"/>
  <c r="I32" i="16"/>
  <c r="P31" i="16"/>
  <c r="M31" i="16"/>
  <c r="I31" i="16"/>
  <c r="P30" i="16"/>
  <c r="M30" i="16"/>
  <c r="I30" i="16"/>
  <c r="P29" i="16"/>
  <c r="M29" i="16"/>
  <c r="I29" i="16"/>
  <c r="P28" i="16"/>
  <c r="M28" i="16"/>
  <c r="I28" i="16"/>
  <c r="P27" i="16"/>
  <c r="M27" i="16"/>
  <c r="I27" i="16"/>
  <c r="P26" i="16"/>
  <c r="M26" i="16"/>
  <c r="I26" i="16"/>
  <c r="P25" i="16"/>
  <c r="M25" i="16"/>
  <c r="I25" i="16"/>
  <c r="P24" i="16"/>
  <c r="M24" i="16"/>
  <c r="I24" i="16"/>
  <c r="P23" i="16"/>
  <c r="M23" i="16"/>
  <c r="I23" i="16"/>
  <c r="P22" i="16"/>
  <c r="M22" i="16"/>
  <c r="I22" i="16"/>
  <c r="P21" i="16"/>
  <c r="M21" i="16"/>
  <c r="I21" i="16"/>
  <c r="P20" i="16"/>
  <c r="M20" i="16"/>
  <c r="I20" i="16"/>
  <c r="P19" i="16"/>
  <c r="M19" i="16"/>
  <c r="I19" i="16"/>
  <c r="P18" i="16"/>
  <c r="M18" i="16"/>
  <c r="I18" i="16"/>
  <c r="P17" i="16"/>
  <c r="M17" i="16"/>
  <c r="I17" i="16"/>
  <c r="P16" i="16"/>
  <c r="M16" i="16"/>
  <c r="I16" i="16"/>
  <c r="P15" i="16"/>
  <c r="M15" i="16"/>
  <c r="I15" i="16"/>
  <c r="P14" i="16"/>
  <c r="M14" i="16"/>
  <c r="I14" i="16"/>
  <c r="P13" i="16"/>
  <c r="M13" i="16"/>
  <c r="I13" i="16"/>
  <c r="P12" i="16"/>
  <c r="M12" i="16"/>
  <c r="I12" i="16"/>
  <c r="P11" i="16"/>
  <c r="M11" i="16"/>
  <c r="I11" i="16"/>
  <c r="P10" i="16"/>
  <c r="M10" i="16"/>
  <c r="I10" i="16"/>
  <c r="P9" i="16"/>
  <c r="M9" i="16"/>
  <c r="I9" i="16"/>
  <c r="H149" i="10"/>
  <c r="I149" i="10"/>
  <c r="N149" i="10"/>
  <c r="H150" i="10"/>
  <c r="I150" i="10"/>
  <c r="N150" i="10"/>
  <c r="H151" i="10"/>
  <c r="I151" i="10"/>
  <c r="N151" i="10"/>
  <c r="N148" i="10"/>
  <c r="I148" i="10"/>
  <c r="H148" i="10"/>
  <c r="N147" i="10"/>
  <c r="I147" i="10"/>
  <c r="H147" i="10"/>
  <c r="N146" i="10"/>
  <c r="I146" i="10"/>
  <c r="H146" i="10"/>
  <c r="N145" i="10"/>
  <c r="I145" i="10"/>
  <c r="H145" i="10"/>
  <c r="N144" i="10"/>
  <c r="I144" i="10"/>
  <c r="H144" i="10"/>
  <c r="N143" i="10"/>
  <c r="I143" i="10"/>
  <c r="H143" i="10"/>
  <c r="N142" i="10"/>
  <c r="I142" i="10"/>
  <c r="H142" i="10"/>
  <c r="N141" i="10"/>
  <c r="I141" i="10"/>
  <c r="H141" i="10"/>
  <c r="N140" i="10"/>
  <c r="I140" i="10"/>
  <c r="H140" i="10"/>
  <c r="N139" i="10"/>
  <c r="I139" i="10"/>
  <c r="H139" i="10"/>
  <c r="N138" i="10"/>
  <c r="I138" i="10"/>
  <c r="H138" i="10"/>
  <c r="N137" i="10"/>
  <c r="I137" i="10"/>
  <c r="H137" i="10"/>
  <c r="N136" i="10"/>
  <c r="I136" i="10"/>
  <c r="H136" i="10"/>
  <c r="N135" i="10"/>
  <c r="I135" i="10"/>
  <c r="H135" i="10"/>
  <c r="N134" i="10"/>
  <c r="I134" i="10"/>
  <c r="H134" i="10"/>
  <c r="N133" i="10"/>
  <c r="I133" i="10"/>
  <c r="H133" i="10"/>
  <c r="N132" i="10"/>
  <c r="I132" i="10"/>
  <c r="H132" i="10"/>
  <c r="N131" i="10"/>
  <c r="I131" i="10"/>
  <c r="H131" i="10"/>
  <c r="N130" i="10"/>
  <c r="I130" i="10"/>
  <c r="H130" i="10"/>
  <c r="N129" i="10"/>
  <c r="I129" i="10"/>
  <c r="H129" i="10"/>
  <c r="N128" i="10"/>
  <c r="I128" i="10"/>
  <c r="H128" i="10"/>
  <c r="N127" i="10"/>
  <c r="I127" i="10"/>
  <c r="H127" i="10"/>
  <c r="N126" i="10"/>
  <c r="I126" i="10"/>
  <c r="H126" i="10"/>
  <c r="N125" i="10"/>
  <c r="I125" i="10"/>
  <c r="H125" i="10"/>
  <c r="N124" i="10"/>
  <c r="I124" i="10"/>
  <c r="H124" i="10"/>
  <c r="N123" i="10"/>
  <c r="I123" i="10"/>
  <c r="H123" i="10"/>
  <c r="N122" i="10"/>
  <c r="I122" i="10"/>
  <c r="H122" i="10"/>
  <c r="N121" i="10"/>
  <c r="I121" i="10"/>
  <c r="H121" i="10"/>
  <c r="N120" i="10"/>
  <c r="I120" i="10"/>
  <c r="H120" i="10"/>
  <c r="N119" i="10"/>
  <c r="I119" i="10"/>
  <c r="H119" i="10"/>
  <c r="N118" i="10"/>
  <c r="I118" i="10"/>
  <c r="H118" i="10"/>
  <c r="N117" i="10"/>
  <c r="I117" i="10"/>
  <c r="H117" i="10"/>
  <c r="N116" i="10"/>
  <c r="I116" i="10"/>
  <c r="H116" i="10"/>
  <c r="N115" i="10"/>
  <c r="I115" i="10"/>
  <c r="H115" i="10"/>
  <c r="N114" i="10"/>
  <c r="I114" i="10"/>
  <c r="H114" i="10"/>
  <c r="N113" i="10"/>
  <c r="I113" i="10"/>
  <c r="H113" i="10"/>
  <c r="N112" i="10"/>
  <c r="I112" i="10"/>
  <c r="H112" i="10"/>
  <c r="N111" i="10"/>
  <c r="I111" i="10"/>
  <c r="H111" i="10"/>
  <c r="N110" i="10"/>
  <c r="I110" i="10"/>
  <c r="H110" i="10"/>
  <c r="N109" i="10"/>
  <c r="I109" i="10"/>
  <c r="H109" i="10"/>
  <c r="N108" i="10"/>
  <c r="I108" i="10"/>
  <c r="H108" i="10"/>
  <c r="N107" i="10"/>
  <c r="I107" i="10"/>
  <c r="H107" i="10"/>
  <c r="N106" i="10"/>
  <c r="I106" i="10"/>
  <c r="H106" i="10"/>
  <c r="N105" i="10"/>
  <c r="I105" i="10"/>
  <c r="H105" i="10"/>
  <c r="N104" i="10"/>
  <c r="I104" i="10"/>
  <c r="H104" i="10"/>
  <c r="N103" i="10"/>
  <c r="I103" i="10"/>
  <c r="H103" i="10"/>
  <c r="N102" i="10"/>
  <c r="I102" i="10"/>
  <c r="H102" i="10"/>
  <c r="N101" i="10"/>
  <c r="I101" i="10"/>
  <c r="H101" i="10"/>
  <c r="N100" i="10"/>
  <c r="I100" i="10"/>
  <c r="H100" i="10"/>
  <c r="N99" i="10"/>
  <c r="I99" i="10"/>
  <c r="H99" i="10"/>
  <c r="N98" i="10"/>
  <c r="I98" i="10"/>
  <c r="H98" i="10"/>
  <c r="N97" i="10"/>
  <c r="I97" i="10"/>
  <c r="H97" i="10"/>
  <c r="N96" i="10"/>
  <c r="I96" i="10"/>
  <c r="H96" i="10"/>
  <c r="N95" i="10"/>
  <c r="I95" i="10"/>
  <c r="H95" i="10"/>
  <c r="N94" i="10"/>
  <c r="I94" i="10"/>
  <c r="H94" i="10"/>
  <c r="N93" i="10"/>
  <c r="I93" i="10"/>
  <c r="H93" i="10"/>
  <c r="N92" i="10"/>
  <c r="I92" i="10"/>
  <c r="H92" i="10"/>
  <c r="N91" i="10"/>
  <c r="I91" i="10"/>
  <c r="H91" i="10"/>
  <c r="N90" i="10"/>
  <c r="I90" i="10"/>
  <c r="H90" i="10"/>
  <c r="N89" i="10"/>
  <c r="I89" i="10"/>
  <c r="H89" i="10"/>
  <c r="N88" i="10"/>
  <c r="I88" i="10"/>
  <c r="H88" i="10"/>
  <c r="N87" i="10"/>
  <c r="I87" i="10"/>
  <c r="H87" i="10"/>
  <c r="N86" i="10"/>
  <c r="I86" i="10"/>
  <c r="H86" i="10"/>
  <c r="N85" i="10"/>
  <c r="I85" i="10"/>
  <c r="H85" i="10"/>
  <c r="N84" i="10"/>
  <c r="I84" i="10"/>
  <c r="H84" i="10"/>
  <c r="N83" i="10"/>
  <c r="I83" i="10"/>
  <c r="H83" i="10"/>
  <c r="N82" i="10"/>
  <c r="I82" i="10"/>
  <c r="H82" i="10"/>
  <c r="N81" i="10"/>
  <c r="I81" i="10"/>
  <c r="H81" i="10"/>
  <c r="N80" i="10"/>
  <c r="I80" i="10"/>
  <c r="H80" i="10"/>
  <c r="N79" i="10"/>
  <c r="I79" i="10"/>
  <c r="H79" i="10"/>
  <c r="N78" i="10"/>
  <c r="I78" i="10"/>
  <c r="H78" i="10"/>
  <c r="N77" i="10"/>
  <c r="I77" i="10"/>
  <c r="H77" i="10"/>
  <c r="N76" i="10"/>
  <c r="I76" i="10"/>
  <c r="H76" i="10"/>
  <c r="N75" i="10"/>
  <c r="I75" i="10"/>
  <c r="H75" i="10"/>
  <c r="N74" i="10"/>
  <c r="I74" i="10"/>
  <c r="H74" i="10"/>
  <c r="N73" i="10"/>
  <c r="I73" i="10"/>
  <c r="H73" i="10"/>
  <c r="N72" i="10"/>
  <c r="I72" i="10"/>
  <c r="H72" i="10"/>
  <c r="N71" i="10"/>
  <c r="I71" i="10"/>
  <c r="H71" i="10"/>
  <c r="N70" i="10"/>
  <c r="I70" i="10"/>
  <c r="H70" i="10"/>
  <c r="N69" i="10"/>
  <c r="I69" i="10"/>
  <c r="H69" i="10"/>
  <c r="N68" i="10"/>
  <c r="I68" i="10"/>
  <c r="H68" i="10"/>
  <c r="N67" i="10"/>
  <c r="I67" i="10"/>
  <c r="H67" i="10"/>
  <c r="N66" i="10"/>
  <c r="I66" i="10"/>
  <c r="H66" i="10"/>
  <c r="N65" i="10"/>
  <c r="I65" i="10"/>
  <c r="H65" i="10"/>
  <c r="N64" i="10"/>
  <c r="I64" i="10"/>
  <c r="H64" i="10"/>
  <c r="N63" i="10"/>
  <c r="I63" i="10"/>
  <c r="H63" i="10"/>
  <c r="N62" i="10"/>
  <c r="I62" i="10"/>
  <c r="H62" i="10"/>
  <c r="N61" i="10"/>
  <c r="I61" i="10"/>
  <c r="H61" i="10"/>
  <c r="N60" i="10"/>
  <c r="I60" i="10"/>
  <c r="H60" i="10"/>
  <c r="N59" i="10"/>
  <c r="I59" i="10"/>
  <c r="H59" i="10"/>
  <c r="N58" i="10"/>
  <c r="I58" i="10"/>
  <c r="H58" i="10"/>
  <c r="N57" i="10"/>
  <c r="I57" i="10"/>
  <c r="H57" i="10"/>
  <c r="N56" i="10"/>
  <c r="I56" i="10"/>
  <c r="H56" i="10"/>
  <c r="N55" i="10"/>
  <c r="I55" i="10"/>
  <c r="H55" i="10"/>
  <c r="N54" i="10"/>
  <c r="I54" i="10"/>
  <c r="H54" i="10"/>
  <c r="N53" i="10"/>
  <c r="I53" i="10"/>
  <c r="H53" i="10"/>
  <c r="N52" i="10"/>
  <c r="I52" i="10"/>
  <c r="H52" i="10"/>
  <c r="N51" i="10"/>
  <c r="I51" i="10"/>
  <c r="H51" i="10"/>
  <c r="N50" i="10"/>
  <c r="I50" i="10"/>
  <c r="H50" i="10"/>
  <c r="N49" i="10"/>
  <c r="I49" i="10"/>
  <c r="H49" i="10"/>
  <c r="N48" i="10"/>
  <c r="I48" i="10"/>
  <c r="H48" i="10"/>
  <c r="N47" i="10"/>
  <c r="I47" i="10"/>
  <c r="H47" i="10"/>
  <c r="N46" i="10"/>
  <c r="I46" i="10"/>
  <c r="H46" i="10"/>
  <c r="N45" i="10"/>
  <c r="I45" i="10"/>
  <c r="H45" i="10"/>
  <c r="N44" i="10"/>
  <c r="I44" i="10"/>
  <c r="H44" i="10"/>
  <c r="N43" i="10"/>
  <c r="I43" i="10"/>
  <c r="H43" i="10"/>
  <c r="N42" i="10"/>
  <c r="I42" i="10"/>
  <c r="H42" i="10"/>
  <c r="N41" i="10"/>
  <c r="I41" i="10"/>
  <c r="H41" i="10"/>
  <c r="N40" i="10"/>
  <c r="I40" i="10"/>
  <c r="H40" i="10"/>
  <c r="N39" i="10"/>
  <c r="I39" i="10"/>
  <c r="H39" i="10"/>
  <c r="N38" i="10"/>
  <c r="I38" i="10"/>
  <c r="H38" i="10"/>
  <c r="N37" i="10"/>
  <c r="I37" i="10"/>
  <c r="H37" i="10"/>
  <c r="N36" i="10"/>
  <c r="I36" i="10"/>
  <c r="H36" i="10"/>
  <c r="N35" i="10"/>
  <c r="I35" i="10"/>
  <c r="H35" i="10"/>
  <c r="N34" i="10"/>
  <c r="I34" i="10"/>
  <c r="H34" i="10"/>
  <c r="N33" i="10"/>
  <c r="I33" i="10"/>
  <c r="H33" i="10"/>
  <c r="N32" i="10"/>
  <c r="I32" i="10"/>
  <c r="H32" i="10"/>
  <c r="N31" i="10"/>
  <c r="I31" i="10"/>
  <c r="H31" i="10"/>
  <c r="N30" i="10"/>
  <c r="I30" i="10"/>
  <c r="H30" i="10"/>
  <c r="N29" i="10"/>
  <c r="I29" i="10"/>
  <c r="H29" i="10"/>
  <c r="N28" i="10"/>
  <c r="I28" i="10"/>
  <c r="H28" i="10"/>
  <c r="N27" i="10"/>
  <c r="I27" i="10"/>
  <c r="H27" i="10"/>
  <c r="N26" i="10"/>
  <c r="I26" i="10"/>
  <c r="H26" i="10"/>
  <c r="N25" i="10"/>
  <c r="I25" i="10"/>
  <c r="H25" i="10"/>
  <c r="N24" i="10"/>
  <c r="I24" i="10"/>
  <c r="H24" i="10"/>
  <c r="N23" i="10"/>
  <c r="I23" i="10"/>
  <c r="H23" i="10"/>
  <c r="N22" i="10"/>
  <c r="I22" i="10"/>
  <c r="H22" i="10"/>
  <c r="N21" i="10"/>
  <c r="I21" i="10"/>
  <c r="H21" i="10"/>
  <c r="N20" i="10"/>
  <c r="I20" i="10"/>
  <c r="H20" i="10"/>
  <c r="N19" i="10"/>
  <c r="I19" i="10"/>
  <c r="H19" i="10"/>
  <c r="N18" i="10"/>
  <c r="I18" i="10"/>
  <c r="H18" i="10"/>
  <c r="N17" i="10"/>
  <c r="I17" i="10"/>
  <c r="H17" i="10"/>
  <c r="N16" i="10"/>
  <c r="I16" i="10"/>
  <c r="H16" i="10"/>
  <c r="N15" i="10"/>
  <c r="I15" i="10"/>
  <c r="H15" i="10"/>
  <c r="N14" i="10"/>
  <c r="I14" i="10"/>
  <c r="H14" i="10"/>
  <c r="N13" i="10"/>
  <c r="I13" i="10"/>
  <c r="H13" i="10"/>
  <c r="N12" i="10"/>
  <c r="I12" i="10"/>
  <c r="H12" i="10"/>
  <c r="N11" i="10"/>
  <c r="I11" i="10"/>
  <c r="H11" i="10"/>
  <c r="N10" i="10"/>
  <c r="I10" i="10"/>
  <c r="H10" i="10"/>
  <c r="N9" i="10"/>
  <c r="I9" i="10"/>
  <c r="H9" i="10"/>
  <c r="J141" i="16" l="1"/>
  <c r="Q141" i="16" s="1"/>
  <c r="J145" i="16"/>
  <c r="Q145" i="16" s="1"/>
  <c r="J147" i="16"/>
  <c r="Q147" i="16" s="1"/>
  <c r="J149" i="16"/>
  <c r="Q149" i="16" s="1"/>
  <c r="J151" i="16"/>
  <c r="M8" i="16"/>
  <c r="M6" i="16" s="1"/>
  <c r="I8" i="16"/>
  <c r="I6" i="16" s="1"/>
  <c r="P8" i="16"/>
  <c r="J138" i="16"/>
  <c r="Q138" i="16" s="1"/>
  <c r="J140" i="16"/>
  <c r="Q140" i="16" s="1"/>
  <c r="H8" i="10"/>
  <c r="K8" i="13"/>
  <c r="K6" i="13" s="1"/>
  <c r="I8" i="10"/>
  <c r="N8" i="10"/>
  <c r="J101" i="16"/>
  <c r="Q101" i="16" s="1"/>
  <c r="J103" i="16"/>
  <c r="Q103" i="16" s="1"/>
  <c r="J117" i="16"/>
  <c r="Q117" i="16" s="1"/>
  <c r="J119" i="16"/>
  <c r="Q119" i="16" s="1"/>
  <c r="J120" i="16"/>
  <c r="Q120" i="16" s="1"/>
  <c r="J121" i="16"/>
  <c r="J122" i="16"/>
  <c r="Q122" i="16" s="1"/>
  <c r="J123" i="16"/>
  <c r="Q123" i="16" s="1"/>
  <c r="J125" i="16"/>
  <c r="Q125" i="16" s="1"/>
  <c r="J111" i="16"/>
  <c r="Q111" i="16" s="1"/>
  <c r="J127" i="16"/>
  <c r="Q127" i="16" s="1"/>
  <c r="J136" i="16"/>
  <c r="Q136" i="16" s="1"/>
  <c r="J133" i="16"/>
  <c r="Q133" i="16" s="1"/>
  <c r="P6" i="15"/>
  <c r="I6" i="15"/>
  <c r="J9" i="10"/>
  <c r="O9" i="10" s="1"/>
  <c r="J15" i="10"/>
  <c r="O15" i="10" s="1"/>
  <c r="J23" i="10"/>
  <c r="J63" i="10"/>
  <c r="O63" i="10" s="1"/>
  <c r="J92" i="10"/>
  <c r="J116" i="10"/>
  <c r="O116" i="10" s="1"/>
  <c r="J46" i="10"/>
  <c r="O46" i="10" s="1"/>
  <c r="J54" i="10"/>
  <c r="O54" i="10" s="1"/>
  <c r="J78" i="10"/>
  <c r="J86" i="10"/>
  <c r="O86" i="10" s="1"/>
  <c r="J106" i="10"/>
  <c r="J110" i="10"/>
  <c r="J114" i="10"/>
  <c r="J138" i="10"/>
  <c r="O138" i="10" s="1"/>
  <c r="J146" i="10"/>
  <c r="O146" i="10" s="1"/>
  <c r="J148" i="10"/>
  <c r="O148" i="10" s="1"/>
  <c r="J151" i="10"/>
  <c r="O151" i="10" s="1"/>
  <c r="J12" i="10"/>
  <c r="O12" i="10" s="1"/>
  <c r="J20" i="10"/>
  <c r="O20" i="10" s="1"/>
  <c r="J67" i="10"/>
  <c r="O67" i="10" s="1"/>
  <c r="J99" i="10"/>
  <c r="O99" i="10" s="1"/>
  <c r="J108" i="10"/>
  <c r="O108" i="10" s="1"/>
  <c r="J119" i="10"/>
  <c r="O119" i="10" s="1"/>
  <c r="J128" i="10"/>
  <c r="O128" i="10" s="1"/>
  <c r="J131" i="10"/>
  <c r="O131" i="10" s="1"/>
  <c r="J17" i="10"/>
  <c r="O17" i="10" s="1"/>
  <c r="J25" i="10"/>
  <c r="O25" i="10" s="1"/>
  <c r="J33" i="10"/>
  <c r="O33" i="10" s="1"/>
  <c r="J28" i="10"/>
  <c r="O28" i="10" s="1"/>
  <c r="J36" i="10"/>
  <c r="O36" i="10" s="1"/>
  <c r="J39" i="10"/>
  <c r="O39" i="10" s="1"/>
  <c r="J48" i="10"/>
  <c r="O48" i="10" s="1"/>
  <c r="J51" i="10"/>
  <c r="O51" i="10" s="1"/>
  <c r="J56" i="10"/>
  <c r="O56" i="10" s="1"/>
  <c r="J59" i="10"/>
  <c r="O59" i="10" s="1"/>
  <c r="J60" i="10"/>
  <c r="O60" i="10" s="1"/>
  <c r="J127" i="10"/>
  <c r="O127" i="10" s="1"/>
  <c r="J136" i="10"/>
  <c r="O136" i="10" s="1"/>
  <c r="J16" i="10"/>
  <c r="O16" i="10" s="1"/>
  <c r="J44" i="10"/>
  <c r="O44" i="10" s="1"/>
  <c r="J45" i="10"/>
  <c r="O45" i="10" s="1"/>
  <c r="J49" i="10"/>
  <c r="O49" i="10" s="1"/>
  <c r="J52" i="10"/>
  <c r="O52" i="10" s="1"/>
  <c r="J61" i="10"/>
  <c r="O61" i="10" s="1"/>
  <c r="J72" i="10"/>
  <c r="J77" i="10"/>
  <c r="O77" i="10" s="1"/>
  <c r="J80" i="10"/>
  <c r="O80" i="10" s="1"/>
  <c r="J88" i="10"/>
  <c r="O88" i="10" s="1"/>
  <c r="J104" i="10"/>
  <c r="O104" i="10" s="1"/>
  <c r="J109" i="10"/>
  <c r="O109" i="10" s="1"/>
  <c r="J112" i="10"/>
  <c r="O112" i="10" s="1"/>
  <c r="J124" i="10"/>
  <c r="O124" i="10" s="1"/>
  <c r="J129" i="10"/>
  <c r="O129" i="10" s="1"/>
  <c r="J137" i="10"/>
  <c r="O137" i="10" s="1"/>
  <c r="J141" i="10"/>
  <c r="O141" i="10" s="1"/>
  <c r="J144" i="10"/>
  <c r="O144" i="10" s="1"/>
  <c r="J149" i="10"/>
  <c r="O149" i="10" s="1"/>
  <c r="J84" i="10"/>
  <c r="O84" i="10" s="1"/>
  <c r="J105" i="16"/>
  <c r="Q105" i="16" s="1"/>
  <c r="J107" i="16"/>
  <c r="Q107" i="16" s="1"/>
  <c r="J109" i="16"/>
  <c r="Q109" i="16" s="1"/>
  <c r="J113" i="16"/>
  <c r="Q113" i="16" s="1"/>
  <c r="J115" i="16"/>
  <c r="Q115" i="16" s="1"/>
  <c r="J144" i="16"/>
  <c r="Q144" i="16" s="1"/>
  <c r="J146" i="16"/>
  <c r="Q146" i="16" s="1"/>
  <c r="J148" i="16"/>
  <c r="Q148" i="16" s="1"/>
  <c r="J129" i="16"/>
  <c r="Q129" i="16" s="1"/>
  <c r="J131" i="16"/>
  <c r="Q131" i="16" s="1"/>
  <c r="J104" i="16"/>
  <c r="Q104" i="16" s="1"/>
  <c r="J106" i="16"/>
  <c r="Q106" i="16" s="1"/>
  <c r="J135" i="16"/>
  <c r="Q135" i="16" s="1"/>
  <c r="J137" i="16"/>
  <c r="J139" i="16"/>
  <c r="Q139" i="16" s="1"/>
  <c r="J112" i="16"/>
  <c r="Q112" i="16" s="1"/>
  <c r="J114" i="16"/>
  <c r="Q114" i="16" s="1"/>
  <c r="J116" i="16"/>
  <c r="Q116" i="16" s="1"/>
  <c r="Q151" i="16"/>
  <c r="J143" i="16"/>
  <c r="Q143" i="16" s="1"/>
  <c r="J128" i="16"/>
  <c r="Q128" i="16" s="1"/>
  <c r="J130" i="16"/>
  <c r="Q130" i="16" s="1"/>
  <c r="J132" i="16"/>
  <c r="Q132" i="16" s="1"/>
  <c r="J10" i="10"/>
  <c r="J18" i="10"/>
  <c r="O18" i="10" s="1"/>
  <c r="J26" i="10"/>
  <c r="O26" i="10" s="1"/>
  <c r="J34" i="10"/>
  <c r="O34" i="10" s="1"/>
  <c r="J42" i="10"/>
  <c r="O42" i="10" s="1"/>
  <c r="J47" i="10"/>
  <c r="O47" i="10" s="1"/>
  <c r="J68" i="10"/>
  <c r="O68" i="10" s="1"/>
  <c r="J94" i="10"/>
  <c r="O94" i="10" s="1"/>
  <c r="J102" i="10"/>
  <c r="O102" i="10" s="1"/>
  <c r="J107" i="10"/>
  <c r="O107" i="10" s="1"/>
  <c r="J120" i="10"/>
  <c r="O120" i="10" s="1"/>
  <c r="J13" i="10"/>
  <c r="O13" i="10" s="1"/>
  <c r="J21" i="10"/>
  <c r="O21" i="10" s="1"/>
  <c r="J24" i="10"/>
  <c r="O24" i="10" s="1"/>
  <c r="J29" i="10"/>
  <c r="O29" i="10" s="1"/>
  <c r="J32" i="10"/>
  <c r="O32" i="10" s="1"/>
  <c r="J37" i="10"/>
  <c r="O37" i="10" s="1"/>
  <c r="J40" i="10"/>
  <c r="O40" i="10" s="1"/>
  <c r="J58" i="10"/>
  <c r="O58" i="10" s="1"/>
  <c r="J76" i="10"/>
  <c r="O76" i="10" s="1"/>
  <c r="J79" i="10"/>
  <c r="O79" i="10" s="1"/>
  <c r="J100" i="10"/>
  <c r="J118" i="10"/>
  <c r="O118" i="10" s="1"/>
  <c r="J126" i="10"/>
  <c r="O126" i="10" s="1"/>
  <c r="J139" i="10"/>
  <c r="O139" i="10" s="1"/>
  <c r="J11" i="10"/>
  <c r="O11" i="10" s="1"/>
  <c r="J19" i="10"/>
  <c r="O19" i="10" s="1"/>
  <c r="J27" i="10"/>
  <c r="O27" i="10" s="1"/>
  <c r="J35" i="10"/>
  <c r="O35" i="10" s="1"/>
  <c r="J74" i="10"/>
  <c r="O74" i="10" s="1"/>
  <c r="J95" i="10"/>
  <c r="O95" i="10" s="1"/>
  <c r="O110" i="10"/>
  <c r="J64" i="10"/>
  <c r="O64" i="10" s="1"/>
  <c r="J90" i="10"/>
  <c r="O90" i="10" s="1"/>
  <c r="J132" i="10"/>
  <c r="O132" i="10" s="1"/>
  <c r="O106" i="10"/>
  <c r="O114" i="10"/>
  <c r="J62" i="10"/>
  <c r="O62" i="10" s="1"/>
  <c r="J70" i="10"/>
  <c r="O70" i="10" s="1"/>
  <c r="J75" i="10"/>
  <c r="O75" i="10" s="1"/>
  <c r="J83" i="10"/>
  <c r="O83" i="10" s="1"/>
  <c r="J93" i="10"/>
  <c r="O93" i="10" s="1"/>
  <c r="J96" i="10"/>
  <c r="O96" i="10" s="1"/>
  <c r="J140" i="10"/>
  <c r="O140" i="10" s="1"/>
  <c r="J143" i="10"/>
  <c r="O143" i="10" s="1"/>
  <c r="J150" i="10"/>
  <c r="O150" i="10" s="1"/>
  <c r="J31" i="10"/>
  <c r="O31" i="10" s="1"/>
  <c r="J69" i="10"/>
  <c r="O69" i="10" s="1"/>
  <c r="J101" i="10"/>
  <c r="O101" i="10" s="1"/>
  <c r="J111" i="10"/>
  <c r="O111" i="10" s="1"/>
  <c r="J113" i="10"/>
  <c r="O113" i="10" s="1"/>
  <c r="J123" i="10"/>
  <c r="O123" i="10" s="1"/>
  <c r="J125" i="10"/>
  <c r="O125" i="10" s="1"/>
  <c r="J130" i="10"/>
  <c r="O130" i="10" s="1"/>
  <c r="J142" i="10"/>
  <c r="O142" i="10" s="1"/>
  <c r="J108" i="16"/>
  <c r="Q108" i="16" s="1"/>
  <c r="J124" i="16"/>
  <c r="Q124" i="16" s="1"/>
  <c r="J22" i="10"/>
  <c r="O22" i="10" s="1"/>
  <c r="J38" i="10"/>
  <c r="O38" i="10" s="1"/>
  <c r="J43" i="10"/>
  <c r="O43" i="10" s="1"/>
  <c r="J50" i="10"/>
  <c r="O50" i="10" s="1"/>
  <c r="J55" i="10"/>
  <c r="O55" i="10" s="1"/>
  <c r="J57" i="10"/>
  <c r="O57" i="10" s="1"/>
  <c r="J82" i="10"/>
  <c r="O82" i="10" s="1"/>
  <c r="J87" i="10"/>
  <c r="O87" i="10" s="1"/>
  <c r="J89" i="10"/>
  <c r="O89" i="10" s="1"/>
  <c r="J135" i="10"/>
  <c r="O135" i="10" s="1"/>
  <c r="J147" i="10"/>
  <c r="O147" i="10" s="1"/>
  <c r="J110" i="16"/>
  <c r="Q110" i="16" s="1"/>
  <c r="J126" i="16"/>
  <c r="Q126" i="16" s="1"/>
  <c r="J142" i="16"/>
  <c r="Q142" i="16" s="1"/>
  <c r="J65" i="10"/>
  <c r="O65" i="10" s="1"/>
  <c r="J97" i="10"/>
  <c r="O97" i="10" s="1"/>
  <c r="J121" i="10"/>
  <c r="O121" i="10" s="1"/>
  <c r="J133" i="10"/>
  <c r="O133" i="10" s="1"/>
  <c r="J91" i="10"/>
  <c r="P6" i="16"/>
  <c r="O23" i="10"/>
  <c r="J41" i="10"/>
  <c r="O41" i="10" s="1"/>
  <c r="J53" i="10"/>
  <c r="O53" i="10" s="1"/>
  <c r="O78" i="10"/>
  <c r="J85" i="10"/>
  <c r="O85" i="10" s="1"/>
  <c r="J145" i="10"/>
  <c r="O145" i="10" s="1"/>
  <c r="J81" i="10"/>
  <c r="O81" i="10" s="1"/>
  <c r="J14" i="10"/>
  <c r="O14" i="10" s="1"/>
  <c r="J30" i="10"/>
  <c r="O30" i="10" s="1"/>
  <c r="J66" i="10"/>
  <c r="O66" i="10" s="1"/>
  <c r="J71" i="10"/>
  <c r="O71" i="10" s="1"/>
  <c r="J73" i="10"/>
  <c r="O73" i="10" s="1"/>
  <c r="J98" i="10"/>
  <c r="O98" i="10" s="1"/>
  <c r="J103" i="10"/>
  <c r="O103" i="10" s="1"/>
  <c r="J105" i="10"/>
  <c r="O105" i="10" s="1"/>
  <c r="J115" i="10"/>
  <c r="O115" i="10" s="1"/>
  <c r="J117" i="10"/>
  <c r="O117" i="10" s="1"/>
  <c r="J122" i="10"/>
  <c r="O122" i="10" s="1"/>
  <c r="J134" i="10"/>
  <c r="O134" i="10" s="1"/>
  <c r="J102" i="16"/>
  <c r="Q102" i="16" s="1"/>
  <c r="J118" i="16"/>
  <c r="Q118" i="16" s="1"/>
  <c r="J134" i="16"/>
  <c r="Q134" i="16" s="1"/>
  <c r="J150" i="16"/>
  <c r="Q150" i="16" s="1"/>
  <c r="F120" i="15"/>
  <c r="J120" i="15" s="1"/>
  <c r="Q120" i="15" s="1"/>
  <c r="Q121" i="16"/>
  <c r="Q137" i="16"/>
  <c r="O72" i="10"/>
  <c r="O92" i="10"/>
  <c r="O100" i="10"/>
  <c r="J8" i="10" l="1"/>
  <c r="J6" i="10" s="1"/>
  <c r="F100" i="16"/>
  <c r="O10" i="10"/>
  <c r="H6" i="10"/>
  <c r="N6" i="10"/>
  <c r="I6" i="10"/>
  <c r="O91" i="10"/>
  <c r="O8" i="10" s="1"/>
  <c r="F119" i="15"/>
  <c r="J119" i="15" l="1"/>
  <c r="Q119" i="15" s="1"/>
  <c r="F99" i="16"/>
  <c r="J100" i="16"/>
  <c r="Q100" i="16" s="1"/>
  <c r="O6" i="10"/>
  <c r="F118" i="15"/>
  <c r="J118" i="15" l="1"/>
  <c r="Q118" i="15" s="1"/>
  <c r="J99" i="16"/>
  <c r="Q99" i="16" s="1"/>
  <c r="F98" i="16"/>
  <c r="F117" i="15"/>
  <c r="G13" i="18"/>
  <c r="H13" i="18"/>
  <c r="K13" i="18"/>
  <c r="G14" i="18"/>
  <c r="H14" i="18"/>
  <c r="K14" i="18"/>
  <c r="G15" i="18"/>
  <c r="H15" i="18"/>
  <c r="K15" i="18"/>
  <c r="G16" i="18"/>
  <c r="H16" i="18"/>
  <c r="K16" i="18"/>
  <c r="G17" i="18"/>
  <c r="H17" i="18"/>
  <c r="K17" i="18"/>
  <c r="G18" i="18"/>
  <c r="H18" i="18"/>
  <c r="K18" i="18"/>
  <c r="G19" i="18"/>
  <c r="H19" i="18"/>
  <c r="K19" i="18"/>
  <c r="G20" i="18"/>
  <c r="H20" i="18"/>
  <c r="K20" i="18"/>
  <c r="G21" i="18"/>
  <c r="H21" i="18"/>
  <c r="K21" i="18"/>
  <c r="G22" i="18"/>
  <c r="H22" i="18"/>
  <c r="K22" i="18"/>
  <c r="G23" i="18"/>
  <c r="H23" i="18"/>
  <c r="K23" i="18"/>
  <c r="G24" i="18"/>
  <c r="H24" i="18"/>
  <c r="K24" i="18"/>
  <c r="G25" i="18"/>
  <c r="H25" i="18"/>
  <c r="K25" i="18"/>
  <c r="G26" i="18"/>
  <c r="H26" i="18"/>
  <c r="K26" i="18"/>
  <c r="G27" i="18"/>
  <c r="H27" i="18"/>
  <c r="K27" i="18"/>
  <c r="G28" i="18"/>
  <c r="H28" i="18"/>
  <c r="K28" i="18"/>
  <c r="G29" i="18"/>
  <c r="H29" i="18"/>
  <c r="K29" i="18"/>
  <c r="G30" i="18"/>
  <c r="H30" i="18"/>
  <c r="K30" i="18"/>
  <c r="G31" i="18"/>
  <c r="H31" i="18"/>
  <c r="K31" i="18"/>
  <c r="G32" i="18"/>
  <c r="H32" i="18"/>
  <c r="K32" i="18"/>
  <c r="G33" i="18"/>
  <c r="H33" i="18"/>
  <c r="K33" i="18"/>
  <c r="G34" i="18"/>
  <c r="H34" i="18"/>
  <c r="K34" i="18"/>
  <c r="G35" i="18"/>
  <c r="H35" i="18"/>
  <c r="K35" i="18"/>
  <c r="G36" i="18"/>
  <c r="H36" i="18"/>
  <c r="K36" i="18"/>
  <c r="G37" i="18"/>
  <c r="H37" i="18"/>
  <c r="K37" i="18"/>
  <c r="G38" i="18"/>
  <c r="H38" i="18"/>
  <c r="K38" i="18"/>
  <c r="G39" i="18"/>
  <c r="H39" i="18"/>
  <c r="K39" i="18"/>
  <c r="G40" i="18"/>
  <c r="H40" i="18"/>
  <c r="K40" i="18"/>
  <c r="G41" i="18"/>
  <c r="H41" i="18"/>
  <c r="K41" i="18"/>
  <c r="G42" i="18"/>
  <c r="H42" i="18"/>
  <c r="K42" i="18"/>
  <c r="G43" i="18"/>
  <c r="H43" i="18"/>
  <c r="K43" i="18"/>
  <c r="G44" i="18"/>
  <c r="H44" i="18"/>
  <c r="K44" i="18"/>
  <c r="G45" i="18"/>
  <c r="H45" i="18"/>
  <c r="K45" i="18"/>
  <c r="G46" i="18"/>
  <c r="H46" i="18"/>
  <c r="K46" i="18"/>
  <c r="G47" i="18"/>
  <c r="H47" i="18"/>
  <c r="K47" i="18"/>
  <c r="G48" i="18"/>
  <c r="H48" i="18"/>
  <c r="K48" i="18"/>
  <c r="G49" i="18"/>
  <c r="H49" i="18"/>
  <c r="K49" i="18"/>
  <c r="G50" i="18"/>
  <c r="H50" i="18"/>
  <c r="K50" i="18"/>
  <c r="G51" i="18"/>
  <c r="H51" i="18"/>
  <c r="K51" i="18"/>
  <c r="G52" i="18"/>
  <c r="H52" i="18"/>
  <c r="K52" i="18"/>
  <c r="G53" i="18"/>
  <c r="H53" i="18"/>
  <c r="K53" i="18"/>
  <c r="G54" i="18"/>
  <c r="H54" i="18"/>
  <c r="K54" i="18"/>
  <c r="G55" i="18"/>
  <c r="H55" i="18"/>
  <c r="K55" i="18"/>
  <c r="G56" i="18"/>
  <c r="H56" i="18"/>
  <c r="K56" i="18"/>
  <c r="G57" i="18"/>
  <c r="H57" i="18"/>
  <c r="K57" i="18"/>
  <c r="G58" i="18"/>
  <c r="H58" i="18"/>
  <c r="K58" i="18"/>
  <c r="G59" i="18"/>
  <c r="H59" i="18"/>
  <c r="K59" i="18"/>
  <c r="G60" i="18"/>
  <c r="H60" i="18"/>
  <c r="K60" i="18"/>
  <c r="G61" i="18"/>
  <c r="H61" i="18"/>
  <c r="K61" i="18"/>
  <c r="G62" i="18"/>
  <c r="H62" i="18"/>
  <c r="K62" i="18"/>
  <c r="G63" i="18"/>
  <c r="H63" i="18"/>
  <c r="K63" i="18"/>
  <c r="G64" i="18"/>
  <c r="H64" i="18"/>
  <c r="K64" i="18"/>
  <c r="G65" i="18"/>
  <c r="H65" i="18"/>
  <c r="K65" i="18"/>
  <c r="G66" i="18"/>
  <c r="H66" i="18"/>
  <c r="K66" i="18"/>
  <c r="G67" i="18"/>
  <c r="H67" i="18"/>
  <c r="K67" i="18"/>
  <c r="G68" i="18"/>
  <c r="H68" i="18"/>
  <c r="K68" i="18"/>
  <c r="G69" i="18"/>
  <c r="H69" i="18"/>
  <c r="K69" i="18"/>
  <c r="G70" i="18"/>
  <c r="H70" i="18"/>
  <c r="K70" i="18"/>
  <c r="G71" i="18"/>
  <c r="H71" i="18"/>
  <c r="K71" i="18"/>
  <c r="G72" i="18"/>
  <c r="H72" i="18"/>
  <c r="K72" i="18"/>
  <c r="G73" i="18"/>
  <c r="H73" i="18"/>
  <c r="K73" i="18"/>
  <c r="G74" i="18"/>
  <c r="H74" i="18"/>
  <c r="K74" i="18"/>
  <c r="G75" i="18"/>
  <c r="H75" i="18"/>
  <c r="K75" i="18"/>
  <c r="G76" i="18"/>
  <c r="H76" i="18"/>
  <c r="K76" i="18"/>
  <c r="G77" i="18"/>
  <c r="H77" i="18"/>
  <c r="K77" i="18"/>
  <c r="G78" i="18"/>
  <c r="H78" i="18"/>
  <c r="K78" i="18"/>
  <c r="G79" i="18"/>
  <c r="H79" i="18"/>
  <c r="K79" i="18"/>
  <c r="G80" i="18"/>
  <c r="H80" i="18"/>
  <c r="K80" i="18"/>
  <c r="G81" i="18"/>
  <c r="H81" i="18"/>
  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"/>
  <c r="G86" i="18"/>
  <c r="H86" i="18"/>
  <c r="K86" i="18"/>
  <c r="G87" i="18"/>
  <c r="H87" i="18"/>
  <c r="K87" i="18"/>
  <c r="G88" i="18"/>
  <c r="H88" i="18"/>
  <c r="K88" i="18"/>
  <c r="G89" i="18"/>
  <c r="H89" i="18"/>
  <c r="K89" i="18"/>
  <c r="G90" i="18"/>
  <c r="H90" i="18"/>
  <c r="K90" i="18"/>
  <c r="G91" i="18"/>
  <c r="H91" i="18"/>
  <c r="K91" i="18"/>
  <c r="G92" i="18"/>
  <c r="H92" i="18"/>
  <c r="K92" i="18"/>
  <c r="G93" i="18"/>
  <c r="H93" i="18"/>
  <c r="K93" i="18"/>
  <c r="G94" i="18"/>
  <c r="H94" i="18"/>
  <c r="K94" i="18"/>
  <c r="G95" i="18"/>
  <c r="H95" i="18"/>
  <c r="K95" i="18"/>
  <c r="G96" i="18"/>
  <c r="H96" i="18"/>
  <c r="K96" i="18"/>
  <c r="G97" i="18"/>
  <c r="H97" i="18"/>
  <c r="K97" i="18"/>
  <c r="G98" i="18"/>
  <c r="H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K114" i="18"/>
  <c r="G115" i="18"/>
  <c r="H115" i="18"/>
  <c r="I115" i="18"/>
  <c r="K115" i="18"/>
  <c r="G116" i="18"/>
  <c r="H116" i="18"/>
  <c r="I116" i="18"/>
  <c r="K116" i="18"/>
  <c r="G117" i="18"/>
  <c r="H117" i="18"/>
  <c r="I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G151" i="18"/>
  <c r="H151" i="18"/>
  <c r="I151" i="18"/>
  <c r="J151" i="18"/>
  <c r="K151" i="18"/>
  <c r="K12" i="18"/>
  <c r="H12" i="18"/>
  <c r="G12" i="18"/>
  <c r="K11" i="18"/>
  <c r="H11" i="18"/>
  <c r="G11" i="18"/>
  <c r="K10" i="18"/>
  <c r="H10" i="18"/>
  <c r="G10" i="18"/>
  <c r="K9" i="18"/>
  <c r="H9" i="18"/>
  <c r="G9" i="18"/>
  <c r="K7" i="18"/>
  <c r="J7" i="18"/>
  <c r="I7" i="18"/>
  <c r="H7" i="18"/>
  <c r="G7" i="18"/>
  <c r="F151" i="18"/>
  <c r="E151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K8" i="18" l="1"/>
  <c r="K6" i="18" s="1"/>
  <c r="H8" i="18"/>
  <c r="H6" i="18" s="1"/>
  <c r="G8" i="18"/>
  <c r="G6" i="18" s="1"/>
  <c r="F8" i="18"/>
  <c r="F6" i="18" s="1"/>
  <c r="J117" i="15"/>
  <c r="Q117" i="15" s="1"/>
  <c r="F97" i="16"/>
  <c r="J98" i="16"/>
  <c r="Q98" i="16" s="1"/>
  <c r="F116" i="15"/>
  <c r="D147" i="18"/>
  <c r="D7" i="18"/>
  <c r="D149" i="18"/>
  <c r="D130" i="18"/>
  <c r="D118" i="18"/>
  <c r="D120" i="18"/>
  <c r="D134" i="18"/>
  <c r="J116" i="15" l="1"/>
  <c r="Q116" i="15" s="1"/>
  <c r="J117" i="18"/>
  <c r="D117" i="18" s="1"/>
  <c r="F96" i="16"/>
  <c r="I98" i="18"/>
  <c r="J97" i="16"/>
  <c r="Q97" i="16" s="1"/>
  <c r="F115" i="15"/>
  <c r="D122" i="18"/>
  <c r="D138" i="18"/>
  <c r="D127" i="18"/>
  <c r="D146" i="18"/>
  <c r="D139" i="18"/>
  <c r="D144" i="18"/>
  <c r="D150" i="18"/>
  <c r="D143" i="18"/>
  <c r="D132" i="18"/>
  <c r="D140" i="18"/>
  <c r="D141" i="18"/>
  <c r="D148" i="18"/>
  <c r="D133" i="18"/>
  <c r="D121" i="18"/>
  <c r="D126" i="18"/>
  <c r="D135" i="18"/>
  <c r="D123" i="18"/>
  <c r="D142" i="18"/>
  <c r="D136" i="18"/>
  <c r="D119" i="18"/>
  <c r="D145" i="18"/>
  <c r="D124" i="18"/>
  <c r="D131" i="18"/>
  <c r="D151" i="18"/>
  <c r="D137" i="18"/>
  <c r="D125" i="18"/>
  <c r="J116" i="18" l="1"/>
  <c r="D116" i="18" s="1"/>
  <c r="J115" i="15"/>
  <c r="Q115" i="15" s="1"/>
  <c r="J96" i="16"/>
  <c r="Q96" i="16" s="1"/>
  <c r="F95" i="16"/>
  <c r="I97" i="18"/>
  <c r="J115" i="18"/>
  <c r="D115" i="18" s="1"/>
  <c r="F114" i="15"/>
  <c r="K8" i="14"/>
  <c r="K6" i="14" s="1"/>
  <c r="H8" i="14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H6" i="14" l="1"/>
  <c r="J114" i="15"/>
  <c r="Q114" i="15" s="1"/>
  <c r="F94" i="16"/>
  <c r="I96" i="18"/>
  <c r="J95" i="16"/>
  <c r="Q95" i="16" s="1"/>
  <c r="F113" i="15"/>
  <c r="G8" i="14"/>
  <c r="G6" i="14" s="1"/>
  <c r="I128" i="12"/>
  <c r="E128" i="18" s="1"/>
  <c r="J114" i="18" l="1"/>
  <c r="D114" i="18" s="1"/>
  <c r="H155" i="14"/>
  <c r="J113" i="15"/>
  <c r="Q113" i="15" s="1"/>
  <c r="F93" i="16"/>
  <c r="I95" i="18"/>
  <c r="J94" i="16"/>
  <c r="Q94" i="16" s="1"/>
  <c r="F112" i="15"/>
  <c r="D128" i="18"/>
  <c r="I129" i="12"/>
  <c r="E129" i="18" s="1"/>
  <c r="D129" i="18" s="1"/>
  <c r="G8" i="12"/>
  <c r="G6" i="12" l="1"/>
  <c r="E8" i="18"/>
  <c r="E6" i="18" s="1"/>
  <c r="J113" i="18"/>
  <c r="D113" i="18" s="1"/>
  <c r="J112" i="15"/>
  <c r="Q112" i="15" s="1"/>
  <c r="J112" i="18" s="1"/>
  <c r="D112" i="18" s="1"/>
  <c r="I94" i="18"/>
  <c r="J93" i="16"/>
  <c r="Q93" i="16" s="1"/>
  <c r="F92" i="16"/>
  <c r="F111" i="15"/>
  <c r="I8" i="12"/>
  <c r="G155" i="12" l="1"/>
  <c r="J111" i="15"/>
  <c r="Q111" i="15" s="1"/>
  <c r="I93" i="18"/>
  <c r="J92" i="16"/>
  <c r="Q92" i="16" s="1"/>
  <c r="F91" i="16"/>
  <c r="F110" i="15"/>
  <c r="I6" i="12"/>
  <c r="J111" i="18" l="1"/>
  <c r="D111" i="18" s="1"/>
  <c r="J110" i="15"/>
  <c r="Q110" i="15" s="1"/>
  <c r="I92" i="18"/>
  <c r="J91" i="16"/>
  <c r="F90" i="16"/>
  <c r="F109" i="15"/>
  <c r="J110" i="18" l="1"/>
  <c r="D110" i="18" s="1"/>
  <c r="J109" i="15"/>
  <c r="Q109" i="15" s="1"/>
  <c r="J109" i="18" s="1"/>
  <c r="D109" i="18" s="1"/>
  <c r="Q91" i="16"/>
  <c r="J90" i="16"/>
  <c r="Q90" i="16" s="1"/>
  <c r="F89" i="16"/>
  <c r="F108" i="15"/>
  <c r="J108" i="15" l="1"/>
  <c r="Q108" i="15" s="1"/>
  <c r="J108" i="18" s="1"/>
  <c r="D108" i="18" s="1"/>
  <c r="D8" i="15"/>
  <c r="I90" i="18"/>
  <c r="J89" i="16"/>
  <c r="Q89" i="16" s="1"/>
  <c r="F88" i="16"/>
  <c r="I91" i="18"/>
  <c r="F107" i="15"/>
  <c r="J107" i="15" l="1"/>
  <c r="Q107" i="15" s="1"/>
  <c r="J88" i="16"/>
  <c r="Q88" i="16" s="1"/>
  <c r="F87" i="16"/>
  <c r="I89" i="18"/>
  <c r="F106" i="15"/>
  <c r="J107" i="18" l="1"/>
  <c r="D107" i="18" s="1"/>
  <c r="J106" i="15"/>
  <c r="Q106" i="15" s="1"/>
  <c r="J87" i="16"/>
  <c r="Q87" i="16" s="1"/>
  <c r="F86" i="16"/>
  <c r="I88" i="18"/>
  <c r="F105" i="15"/>
  <c r="J106" i="18"/>
  <c r="D106" i="18" s="1"/>
  <c r="J105" i="15" l="1"/>
  <c r="Q105" i="15" s="1"/>
  <c r="J86" i="16"/>
  <c r="Q86" i="16" s="1"/>
  <c r="F85" i="16"/>
  <c r="I87" i="18"/>
  <c r="F104" i="15"/>
  <c r="J105" i="18" l="1"/>
  <c r="D105" i="18" s="1"/>
  <c r="J104" i="15"/>
  <c r="Q104" i="15" s="1"/>
  <c r="J104" i="18" s="1"/>
  <c r="D104" i="18" s="1"/>
  <c r="J85" i="16"/>
  <c r="Q85" i="16" s="1"/>
  <c r="F84" i="16"/>
  <c r="I86" i="18"/>
  <c r="F103" i="15"/>
  <c r="J103" i="15" l="1"/>
  <c r="Q103" i="15" s="1"/>
  <c r="J84" i="16"/>
  <c r="Q84" i="16" s="1"/>
  <c r="F83" i="16"/>
  <c r="I85" i="18"/>
  <c r="F102" i="15"/>
  <c r="J103" i="18" l="1"/>
  <c r="D103" i="18" s="1"/>
  <c r="J102" i="15"/>
  <c r="Q102" i="15" s="1"/>
  <c r="J102" i="18" s="1"/>
  <c r="D102" i="18" s="1"/>
  <c r="J83" i="16"/>
  <c r="Q83" i="16" s="1"/>
  <c r="F82" i="16"/>
  <c r="I84" i="18"/>
  <c r="F101" i="15"/>
  <c r="J101" i="15" l="1"/>
  <c r="Q101" i="15" s="1"/>
  <c r="J82" i="16"/>
  <c r="Q82" i="16" s="1"/>
  <c r="F81" i="16"/>
  <c r="I83" i="18"/>
  <c r="F100" i="15"/>
  <c r="J101" i="18" l="1"/>
  <c r="D101" i="18" s="1"/>
  <c r="J100" i="15"/>
  <c r="Q100" i="15" s="1"/>
  <c r="J100" i="18" s="1"/>
  <c r="D100" i="18" s="1"/>
  <c r="J81" i="16"/>
  <c r="Q81" i="16" s="1"/>
  <c r="F80" i="16"/>
  <c r="I82" i="18"/>
  <c r="F99" i="15"/>
  <c r="J99" i="15" l="1"/>
  <c r="Q99" i="15" s="1"/>
  <c r="J80" i="16"/>
  <c r="Q80" i="16" s="1"/>
  <c r="F79" i="16"/>
  <c r="I81" i="18"/>
  <c r="F98" i="15"/>
  <c r="J98" i="15" l="1"/>
  <c r="Q98" i="15" s="1"/>
  <c r="J99" i="18"/>
  <c r="D99" i="18" s="1"/>
  <c r="J79" i="16"/>
  <c r="Q79" i="16" s="1"/>
  <c r="F78" i="16"/>
  <c r="I80" i="18"/>
  <c r="F97" i="15"/>
  <c r="J98" i="18" l="1"/>
  <c r="D98" i="18" s="1"/>
  <c r="J97" i="15"/>
  <c r="Q97" i="15" s="1"/>
  <c r="J78" i="16"/>
  <c r="Q78" i="16" s="1"/>
  <c r="F77" i="16"/>
  <c r="I79" i="18"/>
  <c r="F96" i="15"/>
  <c r="J97" i="18" l="1"/>
  <c r="D97" i="18" s="1"/>
  <c r="J96" i="15"/>
  <c r="Q96" i="15" s="1"/>
  <c r="J77" i="16"/>
  <c r="Q77" i="16" s="1"/>
  <c r="F76" i="16"/>
  <c r="I78" i="18"/>
  <c r="F95" i="15"/>
  <c r="J96" i="18" l="1"/>
  <c r="D96" i="18" s="1"/>
  <c r="J95" i="15"/>
  <c r="Q95" i="15" s="1"/>
  <c r="J76" i="16"/>
  <c r="Q76" i="16" s="1"/>
  <c r="F75" i="16"/>
  <c r="I77" i="18"/>
  <c r="F94" i="15"/>
  <c r="J95" i="18" l="1"/>
  <c r="D95" i="18" s="1"/>
  <c r="J94" i="15"/>
  <c r="Q94" i="15" s="1"/>
  <c r="J75" i="16"/>
  <c r="Q75" i="16" s="1"/>
  <c r="F74" i="16"/>
  <c r="I76" i="18"/>
  <c r="F93" i="15"/>
  <c r="J94" i="18" l="1"/>
  <c r="D94" i="18" s="1"/>
  <c r="J93" i="15"/>
  <c r="Q93" i="15" s="1"/>
  <c r="J74" i="16"/>
  <c r="Q74" i="16" s="1"/>
  <c r="I75" i="18"/>
  <c r="F73" i="16"/>
  <c r="F92" i="15"/>
  <c r="J93" i="18" l="1"/>
  <c r="D93" i="18" s="1"/>
  <c r="J92" i="15"/>
  <c r="Q92" i="15" s="1"/>
  <c r="J73" i="16"/>
  <c r="Q73" i="16" s="1"/>
  <c r="F72" i="16"/>
  <c r="I74" i="18"/>
  <c r="F91" i="15"/>
  <c r="J92" i="18" l="1"/>
  <c r="D92" i="18" s="1"/>
  <c r="J72" i="16"/>
  <c r="Q72" i="16" s="1"/>
  <c r="F71" i="16"/>
  <c r="I73" i="18"/>
  <c r="J91" i="15"/>
  <c r="F90" i="15"/>
  <c r="J90" i="15" l="1"/>
  <c r="Q90" i="15" s="1"/>
  <c r="J71" i="16"/>
  <c r="Q71" i="16" s="1"/>
  <c r="F70" i="16"/>
  <c r="I72" i="18"/>
  <c r="Q91" i="15"/>
  <c r="F89" i="15"/>
  <c r="J90" i="18" l="1"/>
  <c r="D90" i="18" s="1"/>
  <c r="J89" i="15"/>
  <c r="Q89" i="15" s="1"/>
  <c r="J70" i="16"/>
  <c r="Q70" i="16" s="1"/>
  <c r="F69" i="16"/>
  <c r="I71" i="18"/>
  <c r="J91" i="18"/>
  <c r="F88" i="15"/>
  <c r="J89" i="18" l="1"/>
  <c r="D89" i="18" s="1"/>
  <c r="J88" i="15"/>
  <c r="Q88" i="15" s="1"/>
  <c r="J69" i="16"/>
  <c r="Q69" i="16" s="1"/>
  <c r="F68" i="16"/>
  <c r="I70" i="18"/>
  <c r="D91" i="18"/>
  <c r="F87" i="15"/>
  <c r="J88" i="18" l="1"/>
  <c r="D88" i="18" s="1"/>
  <c r="J87" i="15"/>
  <c r="Q87" i="15" s="1"/>
  <c r="J68" i="16"/>
  <c r="Q68" i="16" s="1"/>
  <c r="F67" i="16"/>
  <c r="I69" i="18"/>
  <c r="F86" i="15"/>
  <c r="J87" i="18" l="1"/>
  <c r="D87" i="18" s="1"/>
  <c r="J86" i="15"/>
  <c r="Q86" i="15" s="1"/>
  <c r="J67" i="16"/>
  <c r="Q67" i="16" s="1"/>
  <c r="F66" i="16"/>
  <c r="I68" i="18"/>
  <c r="F85" i="15"/>
  <c r="J86" i="18" l="1"/>
  <c r="D86" i="18" s="1"/>
  <c r="J85" i="15"/>
  <c r="Q85" i="15" s="1"/>
  <c r="J66" i="16"/>
  <c r="Q66" i="16" s="1"/>
  <c r="F65" i="16"/>
  <c r="I67" i="18"/>
  <c r="F84" i="15"/>
  <c r="J85" i="18" l="1"/>
  <c r="D85" i="18" s="1"/>
  <c r="J84" i="15"/>
  <c r="Q84" i="15" s="1"/>
  <c r="J65" i="16"/>
  <c r="Q65" i="16" s="1"/>
  <c r="F64" i="16"/>
  <c r="I66" i="18"/>
  <c r="F83" i="15"/>
  <c r="J84" i="18" l="1"/>
  <c r="D84" i="18" s="1"/>
  <c r="J83" i="15"/>
  <c r="Q83" i="15" s="1"/>
  <c r="J64" i="16"/>
  <c r="Q64" i="16" s="1"/>
  <c r="F63" i="16"/>
  <c r="I65" i="18"/>
  <c r="F82" i="15"/>
  <c r="J83" i="18" l="1"/>
  <c r="D83" i="18" s="1"/>
  <c r="J82" i="15"/>
  <c r="Q82" i="15" s="1"/>
  <c r="J63" i="16"/>
  <c r="Q63" i="16" s="1"/>
  <c r="F62" i="16"/>
  <c r="I64" i="18"/>
  <c r="F81" i="15"/>
  <c r="J82" i="18" l="1"/>
  <c r="D82" i="18" s="1"/>
  <c r="J81" i="15"/>
  <c r="Q81" i="15" s="1"/>
  <c r="J62" i="16"/>
  <c r="Q62" i="16" s="1"/>
  <c r="F61" i="16"/>
  <c r="I63" i="18"/>
  <c r="F80" i="15"/>
  <c r="J81" i="18" l="1"/>
  <c r="D81" i="18" s="1"/>
  <c r="J80" i="15"/>
  <c r="Q80" i="15" s="1"/>
  <c r="J61" i="16"/>
  <c r="Q61" i="16" s="1"/>
  <c r="F60" i="16"/>
  <c r="I62" i="18"/>
  <c r="F79" i="15"/>
  <c r="J80" i="18" l="1"/>
  <c r="D80" i="18" s="1"/>
  <c r="J79" i="15"/>
  <c r="Q79" i="15" s="1"/>
  <c r="J60" i="16"/>
  <c r="Q60" i="16" s="1"/>
  <c r="F59" i="16"/>
  <c r="I61" i="18"/>
  <c r="F78" i="15"/>
  <c r="J79" i="18" l="1"/>
  <c r="D79" i="18" s="1"/>
  <c r="J78" i="15"/>
  <c r="Q78" i="15" s="1"/>
  <c r="J59" i="16"/>
  <c r="Q59" i="16" s="1"/>
  <c r="F58" i="16"/>
  <c r="I60" i="18"/>
  <c r="F77" i="15"/>
  <c r="J78" i="18" l="1"/>
  <c r="D78" i="18" s="1"/>
  <c r="J77" i="15"/>
  <c r="Q77" i="15" s="1"/>
  <c r="J58" i="16"/>
  <c r="Q58" i="16" s="1"/>
  <c r="F57" i="16"/>
  <c r="I59" i="18"/>
  <c r="F76" i="15"/>
  <c r="J77" i="18" l="1"/>
  <c r="D77" i="18" s="1"/>
  <c r="J76" i="15"/>
  <c r="Q76" i="15" s="1"/>
  <c r="J57" i="16"/>
  <c r="Q57" i="16" s="1"/>
  <c r="F56" i="16"/>
  <c r="I58" i="18"/>
  <c r="F75" i="15"/>
  <c r="J76" i="18" l="1"/>
  <c r="D76" i="18" s="1"/>
  <c r="J75" i="15"/>
  <c r="Q75" i="15" s="1"/>
  <c r="J56" i="16"/>
  <c r="Q56" i="16" s="1"/>
  <c r="F55" i="16"/>
  <c r="I57" i="18"/>
  <c r="F74" i="15"/>
  <c r="J75" i="18" l="1"/>
  <c r="D75" i="18" s="1"/>
  <c r="J74" i="15"/>
  <c r="Q74" i="15" s="1"/>
  <c r="J55" i="16"/>
  <c r="Q55" i="16" s="1"/>
  <c r="F54" i="16"/>
  <c r="I56" i="18"/>
  <c r="F73" i="15"/>
  <c r="J74" i="18" l="1"/>
  <c r="D74" i="18" s="1"/>
  <c r="J73" i="15"/>
  <c r="Q73" i="15" s="1"/>
  <c r="J54" i="16"/>
  <c r="Q54" i="16" s="1"/>
  <c r="F53" i="16"/>
  <c r="I55" i="18"/>
  <c r="F72" i="15"/>
  <c r="J73" i="18" l="1"/>
  <c r="D73" i="18" s="1"/>
  <c r="J72" i="15"/>
  <c r="Q72" i="15" s="1"/>
  <c r="J53" i="16"/>
  <c r="Q53" i="16" s="1"/>
  <c r="F52" i="16"/>
  <c r="I54" i="18"/>
  <c r="F71" i="15"/>
  <c r="J72" i="18" l="1"/>
  <c r="D72" i="18" s="1"/>
  <c r="J71" i="15"/>
  <c r="Q71" i="15" s="1"/>
  <c r="J52" i="16"/>
  <c r="Q52" i="16" s="1"/>
  <c r="F51" i="16"/>
  <c r="I53" i="18"/>
  <c r="F70" i="15"/>
  <c r="J71" i="18" l="1"/>
  <c r="D71" i="18" s="1"/>
  <c r="J70" i="15"/>
  <c r="Q70" i="15" s="1"/>
  <c r="J51" i="16"/>
  <c r="Q51" i="16" s="1"/>
  <c r="F50" i="16"/>
  <c r="I52" i="18"/>
  <c r="F69" i="15"/>
  <c r="J70" i="18" l="1"/>
  <c r="D70" i="18" s="1"/>
  <c r="J69" i="15"/>
  <c r="Q69" i="15" s="1"/>
  <c r="J50" i="16"/>
  <c r="Q50" i="16" s="1"/>
  <c r="F49" i="16"/>
  <c r="I51" i="18"/>
  <c r="F68" i="15"/>
  <c r="J69" i="18" l="1"/>
  <c r="D69" i="18" s="1"/>
  <c r="J68" i="15"/>
  <c r="Q68" i="15" s="1"/>
  <c r="J49" i="16"/>
  <c r="Q49" i="16" s="1"/>
  <c r="F48" i="16"/>
  <c r="I50" i="18"/>
  <c r="F67" i="15"/>
  <c r="J68" i="18" l="1"/>
  <c r="D68" i="18" s="1"/>
  <c r="J67" i="15"/>
  <c r="Q67" i="15" s="1"/>
  <c r="J48" i="16"/>
  <c r="Q48" i="16" s="1"/>
  <c r="F47" i="16"/>
  <c r="I49" i="18"/>
  <c r="F66" i="15"/>
  <c r="J67" i="18" l="1"/>
  <c r="D67" i="18" s="1"/>
  <c r="J66" i="15"/>
  <c r="Q66" i="15" s="1"/>
  <c r="J47" i="16"/>
  <c r="Q47" i="16" s="1"/>
  <c r="F46" i="16"/>
  <c r="I48" i="18"/>
  <c r="F65" i="15"/>
  <c r="J66" i="18" l="1"/>
  <c r="D66" i="18" s="1"/>
  <c r="J65" i="15"/>
  <c r="Q65" i="15" s="1"/>
  <c r="J46" i="16"/>
  <c r="Q46" i="16" s="1"/>
  <c r="F45" i="16"/>
  <c r="I47" i="18"/>
  <c r="F64" i="15"/>
  <c r="J65" i="18" l="1"/>
  <c r="D65" i="18" s="1"/>
  <c r="J64" i="15"/>
  <c r="Q64" i="15" s="1"/>
  <c r="J45" i="16"/>
  <c r="Q45" i="16" s="1"/>
  <c r="F44" i="16"/>
  <c r="I46" i="18"/>
  <c r="F63" i="15"/>
  <c r="J64" i="18" l="1"/>
  <c r="D64" i="18" s="1"/>
  <c r="J63" i="15"/>
  <c r="Q63" i="15" s="1"/>
  <c r="J44" i="16"/>
  <c r="Q44" i="16" s="1"/>
  <c r="F43" i="16"/>
  <c r="I45" i="18"/>
  <c r="F62" i="15"/>
  <c r="J63" i="18" l="1"/>
  <c r="D63" i="18" s="1"/>
  <c r="J62" i="15"/>
  <c r="Q62" i="15" s="1"/>
  <c r="J43" i="16"/>
  <c r="Q43" i="16" s="1"/>
  <c r="F42" i="16"/>
  <c r="I44" i="18"/>
  <c r="F61" i="15"/>
  <c r="J62" i="18" l="1"/>
  <c r="D62" i="18" s="1"/>
  <c r="J61" i="15"/>
  <c r="Q61" i="15" s="1"/>
  <c r="J61" i="18" s="1"/>
  <c r="D61" i="18" s="1"/>
  <c r="J42" i="16"/>
  <c r="Q42" i="16" s="1"/>
  <c r="F41" i="16"/>
  <c r="I43" i="18"/>
  <c r="F60" i="15"/>
  <c r="J60" i="15" l="1"/>
  <c r="Q60" i="15" s="1"/>
  <c r="J60" i="18" s="1"/>
  <c r="D60" i="18" s="1"/>
  <c r="J41" i="16"/>
  <c r="Q41" i="16" s="1"/>
  <c r="F40" i="16"/>
  <c r="I42" i="18"/>
  <c r="F59" i="15"/>
  <c r="J59" i="15" l="1"/>
  <c r="Q59" i="15" s="1"/>
  <c r="J59" i="18" s="1"/>
  <c r="D59" i="18" s="1"/>
  <c r="J40" i="16"/>
  <c r="Q40" i="16" s="1"/>
  <c r="F39" i="16"/>
  <c r="I41" i="18"/>
  <c r="F58" i="15"/>
  <c r="J58" i="15" l="1"/>
  <c r="Q58" i="15" s="1"/>
  <c r="J58" i="18" s="1"/>
  <c r="D58" i="18" s="1"/>
  <c r="J39" i="16"/>
  <c r="Q39" i="16" s="1"/>
  <c r="F38" i="16"/>
  <c r="I40" i="18"/>
  <c r="F57" i="15"/>
  <c r="J57" i="15" l="1"/>
  <c r="Q57" i="15" s="1"/>
  <c r="J38" i="16"/>
  <c r="Q38" i="16" s="1"/>
  <c r="F37" i="16"/>
  <c r="I39" i="18"/>
  <c r="F56" i="15"/>
  <c r="J57" i="18" l="1"/>
  <c r="D57" i="18" s="1"/>
  <c r="J56" i="15"/>
  <c r="Q56" i="15" s="1"/>
  <c r="J56" i="18" s="1"/>
  <c r="D56" i="18" s="1"/>
  <c r="J37" i="16"/>
  <c r="Q37" i="16" s="1"/>
  <c r="F36" i="16"/>
  <c r="I38" i="18"/>
  <c r="F55" i="15"/>
  <c r="J55" i="15" l="1"/>
  <c r="Q55" i="15" s="1"/>
  <c r="J55" i="18" s="1"/>
  <c r="D55" i="18" s="1"/>
  <c r="J36" i="16"/>
  <c r="Q36" i="16" s="1"/>
  <c r="F35" i="16"/>
  <c r="J35" i="16" s="1"/>
  <c r="Q35" i="16" s="1"/>
  <c r="I37" i="18"/>
  <c r="F54" i="15"/>
  <c r="J54" i="15" l="1"/>
  <c r="Q54" i="15" s="1"/>
  <c r="I35" i="18"/>
  <c r="F34" i="16"/>
  <c r="J34" i="16" s="1"/>
  <c r="Q34" i="16" s="1"/>
  <c r="I36" i="18"/>
  <c r="F53" i="15"/>
  <c r="J53" i="15" l="1"/>
  <c r="Q53" i="15" s="1"/>
  <c r="J54" i="18"/>
  <c r="D54" i="18" s="1"/>
  <c r="I34" i="18"/>
  <c r="F33" i="16"/>
  <c r="F52" i="15"/>
  <c r="J53" i="18" l="1"/>
  <c r="D53" i="18" s="1"/>
  <c r="J52" i="15"/>
  <c r="Q52" i="15" s="1"/>
  <c r="J52" i="18" s="1"/>
  <c r="D52" i="18" s="1"/>
  <c r="F32" i="16"/>
  <c r="J33" i="16"/>
  <c r="Q33" i="16" s="1"/>
  <c r="F51" i="15"/>
  <c r="J51" i="15" l="1"/>
  <c r="Q51" i="15" s="1"/>
  <c r="I33" i="18"/>
  <c r="J32" i="16"/>
  <c r="Q32" i="16" s="1"/>
  <c r="F31" i="16"/>
  <c r="F50" i="15"/>
  <c r="J51" i="18" l="1"/>
  <c r="D51" i="18" s="1"/>
  <c r="J50" i="15"/>
  <c r="Q50" i="15" s="1"/>
  <c r="I32" i="18"/>
  <c r="J31" i="16"/>
  <c r="Q31" i="16" s="1"/>
  <c r="F30" i="16"/>
  <c r="F49" i="15"/>
  <c r="J50" i="18" l="1"/>
  <c r="D50" i="18" s="1"/>
  <c r="J49" i="15"/>
  <c r="Q49" i="15" s="1"/>
  <c r="I31" i="18"/>
  <c r="J30" i="16"/>
  <c r="Q30" i="16" s="1"/>
  <c r="F29" i="16"/>
  <c r="J49" i="18"/>
  <c r="D49" i="18" s="1"/>
  <c r="F48" i="15"/>
  <c r="J48" i="15" l="1"/>
  <c r="Q48" i="15" s="1"/>
  <c r="J48" i="18" s="1"/>
  <c r="D48" i="18" s="1"/>
  <c r="I30" i="18"/>
  <c r="J29" i="16"/>
  <c r="Q29" i="16" s="1"/>
  <c r="F28" i="16"/>
  <c r="F47" i="15"/>
  <c r="J47" i="15" l="1"/>
  <c r="Q47" i="15" s="1"/>
  <c r="J47" i="18" s="1"/>
  <c r="D47" i="18" s="1"/>
  <c r="I29" i="18"/>
  <c r="J28" i="16"/>
  <c r="Q28" i="16" s="1"/>
  <c r="F27" i="16"/>
  <c r="F46" i="15"/>
  <c r="J46" i="15" l="1"/>
  <c r="Q46" i="15" s="1"/>
  <c r="I28" i="18"/>
  <c r="J27" i="16"/>
  <c r="Q27" i="16" s="1"/>
  <c r="F26" i="16"/>
  <c r="F45" i="15"/>
  <c r="J46" i="18" l="1"/>
  <c r="D46" i="18" s="1"/>
  <c r="J45" i="15"/>
  <c r="Q45" i="15" s="1"/>
  <c r="I27" i="18"/>
  <c r="J26" i="16"/>
  <c r="Q26" i="16" s="1"/>
  <c r="F25" i="16"/>
  <c r="F44" i="15"/>
  <c r="J45" i="18" l="1"/>
  <c r="D45" i="18" s="1"/>
  <c r="J44" i="15"/>
  <c r="Q44" i="15" s="1"/>
  <c r="J44" i="18" s="1"/>
  <c r="D44" i="18" s="1"/>
  <c r="I26" i="18"/>
  <c r="J25" i="16"/>
  <c r="Q25" i="16" s="1"/>
  <c r="F24" i="16"/>
  <c r="F43" i="15"/>
  <c r="J43" i="15" l="1"/>
  <c r="Q43" i="15" s="1"/>
  <c r="J43" i="18" s="1"/>
  <c r="D43" i="18" s="1"/>
  <c r="I25" i="18"/>
  <c r="J24" i="16"/>
  <c r="Q24" i="16" s="1"/>
  <c r="F23" i="16"/>
  <c r="F42" i="15"/>
  <c r="J42" i="15" l="1"/>
  <c r="Q42" i="15" s="1"/>
  <c r="I24" i="18"/>
  <c r="J23" i="16"/>
  <c r="Q23" i="16" s="1"/>
  <c r="F22" i="16"/>
  <c r="F41" i="15"/>
  <c r="J41" i="15" l="1"/>
  <c r="Q41" i="15" s="1"/>
  <c r="J41" i="18" s="1"/>
  <c r="D41" i="18" s="1"/>
  <c r="J42" i="18"/>
  <c r="D42" i="18" s="1"/>
  <c r="F21" i="16"/>
  <c r="I23" i="18"/>
  <c r="J22" i="16"/>
  <c r="Q22" i="16" s="1"/>
  <c r="F40" i="15"/>
  <c r="J40" i="15" l="1"/>
  <c r="Q40" i="15" s="1"/>
  <c r="I22" i="18"/>
  <c r="J21" i="16"/>
  <c r="Q21" i="16" s="1"/>
  <c r="F20" i="16"/>
  <c r="F39" i="15"/>
  <c r="J40" i="18" l="1"/>
  <c r="D40" i="18" s="1"/>
  <c r="J39" i="15"/>
  <c r="Q39" i="15" s="1"/>
  <c r="I21" i="18"/>
  <c r="J20" i="16"/>
  <c r="Q20" i="16" s="1"/>
  <c r="F19" i="16"/>
  <c r="F38" i="15"/>
  <c r="J38" i="15" l="1"/>
  <c r="Q38" i="15" s="1"/>
  <c r="J39" i="18"/>
  <c r="D39" i="18" s="1"/>
  <c r="J19" i="16"/>
  <c r="Q19" i="16" s="1"/>
  <c r="I20" i="18"/>
  <c r="F18" i="16"/>
  <c r="F37" i="15"/>
  <c r="J38" i="18" l="1"/>
  <c r="D38" i="18" s="1"/>
  <c r="J37" i="15"/>
  <c r="Q37" i="15" s="1"/>
  <c r="F17" i="16"/>
  <c r="J18" i="16"/>
  <c r="Q18" i="16" s="1"/>
  <c r="I19" i="18"/>
  <c r="F36" i="15"/>
  <c r="J37" i="18" l="1"/>
  <c r="D37" i="18" s="1"/>
  <c r="J36" i="15"/>
  <c r="Q36" i="15" s="1"/>
  <c r="I18" i="18"/>
  <c r="F16" i="16"/>
  <c r="J17" i="16"/>
  <c r="Q17" i="16" s="1"/>
  <c r="F35" i="15"/>
  <c r="J36" i="18" l="1"/>
  <c r="D36" i="18" s="1"/>
  <c r="F15" i="16"/>
  <c r="J16" i="16"/>
  <c r="Q16" i="16" s="1"/>
  <c r="I17" i="18"/>
  <c r="J35" i="15"/>
  <c r="Q35" i="15" s="1"/>
  <c r="F34" i="15"/>
  <c r="I16" i="18" l="1"/>
  <c r="F14" i="16"/>
  <c r="J15" i="16"/>
  <c r="Q15" i="16" s="1"/>
  <c r="J35" i="18"/>
  <c r="D35" i="18" s="1"/>
  <c r="J34" i="15"/>
  <c r="Q34" i="15" s="1"/>
  <c r="F33" i="15"/>
  <c r="J33" i="15" l="1"/>
  <c r="Q33" i="15" s="1"/>
  <c r="F13" i="16"/>
  <c r="J14" i="16"/>
  <c r="Q14" i="16" s="1"/>
  <c r="I15" i="18"/>
  <c r="J34" i="18"/>
  <c r="D34" i="18" s="1"/>
  <c r="F32" i="15"/>
  <c r="J33" i="18" l="1"/>
  <c r="D33" i="18" s="1"/>
  <c r="J32" i="15"/>
  <c r="Q32" i="15" s="1"/>
  <c r="I14" i="18"/>
  <c r="F12" i="16"/>
  <c r="J13" i="16"/>
  <c r="Q13" i="16" s="1"/>
  <c r="F31" i="15"/>
  <c r="J32" i="18" l="1"/>
  <c r="D32" i="18" s="1"/>
  <c r="J31" i="15"/>
  <c r="Q31" i="15" s="1"/>
  <c r="F11" i="16"/>
  <c r="J12" i="16"/>
  <c r="Q12" i="16" s="1"/>
  <c r="I13" i="18"/>
  <c r="F30" i="15"/>
  <c r="J31" i="18" l="1"/>
  <c r="D31" i="18" s="1"/>
  <c r="J30" i="15"/>
  <c r="Q30" i="15" s="1"/>
  <c r="I12" i="18"/>
  <c r="F10" i="16"/>
  <c r="J11" i="16"/>
  <c r="Q11" i="16" s="1"/>
  <c r="F29" i="15"/>
  <c r="J30" i="18" l="1"/>
  <c r="D30" i="18" s="1"/>
  <c r="J29" i="15"/>
  <c r="Q29" i="15" s="1"/>
  <c r="D8" i="16"/>
  <c r="D6" i="16" s="1"/>
  <c r="F9" i="16"/>
  <c r="F8" i="16" s="1"/>
  <c r="J10" i="16"/>
  <c r="Q10" i="16" s="1"/>
  <c r="I11" i="18"/>
  <c r="F28" i="15"/>
  <c r="J29" i="18" l="1"/>
  <c r="D29" i="18" s="1"/>
  <c r="J28" i="15"/>
  <c r="Q28" i="15" s="1"/>
  <c r="I10" i="18"/>
  <c r="J9" i="16"/>
  <c r="J8" i="16" s="1"/>
  <c r="F6" i="16"/>
  <c r="F27" i="15"/>
  <c r="J28" i="18" l="1"/>
  <c r="D28" i="18" s="1"/>
  <c r="J27" i="15"/>
  <c r="Q27" i="15" s="1"/>
  <c r="Q9" i="16"/>
  <c r="Q8" i="16" s="1"/>
  <c r="J6" i="16"/>
  <c r="F26" i="15"/>
  <c r="J27" i="18" l="1"/>
  <c r="D27" i="18" s="1"/>
  <c r="J26" i="15"/>
  <c r="Q26" i="15" s="1"/>
  <c r="I9" i="18"/>
  <c r="F25" i="15"/>
  <c r="I8" i="18" l="1"/>
  <c r="I6" i="18" s="1"/>
  <c r="J26" i="18"/>
  <c r="D26" i="18" s="1"/>
  <c r="J25" i="15"/>
  <c r="Q25" i="15" s="1"/>
  <c r="Q6" i="16"/>
  <c r="F24" i="15"/>
  <c r="J25" i="18" l="1"/>
  <c r="D25" i="18" s="1"/>
  <c r="J24" i="15"/>
  <c r="Q24" i="15" s="1"/>
  <c r="F23" i="15"/>
  <c r="J24" i="18" l="1"/>
  <c r="D24" i="18" s="1"/>
  <c r="J23" i="15"/>
  <c r="Q23" i="15" s="1"/>
  <c r="J23" i="18" s="1"/>
  <c r="D23" i="18" s="1"/>
  <c r="F22" i="15"/>
  <c r="J22" i="15" l="1"/>
  <c r="Q22" i="15" s="1"/>
  <c r="F21" i="15"/>
  <c r="J22" i="18" l="1"/>
  <c r="D22" i="18" s="1"/>
  <c r="J21" i="15"/>
  <c r="Q21" i="15" s="1"/>
  <c r="F20" i="15"/>
  <c r="J21" i="18" l="1"/>
  <c r="D21" i="18" s="1"/>
  <c r="J20" i="15"/>
  <c r="Q20" i="15" s="1"/>
  <c r="F19" i="15"/>
  <c r="J20" i="18" l="1"/>
  <c r="D20" i="18" s="1"/>
  <c r="J19" i="15"/>
  <c r="Q19" i="15" s="1"/>
  <c r="F18" i="15"/>
  <c r="J19" i="18" l="1"/>
  <c r="D19" i="18" s="1"/>
  <c r="J18" i="15"/>
  <c r="Q18" i="15" s="1"/>
  <c r="F17" i="15"/>
  <c r="J18" i="18" l="1"/>
  <c r="D18" i="18" s="1"/>
  <c r="J17" i="15"/>
  <c r="Q17" i="15" s="1"/>
  <c r="F16" i="15"/>
  <c r="J16" i="15" l="1"/>
  <c r="Q16" i="15" s="1"/>
  <c r="J17" i="18"/>
  <c r="D17" i="18" s="1"/>
  <c r="J16" i="18"/>
  <c r="D16" i="18" s="1"/>
  <c r="F15" i="15"/>
  <c r="J15" i="15" l="1"/>
  <c r="Q15" i="15" s="1"/>
  <c r="J15" i="18"/>
  <c r="D15" i="18" s="1"/>
  <c r="F14" i="15"/>
  <c r="J14" i="15" l="1"/>
  <c r="Q14" i="15" s="1"/>
  <c r="J14" i="18"/>
  <c r="D14" i="18" s="1"/>
  <c r="F13" i="15"/>
  <c r="J13" i="15" l="1"/>
  <c r="Q13" i="15" s="1"/>
  <c r="J13" i="18"/>
  <c r="D13" i="18" s="1"/>
  <c r="F12" i="15"/>
  <c r="J12" i="15" l="1"/>
  <c r="Q12" i="15" s="1"/>
  <c r="F11" i="15"/>
  <c r="J12" i="18" l="1"/>
  <c r="D12" i="18" s="1"/>
  <c r="J11" i="15"/>
  <c r="Q11" i="15" s="1"/>
  <c r="J11" i="18" s="1"/>
  <c r="D11" i="18" s="1"/>
  <c r="F10" i="15"/>
  <c r="J10" i="15" l="1"/>
  <c r="Q10" i="15" s="1"/>
  <c r="J10" i="18" s="1"/>
  <c r="D10" i="18" s="1"/>
  <c r="D6" i="15"/>
  <c r="F9" i="15"/>
  <c r="F8" i="15" s="1"/>
  <c r="J9" i="15" l="1"/>
  <c r="J8" i="15" s="1"/>
  <c r="F6" i="15" l="1"/>
  <c r="Q9" i="15"/>
  <c r="Q8" i="15" s="1"/>
  <c r="J6" i="15"/>
  <c r="J9" i="18" l="1"/>
  <c r="J8" i="18" s="1"/>
  <c r="D9" i="18" l="1"/>
  <c r="D8" i="18" s="1"/>
  <c r="J6" i="18"/>
  <c r="Q6" i="15"/>
  <c r="D6" i="18" l="1"/>
</calcChain>
</file>

<file path=xl/sharedStrings.xml><?xml version="1.0" encoding="utf-8"?>
<sst xmlns="http://schemas.openxmlformats.org/spreadsheetml/2006/main" count="2450" uniqueCount="343">
  <si>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</si>
  <si>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</si>
  <si>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</si>
  <si>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</si>
  <si>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</si>
  <si>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</si>
  <si>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</si>
  <si>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</si>
  <si>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</si>
  <si>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</si>
  <si>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</si>
  <si>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</si>
  <si>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</si>
  <si>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</si>
  <si>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</si>
  <si>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</si>
  <si>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</si>
  <si>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</si>
  <si>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</si>
  <si>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</si>
  <si>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</si>
  <si>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</si>
  <si>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</si>
  <si>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</si>
  <si>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</si>
  <si>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</si>
  <si>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</si>
  <si>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</si>
  <si>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</si>
  <si>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</si>
  <si>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</si>
  <si>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</si>
  <si>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</si>
  <si>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</si>
  <si>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</si>
  <si>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</si>
  <si>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</si>
  <si>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</si>
  <si>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</si>
  <si>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</si>
  <si>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</si>
  <si>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</si>
  <si>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</si>
  <si>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</si>
  <si>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</si>
  <si>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</si>
  <si>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</si>
  <si>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</si>
  <si>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</si>
  <si>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</si>
  <si>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</si>
  <si>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</si>
  <si>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</si>
  <si>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</si>
  <si>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</si>
  <si>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</si>
  <si>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</si>
  <si>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</si>
  <si>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</si>
  <si>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</si>
  <si>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</si>
  <si>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</si>
  <si>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</si>
  <si>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</si>
  <si>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</si>
  <si>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</si>
  <si>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</si>
  <si>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</si>
  <si>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</si>
  <si>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</si>
  <si>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</si>
  <si>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</si>
  <si>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</si>
  <si>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</si>
  <si>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</si>
  <si>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</si>
  <si>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</si>
  <si>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</si>
  <si>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</si>
  <si>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</si>
  <si>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</si>
  <si>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</si>
  <si>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</si>
  <si>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</si>
  <si>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</si>
  <si>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</si>
  <si>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</si>
  <si>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</si>
  <si>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</si>
  <si>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</si>
  <si>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</si>
  <si>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</si>
  <si>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</si>
  <si>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</si>
  <si>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</si>
  <si>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</si>
  <si>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</si>
  <si>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</si>
  <si>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</si>
  <si>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</si>
  <si>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</si>
  <si>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</si>
  <si>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</si>
  <si>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</si>
  <si>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</si>
  <si>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</si>
  <si>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</si>
  <si>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</si>
  <si>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</si>
  <si>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</si>
  <si>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</si>
  <si>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</si>
  <si>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</si>
  <si>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</si>
  <si>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</si>
  <si>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</si>
  <si>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</si>
  <si>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</si>
  <si>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</si>
  <si>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</si>
  <si>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</si>
  <si>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</si>
  <si>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</si>
  <si>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</si>
  <si>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</si>
  <si>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</si>
  <si>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</si>
  <si>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</si>
  <si>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</si>
  <si>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</si>
  <si>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</si>
  <si>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</si>
  <si>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</si>
  <si>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</si>
  <si>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</si>
  <si>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</si>
  <si>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</si>
  <si>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</si>
  <si>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</si>
  <si>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</si>
  <si>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</si>
  <si>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</si>
  <si>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</si>
  <si>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</si>
  <si>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</si>
  <si>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</si>
  <si>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</si>
  <si>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</si>
  <si>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</si>
  <si>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</si>
  <si>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</si>
  <si>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</si>
  <si>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</si>
  <si>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</si>
  <si>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</si>
  <si>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</si>
  <si>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</si>
  <si>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</si>
  <si>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</si>
  <si>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</si>
  <si>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</si>
  <si>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</si>
  <si>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</si>
  <si>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</si>
  <si>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</si>
  <si>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</si>
  <si>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</si>
  <si>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</si>
  <si>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</si>
  <si>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</si>
  <si>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</si>
  <si>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</si>
  <si>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</si>
  <si>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</si>
  <si>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</si>
  <si>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</si>
  <si>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</si>
  <si>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</si>
  <si>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</si>
  <si>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</si>
  <si>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</si>
  <si>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</si>
  <si>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</si>
  <si>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</si>
  <si>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</si>
  <si>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</si>
  <si>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</si>
  <si>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</si>
  <si>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</si>
  <si>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</si>
  <si>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</si>
  <si>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</si>
  <si>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</si>
  <si>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</si>
  <si>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</si>
  <si>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</si>
  <si>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</si>
  <si>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</si>
  <si>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</si>
  <si>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</si>
  <si>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</si>
  <si>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</si>
  <si>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</si>
  <si>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</si>
  <si>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</si>
  <si>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</si>
  <si>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</si>
  <si>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</si>
  <si>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</si>
  <si>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</si>
  <si>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</si>
  <si>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</si>
  <si>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</si>
  <si>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</si>
  <si>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</si>
  <si>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</si>
  <si>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</si>
  <si>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</si>
  <si>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</si>
  <si>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</si>
  <si>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</si>
  <si>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</si>
  <si>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</si>
  <si>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</si>
  <si>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</si>
  <si>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</si>
  <si>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</si>
  <si>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</si>
  <si>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</si>
  <si>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</si>
  <si>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</si>
  <si>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</si>
  <si>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</si>
  <si>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</si>
  <si>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</si>
  <si>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</si>
  <si>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</si>
  <si>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</si>
  <si>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</si>
  <si>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</si>
  <si>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</si>
  <si>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</si>
  <si>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</si>
  <si>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</si>
  <si>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</si>
  <si>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</si>
  <si>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</si>
  <si>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</si>
  <si>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</si>
  <si>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</si>
  <si>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</si>
  <si>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</si>
  <si>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</si>
  <si>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</si>
  <si>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</si>
  <si>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</si>
  <si>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</si>
  <si>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</si>
  <si>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</si>
  <si>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</si>
  <si>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</si>
  <si>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</si>
  <si>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</si>
  <si>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</si>
  <si>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</si>
  <si>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</si>
  <si>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</si>
  <si>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</si>
  <si>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</si>
  <si>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</si>
  <si>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</si>
  <si>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</si>
  <si>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</si>
  <si>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</si>
  <si>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</si>
  <si>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</si>
  <si>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</si>
  <si>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</si>
  <si>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</si>
  <si>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</si>
  <si>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</si>
  <si>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</si>
  <si>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</si>
  <si>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</si>
  <si>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</si>
  <si>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</si>
  <si>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</si>
  <si>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</si>
  <si>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</si>
  <si>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</si>
  <si>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</si>
  <si>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</si>
  <si>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</si>
  <si>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</si>
  <si>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</si>
  <si>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</si>
  <si>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</si>
  <si>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</si>
  <si>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</si>
  <si>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</si>
  <si>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</si>
  <si>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</si>
  <si>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</si>
  <si>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</si>
  <si>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</si>
  <si>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</si>
  <si>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</si>
  <si>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</si>
  <si>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</si>
  <si>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</si>
  <si>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</si>
  <si>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</si>
  <si>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</si>
  <si>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</si>
  <si>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</si>
  <si>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</si>
  <si>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</si>
  <si>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</si>
  <si>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</si>
  <si>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</si>
  <si>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</si>
  <si>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</si>
  <si>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</si>
  <si>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</si>
  <si>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</si>
  <si>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</si>
  <si>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</si>
  <si>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</si>
  <si>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</si>
  <si>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</si>
  <si>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</si>
  <si>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</si>
  <si>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</si>
  <si>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</si>
  <si>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</si>
  <si>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</si>
  <si>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</si>
  <si>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</si>
  <si>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БФ "Уфимский хоспис"</t>
  </si>
  <si>
    <t>020050</t>
  </si>
  <si>
    <t>АНМО "Уфимский хоспис"</t>
  </si>
  <si>
    <t>020051</t>
  </si>
  <si>
    <t>Всего (Протокол № 16-23)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</si>
</sst>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626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7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8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8" fillId="3" borderId="15" xfId="2" applyFont="1" applyFill="1" applyBorder="1" applyAlignment="1">
      <alignment horizontal="left" vertical="center" wrapText="1"/>
    </xf>
    <xf numFmtId="0" fontId="39" fillId="3" borderId="15" xfId="2" applyFont="1" applyFill="1" applyBorder="1" applyAlignment="1">
      <alignment horizontal="left" vertical="center" wrapText="1"/>
    </xf>
    <xf numFmtId="3" fontId="48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left" vertical="center"/>
    </xf>
    <xf numFmtId="4" fontId="42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4" fontId="42" fillId="0" borderId="0" xfId="0" applyNumberFormat="1" applyFont="1" applyFill="1" applyAlignment="1">
      <alignment horizontal="center"/>
    </xf>
    <xf numFmtId="0" fontId="42" fillId="0" borderId="0" xfId="0" applyFont="1" applyFill="1"/>
    <xf numFmtId="4" fontId="46" fillId="0" borderId="0" xfId="0" applyNumberFormat="1" applyFont="1" applyFill="1" applyAlignment="1">
      <alignment horizontal="center"/>
    </xf>
    <xf numFmtId="4" fontId="41" fillId="0" borderId="23" xfId="94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2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" fontId="42" fillId="0" borderId="0" xfId="0" applyNumberFormat="1" applyFont="1" applyFill="1"/>
    <xf numFmtId="0" fontId="40" fillId="0" borderId="51" xfId="0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51" xfId="2" applyNumberFormat="1" applyFont="1" applyFill="1" applyBorder="1" applyAlignment="1">
      <alignment horizontal="center" vertical="center"/>
    </xf>
    <xf numFmtId="169" fontId="40" fillId="0" borderId="51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/>
    </xf>
    <xf numFmtId="3" fontId="48" fillId="0" borderId="51" xfId="0" applyNumberFormat="1" applyFont="1" applyFill="1" applyBorder="1" applyAlignment="1">
      <alignment horizontal="left" vertical="center" wrapText="1"/>
    </xf>
    <xf numFmtId="3" fontId="40" fillId="0" borderId="51" xfId="0" applyNumberFormat="1" applyFont="1" applyFill="1" applyBorder="1" applyAlignment="1">
      <alignment horizontal="left" vertical="center" wrapText="1"/>
    </xf>
    <xf numFmtId="4" fontId="54" fillId="0" borderId="0" xfId="0" applyNumberFormat="1" applyFont="1" applyAlignment="1">
      <alignment horizontal="center" vertical="center"/>
    </xf>
    <xf numFmtId="4" fontId="40" fillId="0" borderId="51" xfId="2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6" fillId="0" borderId="0" xfId="0" applyFont="1" applyFill="1"/>
    <xf numFmtId="4" fontId="46" fillId="0" borderId="0" xfId="0" applyNumberFormat="1" applyFont="1" applyFill="1"/>
    <xf numFmtId="4" fontId="52" fillId="0" borderId="0" xfId="0" applyNumberFormat="1" applyFont="1" applyFill="1"/>
    <xf numFmtId="4" fontId="40" fillId="0" borderId="51" xfId="0" applyNumberFormat="1" applyFont="1" applyFill="1" applyBorder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 wrapText="1"/>
    </xf>
    <xf numFmtId="3" fontId="40" fillId="0" borderId="15" xfId="2" applyNumberFormat="1" applyFont="1" applyFill="1" applyBorder="1" applyAlignment="1">
      <alignment horizontal="center" vertical="center" wrapText="1"/>
    </xf>
    <xf numFmtId="3" fontId="40" fillId="0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3" fontId="48" fillId="0" borderId="51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 wrapText="1"/>
    </xf>
    <xf numFmtId="3" fontId="48" fillId="3" borderId="51" xfId="2" applyNumberFormat="1" applyFont="1" applyFill="1" applyBorder="1" applyAlignment="1">
      <alignment horizontal="left" vertical="center" wrapText="1"/>
    </xf>
    <xf numFmtId="3" fontId="39" fillId="3" borderId="51" xfId="2" applyNumberFormat="1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left" vertical="center" wrapText="1"/>
    </xf>
    <xf numFmtId="0" fontId="48" fillId="3" borderId="51" xfId="2" applyFont="1" applyFill="1" applyBorder="1" applyAlignment="1">
      <alignment horizontal="left" vertical="center" wrapText="1"/>
    </xf>
    <xf numFmtId="0" fontId="39" fillId="3" borderId="51" xfId="2" applyFont="1" applyFill="1" applyBorder="1" applyAlignment="1">
      <alignment horizontal="left" vertical="center" wrapText="1"/>
    </xf>
    <xf numFmtId="3" fontId="48" fillId="3" borderId="51" xfId="0" applyNumberFormat="1" applyFont="1" applyFill="1" applyBorder="1" applyAlignment="1">
      <alignment horizontal="left" vertical="center" wrapText="1"/>
    </xf>
    <xf numFmtId="3" fontId="39" fillId="3" borderId="51" xfId="0" applyNumberFormat="1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/>
    </xf>
    <xf numFmtId="4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40" fillId="0" borderId="57" xfId="0" applyNumberFormat="1" applyFont="1" applyFill="1" applyBorder="1" applyAlignment="1">
      <alignment vertical="center" wrapText="1"/>
    </xf>
    <xf numFmtId="3" fontId="40" fillId="0" borderId="57" xfId="2" applyNumberFormat="1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3" fontId="40" fillId="0" borderId="59" xfId="2" applyNumberFormat="1" applyFont="1" applyFill="1" applyBorder="1" applyAlignment="1">
      <alignment horizontal="center" vertical="center" wrapText="1"/>
    </xf>
    <xf numFmtId="4" fontId="40" fillId="0" borderId="59" xfId="94" applyNumberFormat="1" applyFont="1" applyFill="1" applyBorder="1" applyAlignment="1">
      <alignment horizontal="center" vertical="center"/>
    </xf>
    <xf numFmtId="4" fontId="40" fillId="0" borderId="15" xfId="94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1" fillId="26" borderId="63" xfId="0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left" vertical="center" wrapText="1"/>
    </xf>
    <xf numFmtId="3" fontId="48" fillId="0" borderId="57" xfId="2" applyNumberFormat="1" applyFont="1" applyFill="1" applyBorder="1" applyAlignment="1">
      <alignment horizontal="left" vertical="center" wrapText="1"/>
    </xf>
    <xf numFmtId="3" fontId="39" fillId="0" borderId="57" xfId="2" applyNumberFormat="1" applyFont="1" applyFill="1" applyBorder="1" applyAlignment="1">
      <alignment horizontal="left" vertical="center" wrapText="1"/>
    </xf>
    <xf numFmtId="0" fontId="48" fillId="0" borderId="57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3" fontId="48" fillId="0" borderId="57" xfId="0" applyNumberFormat="1" applyFont="1" applyFill="1" applyBorder="1" applyAlignment="1">
      <alignment horizontal="left" vertical="center" wrapText="1"/>
    </xf>
    <xf numFmtId="3" fontId="39" fillId="0" borderId="57" xfId="0" applyNumberFormat="1" applyFont="1" applyFill="1" applyBorder="1" applyAlignment="1">
      <alignment horizontal="left" vertical="center" wrapText="1"/>
    </xf>
    <xf numFmtId="3" fontId="39" fillId="0" borderId="60" xfId="2" applyNumberFormat="1" applyFont="1" applyFill="1" applyBorder="1" applyAlignment="1">
      <alignment horizontal="left" vertical="center" wrapText="1"/>
    </xf>
    <xf numFmtId="4" fontId="46" fillId="26" borderId="51" xfId="0" applyNumberFormat="1" applyFont="1" applyFill="1" applyBorder="1" applyAlignment="1">
      <alignment horizontal="center"/>
    </xf>
    <xf numFmtId="4" fontId="46" fillId="26" borderId="15" xfId="0" applyNumberFormat="1" applyFont="1" applyFill="1" applyBorder="1" applyAlignment="1">
      <alignment horizontal="center"/>
    </xf>
    <xf numFmtId="4" fontId="40" fillId="0" borderId="56" xfId="94" applyNumberFormat="1" applyFont="1" applyFill="1" applyBorder="1" applyAlignment="1">
      <alignment horizontal="center" vertical="center"/>
    </xf>
    <xf numFmtId="4" fontId="46" fillId="26" borderId="57" xfId="0" applyNumberFormat="1" applyFont="1" applyFill="1" applyBorder="1" applyAlignment="1">
      <alignment horizontal="center"/>
    </xf>
    <xf numFmtId="4" fontId="40" fillId="0" borderId="65" xfId="94" applyNumberFormat="1" applyFont="1" applyFill="1" applyBorder="1" applyAlignment="1">
      <alignment horizontal="center" vertical="center"/>
    </xf>
    <xf numFmtId="4" fontId="46" fillId="0" borderId="57" xfId="0" applyNumberFormat="1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/>
    </xf>
    <xf numFmtId="4" fontId="46" fillId="0" borderId="63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57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vertical="center" wrapText="1"/>
    </xf>
    <xf numFmtId="0" fontId="41" fillId="0" borderId="57" xfId="2" applyFont="1" applyFill="1" applyBorder="1" applyAlignment="1">
      <alignment horizontal="left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 wrapText="1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3" fontId="48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8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8" fillId="3" borderId="57" xfId="0" applyNumberFormat="1" applyFont="1" applyFill="1" applyBorder="1" applyAlignment="1">
      <alignment horizontal="left" vertical="center" wrapText="1"/>
    </xf>
    <xf numFmtId="0" fontId="40" fillId="3" borderId="57" xfId="2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40" fillId="0" borderId="63" xfId="2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vertical="center" wrapText="1"/>
    </xf>
    <xf numFmtId="0" fontId="40" fillId="3" borderId="57" xfId="0" applyFont="1" applyFill="1" applyBorder="1" applyAlignment="1">
      <alignment horizontal="left" vertical="center" wrapText="1"/>
    </xf>
    <xf numFmtId="49" fontId="40" fillId="3" borderId="57" xfId="2" applyNumberFormat="1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3" fontId="60" fillId="0" borderId="26" xfId="0" applyNumberFormat="1" applyFont="1" applyBorder="1" applyAlignment="1">
      <alignment horizontal="center" vertical="center" wrapText="1"/>
    </xf>
    <xf numFmtId="3" fontId="59" fillId="0" borderId="26" xfId="0" applyNumberFormat="1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4" fontId="41" fillId="3" borderId="57" xfId="0" applyNumberFormat="1" applyFont="1" applyFill="1" applyBorder="1" applyAlignment="1">
      <alignment horizontal="left" vertical="center" wrapText="1"/>
    </xf>
    <xf numFmtId="4" fontId="40" fillId="3" borderId="57" xfId="2" applyNumberFormat="1" applyFont="1" applyFill="1" applyBorder="1" applyAlignment="1">
      <alignment horizontal="left" vertical="center" wrapText="1"/>
    </xf>
    <xf numFmtId="4" fontId="40" fillId="0" borderId="57" xfId="2" applyNumberFormat="1" applyFont="1" applyFill="1" applyBorder="1" applyAlignment="1">
      <alignment horizontal="left" vertical="center" wrapText="1"/>
    </xf>
    <xf numFmtId="4" fontId="40" fillId="3" borderId="57" xfId="0" applyNumberFormat="1" applyFont="1" applyFill="1" applyBorder="1" applyAlignment="1">
      <alignment horizontal="left" vertical="center" wrapText="1"/>
    </xf>
    <xf numFmtId="4" fontId="41" fillId="0" borderId="57" xfId="2" applyNumberFormat="1" applyFont="1" applyFill="1" applyBorder="1" applyAlignment="1">
      <alignment horizontal="left" vertical="center" wrapText="1"/>
    </xf>
    <xf numFmtId="4" fontId="48" fillId="0" borderId="57" xfId="0" applyNumberFormat="1" applyFont="1" applyFill="1" applyBorder="1" applyAlignment="1">
      <alignment horizontal="left" vertical="center" wrapText="1"/>
    </xf>
    <xf numFmtId="4" fontId="40" fillId="0" borderId="63" xfId="0" applyNumberFormat="1" applyFont="1" applyFill="1" applyBorder="1" applyAlignment="1">
      <alignment horizontal="center" vertical="center"/>
    </xf>
    <xf numFmtId="0" fontId="40" fillId="3" borderId="51" xfId="195" applyFont="1" applyFill="1" applyBorder="1" applyAlignment="1">
      <alignment horizontal="left" vertical="center" wrapText="1"/>
    </xf>
    <xf numFmtId="4" fontId="40" fillId="0" borderId="22" xfId="2" applyNumberFormat="1" applyFont="1" applyFill="1" applyBorder="1" applyAlignment="1">
      <alignment horizontal="center" vertical="center" wrapText="1"/>
    </xf>
    <xf numFmtId="4" fontId="40" fillId="0" borderId="22" xfId="0" applyNumberFormat="1" applyFont="1" applyFill="1" applyBorder="1" applyAlignment="1">
      <alignment horizontal="center"/>
    </xf>
    <xf numFmtId="4" fontId="40" fillId="0" borderId="51" xfId="0" applyNumberFormat="1" applyFont="1" applyFill="1" applyBorder="1" applyAlignment="1">
      <alignment horizontal="center"/>
    </xf>
    <xf numFmtId="4" fontId="41" fillId="0" borderId="51" xfId="2" applyNumberFormat="1" applyFont="1" applyFill="1" applyBorder="1" applyAlignment="1">
      <alignment horizontal="center" vertical="center" wrapText="1"/>
    </xf>
    <xf numFmtId="4" fontId="41" fillId="0" borderId="64" xfId="0" applyNumberFormat="1" applyFont="1" applyBorder="1" applyAlignment="1">
      <alignment horizontal="center" vertical="center"/>
    </xf>
    <xf numFmtId="4" fontId="41" fillId="0" borderId="51" xfId="94" applyNumberFormat="1" applyFont="1" applyFill="1" applyBorder="1" applyAlignment="1">
      <alignment horizontal="center" vertical="center"/>
    </xf>
    <xf numFmtId="4" fontId="46" fillId="0" borderId="51" xfId="0" applyNumberFormat="1" applyFont="1" applyBorder="1" applyAlignment="1">
      <alignment horizontal="center" vertical="center"/>
    </xf>
    <xf numFmtId="4" fontId="41" fillId="0" borderId="22" xfId="94" applyNumberFormat="1" applyFont="1" applyFill="1" applyBorder="1" applyAlignment="1">
      <alignment horizontal="center" vertical="center" wrapText="1"/>
    </xf>
    <xf numFmtId="4" fontId="41" fillId="0" borderId="34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left" vertical="center" wrapText="1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0" fillId="0" borderId="56" xfId="2" applyNumberFormat="1" applyFont="1" applyFill="1" applyBorder="1" applyAlignment="1">
      <alignment horizontal="center" vertical="center"/>
    </xf>
    <xf numFmtId="3" fontId="48" fillId="0" borderId="62" xfId="0" applyNumberFormat="1" applyFont="1" applyFill="1" applyBorder="1" applyAlignment="1">
      <alignment horizontal="left" vertical="center" wrapText="1"/>
    </xf>
    <xf numFmtId="3" fontId="39" fillId="0" borderId="51" xfId="2" applyNumberFormat="1" applyFont="1" applyFill="1" applyBorder="1" applyAlignment="1">
      <alignment horizontal="center" vertical="center" wrapText="1"/>
    </xf>
    <xf numFmtId="3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56" xfId="2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4" fontId="46" fillId="0" borderId="51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4" fontId="46" fillId="26" borderId="23" xfId="0" applyNumberFormat="1" applyFont="1" applyFill="1" applyBorder="1" applyAlignment="1">
      <alignment horizontal="center"/>
    </xf>
    <xf numFmtId="4" fontId="46" fillId="26" borderId="59" xfId="0" applyNumberFormat="1" applyFont="1" applyFill="1" applyBorder="1" applyAlignment="1">
      <alignment horizontal="center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/>
    </xf>
    <xf numFmtId="4" fontId="41" fillId="26" borderId="28" xfId="0" applyNumberFormat="1" applyFont="1" applyFill="1" applyBorder="1" applyAlignment="1">
      <alignment horizontal="center" vertical="center"/>
    </xf>
    <xf numFmtId="4" fontId="41" fillId="0" borderId="56" xfId="94" applyNumberFormat="1" applyFont="1" applyFill="1" applyBorder="1" applyAlignment="1">
      <alignment horizontal="center" vertical="center"/>
    </xf>
    <xf numFmtId="4" fontId="41" fillId="0" borderId="60" xfId="94" applyNumberFormat="1" applyFont="1" applyFill="1" applyBorder="1" applyAlignment="1">
      <alignment horizontal="center" vertical="center"/>
    </xf>
    <xf numFmtId="4" fontId="41" fillId="0" borderId="62" xfId="94" applyNumberFormat="1" applyFont="1" applyFill="1" applyBorder="1" applyAlignment="1">
      <alignment horizontal="center" vertical="center"/>
    </xf>
    <xf numFmtId="0" fontId="40" fillId="0" borderId="51" xfId="195" applyFont="1" applyFill="1" applyBorder="1" applyAlignment="1">
      <alignment horizontal="left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 wrapText="1"/>
    </xf>
    <xf numFmtId="4" fontId="40" fillId="0" borderId="22" xfId="94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 wrapText="1"/>
    </xf>
    <xf numFmtId="4" fontId="46" fillId="0" borderId="58" xfId="0" applyNumberFormat="1" applyFont="1" applyFill="1" applyBorder="1" applyAlignment="1">
      <alignment horizontal="center"/>
    </xf>
    <xf numFmtId="4" fontId="41" fillId="0" borderId="58" xfId="0" applyNumberFormat="1" applyFont="1" applyFill="1" applyBorder="1" applyAlignment="1">
      <alignment horizontal="center"/>
    </xf>
    <xf numFmtId="4" fontId="41" fillId="26" borderId="59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 wrapText="1"/>
    </xf>
    <xf numFmtId="4" fontId="46" fillId="0" borderId="34" xfId="0" applyNumberFormat="1" applyFont="1" applyFill="1" applyBorder="1" applyAlignment="1">
      <alignment horizontal="center"/>
    </xf>
    <xf numFmtId="4" fontId="40" fillId="0" borderId="22" xfId="94" applyNumberFormat="1" applyFont="1" applyFill="1" applyBorder="1" applyAlignment="1">
      <alignment horizontal="center" vertical="center"/>
    </xf>
    <xf numFmtId="3" fontId="60" fillId="0" borderId="16" xfId="0" applyNumberFormat="1" applyFont="1" applyBorder="1" applyAlignment="1">
      <alignment horizontal="center" vertical="center" wrapText="1"/>
    </xf>
    <xf numFmtId="4" fontId="46" fillId="26" borderId="34" xfId="0" applyNumberFormat="1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 vertical="center" wrapText="1"/>
    </xf>
    <xf numFmtId="3" fontId="41" fillId="0" borderId="51" xfId="2" applyNumberFormat="1" applyFont="1" applyFill="1" applyBorder="1" applyAlignment="1">
      <alignment horizontal="center" vertical="center" wrapText="1"/>
    </xf>
    <xf numFmtId="4" fontId="46" fillId="0" borderId="51" xfId="0" applyNumberFormat="1" applyFont="1" applyFill="1" applyBorder="1" applyAlignment="1">
      <alignment horizontal="center"/>
    </xf>
    <xf numFmtId="4" fontId="41" fillId="26" borderId="52" xfId="0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/>
    </xf>
    <xf numFmtId="4" fontId="41" fillId="0" borderId="58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46" fillId="0" borderId="23" xfId="0" applyNumberFormat="1" applyFont="1" applyFill="1" applyBorder="1" applyAlignment="1">
      <alignment horizont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51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69" xfId="0" applyNumberFormat="1" applyFont="1" applyBorder="1" applyAlignment="1">
      <alignment horizontal="center" vertical="center"/>
    </xf>
    <xf numFmtId="4" fontId="39" fillId="0" borderId="72" xfId="0" applyNumberFormat="1" applyFont="1" applyBorder="1" applyAlignment="1">
      <alignment horizontal="center" vertical="center"/>
    </xf>
    <xf numFmtId="4" fontId="39" fillId="0" borderId="73" xfId="0" applyNumberFormat="1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4" fontId="40" fillId="0" borderId="75" xfId="94" applyNumberFormat="1" applyFont="1" applyFill="1" applyBorder="1" applyAlignment="1">
      <alignment horizontal="center" vertical="center" wrapText="1"/>
    </xf>
    <xf numFmtId="4" fontId="41" fillId="26" borderId="75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" fontId="40" fillId="3" borderId="56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51" xfId="2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/>
    </xf>
    <xf numFmtId="4" fontId="40" fillId="0" borderId="76" xfId="94" applyNumberFormat="1" applyFont="1" applyFill="1" applyBorder="1" applyAlignment="1">
      <alignment horizontal="center" vertical="center"/>
    </xf>
    <xf numFmtId="3" fontId="40" fillId="3" borderId="65" xfId="0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 vertical="center"/>
    </xf>
    <xf numFmtId="4" fontId="40" fillId="0" borderId="60" xfId="0" applyNumberFormat="1" applyFont="1" applyFill="1" applyBorder="1" applyAlignment="1">
      <alignment horizontal="left" vertical="center"/>
    </xf>
    <xf numFmtId="4" fontId="41" fillId="3" borderId="65" xfId="0" applyNumberFormat="1" applyFont="1" applyFill="1" applyBorder="1" applyAlignment="1">
      <alignment horizontal="center" vertical="center" wrapText="1"/>
    </xf>
    <xf numFmtId="4" fontId="40" fillId="0" borderId="56" xfId="94" applyNumberFormat="1" applyFont="1" applyFill="1" applyBorder="1" applyAlignment="1">
      <alignment horizontal="center" vertical="center" wrapText="1"/>
    </xf>
    <xf numFmtId="4" fontId="40" fillId="0" borderId="56" xfId="2" applyNumberFormat="1" applyFont="1" applyFill="1" applyBorder="1" applyAlignment="1">
      <alignment horizontal="center" vertical="center" wrapText="1"/>
    </xf>
    <xf numFmtId="4" fontId="40" fillId="0" borderId="62" xfId="0" applyNumberFormat="1" applyFont="1" applyBorder="1" applyAlignment="1">
      <alignment horizontal="center" vertical="center"/>
    </xf>
    <xf numFmtId="0" fontId="40" fillId="0" borderId="57" xfId="0" applyFont="1" applyFill="1" applyBorder="1" applyAlignment="1">
      <alignment horizontal="left" vertical="center"/>
    </xf>
    <xf numFmtId="0" fontId="40" fillId="3" borderId="65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left" vertical="center"/>
    </xf>
    <xf numFmtId="3" fontId="48" fillId="0" borderId="65" xfId="0" applyNumberFormat="1" applyFont="1" applyFill="1" applyBorder="1" applyAlignment="1">
      <alignment horizontal="left" vertical="center" wrapText="1"/>
    </xf>
    <xf numFmtId="3" fontId="48" fillId="0" borderId="56" xfId="0" applyNumberFormat="1" applyFont="1" applyFill="1" applyBorder="1" applyAlignment="1">
      <alignment horizontal="left" vertical="center" wrapText="1"/>
    </xf>
    <xf numFmtId="3" fontId="48" fillId="0" borderId="60" xfId="0" applyNumberFormat="1" applyFont="1" applyFill="1" applyBorder="1" applyAlignment="1">
      <alignment horizontal="left" vertical="center" wrapText="1"/>
    </xf>
    <xf numFmtId="4" fontId="39" fillId="0" borderId="77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4" fontId="39" fillId="0" borderId="64" xfId="0" applyNumberFormat="1" applyFont="1" applyBorder="1" applyAlignment="1">
      <alignment horizontal="center" vertical="center"/>
    </xf>
    <xf numFmtId="4" fontId="46" fillId="0" borderId="60" xfId="0" applyNumberFormat="1" applyFont="1" applyFill="1" applyBorder="1" applyAlignment="1">
      <alignment horizontal="center"/>
    </xf>
    <xf numFmtId="4" fontId="46" fillId="0" borderId="56" xfId="0" applyNumberFormat="1" applyFont="1" applyFill="1" applyBorder="1" applyAlignment="1">
      <alignment horizontal="center"/>
    </xf>
    <xf numFmtId="0" fontId="40" fillId="0" borderId="71" xfId="0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/>
    </xf>
    <xf numFmtId="4" fontId="41" fillId="0" borderId="72" xfId="94" applyNumberFormat="1" applyFont="1" applyFill="1" applyBorder="1" applyAlignment="1">
      <alignment horizontal="center" vertical="center"/>
    </xf>
    <xf numFmtId="4" fontId="46" fillId="0" borderId="72" xfId="0" applyNumberFormat="1" applyFont="1" applyFill="1" applyBorder="1" applyAlignment="1">
      <alignment horizontal="center"/>
    </xf>
    <xf numFmtId="4" fontId="46" fillId="0" borderId="78" xfId="0" applyNumberFormat="1" applyFont="1" applyFill="1" applyBorder="1" applyAlignment="1">
      <alignment horizontal="center"/>
    </xf>
    <xf numFmtId="4" fontId="41" fillId="0" borderId="73" xfId="94" applyNumberFormat="1" applyFont="1" applyFill="1" applyBorder="1" applyAlignment="1">
      <alignment horizontal="center" vertical="center"/>
    </xf>
    <xf numFmtId="4" fontId="40" fillId="0" borderId="71" xfId="94" applyNumberFormat="1" applyFont="1" applyFill="1" applyBorder="1" applyAlignment="1">
      <alignment horizontal="center" vertical="center"/>
    </xf>
    <xf numFmtId="4" fontId="40" fillId="0" borderId="80" xfId="94" applyNumberFormat="1" applyFont="1" applyFill="1" applyBorder="1" applyAlignment="1">
      <alignment horizontal="center" vertical="center"/>
    </xf>
    <xf numFmtId="3" fontId="48" fillId="0" borderId="72" xfId="0" applyNumberFormat="1" applyFont="1" applyFill="1" applyBorder="1" applyAlignment="1">
      <alignment horizontal="left" vertical="center" wrapText="1"/>
    </xf>
    <xf numFmtId="4" fontId="39" fillId="0" borderId="79" xfId="0" applyNumberFormat="1" applyFont="1" applyBorder="1" applyAlignment="1">
      <alignment horizontal="center" vertical="center"/>
    </xf>
    <xf numFmtId="3" fontId="48" fillId="0" borderId="70" xfId="0" applyNumberFormat="1" applyFont="1" applyFill="1" applyBorder="1" applyAlignment="1">
      <alignment horizontal="left" vertical="center" wrapText="1"/>
    </xf>
    <xf numFmtId="4" fontId="39" fillId="0" borderId="81" xfId="0" applyNumberFormat="1" applyFont="1" applyBorder="1" applyAlignment="1">
      <alignment horizontal="center" vertical="center"/>
    </xf>
    <xf numFmtId="3" fontId="40" fillId="0" borderId="70" xfId="0" applyNumberFormat="1" applyFont="1" applyFill="1" applyBorder="1" applyAlignment="1">
      <alignment horizontal="left" vertical="center" wrapText="1"/>
    </xf>
    <xf numFmtId="3" fontId="48" fillId="0" borderId="71" xfId="0" applyNumberFormat="1" applyFont="1" applyFill="1" applyBorder="1" applyAlignment="1">
      <alignment horizontal="left" vertical="center" wrapText="1"/>
    </xf>
    <xf numFmtId="3" fontId="48" fillId="0" borderId="78" xfId="0" applyNumberFormat="1" applyFont="1" applyFill="1" applyBorder="1" applyAlignment="1">
      <alignment horizontal="left" vertical="center" wrapText="1"/>
    </xf>
    <xf numFmtId="0" fontId="39" fillId="0" borderId="79" xfId="0" applyFont="1" applyBorder="1" applyAlignment="1">
      <alignment horizontal="center" vertical="center"/>
    </xf>
    <xf numFmtId="0" fontId="40" fillId="3" borderId="70" xfId="0" applyFont="1" applyFill="1" applyBorder="1" applyAlignment="1">
      <alignment horizontal="center" vertical="center"/>
    </xf>
    <xf numFmtId="3" fontId="48" fillId="3" borderId="70" xfId="2" applyNumberFormat="1" applyFont="1" applyFill="1" applyBorder="1" applyAlignment="1">
      <alignment horizontal="left" vertical="center" wrapText="1"/>
    </xf>
    <xf numFmtId="4" fontId="39" fillId="0" borderId="59" xfId="0" applyNumberFormat="1" applyFont="1" applyBorder="1" applyAlignment="1">
      <alignment horizontal="center" vertical="center"/>
    </xf>
    <xf numFmtId="4" fontId="40" fillId="0" borderId="70" xfId="94" applyNumberFormat="1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4" fontId="41" fillId="0" borderId="81" xfId="0" applyNumberFormat="1" applyFont="1" applyFill="1" applyBorder="1" applyAlignment="1">
      <alignment horizontal="center" vertical="center"/>
    </xf>
    <xf numFmtId="4" fontId="41" fillId="26" borderId="81" xfId="0" applyNumberFormat="1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left" vertical="center"/>
    </xf>
    <xf numFmtId="4" fontId="41" fillId="0" borderId="69" xfId="94" applyNumberFormat="1" applyFont="1" applyFill="1" applyBorder="1" applyAlignment="1">
      <alignment horizontal="center" vertical="center"/>
    </xf>
    <xf numFmtId="4" fontId="41" fillId="0" borderId="78" xfId="94" applyNumberFormat="1" applyFont="1" applyFill="1" applyBorder="1" applyAlignment="1">
      <alignment horizontal="center" vertical="center"/>
    </xf>
    <xf numFmtId="4" fontId="41" fillId="3" borderId="75" xfId="0" applyNumberFormat="1" applyFont="1" applyFill="1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 wrapText="1"/>
    </xf>
    <xf numFmtId="3" fontId="41" fillId="0" borderId="70" xfId="0" applyNumberFormat="1" applyFont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 wrapText="1"/>
    </xf>
    <xf numFmtId="4" fontId="40" fillId="0" borderId="69" xfId="0" applyNumberFormat="1" applyFont="1" applyBorder="1" applyAlignment="1">
      <alignment horizontal="center" vertical="center"/>
    </xf>
    <xf numFmtId="3" fontId="40" fillId="3" borderId="70" xfId="0" applyNumberFormat="1" applyFont="1" applyFill="1" applyBorder="1" applyAlignment="1">
      <alignment horizontal="center" vertical="center"/>
    </xf>
    <xf numFmtId="4" fontId="40" fillId="0" borderId="72" xfId="94" applyNumberFormat="1" applyFont="1" applyFill="1" applyBorder="1" applyAlignment="1">
      <alignment horizontal="center" vertical="center" wrapText="1"/>
    </xf>
    <xf numFmtId="4" fontId="40" fillId="0" borderId="72" xfId="2" applyNumberFormat="1" applyFont="1" applyFill="1" applyBorder="1" applyAlignment="1">
      <alignment horizontal="center" vertical="center" wrapText="1"/>
    </xf>
    <xf numFmtId="4" fontId="40" fillId="0" borderId="73" xfId="0" applyNumberFormat="1" applyFont="1" applyBorder="1" applyAlignment="1">
      <alignment horizontal="center" vertical="center"/>
    </xf>
    <xf numFmtId="0" fontId="40" fillId="3" borderId="57" xfId="195" applyFont="1" applyFill="1" applyBorder="1" applyAlignment="1">
      <alignment horizontal="left" vertical="center" wrapText="1"/>
    </xf>
    <xf numFmtId="4" fontId="41" fillId="26" borderId="58" xfId="0" applyNumberFormat="1" applyFont="1" applyFill="1" applyBorder="1" applyAlignment="1">
      <alignment horizontal="center" vertical="center"/>
    </xf>
    <xf numFmtId="0" fontId="40" fillId="0" borderId="72" xfId="0" quotePrefix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3" borderId="51" xfId="0" applyNumberFormat="1" applyFont="1" applyFill="1" applyBorder="1" applyAlignment="1">
      <alignment horizontal="center" vertical="center" wrapText="1"/>
    </xf>
    <xf numFmtId="4" fontId="41" fillId="0" borderId="51" xfId="94" applyNumberFormat="1" applyFont="1" applyFill="1" applyBorder="1" applyAlignment="1">
      <alignment horizontal="center" vertical="center" wrapText="1"/>
    </xf>
    <xf numFmtId="4" fontId="41" fillId="0" borderId="69" xfId="0" applyNumberFormat="1" applyFont="1" applyBorder="1" applyAlignment="1">
      <alignment horizontal="center" vertical="center"/>
    </xf>
    <xf numFmtId="4" fontId="40" fillId="3" borderId="72" xfId="0" applyNumberFormat="1" applyFont="1" applyFill="1" applyBorder="1" applyAlignment="1">
      <alignment horizontal="center" vertical="center" wrapText="1"/>
    </xf>
    <xf numFmtId="4" fontId="41" fillId="3" borderId="71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0" fontId="40" fillId="0" borderId="56" xfId="0" quotePrefix="1" applyFont="1" applyFill="1" applyBorder="1" applyAlignment="1">
      <alignment horizontal="center" vertical="center"/>
    </xf>
    <xf numFmtId="0" fontId="40" fillId="0" borderId="51" xfId="0" quotePrefix="1" applyFont="1" applyFill="1" applyBorder="1" applyAlignment="1">
      <alignment horizontal="center" vertical="center"/>
    </xf>
    <xf numFmtId="3" fontId="40" fillId="0" borderId="69" xfId="0" applyNumberFormat="1" applyFont="1" applyFill="1" applyBorder="1" applyAlignment="1">
      <alignment horizontal="left" vertical="center" wrapText="1"/>
    </xf>
    <xf numFmtId="0" fontId="40" fillId="0" borderId="69" xfId="0" applyFont="1" applyFill="1" applyBorder="1" applyAlignment="1">
      <alignment horizontal="left" vertical="center"/>
    </xf>
    <xf numFmtId="4" fontId="46" fillId="0" borderId="81" xfId="0" applyNumberFormat="1" applyFont="1" applyFill="1" applyBorder="1" applyAlignment="1">
      <alignment horizontal="center"/>
    </xf>
    <xf numFmtId="4" fontId="46" fillId="0" borderId="77" xfId="0" applyNumberFormat="1" applyFont="1" applyFill="1" applyBorder="1" applyAlignment="1">
      <alignment horizontal="center"/>
    </xf>
    <xf numFmtId="4" fontId="46" fillId="0" borderId="35" xfId="0" applyNumberFormat="1" applyFont="1" applyFill="1" applyBorder="1" applyAlignment="1">
      <alignment horizontal="center"/>
    </xf>
    <xf numFmtId="4" fontId="39" fillId="0" borderId="71" xfId="0" applyNumberFormat="1" applyFont="1" applyBorder="1" applyAlignment="1">
      <alignment horizontal="center" vertical="center"/>
    </xf>
    <xf numFmtId="3" fontId="39" fillId="3" borderId="59" xfId="2" applyNumberFormat="1" applyFont="1" applyFill="1" applyBorder="1" applyAlignment="1">
      <alignment horizontal="left" vertical="center" wrapText="1"/>
    </xf>
    <xf numFmtId="3" fontId="48" fillId="0" borderId="59" xfId="0" applyNumberFormat="1" applyFont="1" applyFill="1" applyBorder="1" applyAlignment="1">
      <alignment horizontal="left" vertical="center" wrapText="1"/>
    </xf>
    <xf numFmtId="3" fontId="40" fillId="0" borderId="59" xfId="0" applyNumberFormat="1" applyFont="1" applyFill="1" applyBorder="1" applyAlignment="1">
      <alignment horizontal="left" vertical="center" wrapText="1"/>
    </xf>
    <xf numFmtId="3" fontId="48" fillId="0" borderId="80" xfId="0" applyNumberFormat="1" applyFont="1" applyFill="1" applyBorder="1" applyAlignment="1">
      <alignment horizontal="left" vertical="center" wrapText="1"/>
    </xf>
    <xf numFmtId="3" fontId="48" fillId="0" borderId="69" xfId="0" applyNumberFormat="1" applyFont="1" applyFill="1" applyBorder="1" applyAlignment="1">
      <alignment horizontal="left" vertical="center" wrapText="1"/>
    </xf>
    <xf numFmtId="4" fontId="41" fillId="26" borderId="69" xfId="0" applyNumberFormat="1" applyFont="1" applyFill="1" applyBorder="1" applyAlignment="1">
      <alignment horizontal="center" vertical="center"/>
    </xf>
    <xf numFmtId="4" fontId="40" fillId="3" borderId="51" xfId="94" applyNumberFormat="1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4" fontId="46" fillId="3" borderId="57" xfId="0" applyNumberFormat="1" applyFont="1" applyFill="1" applyBorder="1" applyAlignment="1">
      <alignment horizontal="center"/>
    </xf>
    <xf numFmtId="4" fontId="40" fillId="3" borderId="34" xfId="94" applyNumberFormat="1" applyFont="1" applyFill="1" applyBorder="1" applyAlignment="1">
      <alignment horizontal="center" vertical="center"/>
    </xf>
    <xf numFmtId="4" fontId="40" fillId="3" borderId="63" xfId="94" applyNumberFormat="1" applyFont="1" applyFill="1" applyBorder="1" applyAlignment="1">
      <alignment horizontal="center" vertical="center"/>
    </xf>
    <xf numFmtId="4" fontId="46" fillId="3" borderId="63" xfId="0" applyNumberFormat="1" applyFont="1" applyFill="1" applyBorder="1" applyAlignment="1">
      <alignment horizontal="center"/>
    </xf>
    <xf numFmtId="49" fontId="40" fillId="0" borderId="51" xfId="2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4" fontId="41" fillId="26" borderId="70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0" fillId="3" borderId="70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0" fillId="3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1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44" fillId="0" borderId="25" xfId="0" applyNumberFormat="1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51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3" fontId="40" fillId="0" borderId="19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40" fillId="0" borderId="50" xfId="0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3" fontId="40" fillId="0" borderId="65" xfId="94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0" fillId="0" borderId="56" xfId="94" applyNumberFormat="1" applyFont="1" applyFill="1" applyBorder="1" applyAlignment="1">
      <alignment horizontal="center" vertical="center" wrapText="1"/>
    </xf>
    <xf numFmtId="3" fontId="41" fillId="0" borderId="62" xfId="94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40" fillId="0" borderId="7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5" fillId="3" borderId="46" xfId="0" applyFont="1" applyFill="1" applyBorder="1" applyAlignment="1">
      <alignment horizontal="center" vertical="center" wrapText="1"/>
    </xf>
    <xf numFmtId="0" fontId="55" fillId="0" borderId="47" xfId="0" applyFont="1" applyBorder="1" applyAlignment="1">
      <alignment vertical="center" wrapText="1"/>
    </xf>
    <xf numFmtId="0" fontId="55" fillId="0" borderId="48" xfId="0" applyFont="1" applyBorder="1" applyAlignment="1">
      <alignment vertical="center" wrapText="1"/>
    </xf>
    <xf numFmtId="0" fontId="55" fillId="2" borderId="4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5" fillId="0" borderId="41" xfId="0" applyFont="1" applyBorder="1" applyAlignment="1">
      <alignment vertical="center" wrapText="1"/>
    </xf>
    <xf numFmtId="0" fontId="55" fillId="2" borderId="43" xfId="0" applyFont="1" applyFill="1" applyBorder="1" applyAlignment="1">
      <alignment horizontal="center" vertical="center" wrapText="1"/>
    </xf>
    <xf numFmtId="0" fontId="55" fillId="0" borderId="44" xfId="0" applyFont="1" applyBorder="1" applyAlignment="1">
      <alignment vertical="center" wrapText="1"/>
    </xf>
    <xf numFmtId="0" fontId="55" fillId="0" borderId="45" xfId="0" applyFont="1" applyBorder="1" applyAlignment="1">
      <alignment vertical="center" wrapText="1"/>
    </xf>
    <xf numFmtId="3" fontId="60" fillId="0" borderId="22" xfId="0" applyNumberFormat="1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3" fontId="60" fillId="0" borderId="57" xfId="0" applyNumberFormat="1" applyFont="1" applyBorder="1" applyAlignment="1">
      <alignment horizontal="center" vertical="center" wrapText="1"/>
    </xf>
    <xf numFmtId="3" fontId="59" fillId="0" borderId="57" xfId="0" applyNumberFormat="1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3" fontId="59" fillId="0" borderId="62" xfId="0" applyNumberFormat="1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3" fontId="55" fillId="0" borderId="36" xfId="94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59" fillId="0" borderId="33" xfId="0" applyNumberFormat="1" applyFont="1" applyBorder="1" applyAlignment="1">
      <alignment horizontal="center" vertical="center" wrapText="1"/>
    </xf>
    <xf numFmtId="4" fontId="59" fillId="0" borderId="34" xfId="0" applyNumberFormat="1" applyFont="1" applyBorder="1" applyAlignment="1">
      <alignment horizontal="center" vertical="center" wrapText="1"/>
    </xf>
    <xf numFmtId="4" fontId="59" fillId="0" borderId="35" xfId="0" applyNumberFormat="1" applyFont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49" fontId="40" fillId="0" borderId="56" xfId="2" applyNumberFormat="1" applyFont="1" applyFill="1" applyBorder="1" applyAlignment="1">
      <alignment horizontal="center" vertical="center"/>
    </xf>
    <xf numFmtId="49" fontId="40" fillId="0" borderId="13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3" fontId="60" fillId="0" borderId="36" xfId="0" applyNumberFormat="1" applyFont="1" applyBorder="1" applyAlignment="1">
      <alignment horizontal="center" vertical="center" wrapText="1"/>
    </xf>
    <xf numFmtId="3" fontId="60" fillId="0" borderId="18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3" fontId="60" fillId="0" borderId="65" xfId="0" applyNumberFormat="1" applyFont="1" applyBorder="1" applyAlignment="1">
      <alignment horizontal="center" vertical="center" wrapText="1"/>
    </xf>
    <xf numFmtId="3" fontId="60" fillId="0" borderId="56" xfId="0" applyNumberFormat="1" applyFont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" fontId="46" fillId="0" borderId="50" xfId="0" applyNumberFormat="1" applyFont="1" applyFill="1" applyBorder="1" applyAlignment="1">
      <alignment horizontal="center" vertical="center" wrapText="1"/>
    </xf>
    <xf numFmtId="4" fontId="46" fillId="0" borderId="54" xfId="0" applyNumberFormat="1" applyFont="1" applyFill="1" applyBorder="1" applyAlignment="1">
      <alignment horizontal="center" vertical="center" wrapText="1"/>
    </xf>
    <xf numFmtId="4" fontId="47" fillId="0" borderId="54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40" fillId="0" borderId="22" xfId="2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center" wrapText="1"/>
    </xf>
    <xf numFmtId="4" fontId="41" fillId="0" borderId="63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3" fontId="40" fillId="0" borderId="49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3" xfId="94" applyNumberFormat="1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3" fontId="40" fillId="0" borderId="56" xfId="2" applyNumberFormat="1" applyFont="1" applyFill="1" applyBorder="1" applyAlignment="1">
      <alignment horizontal="center" vertical="center" wrapText="1"/>
    </xf>
    <xf numFmtId="4" fontId="40" fillId="3" borderId="70" xfId="94" applyNumberFormat="1" applyFont="1" applyFill="1" applyBorder="1" applyAlignment="1">
      <alignment horizontal="center" vertical="center"/>
    </xf>
    <xf numFmtId="4" fontId="39" fillId="3" borderId="51" xfId="0" applyNumberFormat="1" applyFont="1" applyFill="1" applyBorder="1" applyAlignment="1">
      <alignment horizontal="center"/>
    </xf>
    <xf numFmtId="4" fontId="46" fillId="3" borderId="34" xfId="0" applyNumberFormat="1" applyFont="1" applyFill="1" applyBorder="1" applyAlignment="1">
      <alignment horizontal="center"/>
    </xf>
    <xf numFmtId="0" fontId="41" fillId="3" borderId="57" xfId="2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center" vertical="center"/>
    </xf>
    <xf numFmtId="4" fontId="40" fillId="3" borderId="81" xfId="94" applyNumberFormat="1" applyFont="1" applyFill="1" applyBorder="1" applyAlignment="1">
      <alignment horizontal="center" vertical="center"/>
    </xf>
    <xf numFmtId="169" fontId="40" fillId="3" borderId="51" xfId="2" applyNumberFormat="1" applyFont="1" applyFill="1" applyBorder="1" applyAlignment="1">
      <alignment horizontal="center" vertical="center"/>
    </xf>
    <xf numFmtId="3" fontId="40" fillId="3" borderId="57" xfId="0" applyNumberFormat="1" applyFont="1" applyFill="1" applyBorder="1" applyAlignment="1">
      <alignment horizontal="left" vertical="center" wrapText="1"/>
    </xf>
    <xf numFmtId="4" fontId="40" fillId="3" borderId="75" xfId="94" applyNumberFormat="1" applyFont="1" applyFill="1" applyBorder="1" applyAlignment="1">
      <alignment horizontal="center" vertical="center"/>
    </xf>
    <xf numFmtId="0" fontId="40" fillId="3" borderId="56" xfId="0" applyFont="1" applyFill="1" applyBorder="1" applyAlignment="1">
      <alignment horizontal="center" vertical="center"/>
    </xf>
    <xf numFmtId="0" fontId="40" fillId="3" borderId="60" xfId="0" applyFont="1" applyFill="1" applyBorder="1" applyAlignment="1">
      <alignment horizontal="left" vertical="center"/>
    </xf>
    <xf numFmtId="4" fontId="40" fillId="3" borderId="65" xfId="94" applyNumberFormat="1" applyFont="1" applyFill="1" applyBorder="1" applyAlignment="1">
      <alignment horizontal="center" vertical="center"/>
    </xf>
    <xf numFmtId="4" fontId="40" fillId="3" borderId="56" xfId="94" applyNumberFormat="1" applyFont="1" applyFill="1" applyBorder="1" applyAlignment="1">
      <alignment horizontal="center" vertical="center"/>
    </xf>
    <xf numFmtId="4" fontId="46" fillId="3" borderId="60" xfId="0" applyNumberFormat="1" applyFont="1" applyFill="1" applyBorder="1" applyAlignment="1">
      <alignment horizontal="center"/>
    </xf>
    <xf numFmtId="4" fontId="40" fillId="3" borderId="82" xfId="94" applyNumberFormat="1" applyFont="1" applyFill="1" applyBorder="1" applyAlignment="1">
      <alignment horizontal="center" vertical="center"/>
    </xf>
    <xf numFmtId="4" fontId="40" fillId="3" borderId="77" xfId="94" applyNumberFormat="1" applyFont="1" applyFill="1" applyBorder="1" applyAlignment="1">
      <alignment horizontal="center" vertical="center"/>
    </xf>
    <xf numFmtId="4" fontId="46" fillId="3" borderId="64" xfId="0" applyNumberFormat="1" applyFont="1" applyFill="1" applyBorder="1" applyAlignment="1">
      <alignment horizontal="center"/>
    </xf>
    <xf numFmtId="0" fontId="40" fillId="3" borderId="51" xfId="0" quotePrefix="1" applyFont="1" applyFill="1" applyBorder="1" applyAlignment="1">
      <alignment horizontal="center" vertical="center"/>
    </xf>
    <xf numFmtId="0" fontId="40" fillId="3" borderId="57" xfId="0" applyFont="1" applyFill="1" applyBorder="1" applyAlignment="1">
      <alignment horizontal="left" vertical="center"/>
    </xf>
    <xf numFmtId="0" fontId="40" fillId="3" borderId="71" xfId="0" applyFont="1" applyFill="1" applyBorder="1" applyAlignment="1">
      <alignment horizontal="center" vertical="center"/>
    </xf>
    <xf numFmtId="0" fontId="40" fillId="3" borderId="72" xfId="0" quotePrefix="1" applyFont="1" applyFill="1" applyBorder="1" applyAlignment="1">
      <alignment horizontal="center" vertical="center"/>
    </xf>
    <xf numFmtId="0" fontId="40" fillId="3" borderId="78" xfId="0" applyFont="1" applyFill="1" applyBorder="1" applyAlignment="1">
      <alignment horizontal="left" vertical="center"/>
    </xf>
    <xf numFmtId="4" fontId="40" fillId="3" borderId="71" xfId="94" applyNumberFormat="1" applyFont="1" applyFill="1" applyBorder="1" applyAlignment="1">
      <alignment horizontal="center" vertical="center"/>
    </xf>
    <xf numFmtId="4" fontId="40" fillId="3" borderId="72" xfId="94" applyNumberFormat="1" applyFont="1" applyFill="1" applyBorder="1" applyAlignment="1">
      <alignment horizontal="center" vertical="center"/>
    </xf>
    <xf numFmtId="4" fontId="46" fillId="3" borderId="78" xfId="0" applyNumberFormat="1" applyFont="1" applyFill="1" applyBorder="1" applyAlignment="1">
      <alignment horizontal="center"/>
    </xf>
    <xf numFmtId="4" fontId="40" fillId="3" borderId="83" xfId="94" applyNumberFormat="1" applyFont="1" applyFill="1" applyBorder="1" applyAlignment="1">
      <alignment horizontal="center" vertical="center"/>
    </xf>
    <xf numFmtId="4" fontId="40" fillId="3" borderId="35" xfId="94" applyNumberFormat="1" applyFont="1" applyFill="1" applyBorder="1" applyAlignment="1">
      <alignment horizontal="center" vertical="center"/>
    </xf>
    <xf numFmtId="4" fontId="46" fillId="3" borderId="79" xfId="0" applyNumberFormat="1" applyFont="1" applyFill="1" applyBorder="1" applyAlignment="1">
      <alignment horizontal="center"/>
    </xf>
    <xf numFmtId="3" fontId="40" fillId="3" borderId="52" xfId="94" applyNumberFormat="1" applyFont="1" applyFill="1" applyBorder="1" applyAlignment="1">
      <alignment horizontal="center" vertical="center"/>
    </xf>
    <xf numFmtId="3" fontId="40" fillId="3" borderId="51" xfId="94" applyNumberFormat="1" applyFont="1" applyFill="1" applyBorder="1" applyAlignment="1">
      <alignment horizontal="center" vertical="center"/>
    </xf>
    <xf numFmtId="3" fontId="46" fillId="3" borderId="51" xfId="0" applyNumberFormat="1" applyFont="1" applyFill="1" applyBorder="1" applyAlignment="1">
      <alignment horizontal="center" vertical="center"/>
    </xf>
    <xf numFmtId="3" fontId="46" fillId="3" borderId="63" xfId="0" applyNumberFormat="1" applyFont="1" applyFill="1" applyBorder="1" applyAlignment="1">
      <alignment horizontal="center" vertical="center"/>
    </xf>
    <xf numFmtId="4" fontId="40" fillId="3" borderId="52" xfId="94" applyNumberFormat="1" applyFont="1" applyFill="1" applyBorder="1" applyAlignment="1">
      <alignment horizontal="center" vertical="center"/>
    </xf>
    <xf numFmtId="4" fontId="46" fillId="3" borderId="39" xfId="0" applyNumberFormat="1" applyFont="1" applyFill="1" applyBorder="1" applyAlignment="1">
      <alignment horizontal="center" vertical="center"/>
    </xf>
    <xf numFmtId="4" fontId="41" fillId="3" borderId="81" xfId="0" applyNumberFormat="1" applyFont="1" applyFill="1" applyBorder="1" applyAlignment="1">
      <alignment horizontal="center" vertical="center"/>
    </xf>
    <xf numFmtId="4" fontId="40" fillId="3" borderId="22" xfId="94" applyNumberFormat="1" applyFont="1" applyFill="1" applyBorder="1" applyAlignment="1">
      <alignment horizontal="center" vertical="center"/>
    </xf>
    <xf numFmtId="4" fontId="40" fillId="3" borderId="15" xfId="94" applyNumberFormat="1" applyFont="1" applyFill="1" applyBorder="1" applyAlignment="1">
      <alignment horizontal="center" vertical="center"/>
    </xf>
    <xf numFmtId="3" fontId="46" fillId="3" borderId="2" xfId="0" applyNumberFormat="1" applyFont="1" applyFill="1" applyBorder="1" applyAlignment="1">
      <alignment horizontal="center" vertical="center"/>
    </xf>
    <xf numFmtId="3" fontId="46" fillId="3" borderId="23" xfId="0" applyNumberFormat="1" applyFont="1" applyFill="1" applyBorder="1" applyAlignment="1">
      <alignment horizontal="center" vertical="center"/>
    </xf>
    <xf numFmtId="4" fontId="40" fillId="3" borderId="30" xfId="94" applyNumberFormat="1" applyFont="1" applyFill="1" applyBorder="1" applyAlignment="1">
      <alignment horizontal="center" vertical="center"/>
    </xf>
    <xf numFmtId="4" fontId="40" fillId="3" borderId="14" xfId="94" applyNumberFormat="1" applyFont="1" applyFill="1" applyBorder="1" applyAlignment="1">
      <alignment horizontal="center" vertical="center"/>
    </xf>
    <xf numFmtId="4" fontId="46" fillId="3" borderId="31" xfId="0" applyNumberFormat="1" applyFont="1" applyFill="1" applyBorder="1" applyAlignment="1">
      <alignment horizontal="center" vertical="center"/>
    </xf>
    <xf numFmtId="3" fontId="40" fillId="3" borderId="69" xfId="0" applyNumberFormat="1" applyFont="1" applyFill="1" applyBorder="1" applyAlignment="1">
      <alignment horizontal="left" vertical="center" wrapText="1"/>
    </xf>
    <xf numFmtId="3" fontId="46" fillId="3" borderId="57" xfId="0" applyNumberFormat="1" applyFont="1" applyFill="1" applyBorder="1" applyAlignment="1">
      <alignment horizontal="center" vertical="center"/>
    </xf>
    <xf numFmtId="3" fontId="46" fillId="3" borderId="69" xfId="0" applyNumberFormat="1" applyFont="1" applyFill="1" applyBorder="1" applyAlignment="1">
      <alignment horizontal="center" vertical="center"/>
    </xf>
    <xf numFmtId="4" fontId="40" fillId="3" borderId="66" xfId="94" applyNumberFormat="1" applyFont="1" applyFill="1" applyBorder="1" applyAlignment="1">
      <alignment horizontal="center" vertical="center"/>
    </xf>
    <xf numFmtId="3" fontId="48" fillId="3" borderId="62" xfId="0" applyNumberFormat="1" applyFont="1" applyFill="1" applyBorder="1" applyAlignment="1">
      <alignment horizontal="left" vertical="center" wrapText="1"/>
    </xf>
    <xf numFmtId="4" fontId="40" fillId="3" borderId="59" xfId="94" applyNumberFormat="1" applyFont="1" applyFill="1" applyBorder="1" applyAlignment="1">
      <alignment horizontal="center" vertical="center"/>
    </xf>
    <xf numFmtId="4" fontId="46" fillId="3" borderId="57" xfId="0" applyNumberFormat="1" applyFont="1" applyFill="1" applyBorder="1" applyAlignment="1">
      <alignment horizontal="center" vertical="center"/>
    </xf>
    <xf numFmtId="0" fontId="40" fillId="3" borderId="62" xfId="0" applyFont="1" applyFill="1" applyBorder="1" applyAlignment="1">
      <alignment horizontal="left" vertical="center"/>
    </xf>
    <xf numFmtId="3" fontId="46" fillId="3" borderId="56" xfId="0" applyNumberFormat="1" applyFont="1" applyFill="1" applyBorder="1" applyAlignment="1">
      <alignment horizontal="center" vertical="center"/>
    </xf>
    <xf numFmtId="3" fontId="46" fillId="3" borderId="62" xfId="0" applyNumberFormat="1" applyFont="1" applyFill="1" applyBorder="1" applyAlignment="1">
      <alignment horizontal="center" vertical="center"/>
    </xf>
    <xf numFmtId="4" fontId="46" fillId="3" borderId="60" xfId="0" applyNumberFormat="1" applyFont="1" applyFill="1" applyBorder="1" applyAlignment="1">
      <alignment horizontal="center" vertical="center"/>
    </xf>
    <xf numFmtId="4" fontId="41" fillId="3" borderId="77" xfId="0" applyNumberFormat="1" applyFont="1" applyFill="1" applyBorder="1" applyAlignment="1">
      <alignment horizontal="center" vertical="center"/>
    </xf>
    <xf numFmtId="0" fontId="40" fillId="3" borderId="69" xfId="0" applyFont="1" applyFill="1" applyBorder="1" applyAlignment="1">
      <alignment horizontal="left" vertical="center"/>
    </xf>
    <xf numFmtId="0" fontId="40" fillId="3" borderId="73" xfId="0" applyFont="1" applyFill="1" applyBorder="1" applyAlignment="1">
      <alignment horizontal="left" vertical="center"/>
    </xf>
    <xf numFmtId="3" fontId="46" fillId="3" borderId="72" xfId="0" applyNumberFormat="1" applyFont="1" applyFill="1" applyBorder="1" applyAlignment="1">
      <alignment horizontal="center" vertical="center"/>
    </xf>
    <xf numFmtId="3" fontId="46" fillId="3" borderId="73" xfId="0" applyNumberFormat="1" applyFont="1" applyFill="1" applyBorder="1" applyAlignment="1">
      <alignment horizontal="center" vertical="center"/>
    </xf>
    <xf numFmtId="4" fontId="46" fillId="3" borderId="78" xfId="0" applyNumberFormat="1" applyFont="1" applyFill="1" applyBorder="1" applyAlignment="1">
      <alignment horizontal="center" vertical="center"/>
    </xf>
    <xf numFmtId="4" fontId="41" fillId="3" borderId="35" xfId="0" applyNumberFormat="1" applyFont="1" applyFill="1" applyBorder="1" applyAlignment="1">
      <alignment horizontal="center" vertical="center"/>
    </xf>
    <xf numFmtId="3" fontId="40" fillId="3" borderId="51" xfId="2" applyNumberFormat="1" applyFont="1" applyFill="1" applyBorder="1" applyAlignment="1">
      <alignment horizontal="center" vertical="center" wrapText="1"/>
    </xf>
    <xf numFmtId="4" fontId="41" fillId="3" borderId="51" xfId="94" applyNumberFormat="1" applyFont="1" applyFill="1" applyBorder="1" applyAlignment="1">
      <alignment horizontal="center" vertical="center"/>
    </xf>
    <xf numFmtId="4" fontId="40" fillId="3" borderId="57" xfId="94" applyNumberFormat="1" applyFont="1" applyFill="1" applyBorder="1" applyAlignment="1">
      <alignment horizontal="center" vertical="center"/>
    </xf>
    <xf numFmtId="4" fontId="41" fillId="3" borderId="51" xfId="0" applyNumberFormat="1" applyFont="1" applyFill="1" applyBorder="1" applyAlignment="1">
      <alignment horizontal="center" vertical="center"/>
    </xf>
    <xf numFmtId="4" fontId="41" fillId="3" borderId="23" xfId="0" applyNumberFormat="1" applyFont="1" applyFill="1" applyBorder="1" applyAlignment="1">
      <alignment horizontal="center" vertical="center"/>
    </xf>
    <xf numFmtId="4" fontId="41" fillId="3" borderId="57" xfId="94" applyNumberFormat="1" applyFont="1" applyFill="1" applyBorder="1" applyAlignment="1">
      <alignment horizontal="center" vertical="center"/>
    </xf>
    <xf numFmtId="4" fontId="41" fillId="3" borderId="23" xfId="94" applyNumberFormat="1" applyFont="1" applyFill="1" applyBorder="1" applyAlignment="1">
      <alignment horizontal="center" vertical="center"/>
    </xf>
    <xf numFmtId="4" fontId="41" fillId="3" borderId="34" xfId="0" applyNumberFormat="1" applyFont="1" applyFill="1" applyBorder="1" applyAlignment="1">
      <alignment horizontal="center" vertical="center"/>
    </xf>
    <xf numFmtId="4" fontId="41" fillId="3" borderId="63" xfId="0" applyNumberFormat="1" applyFont="1" applyFill="1" applyBorder="1" applyAlignment="1">
      <alignment horizontal="center" vertical="center"/>
    </xf>
    <xf numFmtId="3" fontId="40" fillId="3" borderId="51" xfId="0" applyNumberFormat="1" applyFont="1" applyFill="1" applyBorder="1" applyAlignment="1">
      <alignment horizontal="center" vertical="center" wrapText="1"/>
    </xf>
    <xf numFmtId="3" fontId="40" fillId="3" borderId="51" xfId="0" applyNumberFormat="1" applyFont="1" applyFill="1" applyBorder="1" applyAlignment="1">
      <alignment horizontal="center" vertical="center"/>
    </xf>
    <xf numFmtId="0" fontId="40" fillId="3" borderId="75" xfId="0" applyFont="1" applyFill="1" applyBorder="1" applyAlignment="1">
      <alignment horizontal="center" vertical="center"/>
    </xf>
    <xf numFmtId="4" fontId="41" fillId="3" borderId="57" xfId="0" applyNumberFormat="1" applyFont="1" applyFill="1" applyBorder="1" applyAlignment="1">
      <alignment horizontal="center" vertical="center"/>
    </xf>
    <xf numFmtId="4" fontId="41" fillId="3" borderId="69" xfId="94" applyNumberFormat="1" applyFont="1" applyFill="1" applyBorder="1" applyAlignment="1">
      <alignment horizontal="center" vertical="center"/>
    </xf>
    <xf numFmtId="0" fontId="40" fillId="3" borderId="82" xfId="0" applyFont="1" applyFill="1" applyBorder="1" applyAlignment="1">
      <alignment horizontal="center" vertical="center"/>
    </xf>
    <xf numFmtId="0" fontId="40" fillId="3" borderId="51" xfId="0" applyFont="1" applyFill="1" applyBorder="1" applyAlignment="1">
      <alignment horizontal="center" vertical="center"/>
    </xf>
    <xf numFmtId="4" fontId="40" fillId="3" borderId="76" xfId="94" applyNumberFormat="1" applyFont="1" applyFill="1" applyBorder="1" applyAlignment="1">
      <alignment horizontal="center" vertical="center"/>
    </xf>
    <xf numFmtId="4" fontId="41" fillId="3" borderId="56" xfId="94" applyNumberFormat="1" applyFont="1" applyFill="1" applyBorder="1" applyAlignment="1">
      <alignment horizontal="center" vertical="center"/>
    </xf>
    <xf numFmtId="4" fontId="41" fillId="3" borderId="56" xfId="0" applyNumberFormat="1" applyFont="1" applyFill="1" applyBorder="1" applyAlignment="1">
      <alignment horizontal="center" vertical="center"/>
    </xf>
    <xf numFmtId="4" fontId="41" fillId="3" borderId="60" xfId="0" applyNumberFormat="1" applyFont="1" applyFill="1" applyBorder="1" applyAlignment="1">
      <alignment horizontal="center" vertical="center"/>
    </xf>
    <xf numFmtId="4" fontId="41" fillId="3" borderId="62" xfId="94" applyNumberFormat="1" applyFont="1" applyFill="1" applyBorder="1" applyAlignment="1">
      <alignment horizontal="center" vertical="center"/>
    </xf>
    <xf numFmtId="4" fontId="41" fillId="3" borderId="60" xfId="94" applyNumberFormat="1" applyFont="1" applyFill="1" applyBorder="1" applyAlignment="1">
      <alignment horizontal="center" vertical="center"/>
    </xf>
    <xf numFmtId="4" fontId="41" fillId="3" borderId="72" xfId="94" applyNumberFormat="1" applyFont="1" applyFill="1" applyBorder="1" applyAlignment="1">
      <alignment horizontal="center" vertical="center"/>
    </xf>
    <xf numFmtId="4" fontId="41" fillId="3" borderId="72" xfId="0" applyNumberFormat="1" applyFont="1" applyFill="1" applyBorder="1" applyAlignment="1">
      <alignment horizontal="center" vertical="center"/>
    </xf>
    <xf numFmtId="4" fontId="41" fillId="3" borderId="78" xfId="0" applyNumberFormat="1" applyFont="1" applyFill="1" applyBorder="1" applyAlignment="1">
      <alignment horizontal="center" vertical="center"/>
    </xf>
    <xf numFmtId="4" fontId="41" fillId="3" borderId="73" xfId="94" applyNumberFormat="1" applyFont="1" applyFill="1" applyBorder="1" applyAlignment="1">
      <alignment horizontal="center" vertical="center"/>
    </xf>
    <xf numFmtId="4" fontId="41" fillId="3" borderId="78" xfId="94" applyNumberFormat="1" applyFont="1" applyFill="1" applyBorder="1" applyAlignment="1">
      <alignment horizontal="center" vertical="center"/>
    </xf>
    <xf numFmtId="4" fontId="40" fillId="3" borderId="34" xfId="0" applyNumberFormat="1" applyFont="1" applyFill="1" applyBorder="1" applyAlignment="1">
      <alignment horizontal="center" vertical="center"/>
    </xf>
    <xf numFmtId="4" fontId="40" fillId="3" borderId="63" xfId="0" applyNumberFormat="1" applyFont="1" applyFill="1" applyBorder="1" applyAlignment="1">
      <alignment horizontal="center" vertical="center"/>
    </xf>
    <xf numFmtId="4" fontId="40" fillId="3" borderId="81" xfId="0" applyNumberFormat="1" applyFont="1" applyFill="1" applyBorder="1" applyAlignment="1">
      <alignment horizontal="center" vertical="center"/>
    </xf>
    <xf numFmtId="4" fontId="40" fillId="3" borderId="64" xfId="94" applyNumberFormat="1" applyFont="1" applyFill="1" applyBorder="1" applyAlignment="1">
      <alignment horizontal="center" vertical="center"/>
    </xf>
    <xf numFmtId="4" fontId="41" fillId="3" borderId="64" xfId="0" applyNumberFormat="1" applyFont="1" applyFill="1" applyBorder="1" applyAlignment="1">
      <alignment horizontal="center" vertical="center"/>
    </xf>
    <xf numFmtId="4" fontId="40" fillId="3" borderId="79" xfId="94" applyNumberFormat="1" applyFont="1" applyFill="1" applyBorder="1" applyAlignment="1">
      <alignment horizontal="center" vertical="center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4"/>
  <sheetViews>
    <sheetView zoomScale="90" zoomScaleNormal="90" workbookViewId="0">
      <pane xSplit="3" ySplit="8" topLeftCell="D130" activePane="bottomRight" state="frozen"/>
      <selection pane="topRight" activeCell="D1" sqref="D1"/>
      <selection pane="bottomLeft" activeCell="A14" sqref="A14"/>
      <selection pane="bottomRight" activeCell="O144" sqref="O144"/>
    </sheetView>
  </sheetViews>
  <sheetFormatPr defaultRowHeight="12" x14ac:dyDescent="0.2"/>
  <cols>
    <col min="1" max="1" width="5" style="2" customWidth="1"/>
    <col min="2" max="2" width="9.140625" style="5"/>
    <col min="3" max="3" width="29.28515625" style="42" customWidth="1"/>
    <col min="4" max="4" width="16.28515625" style="73" customWidth="1"/>
    <col min="5" max="5" width="16.42578125" style="5" customWidth="1"/>
    <col min="6" max="6" width="13" style="5" customWidth="1"/>
    <col min="7" max="7" width="14.7109375" style="73" customWidth="1"/>
    <col min="8" max="8" width="14.28515625" style="5" customWidth="1"/>
    <col min="9" max="9" width="14" style="5" customWidth="1"/>
    <col min="10" max="10" width="14.85546875" style="5" customWidth="1"/>
    <col min="11" max="11" width="16" style="5" customWidth="1"/>
    <col min="12" max="12" width="15.140625" style="5" customWidth="1"/>
    <col min="13" max="16384" width="9.140625" style="5"/>
  </cols>
  <sheetData>
    <row r="1" spans="1:11" ht="15.75" x14ac:dyDescent="0.2">
      <c r="A1" s="91" t="s">
        <v>312</v>
      </c>
      <c r="B1" s="42"/>
    </row>
    <row r="2" spans="1:11" ht="12" customHeight="1" thickBot="1" x14ac:dyDescent="0.25">
      <c r="A2" s="92"/>
    </row>
    <row r="3" spans="1:11" ht="20.25" customHeight="1" x14ac:dyDescent="0.2">
      <c r="A3" s="371" t="s">
        <v>45</v>
      </c>
      <c r="B3" s="374" t="s">
        <v>295</v>
      </c>
      <c r="C3" s="377" t="s">
        <v>46</v>
      </c>
      <c r="D3" s="380" t="s">
        <v>311</v>
      </c>
      <c r="E3" s="381"/>
      <c r="F3" s="381"/>
      <c r="G3" s="381"/>
      <c r="H3" s="381"/>
      <c r="I3" s="381"/>
      <c r="J3" s="381"/>
      <c r="K3" s="382"/>
    </row>
    <row r="4" spans="1:11" ht="21.75" customHeight="1" x14ac:dyDescent="0.2">
      <c r="A4" s="372"/>
      <c r="B4" s="375"/>
      <c r="C4" s="378"/>
      <c r="D4" s="383" t="s">
        <v>342</v>
      </c>
      <c r="E4" s="375" t="s">
        <v>307</v>
      </c>
      <c r="F4" s="375" t="s">
        <v>308</v>
      </c>
      <c r="G4" s="364" t="s">
        <v>309</v>
      </c>
      <c r="H4" s="364" t="s">
        <v>310</v>
      </c>
      <c r="I4" s="364" t="s">
        <v>313</v>
      </c>
      <c r="J4" s="364" t="s">
        <v>314</v>
      </c>
      <c r="K4" s="369" t="s">
        <v>315</v>
      </c>
    </row>
    <row r="5" spans="1:11" ht="95.25" customHeight="1" thickBot="1" x14ac:dyDescent="0.25">
      <c r="A5" s="373"/>
      <c r="B5" s="376"/>
      <c r="C5" s="379"/>
      <c r="D5" s="384"/>
      <c r="E5" s="376"/>
      <c r="F5" s="376"/>
      <c r="G5" s="365"/>
      <c r="H5" s="365"/>
      <c r="I5" s="365"/>
      <c r="J5" s="365"/>
      <c r="K5" s="370"/>
    </row>
    <row r="6" spans="1:11" s="73" customFormat="1" ht="15" customHeight="1" x14ac:dyDescent="0.2">
      <c r="A6" s="366" t="s">
        <v>246</v>
      </c>
      <c r="B6" s="367"/>
      <c r="C6" s="368"/>
      <c r="D6" s="310">
        <f>SUM(D7:D8)</f>
        <v>4500917738.3699999</v>
      </c>
      <c r="E6" s="257">
        <f>SUM(E7:E8)</f>
        <v>115532557.55999999</v>
      </c>
      <c r="F6" s="257">
        <f>SUM(F7:F8)</f>
        <v>75396000</v>
      </c>
      <c r="G6" s="257">
        <f>SUM(G7:G8)</f>
        <v>214184067.97000003</v>
      </c>
      <c r="H6" s="257">
        <f>SUM(H7:H8)</f>
        <v>965240435.08000016</v>
      </c>
      <c r="I6" s="257">
        <f>SUM(I7:I8)</f>
        <v>392915143.34999996</v>
      </c>
      <c r="J6" s="257">
        <f>SUM(J7:J8)</f>
        <v>845683373.17999995</v>
      </c>
      <c r="K6" s="221">
        <f>SUM(K7:K8)</f>
        <v>1891966161.2299998</v>
      </c>
    </row>
    <row r="7" spans="1:11" s="73" customFormat="1" ht="24" x14ac:dyDescent="0.2">
      <c r="A7" s="311"/>
      <c r="B7" s="87"/>
      <c r="C7" s="168" t="s">
        <v>55</v>
      </c>
      <c r="D7" s="312">
        <f>E7+F7+G7+H7+I7+J7+K7</f>
        <v>62079.86</v>
      </c>
      <c r="E7" s="322">
        <f>Долечивание!I7</f>
        <v>0</v>
      </c>
      <c r="F7" s="323">
        <f>'Кибер-нож'!K7</f>
        <v>0</v>
      </c>
      <c r="G7" s="179">
        <f>Венерология!I7</f>
        <v>2819.53</v>
      </c>
      <c r="H7" s="179">
        <f>'Паллиативная МП'!O7</f>
        <v>636.83000000000004</v>
      </c>
      <c r="I7" s="179">
        <f>Психотерапия!Q7</f>
        <v>52458.93</v>
      </c>
      <c r="J7" s="179">
        <f>Наркология!Q7</f>
        <v>2535.71</v>
      </c>
      <c r="K7" s="324">
        <f>Фтизиатрия!K7</f>
        <v>3628.8599999999997</v>
      </c>
    </row>
    <row r="8" spans="1:11" s="73" customFormat="1" ht="15" customHeight="1" x14ac:dyDescent="0.2">
      <c r="A8" s="359" t="s">
        <v>245</v>
      </c>
      <c r="B8" s="360"/>
      <c r="C8" s="361"/>
      <c r="D8" s="255">
        <f>SUM(D9:D153)-D91</f>
        <v>4500855658.5100002</v>
      </c>
      <c r="E8" s="327">
        <f t="shared" ref="E8:K8" si="0">SUM(E9:E153)-E91</f>
        <v>115532557.55999999</v>
      </c>
      <c r="F8" s="327">
        <f t="shared" si="0"/>
        <v>75396000</v>
      </c>
      <c r="G8" s="327">
        <f t="shared" si="0"/>
        <v>214181248.44000003</v>
      </c>
      <c r="H8" s="327">
        <f t="shared" si="0"/>
        <v>965239798.25000012</v>
      </c>
      <c r="I8" s="327">
        <f t="shared" si="0"/>
        <v>392862684.41999996</v>
      </c>
      <c r="J8" s="327">
        <f t="shared" si="0"/>
        <v>845680837.46999991</v>
      </c>
      <c r="K8" s="344">
        <f t="shared" si="0"/>
        <v>1891962532.3699999</v>
      </c>
    </row>
    <row r="9" spans="1:11" x14ac:dyDescent="0.2">
      <c r="A9" s="314">
        <v>1</v>
      </c>
      <c r="B9" s="89" t="s">
        <v>57</v>
      </c>
      <c r="C9" s="169" t="s">
        <v>43</v>
      </c>
      <c r="D9" s="309">
        <f t="shared" ref="D9:D40" si="1">E9+F9+G9+H9+I9+J9+K9</f>
        <v>12455789.369999999</v>
      </c>
      <c r="E9" s="260">
        <f>Долечивание!I9</f>
        <v>0</v>
      </c>
      <c r="F9" s="81">
        <f>'Кибер-нож'!K9</f>
        <v>0</v>
      </c>
      <c r="G9" s="65">
        <f>Венерология!I9</f>
        <v>753422.12</v>
      </c>
      <c r="H9" s="65">
        <f>'Паллиативная МП'!O9</f>
        <v>9123510</v>
      </c>
      <c r="I9" s="65">
        <f>Психотерапия!Q9</f>
        <v>0</v>
      </c>
      <c r="J9" s="65">
        <f>Наркология!Q9</f>
        <v>1189192.5</v>
      </c>
      <c r="K9" s="313">
        <f>Фтизиатрия!K9</f>
        <v>1389664.75</v>
      </c>
    </row>
    <row r="10" spans="1:11" x14ac:dyDescent="0.2">
      <c r="A10" s="314">
        <v>2</v>
      </c>
      <c r="B10" s="89" t="s">
        <v>58</v>
      </c>
      <c r="C10" s="169" t="s">
        <v>230</v>
      </c>
      <c r="D10" s="312">
        <f t="shared" si="1"/>
        <v>15757304.449999999</v>
      </c>
      <c r="E10" s="260">
        <f>Долечивание!I10</f>
        <v>0</v>
      </c>
      <c r="F10" s="81">
        <f>'Кибер-нож'!K10</f>
        <v>0</v>
      </c>
      <c r="G10" s="65">
        <f>Венерология!I10</f>
        <v>1110696</v>
      </c>
      <c r="H10" s="65">
        <f>'Паллиативная МП'!O10</f>
        <v>10589133.449999999</v>
      </c>
      <c r="I10" s="65">
        <f>Психотерапия!Q10</f>
        <v>0</v>
      </c>
      <c r="J10" s="65">
        <f>Наркология!Q10</f>
        <v>1344684.28</v>
      </c>
      <c r="K10" s="313">
        <f>Фтизиатрия!K10</f>
        <v>2712790.7199999997</v>
      </c>
    </row>
    <row r="11" spans="1:11" x14ac:dyDescent="0.2">
      <c r="A11" s="314">
        <v>3</v>
      </c>
      <c r="B11" s="90" t="s">
        <v>59</v>
      </c>
      <c r="C11" s="170" t="s">
        <v>5</v>
      </c>
      <c r="D11" s="312">
        <f t="shared" si="1"/>
        <v>33189543.760000002</v>
      </c>
      <c r="E11" s="260">
        <f>Долечивание!I11</f>
        <v>0</v>
      </c>
      <c r="F11" s="81">
        <f>'Кибер-нож'!K11</f>
        <v>0</v>
      </c>
      <c r="G11" s="65">
        <f>Венерология!I11</f>
        <v>2182980.4300000002</v>
      </c>
      <c r="H11" s="65">
        <f>'Паллиативная МП'!O11</f>
        <v>16815885.25</v>
      </c>
      <c r="I11" s="65">
        <f>Психотерапия!Q11</f>
        <v>3310632.46</v>
      </c>
      <c r="J11" s="65">
        <f>Наркология!Q11</f>
        <v>10880045.620000001</v>
      </c>
      <c r="K11" s="313">
        <f>Фтизиатрия!K11</f>
        <v>0</v>
      </c>
    </row>
    <row r="12" spans="1:11" x14ac:dyDescent="0.2">
      <c r="A12" s="314">
        <v>4</v>
      </c>
      <c r="B12" s="89" t="s">
        <v>60</v>
      </c>
      <c r="C12" s="169" t="s">
        <v>231</v>
      </c>
      <c r="D12" s="312">
        <f t="shared" si="1"/>
        <v>12975378.449999999</v>
      </c>
      <c r="E12" s="260">
        <f>Долечивание!I12</f>
        <v>0</v>
      </c>
      <c r="F12" s="81">
        <f>'Кибер-нож'!K12</f>
        <v>0</v>
      </c>
      <c r="G12" s="65">
        <f>Венерология!I12</f>
        <v>879301</v>
      </c>
      <c r="H12" s="65">
        <f>'Паллиативная МП'!O12</f>
        <v>9684794.4499999993</v>
      </c>
      <c r="I12" s="65">
        <f>Психотерапия!Q12</f>
        <v>0</v>
      </c>
      <c r="J12" s="65">
        <f>Наркология!Q12</f>
        <v>1224898.75</v>
      </c>
      <c r="K12" s="313">
        <f>Фтизиатрия!K12</f>
        <v>1186384.25</v>
      </c>
    </row>
    <row r="13" spans="1:11" ht="18" customHeight="1" x14ac:dyDescent="0.2">
      <c r="A13" s="314">
        <v>5</v>
      </c>
      <c r="B13" s="89" t="s">
        <v>61</v>
      </c>
      <c r="C13" s="169" t="s">
        <v>8</v>
      </c>
      <c r="D13" s="312">
        <f t="shared" si="1"/>
        <v>12367289.439999999</v>
      </c>
      <c r="E13" s="260">
        <f>Долечивание!I13</f>
        <v>0</v>
      </c>
      <c r="F13" s="81">
        <f>'Кибер-нож'!K13</f>
        <v>0</v>
      </c>
      <c r="G13" s="65">
        <f>Венерология!I13</f>
        <v>708068.7</v>
      </c>
      <c r="H13" s="65">
        <f>'Паллиативная МП'!O13</f>
        <v>9123510</v>
      </c>
      <c r="I13" s="65">
        <f>Психотерапия!Q13</f>
        <v>0</v>
      </c>
      <c r="J13" s="65">
        <f>Наркология!Q13</f>
        <v>1072905.74</v>
      </c>
      <c r="K13" s="313">
        <f>Фтизиатрия!K13</f>
        <v>1462805</v>
      </c>
    </row>
    <row r="14" spans="1:11" x14ac:dyDescent="0.2">
      <c r="A14" s="314">
        <v>6</v>
      </c>
      <c r="B14" s="90" t="s">
        <v>62</v>
      </c>
      <c r="C14" s="170" t="s">
        <v>63</v>
      </c>
      <c r="D14" s="312">
        <f t="shared" si="1"/>
        <v>59908858.75999999</v>
      </c>
      <c r="E14" s="260">
        <f>Долечивание!I14</f>
        <v>0</v>
      </c>
      <c r="F14" s="81">
        <f>'Кибер-нож'!K14</f>
        <v>0</v>
      </c>
      <c r="G14" s="65">
        <f>Венерология!I14</f>
        <v>8370942.25</v>
      </c>
      <c r="H14" s="65">
        <f>'Паллиативная МП'!O14</f>
        <v>23858571.050000001</v>
      </c>
      <c r="I14" s="65">
        <f>Психотерапия!Q14</f>
        <v>0</v>
      </c>
      <c r="J14" s="65">
        <f>Наркология!Q14</f>
        <v>26947942.959999993</v>
      </c>
      <c r="K14" s="313">
        <f>Фтизиатрия!K14</f>
        <v>731402.5</v>
      </c>
    </row>
    <row r="15" spans="1:11" x14ac:dyDescent="0.2">
      <c r="A15" s="314">
        <v>7</v>
      </c>
      <c r="B15" s="89" t="s">
        <v>64</v>
      </c>
      <c r="C15" s="169" t="s">
        <v>232</v>
      </c>
      <c r="D15" s="312">
        <f t="shared" si="1"/>
        <v>20298995.18</v>
      </c>
      <c r="E15" s="260">
        <f>Долечивание!I15</f>
        <v>0</v>
      </c>
      <c r="F15" s="81">
        <f>'Кибер-нож'!K15</f>
        <v>0</v>
      </c>
      <c r="G15" s="65">
        <f>Венерология!I15</f>
        <v>2082555</v>
      </c>
      <c r="H15" s="65">
        <f>'Паллиативная МП'!O15</f>
        <v>12012682.199999999</v>
      </c>
      <c r="I15" s="65">
        <f>Психотерапия!Q15</f>
        <v>0</v>
      </c>
      <c r="J15" s="65">
        <f>Наркология!Q15</f>
        <v>3226266.5</v>
      </c>
      <c r="K15" s="313">
        <f>Фтизиатрия!K15</f>
        <v>2977491.48</v>
      </c>
    </row>
    <row r="16" spans="1:11" x14ac:dyDescent="0.2">
      <c r="A16" s="314">
        <v>8</v>
      </c>
      <c r="B16" s="261" t="s">
        <v>65</v>
      </c>
      <c r="C16" s="169" t="s">
        <v>17</v>
      </c>
      <c r="D16" s="312">
        <f t="shared" si="1"/>
        <v>12895880.93</v>
      </c>
      <c r="E16" s="260">
        <f>Долечивание!I16</f>
        <v>0</v>
      </c>
      <c r="F16" s="81">
        <f>'Кибер-нож'!K16</f>
        <v>0</v>
      </c>
      <c r="G16" s="65">
        <f>Венерология!I16</f>
        <v>891333.54</v>
      </c>
      <c r="H16" s="65">
        <f>'Паллиативная МП'!O16</f>
        <v>9123510</v>
      </c>
      <c r="I16" s="65">
        <f>Психотерапия!Q16</f>
        <v>0</v>
      </c>
      <c r="J16" s="65">
        <f>Наркология!Q16</f>
        <v>1921634.8900000001</v>
      </c>
      <c r="K16" s="313">
        <f>Фтизиатрия!K16</f>
        <v>959402.5</v>
      </c>
    </row>
    <row r="17" spans="1:11" x14ac:dyDescent="0.2">
      <c r="A17" s="314">
        <v>9</v>
      </c>
      <c r="B17" s="261" t="s">
        <v>66</v>
      </c>
      <c r="C17" s="169" t="s">
        <v>6</v>
      </c>
      <c r="D17" s="312">
        <f t="shared" si="1"/>
        <v>13984713.710000001</v>
      </c>
      <c r="E17" s="260">
        <f>Долечивание!I17</f>
        <v>0</v>
      </c>
      <c r="F17" s="81">
        <f>'Кибер-нож'!K17</f>
        <v>0</v>
      </c>
      <c r="G17" s="65">
        <f>Венерология!I17</f>
        <v>1096349.51</v>
      </c>
      <c r="H17" s="65">
        <f>'Паллиативная МП'!O17</f>
        <v>5434276.6500000004</v>
      </c>
      <c r="I17" s="65">
        <f>Психотерапия!Q17</f>
        <v>0</v>
      </c>
      <c r="J17" s="65">
        <f>Наркология!Q17</f>
        <v>5540081.2999999998</v>
      </c>
      <c r="K17" s="313">
        <f>Фтизиатрия!K17</f>
        <v>1914006.25</v>
      </c>
    </row>
    <row r="18" spans="1:11" x14ac:dyDescent="0.2">
      <c r="A18" s="314">
        <v>10</v>
      </c>
      <c r="B18" s="261" t="s">
        <v>67</v>
      </c>
      <c r="C18" s="169" t="s">
        <v>18</v>
      </c>
      <c r="D18" s="312">
        <f t="shared" si="1"/>
        <v>24750910.140000001</v>
      </c>
      <c r="E18" s="260">
        <f>Долечивание!I18</f>
        <v>0</v>
      </c>
      <c r="F18" s="81">
        <f>'Кибер-нож'!K18</f>
        <v>0</v>
      </c>
      <c r="G18" s="65">
        <f>Венерология!I18</f>
        <v>1084779.76</v>
      </c>
      <c r="H18" s="65">
        <f>'Паллиативная МП'!O18</f>
        <v>9123510</v>
      </c>
      <c r="I18" s="65">
        <f>Психотерапия!Q18</f>
        <v>13225589.9</v>
      </c>
      <c r="J18" s="65">
        <f>Наркология!Q18</f>
        <v>0</v>
      </c>
      <c r="K18" s="313">
        <f>Фтизиатрия!K18</f>
        <v>1317030.48</v>
      </c>
    </row>
    <row r="19" spans="1:11" x14ac:dyDescent="0.2">
      <c r="A19" s="314">
        <v>11</v>
      </c>
      <c r="B19" s="261" t="s">
        <v>68</v>
      </c>
      <c r="C19" s="169" t="s">
        <v>7</v>
      </c>
      <c r="D19" s="312">
        <f t="shared" si="1"/>
        <v>12511120.449999999</v>
      </c>
      <c r="E19" s="260">
        <f>Долечивание!I19</f>
        <v>0</v>
      </c>
      <c r="F19" s="81">
        <f>'Кибер-нож'!K19</f>
        <v>0</v>
      </c>
      <c r="G19" s="65">
        <f>Венерология!I19</f>
        <v>775173.25</v>
      </c>
      <c r="H19" s="65">
        <f>'Паллиативная МП'!O19</f>
        <v>9123510</v>
      </c>
      <c r="I19" s="65">
        <f>Психотерапия!Q19</f>
        <v>0</v>
      </c>
      <c r="J19" s="65">
        <f>Наркология!Q19</f>
        <v>1032125.11</v>
      </c>
      <c r="K19" s="313">
        <f>Фтизиатрия!K19</f>
        <v>1580312.0899999999</v>
      </c>
    </row>
    <row r="20" spans="1:11" x14ac:dyDescent="0.2">
      <c r="A20" s="314">
        <v>12</v>
      </c>
      <c r="B20" s="261" t="s">
        <v>69</v>
      </c>
      <c r="C20" s="169" t="s">
        <v>19</v>
      </c>
      <c r="D20" s="312">
        <f t="shared" si="1"/>
        <v>17463304.039999999</v>
      </c>
      <c r="E20" s="260">
        <f>Долечивание!I20</f>
        <v>0</v>
      </c>
      <c r="F20" s="81">
        <f>'Кибер-нож'!K20</f>
        <v>0</v>
      </c>
      <c r="G20" s="65">
        <f>Венерология!I20</f>
        <v>1473060.57</v>
      </c>
      <c r="H20" s="65">
        <f>'Паллиативная МП'!O20</f>
        <v>10174144.449999999</v>
      </c>
      <c r="I20" s="65">
        <f>Психотерапия!Q20</f>
        <v>0</v>
      </c>
      <c r="J20" s="65">
        <f>Наркология!Q20</f>
        <v>2633890.34</v>
      </c>
      <c r="K20" s="313">
        <f>Фтизиатрия!K20</f>
        <v>3182208.6799999997</v>
      </c>
    </row>
    <row r="21" spans="1:11" x14ac:dyDescent="0.2">
      <c r="A21" s="314">
        <v>13</v>
      </c>
      <c r="B21" s="261" t="s">
        <v>258</v>
      </c>
      <c r="C21" s="169" t="s">
        <v>259</v>
      </c>
      <c r="D21" s="312">
        <f t="shared" si="1"/>
        <v>0</v>
      </c>
      <c r="E21" s="260">
        <f>Долечивание!I21</f>
        <v>0</v>
      </c>
      <c r="F21" s="81">
        <f>'Кибер-нож'!K21</f>
        <v>0</v>
      </c>
      <c r="G21" s="65">
        <f>Венерология!I21</f>
        <v>0</v>
      </c>
      <c r="H21" s="65">
        <f>'Паллиативная МП'!O21</f>
        <v>0</v>
      </c>
      <c r="I21" s="65">
        <f>Психотерапия!Q21</f>
        <v>0</v>
      </c>
      <c r="J21" s="65">
        <f>Наркология!Q21</f>
        <v>0</v>
      </c>
      <c r="K21" s="313">
        <f>Фтизиатрия!K21</f>
        <v>0</v>
      </c>
    </row>
    <row r="22" spans="1:11" x14ac:dyDescent="0.2">
      <c r="A22" s="314">
        <v>14</v>
      </c>
      <c r="B22" s="89" t="s">
        <v>70</v>
      </c>
      <c r="C22" s="169" t="s">
        <v>71</v>
      </c>
      <c r="D22" s="312">
        <f t="shared" si="1"/>
        <v>0</v>
      </c>
      <c r="E22" s="260">
        <f>Долечивание!I22</f>
        <v>0</v>
      </c>
      <c r="F22" s="81">
        <f>'Кибер-нож'!K22</f>
        <v>0</v>
      </c>
      <c r="G22" s="65">
        <f>Венерология!I22</f>
        <v>0</v>
      </c>
      <c r="H22" s="65">
        <f>'Паллиативная МП'!O22</f>
        <v>0</v>
      </c>
      <c r="I22" s="65">
        <f>Психотерапия!Q22</f>
        <v>0</v>
      </c>
      <c r="J22" s="65">
        <f>Наркология!Q22</f>
        <v>0</v>
      </c>
      <c r="K22" s="313">
        <f>Фтизиатрия!K22</f>
        <v>0</v>
      </c>
    </row>
    <row r="23" spans="1:11" x14ac:dyDescent="0.2">
      <c r="A23" s="314">
        <v>15</v>
      </c>
      <c r="B23" s="261" t="s">
        <v>72</v>
      </c>
      <c r="C23" s="169" t="s">
        <v>22</v>
      </c>
      <c r="D23" s="312">
        <f t="shared" si="1"/>
        <v>14605480.16</v>
      </c>
      <c r="E23" s="260">
        <f>Долечивание!I23</f>
        <v>0</v>
      </c>
      <c r="F23" s="81">
        <f>'Кибер-нож'!K23</f>
        <v>0</v>
      </c>
      <c r="G23" s="65">
        <f>Венерология!I23</f>
        <v>1274986.45</v>
      </c>
      <c r="H23" s="65">
        <f>'Паллиативная МП'!O23</f>
        <v>9123510</v>
      </c>
      <c r="I23" s="65">
        <f>Психотерапия!Q23</f>
        <v>0</v>
      </c>
      <c r="J23" s="65">
        <f>Наркология!Q23</f>
        <v>1841334.1400000001</v>
      </c>
      <c r="K23" s="313">
        <f>Фтизиатрия!K23</f>
        <v>2365649.5699999998</v>
      </c>
    </row>
    <row r="24" spans="1:11" x14ac:dyDescent="0.2">
      <c r="A24" s="314">
        <v>16</v>
      </c>
      <c r="B24" s="261" t="s">
        <v>73</v>
      </c>
      <c r="C24" s="169" t="s">
        <v>10</v>
      </c>
      <c r="D24" s="312">
        <f t="shared" si="1"/>
        <v>23819263.52</v>
      </c>
      <c r="E24" s="260">
        <f>Долечивание!I24</f>
        <v>0</v>
      </c>
      <c r="F24" s="81">
        <f>'Кибер-нож'!K24</f>
        <v>0</v>
      </c>
      <c r="G24" s="65">
        <f>Венерология!I24</f>
        <v>2061729.45</v>
      </c>
      <c r="H24" s="65">
        <f>'Паллиативная МП'!O24</f>
        <v>9123510</v>
      </c>
      <c r="I24" s="65">
        <f>Психотерапия!Q24</f>
        <v>0</v>
      </c>
      <c r="J24" s="65">
        <f>Наркология!Q24</f>
        <v>10550443.369999999</v>
      </c>
      <c r="K24" s="313">
        <f>Фтизиатрия!K24</f>
        <v>2083580.7</v>
      </c>
    </row>
    <row r="25" spans="1:11" x14ac:dyDescent="0.2">
      <c r="A25" s="314">
        <v>17</v>
      </c>
      <c r="B25" s="261" t="s">
        <v>74</v>
      </c>
      <c r="C25" s="169" t="s">
        <v>233</v>
      </c>
      <c r="D25" s="312">
        <f t="shared" si="1"/>
        <v>24189893.91</v>
      </c>
      <c r="E25" s="260">
        <f>Долечивание!I25</f>
        <v>0</v>
      </c>
      <c r="F25" s="81">
        <f>'Кибер-нож'!K25</f>
        <v>0</v>
      </c>
      <c r="G25" s="65">
        <f>Венерология!I25</f>
        <v>1964543.55</v>
      </c>
      <c r="H25" s="65">
        <f>'Паллиативная МП'!O25</f>
        <v>11177217</v>
      </c>
      <c r="I25" s="65">
        <f>Психотерапия!Q25</f>
        <v>0</v>
      </c>
      <c r="J25" s="65">
        <f>Наркология!Q25</f>
        <v>7165011.1100000003</v>
      </c>
      <c r="K25" s="313">
        <f>Фтизиатрия!K25</f>
        <v>3883122.25</v>
      </c>
    </row>
    <row r="26" spans="1:11" x14ac:dyDescent="0.2">
      <c r="A26" s="314">
        <v>18</v>
      </c>
      <c r="B26" s="90" t="s">
        <v>75</v>
      </c>
      <c r="C26" s="170" t="s">
        <v>9</v>
      </c>
      <c r="D26" s="312">
        <f t="shared" si="1"/>
        <v>46509404.819999993</v>
      </c>
      <c r="E26" s="260">
        <f>Долечивание!I26</f>
        <v>0</v>
      </c>
      <c r="F26" s="81">
        <f>'Кибер-нож'!K26</f>
        <v>0</v>
      </c>
      <c r="G26" s="65">
        <f>Венерология!I26</f>
        <v>6066086.8699999992</v>
      </c>
      <c r="H26" s="65">
        <f>'Паллиативная МП'!O26</f>
        <v>20935278.399999999</v>
      </c>
      <c r="I26" s="65">
        <f>Психотерапия!Q26</f>
        <v>2105946.54</v>
      </c>
      <c r="J26" s="65">
        <f>Наркология!Q26</f>
        <v>17402093.009999998</v>
      </c>
      <c r="K26" s="313">
        <f>Фтизиатрия!K26</f>
        <v>0</v>
      </c>
    </row>
    <row r="27" spans="1:11" x14ac:dyDescent="0.2">
      <c r="A27" s="314">
        <v>19</v>
      </c>
      <c r="B27" s="89" t="s">
        <v>76</v>
      </c>
      <c r="C27" s="169" t="s">
        <v>11</v>
      </c>
      <c r="D27" s="312">
        <f t="shared" si="1"/>
        <v>7586346.6400000006</v>
      </c>
      <c r="E27" s="260">
        <f>Долечивание!I27</f>
        <v>0</v>
      </c>
      <c r="F27" s="81">
        <f>'Кибер-нож'!K27</f>
        <v>0</v>
      </c>
      <c r="G27" s="65">
        <f>Венерология!I27</f>
        <v>486392.29</v>
      </c>
      <c r="H27" s="65">
        <f>'Паллиативная МП'!O27</f>
        <v>5497402.4000000004</v>
      </c>
      <c r="I27" s="65">
        <f>Психотерапия!Q27</f>
        <v>0</v>
      </c>
      <c r="J27" s="65">
        <f>Наркология!Q27</f>
        <v>566228.69999999995</v>
      </c>
      <c r="K27" s="313">
        <f>Фтизиатрия!K27</f>
        <v>1036323.25</v>
      </c>
    </row>
    <row r="28" spans="1:11" x14ac:dyDescent="0.2">
      <c r="A28" s="314">
        <v>20</v>
      </c>
      <c r="B28" s="89" t="s">
        <v>77</v>
      </c>
      <c r="C28" s="169" t="s">
        <v>234</v>
      </c>
      <c r="D28" s="312">
        <f t="shared" si="1"/>
        <v>13273299.850000001</v>
      </c>
      <c r="E28" s="260">
        <f>Долечивание!I28</f>
        <v>0</v>
      </c>
      <c r="F28" s="81">
        <f>'Кибер-нож'!K28</f>
        <v>0</v>
      </c>
      <c r="G28" s="65">
        <f>Венерология!I28</f>
        <v>911696.3</v>
      </c>
      <c r="H28" s="65">
        <f>'Паллиативная МП'!O28</f>
        <v>10436951.9</v>
      </c>
      <c r="I28" s="65">
        <f>Психотерапия!Q28</f>
        <v>0</v>
      </c>
      <c r="J28" s="65">
        <f>Наркология!Q28</f>
        <v>827547.9</v>
      </c>
      <c r="K28" s="313">
        <f>Фтизиатрия!K28</f>
        <v>1097103.75</v>
      </c>
    </row>
    <row r="29" spans="1:11" x14ac:dyDescent="0.2">
      <c r="A29" s="314">
        <v>21</v>
      </c>
      <c r="B29" s="89" t="s">
        <v>78</v>
      </c>
      <c r="C29" s="169" t="s">
        <v>79</v>
      </c>
      <c r="D29" s="312">
        <f t="shared" si="1"/>
        <v>44495306.039999999</v>
      </c>
      <c r="E29" s="260">
        <f>Долечивание!I29</f>
        <v>0</v>
      </c>
      <c r="F29" s="81">
        <f>'Кибер-нож'!K29</f>
        <v>0</v>
      </c>
      <c r="G29" s="65">
        <f>Венерология!I29</f>
        <v>3532811.46</v>
      </c>
      <c r="H29" s="65">
        <f>'Паллиативная МП'!O29</f>
        <v>12113970.65</v>
      </c>
      <c r="I29" s="65">
        <f>Психотерапия!Q29</f>
        <v>13225589.9</v>
      </c>
      <c r="J29" s="65">
        <f>Наркология!Q29</f>
        <v>13063025.280000001</v>
      </c>
      <c r="K29" s="313">
        <f>Фтизиатрия!K29</f>
        <v>2559908.75</v>
      </c>
    </row>
    <row r="30" spans="1:11" x14ac:dyDescent="0.2">
      <c r="A30" s="314">
        <v>22</v>
      </c>
      <c r="B30" s="65" t="s">
        <v>80</v>
      </c>
      <c r="C30" s="170" t="s">
        <v>39</v>
      </c>
      <c r="D30" s="312">
        <f t="shared" si="1"/>
        <v>50742515.060000002</v>
      </c>
      <c r="E30" s="260">
        <f>Долечивание!I30</f>
        <v>0</v>
      </c>
      <c r="F30" s="81">
        <f>'Кибер-нож'!K30</f>
        <v>0</v>
      </c>
      <c r="G30" s="65">
        <f>Венерология!I30</f>
        <v>2233769.69</v>
      </c>
      <c r="H30" s="65">
        <f>'Паллиативная МП'!O30</f>
        <v>17235738.850000001</v>
      </c>
      <c r="I30" s="65">
        <f>Психотерапия!Q30</f>
        <v>6923030.0199999996</v>
      </c>
      <c r="J30" s="65">
        <f>Наркология!Q30</f>
        <v>24349976.5</v>
      </c>
      <c r="K30" s="313">
        <f>Фтизиатрия!K30</f>
        <v>0</v>
      </c>
    </row>
    <row r="31" spans="1:11" x14ac:dyDescent="0.2">
      <c r="A31" s="314">
        <v>23</v>
      </c>
      <c r="B31" s="90" t="s">
        <v>81</v>
      </c>
      <c r="C31" s="170" t="s">
        <v>82</v>
      </c>
      <c r="D31" s="312">
        <f t="shared" si="1"/>
        <v>0</v>
      </c>
      <c r="E31" s="260">
        <f>Долечивание!I31</f>
        <v>0</v>
      </c>
      <c r="F31" s="81">
        <f>'Кибер-нож'!K31</f>
        <v>0</v>
      </c>
      <c r="G31" s="65">
        <f>Венерология!I31</f>
        <v>0</v>
      </c>
      <c r="H31" s="65">
        <f>'Паллиативная МП'!O31</f>
        <v>0</v>
      </c>
      <c r="I31" s="65">
        <f>Психотерапия!Q31</f>
        <v>0</v>
      </c>
      <c r="J31" s="65">
        <f>Наркология!Q31</f>
        <v>0</v>
      </c>
      <c r="K31" s="313">
        <f>Фтизиатрия!K31</f>
        <v>0</v>
      </c>
    </row>
    <row r="32" spans="1:11" x14ac:dyDescent="0.2">
      <c r="A32" s="314">
        <v>24</v>
      </c>
      <c r="B32" s="261" t="s">
        <v>83</v>
      </c>
      <c r="C32" s="169" t="s">
        <v>84</v>
      </c>
      <c r="D32" s="312">
        <f t="shared" si="1"/>
        <v>0</v>
      </c>
      <c r="E32" s="260">
        <f>Долечивание!I32</f>
        <v>0</v>
      </c>
      <c r="F32" s="81">
        <f>'Кибер-нож'!K32</f>
        <v>0</v>
      </c>
      <c r="G32" s="65">
        <f>Венерология!I32</f>
        <v>0</v>
      </c>
      <c r="H32" s="65">
        <f>'Паллиативная МП'!O32</f>
        <v>0</v>
      </c>
      <c r="I32" s="65">
        <f>Психотерапия!Q32</f>
        <v>0</v>
      </c>
      <c r="J32" s="65">
        <f>Наркология!Q32</f>
        <v>0</v>
      </c>
      <c r="K32" s="313">
        <f>Фтизиатрия!K32</f>
        <v>0</v>
      </c>
    </row>
    <row r="33" spans="1:11" ht="27" customHeight="1" x14ac:dyDescent="0.2">
      <c r="A33" s="314">
        <v>25</v>
      </c>
      <c r="B33" s="261" t="s">
        <v>85</v>
      </c>
      <c r="C33" s="169" t="s">
        <v>86</v>
      </c>
      <c r="D33" s="312">
        <f t="shared" si="1"/>
        <v>0</v>
      </c>
      <c r="E33" s="260">
        <f>Долечивание!I33</f>
        <v>0</v>
      </c>
      <c r="F33" s="81">
        <f>'Кибер-нож'!K33</f>
        <v>0</v>
      </c>
      <c r="G33" s="65">
        <f>Венерология!I33</f>
        <v>0</v>
      </c>
      <c r="H33" s="65">
        <f>'Паллиативная МП'!O33</f>
        <v>0</v>
      </c>
      <c r="I33" s="65">
        <f>Психотерапия!Q33</f>
        <v>0</v>
      </c>
      <c r="J33" s="65">
        <f>Наркология!Q33</f>
        <v>0</v>
      </c>
      <c r="K33" s="313">
        <f>Фтизиатрия!K33</f>
        <v>0</v>
      </c>
    </row>
    <row r="34" spans="1:11" x14ac:dyDescent="0.2">
      <c r="A34" s="314">
        <v>26</v>
      </c>
      <c r="B34" s="89" t="s">
        <v>87</v>
      </c>
      <c r="C34" s="169" t="s">
        <v>88</v>
      </c>
      <c r="D34" s="312">
        <f t="shared" si="1"/>
        <v>44369765.289999999</v>
      </c>
      <c r="E34" s="260">
        <f>Долечивание!I34</f>
        <v>0</v>
      </c>
      <c r="F34" s="81">
        <f>'Кибер-нож'!K34</f>
        <v>0</v>
      </c>
      <c r="G34" s="65">
        <f>Венерология!I34</f>
        <v>1894199.47</v>
      </c>
      <c r="H34" s="65">
        <f>'Паллиативная МП'!O34</f>
        <v>23900648.5</v>
      </c>
      <c r="I34" s="65">
        <f>Психотерапия!Q34</f>
        <v>15853169.960000001</v>
      </c>
      <c r="J34" s="65">
        <f>Наркология!Q34</f>
        <v>968458.15</v>
      </c>
      <c r="K34" s="313">
        <f>Фтизиатрия!K34</f>
        <v>1753289.21</v>
      </c>
    </row>
    <row r="35" spans="1:11" x14ac:dyDescent="0.2">
      <c r="A35" s="314">
        <v>27</v>
      </c>
      <c r="B35" s="261" t="s">
        <v>89</v>
      </c>
      <c r="C35" s="169" t="s">
        <v>90</v>
      </c>
      <c r="D35" s="312">
        <f t="shared" si="1"/>
        <v>10675249.360000001</v>
      </c>
      <c r="E35" s="260">
        <f>Долечивание!I35</f>
        <v>0</v>
      </c>
      <c r="F35" s="81">
        <f>'Кибер-нож'!K35</f>
        <v>0</v>
      </c>
      <c r="G35" s="65">
        <f>Венерология!I35</f>
        <v>1120414.5900000001</v>
      </c>
      <c r="H35" s="65">
        <f>'Паллиативная МП'!O35</f>
        <v>8057138</v>
      </c>
      <c r="I35" s="65">
        <f>Психотерапия!Q35</f>
        <v>0</v>
      </c>
      <c r="J35" s="65">
        <f>Наркология!Q35</f>
        <v>735618.8</v>
      </c>
      <c r="K35" s="313">
        <f>Фтизиатрия!K35</f>
        <v>762077.97</v>
      </c>
    </row>
    <row r="36" spans="1:11" x14ac:dyDescent="0.2">
      <c r="A36" s="314">
        <v>28</v>
      </c>
      <c r="B36" s="261" t="s">
        <v>91</v>
      </c>
      <c r="C36" s="169" t="s">
        <v>92</v>
      </c>
      <c r="D36" s="312">
        <f t="shared" si="1"/>
        <v>1907643</v>
      </c>
      <c r="E36" s="260">
        <f>Долечивание!I36</f>
        <v>0</v>
      </c>
      <c r="F36" s="81">
        <f>'Кибер-нож'!K36</f>
        <v>0</v>
      </c>
      <c r="G36" s="65">
        <f>Венерология!I36</f>
        <v>0</v>
      </c>
      <c r="H36" s="65">
        <f>'Паллиативная МП'!O36</f>
        <v>1907643</v>
      </c>
      <c r="I36" s="65">
        <f>Психотерапия!Q36</f>
        <v>0</v>
      </c>
      <c r="J36" s="65">
        <f>Наркология!Q36</f>
        <v>0</v>
      </c>
      <c r="K36" s="313">
        <f>Фтизиатрия!K36</f>
        <v>0</v>
      </c>
    </row>
    <row r="37" spans="1:11" x14ac:dyDescent="0.2">
      <c r="A37" s="314">
        <v>29</v>
      </c>
      <c r="B37" s="89" t="s">
        <v>93</v>
      </c>
      <c r="C37" s="169" t="s">
        <v>94</v>
      </c>
      <c r="D37" s="312">
        <f t="shared" si="1"/>
        <v>0</v>
      </c>
      <c r="E37" s="260">
        <f>Долечивание!I37</f>
        <v>0</v>
      </c>
      <c r="F37" s="81">
        <f>'Кибер-нож'!K37</f>
        <v>0</v>
      </c>
      <c r="G37" s="65">
        <f>Венерология!I37</f>
        <v>0</v>
      </c>
      <c r="H37" s="65">
        <f>'Паллиативная МП'!O37</f>
        <v>0</v>
      </c>
      <c r="I37" s="65">
        <f>Психотерапия!Q37</f>
        <v>0</v>
      </c>
      <c r="J37" s="65">
        <f>Наркология!Q37</f>
        <v>0</v>
      </c>
      <c r="K37" s="313">
        <f>Фтизиатрия!K37</f>
        <v>0</v>
      </c>
    </row>
    <row r="38" spans="1:11" ht="24" x14ac:dyDescent="0.2">
      <c r="A38" s="314">
        <v>30</v>
      </c>
      <c r="B38" s="65" t="s">
        <v>95</v>
      </c>
      <c r="C38" s="170" t="s">
        <v>23</v>
      </c>
      <c r="D38" s="312">
        <f t="shared" si="1"/>
        <v>0</v>
      </c>
      <c r="E38" s="260">
        <f>Долечивание!I38</f>
        <v>0</v>
      </c>
      <c r="F38" s="81">
        <f>'Кибер-нож'!K38</f>
        <v>0</v>
      </c>
      <c r="G38" s="65">
        <f>Венерология!I38</f>
        <v>0</v>
      </c>
      <c r="H38" s="65">
        <f>'Паллиативная МП'!O38</f>
        <v>0</v>
      </c>
      <c r="I38" s="65">
        <f>Психотерапия!Q38</f>
        <v>0</v>
      </c>
      <c r="J38" s="65">
        <f>Наркология!Q38</f>
        <v>0</v>
      </c>
      <c r="K38" s="313">
        <f>Фтизиатрия!K38</f>
        <v>0</v>
      </c>
    </row>
    <row r="39" spans="1:11" ht="24" x14ac:dyDescent="0.2">
      <c r="A39" s="314">
        <v>31</v>
      </c>
      <c r="B39" s="90" t="s">
        <v>96</v>
      </c>
      <c r="C39" s="170" t="s">
        <v>56</v>
      </c>
      <c r="D39" s="312">
        <f t="shared" si="1"/>
        <v>0</v>
      </c>
      <c r="E39" s="260">
        <f>Долечивание!I39</f>
        <v>0</v>
      </c>
      <c r="F39" s="81">
        <f>'Кибер-нож'!K39</f>
        <v>0</v>
      </c>
      <c r="G39" s="65">
        <f>Венерология!I39</f>
        <v>0</v>
      </c>
      <c r="H39" s="65">
        <f>'Паллиативная МП'!O39</f>
        <v>0</v>
      </c>
      <c r="I39" s="65">
        <f>Психотерапия!Q39</f>
        <v>0</v>
      </c>
      <c r="J39" s="65">
        <f>Наркология!Q39</f>
        <v>0</v>
      </c>
      <c r="K39" s="313">
        <f>Фтизиатрия!K39</f>
        <v>0</v>
      </c>
    </row>
    <row r="40" spans="1:11" x14ac:dyDescent="0.2">
      <c r="A40" s="314">
        <v>32</v>
      </c>
      <c r="B40" s="65" t="s">
        <v>97</v>
      </c>
      <c r="C40" s="170" t="s">
        <v>40</v>
      </c>
      <c r="D40" s="312">
        <f t="shared" si="1"/>
        <v>45794619.280000001</v>
      </c>
      <c r="E40" s="260">
        <f>Долечивание!I40</f>
        <v>0</v>
      </c>
      <c r="F40" s="81">
        <f>'Кибер-нож'!K40</f>
        <v>0</v>
      </c>
      <c r="G40" s="65">
        <f>Венерология!I40</f>
        <v>3035784.76</v>
      </c>
      <c r="H40" s="65">
        <f>'Паллиативная МП'!O40</f>
        <v>18107302.600000001</v>
      </c>
      <c r="I40" s="65">
        <f>Психотерапия!Q40</f>
        <v>3372112.4</v>
      </c>
      <c r="J40" s="65">
        <f>Наркология!Q40</f>
        <v>21279419.52</v>
      </c>
      <c r="K40" s="313">
        <f>Фтизиатрия!K40</f>
        <v>0</v>
      </c>
    </row>
    <row r="41" spans="1:11" x14ac:dyDescent="0.2">
      <c r="A41" s="314">
        <v>33</v>
      </c>
      <c r="B41" s="89" t="s">
        <v>98</v>
      </c>
      <c r="C41" s="169" t="s">
        <v>38</v>
      </c>
      <c r="D41" s="312">
        <f t="shared" ref="D41:D72" si="2">E41+F41+G41+H41+I41+J41+K41</f>
        <v>58564261.5</v>
      </c>
      <c r="E41" s="260">
        <f>Долечивание!I41</f>
        <v>0</v>
      </c>
      <c r="F41" s="81">
        <f>'Кибер-нож'!K41</f>
        <v>0</v>
      </c>
      <c r="G41" s="65">
        <f>Венерология!I41</f>
        <v>0</v>
      </c>
      <c r="H41" s="65">
        <f>'Паллиативная МП'!O41</f>
        <v>19460056.449999999</v>
      </c>
      <c r="I41" s="65">
        <f>Психотерапия!Q41</f>
        <v>0</v>
      </c>
      <c r="J41" s="65">
        <f>Наркология!Q41</f>
        <v>39104205.050000004</v>
      </c>
      <c r="K41" s="313">
        <f>Фтизиатрия!K41</f>
        <v>0</v>
      </c>
    </row>
    <row r="42" spans="1:11" x14ac:dyDescent="0.2">
      <c r="A42" s="314">
        <v>34</v>
      </c>
      <c r="B42" s="89" t="s">
        <v>99</v>
      </c>
      <c r="C42" s="169" t="s">
        <v>16</v>
      </c>
      <c r="D42" s="312">
        <f t="shared" si="2"/>
        <v>21193197.930000003</v>
      </c>
      <c r="E42" s="260">
        <f>Долечивание!I42</f>
        <v>0</v>
      </c>
      <c r="F42" s="81">
        <f>'Кибер-нож'!K42</f>
        <v>0</v>
      </c>
      <c r="G42" s="65">
        <f>Венерология!I42</f>
        <v>1326356.1399999999</v>
      </c>
      <c r="H42" s="65">
        <f>'Паллиативная МП'!O42</f>
        <v>10308241.85</v>
      </c>
      <c r="I42" s="65">
        <f>Психотерапия!Q42</f>
        <v>0</v>
      </c>
      <c r="J42" s="65">
        <f>Наркология!Q42</f>
        <v>7693625.3900000006</v>
      </c>
      <c r="K42" s="313">
        <f>Фтизиатрия!K42</f>
        <v>1864974.55</v>
      </c>
    </row>
    <row r="43" spans="1:11" x14ac:dyDescent="0.2">
      <c r="A43" s="314">
        <v>35</v>
      </c>
      <c r="B43" s="261" t="s">
        <v>100</v>
      </c>
      <c r="C43" s="169" t="s">
        <v>21</v>
      </c>
      <c r="D43" s="312">
        <f t="shared" si="2"/>
        <v>37506107.280000001</v>
      </c>
      <c r="E43" s="260">
        <f>Долечивание!I43</f>
        <v>0</v>
      </c>
      <c r="F43" s="81">
        <f>'Кибер-нож'!K43</f>
        <v>0</v>
      </c>
      <c r="G43" s="65">
        <f>Венерология!I43</f>
        <v>3707410.69</v>
      </c>
      <c r="H43" s="65">
        <f>'Паллиативная МП'!O43</f>
        <v>16287679.5</v>
      </c>
      <c r="I43" s="65">
        <f>Психотерапия!Q43</f>
        <v>0</v>
      </c>
      <c r="J43" s="65">
        <f>Наркология!Q43</f>
        <v>17511017.09</v>
      </c>
      <c r="K43" s="313">
        <f>Фтизиатрия!K43</f>
        <v>0</v>
      </c>
    </row>
    <row r="44" spans="1:11" x14ac:dyDescent="0.2">
      <c r="A44" s="314">
        <v>36</v>
      </c>
      <c r="B44" s="89" t="s">
        <v>101</v>
      </c>
      <c r="C44" s="169" t="s">
        <v>25</v>
      </c>
      <c r="D44" s="312">
        <f t="shared" si="2"/>
        <v>17816344.240000002</v>
      </c>
      <c r="E44" s="260">
        <f>Долечивание!I44</f>
        <v>0</v>
      </c>
      <c r="F44" s="81">
        <f>'Кибер-нож'!K44</f>
        <v>0</v>
      </c>
      <c r="G44" s="65">
        <f>Венерология!I44</f>
        <v>1175023.81</v>
      </c>
      <c r="H44" s="65">
        <f>'Паллиативная МП'!O44</f>
        <v>9123510</v>
      </c>
      <c r="I44" s="65">
        <f>Психотерапия!Q44</f>
        <v>0</v>
      </c>
      <c r="J44" s="65">
        <f>Наркология!Q44</f>
        <v>5577869.1799999997</v>
      </c>
      <c r="K44" s="313">
        <f>Фтизиатрия!K44</f>
        <v>1939941.25</v>
      </c>
    </row>
    <row r="45" spans="1:11" x14ac:dyDescent="0.2">
      <c r="A45" s="314">
        <v>37</v>
      </c>
      <c r="B45" s="89" t="s">
        <v>102</v>
      </c>
      <c r="C45" s="169" t="s">
        <v>235</v>
      </c>
      <c r="D45" s="312">
        <f t="shared" si="2"/>
        <v>54386665.149999999</v>
      </c>
      <c r="E45" s="260">
        <f>Долечивание!I45</f>
        <v>0</v>
      </c>
      <c r="F45" s="81">
        <f>'Кибер-нож'!K45</f>
        <v>0</v>
      </c>
      <c r="G45" s="65">
        <f>Венерология!I45</f>
        <v>2762393.51</v>
      </c>
      <c r="H45" s="65">
        <f>'Паллиативная МП'!O45</f>
        <v>14433033.75</v>
      </c>
      <c r="I45" s="65">
        <f>Психотерапия!Q45</f>
        <v>13225589.9</v>
      </c>
      <c r="J45" s="65">
        <f>Наркология!Q45</f>
        <v>18480129.240000002</v>
      </c>
      <c r="K45" s="313">
        <f>Фтизиатрия!K45</f>
        <v>5485518.75</v>
      </c>
    </row>
    <row r="46" spans="1:11" x14ac:dyDescent="0.2">
      <c r="A46" s="314">
        <v>38</v>
      </c>
      <c r="B46" s="260" t="s">
        <v>103</v>
      </c>
      <c r="C46" s="171" t="s">
        <v>236</v>
      </c>
      <c r="D46" s="312">
        <f t="shared" si="2"/>
        <v>15858413.390000001</v>
      </c>
      <c r="E46" s="260">
        <f>Долечивание!I46</f>
        <v>0</v>
      </c>
      <c r="F46" s="81">
        <f>'Кибер-нож'!K46</f>
        <v>0</v>
      </c>
      <c r="G46" s="65">
        <f>Венерология!I46</f>
        <v>1175949.3899999999</v>
      </c>
      <c r="H46" s="65">
        <f>'Паллиативная МП'!O46</f>
        <v>9123510</v>
      </c>
      <c r="I46" s="65">
        <f>Психотерапия!Q46</f>
        <v>2434282.52</v>
      </c>
      <c r="J46" s="65">
        <f>Наркология!Q46</f>
        <v>1661866.48</v>
      </c>
      <c r="K46" s="313">
        <f>Фтизиатрия!K46</f>
        <v>1462805</v>
      </c>
    </row>
    <row r="47" spans="1:11" x14ac:dyDescent="0.2">
      <c r="A47" s="314">
        <v>39</v>
      </c>
      <c r="B47" s="89" t="s">
        <v>104</v>
      </c>
      <c r="C47" s="169" t="s">
        <v>237</v>
      </c>
      <c r="D47" s="312">
        <f t="shared" si="2"/>
        <v>12723633.890000002</v>
      </c>
      <c r="E47" s="260">
        <f>Долечивание!I47</f>
        <v>0</v>
      </c>
      <c r="F47" s="81">
        <f>'Кибер-нож'!K47</f>
        <v>0</v>
      </c>
      <c r="G47" s="65">
        <f>Венерология!I47</f>
        <v>597461.89</v>
      </c>
      <c r="H47" s="65">
        <f>'Паллиативная МП'!O47</f>
        <v>10054752.050000001</v>
      </c>
      <c r="I47" s="65">
        <f>Психотерапия!Q47</f>
        <v>0</v>
      </c>
      <c r="J47" s="65">
        <f>Наркология!Q47</f>
        <v>707027.15</v>
      </c>
      <c r="K47" s="313">
        <f>Фтизиатрия!K47</f>
        <v>1364392.8</v>
      </c>
    </row>
    <row r="48" spans="1:11" x14ac:dyDescent="0.2">
      <c r="A48" s="314">
        <v>40</v>
      </c>
      <c r="B48" s="89" t="s">
        <v>105</v>
      </c>
      <c r="C48" s="169" t="s">
        <v>24</v>
      </c>
      <c r="D48" s="312">
        <f t="shared" si="2"/>
        <v>15990323.449999999</v>
      </c>
      <c r="E48" s="260">
        <f>Долечивание!I48</f>
        <v>0</v>
      </c>
      <c r="F48" s="81">
        <f>'Кибер-нож'!K48</f>
        <v>0</v>
      </c>
      <c r="G48" s="65">
        <f>Венерология!I48</f>
        <v>1050996.0900000001</v>
      </c>
      <c r="H48" s="65">
        <f>'Паллиативная МП'!O48</f>
        <v>9787038</v>
      </c>
      <c r="I48" s="65">
        <f>Психотерапия!Q48</f>
        <v>0</v>
      </c>
      <c r="J48" s="65">
        <f>Наркология!Q48</f>
        <v>2404309.86</v>
      </c>
      <c r="K48" s="313">
        <f>Фтизиатрия!K48</f>
        <v>2747979.5</v>
      </c>
    </row>
    <row r="49" spans="1:11" x14ac:dyDescent="0.2">
      <c r="A49" s="314">
        <v>41</v>
      </c>
      <c r="B49" s="261" t="s">
        <v>106</v>
      </c>
      <c r="C49" s="169" t="s">
        <v>20</v>
      </c>
      <c r="D49" s="312">
        <f t="shared" si="2"/>
        <v>12603766.189999999</v>
      </c>
      <c r="E49" s="260">
        <f>Долечивание!I49</f>
        <v>0</v>
      </c>
      <c r="F49" s="81">
        <f>'Кибер-нож'!K49</f>
        <v>0</v>
      </c>
      <c r="G49" s="65">
        <f>Венерология!I49</f>
        <v>955661.35</v>
      </c>
      <c r="H49" s="65">
        <f>'Паллиативная МП'!O49</f>
        <v>9123510</v>
      </c>
      <c r="I49" s="65">
        <f>Психотерапия!Q49</f>
        <v>0</v>
      </c>
      <c r="J49" s="65">
        <f>Наркология!Q49</f>
        <v>1114130.94</v>
      </c>
      <c r="K49" s="313">
        <f>Фтизиатрия!K49</f>
        <v>1410463.9</v>
      </c>
    </row>
    <row r="50" spans="1:11" x14ac:dyDescent="0.2">
      <c r="A50" s="314">
        <v>42</v>
      </c>
      <c r="B50" s="89" t="s">
        <v>107</v>
      </c>
      <c r="C50" s="169" t="s">
        <v>108</v>
      </c>
      <c r="D50" s="312">
        <f t="shared" si="2"/>
        <v>0</v>
      </c>
      <c r="E50" s="260">
        <f>Долечивание!I50</f>
        <v>0</v>
      </c>
      <c r="F50" s="81">
        <f>'Кибер-нож'!K50</f>
        <v>0</v>
      </c>
      <c r="G50" s="65">
        <f>Венерология!I50</f>
        <v>0</v>
      </c>
      <c r="H50" s="65">
        <f>'Паллиативная МП'!O50</f>
        <v>0</v>
      </c>
      <c r="I50" s="65">
        <f>Психотерапия!Q50</f>
        <v>0</v>
      </c>
      <c r="J50" s="65">
        <f>Наркология!Q50</f>
        <v>0</v>
      </c>
      <c r="K50" s="313">
        <f>Фтизиатрия!K50</f>
        <v>0</v>
      </c>
    </row>
    <row r="51" spans="1:11" x14ac:dyDescent="0.2">
      <c r="A51" s="314">
        <v>43</v>
      </c>
      <c r="B51" s="90" t="s">
        <v>109</v>
      </c>
      <c r="C51" s="170" t="s">
        <v>110</v>
      </c>
      <c r="D51" s="312">
        <f t="shared" si="2"/>
        <v>40083962.870000005</v>
      </c>
      <c r="E51" s="260">
        <f>Долечивание!I51</f>
        <v>0</v>
      </c>
      <c r="F51" s="81">
        <f>'Кибер-нож'!K51</f>
        <v>0</v>
      </c>
      <c r="G51" s="65">
        <f>Венерология!I51</f>
        <v>4040964.6399999997</v>
      </c>
      <c r="H51" s="65">
        <f>'Паллиативная МП'!O51</f>
        <v>18395042.5</v>
      </c>
      <c r="I51" s="65">
        <f>Психотерапия!Q51</f>
        <v>0</v>
      </c>
      <c r="J51" s="65">
        <f>Наркология!Q51</f>
        <v>17647955.73</v>
      </c>
      <c r="K51" s="313">
        <f>Фтизиатрия!K51</f>
        <v>0</v>
      </c>
    </row>
    <row r="52" spans="1:11" x14ac:dyDescent="0.2">
      <c r="A52" s="314">
        <v>44</v>
      </c>
      <c r="B52" s="89" t="s">
        <v>111</v>
      </c>
      <c r="C52" s="169" t="s">
        <v>242</v>
      </c>
      <c r="D52" s="312">
        <f t="shared" si="2"/>
        <v>17237916.189999998</v>
      </c>
      <c r="E52" s="260">
        <f>Долечивание!I52</f>
        <v>0</v>
      </c>
      <c r="F52" s="81">
        <f>'Кибер-нож'!K52</f>
        <v>0</v>
      </c>
      <c r="G52" s="65">
        <f>Венерология!I52</f>
        <v>1249995.79</v>
      </c>
      <c r="H52" s="65">
        <f>'Паллиативная МП'!O52</f>
        <v>10683097.25</v>
      </c>
      <c r="I52" s="65">
        <f>Психотерапия!Q52</f>
        <v>2434282.52</v>
      </c>
      <c r="J52" s="65">
        <f>Наркология!Q52</f>
        <v>1383423.43</v>
      </c>
      <c r="K52" s="313">
        <f>Фтизиатрия!K52</f>
        <v>1487117.2</v>
      </c>
    </row>
    <row r="53" spans="1:11" x14ac:dyDescent="0.2">
      <c r="A53" s="314">
        <v>45</v>
      </c>
      <c r="B53" s="89" t="s">
        <v>112</v>
      </c>
      <c r="C53" s="169" t="s">
        <v>2</v>
      </c>
      <c r="D53" s="312">
        <f t="shared" si="2"/>
        <v>51142488.340000004</v>
      </c>
      <c r="E53" s="260">
        <f>Долечивание!I53</f>
        <v>0</v>
      </c>
      <c r="F53" s="81">
        <f>'Кибер-нож'!K53</f>
        <v>0</v>
      </c>
      <c r="G53" s="65">
        <f>Венерология!I53</f>
        <v>4079239.05</v>
      </c>
      <c r="H53" s="65">
        <f>'Паллиативная МП'!O53</f>
        <v>22239694.449999999</v>
      </c>
      <c r="I53" s="65">
        <f>Психотерапия!Q53</f>
        <v>0</v>
      </c>
      <c r="J53" s="65">
        <f>Наркология!Q53</f>
        <v>22019505.84</v>
      </c>
      <c r="K53" s="313">
        <f>Фтизиатрия!K53</f>
        <v>2804049</v>
      </c>
    </row>
    <row r="54" spans="1:11" x14ac:dyDescent="0.2">
      <c r="A54" s="314">
        <v>46</v>
      </c>
      <c r="B54" s="261" t="s">
        <v>113</v>
      </c>
      <c r="C54" s="169" t="s">
        <v>3</v>
      </c>
      <c r="D54" s="312">
        <f t="shared" si="2"/>
        <v>13349655.74</v>
      </c>
      <c r="E54" s="260">
        <f>Долечивание!I54</f>
        <v>0</v>
      </c>
      <c r="F54" s="81">
        <f>'Кибер-нож'!K54</f>
        <v>0</v>
      </c>
      <c r="G54" s="65">
        <f>Венерология!I54</f>
        <v>1071821.6399999999</v>
      </c>
      <c r="H54" s="65">
        <f>'Паллиативная МП'!O54</f>
        <v>9123510</v>
      </c>
      <c r="I54" s="65">
        <f>Психотерапия!Q54</f>
        <v>0</v>
      </c>
      <c r="J54" s="65">
        <f>Наркология!Q54</f>
        <v>1302622.58</v>
      </c>
      <c r="K54" s="313">
        <f>Фтизиатрия!K54</f>
        <v>1851701.52</v>
      </c>
    </row>
    <row r="55" spans="1:11" x14ac:dyDescent="0.2">
      <c r="A55" s="314">
        <v>47</v>
      </c>
      <c r="B55" s="261" t="s">
        <v>114</v>
      </c>
      <c r="C55" s="169" t="s">
        <v>238</v>
      </c>
      <c r="D55" s="312">
        <f t="shared" si="2"/>
        <v>26370560.550000001</v>
      </c>
      <c r="E55" s="260">
        <f>Долечивание!I55</f>
        <v>0</v>
      </c>
      <c r="F55" s="81">
        <f>'Кибер-нож'!K55</f>
        <v>0</v>
      </c>
      <c r="G55" s="65">
        <f>Венерология!I55</f>
        <v>1173635.44</v>
      </c>
      <c r="H55" s="65">
        <f>'Паллиативная МП'!O55</f>
        <v>9123510</v>
      </c>
      <c r="I55" s="65">
        <f>Психотерапия!Q55</f>
        <v>13225589.9</v>
      </c>
      <c r="J55" s="65">
        <f>Наркология!Q55</f>
        <v>2090684.96</v>
      </c>
      <c r="K55" s="313">
        <f>Фтизиатрия!K55</f>
        <v>757140.25</v>
      </c>
    </row>
    <row r="56" spans="1:11" x14ac:dyDescent="0.2">
      <c r="A56" s="314">
        <v>48</v>
      </c>
      <c r="B56" s="89" t="s">
        <v>115</v>
      </c>
      <c r="C56" s="169" t="s">
        <v>0</v>
      </c>
      <c r="D56" s="312">
        <f t="shared" si="2"/>
        <v>27871475.819999997</v>
      </c>
      <c r="E56" s="260">
        <f>Долечивание!I56</f>
        <v>0</v>
      </c>
      <c r="F56" s="81">
        <f>'Кибер-нож'!K56</f>
        <v>0</v>
      </c>
      <c r="G56" s="65">
        <f>Венерология!I56</f>
        <v>1056086.78</v>
      </c>
      <c r="H56" s="65">
        <f>'Паллиативная МП'!O56</f>
        <v>10524596.85</v>
      </c>
      <c r="I56" s="65">
        <f>Психотерапия!Q56</f>
        <v>0</v>
      </c>
      <c r="J56" s="65">
        <f>Наркология!Q56</f>
        <v>13328615.209999999</v>
      </c>
      <c r="K56" s="313">
        <f>Фтизиатрия!K56</f>
        <v>2962176.98</v>
      </c>
    </row>
    <row r="57" spans="1:11" x14ac:dyDescent="0.2">
      <c r="A57" s="314">
        <v>49</v>
      </c>
      <c r="B57" s="261" t="s">
        <v>116</v>
      </c>
      <c r="C57" s="169" t="s">
        <v>4</v>
      </c>
      <c r="D57" s="312">
        <f t="shared" si="2"/>
        <v>12333633.310000001</v>
      </c>
      <c r="E57" s="260">
        <f>Долечивание!I57</f>
        <v>0</v>
      </c>
      <c r="F57" s="81">
        <f>'Кибер-нож'!K57</f>
        <v>0</v>
      </c>
      <c r="G57" s="65">
        <f>Венерология!I57</f>
        <v>583115.4</v>
      </c>
      <c r="H57" s="65">
        <f>'Паллиативная МП'!O57</f>
        <v>9684794.4499999993</v>
      </c>
      <c r="I57" s="65">
        <f>Психотерапия!Q57</f>
        <v>0</v>
      </c>
      <c r="J57" s="65">
        <f>Наркология!Q57</f>
        <v>932151.40999999992</v>
      </c>
      <c r="K57" s="313">
        <f>Фтизиатрия!K57</f>
        <v>1133572.05</v>
      </c>
    </row>
    <row r="58" spans="1:11" x14ac:dyDescent="0.2">
      <c r="A58" s="314">
        <v>50</v>
      </c>
      <c r="B58" s="89" t="s">
        <v>117</v>
      </c>
      <c r="C58" s="169" t="s">
        <v>1</v>
      </c>
      <c r="D58" s="312">
        <f t="shared" si="2"/>
        <v>15014112.050000001</v>
      </c>
      <c r="E58" s="260">
        <f>Долечивание!I58</f>
        <v>0</v>
      </c>
      <c r="F58" s="81">
        <f>'Кибер-нож'!K58</f>
        <v>0</v>
      </c>
      <c r="G58" s="65">
        <f>Венерология!I58</f>
        <v>1177337.76</v>
      </c>
      <c r="H58" s="65">
        <f>'Паллиативная МП'!O58</f>
        <v>10309706.5</v>
      </c>
      <c r="I58" s="65">
        <f>Психотерапия!Q58</f>
        <v>0</v>
      </c>
      <c r="J58" s="65">
        <f>Наркология!Q58</f>
        <v>1629021.54</v>
      </c>
      <c r="K58" s="313">
        <f>Фтизиатрия!K58</f>
        <v>1898046.25</v>
      </c>
    </row>
    <row r="59" spans="1:11" x14ac:dyDescent="0.2">
      <c r="A59" s="314">
        <v>51</v>
      </c>
      <c r="B59" s="261" t="s">
        <v>118</v>
      </c>
      <c r="C59" s="169" t="s">
        <v>239</v>
      </c>
      <c r="D59" s="312">
        <f t="shared" si="2"/>
        <v>16928806.539999999</v>
      </c>
      <c r="E59" s="260">
        <f>Долечивание!I59</f>
        <v>0</v>
      </c>
      <c r="F59" s="81">
        <f>'Кибер-нож'!K59</f>
        <v>0</v>
      </c>
      <c r="G59" s="65">
        <f>Венерология!I59</f>
        <v>1295349.21</v>
      </c>
      <c r="H59" s="65">
        <f>'Паллиативная МП'!O59</f>
        <v>10077742.5</v>
      </c>
      <c r="I59" s="65">
        <f>Психотерапия!Q59</f>
        <v>0</v>
      </c>
      <c r="J59" s="65">
        <f>Наркология!Q59</f>
        <v>2163240.2799999998</v>
      </c>
      <c r="K59" s="313">
        <f>Фтизиатрия!K59</f>
        <v>3392474.55</v>
      </c>
    </row>
    <row r="60" spans="1:11" x14ac:dyDescent="0.2">
      <c r="A60" s="314">
        <v>52</v>
      </c>
      <c r="B60" s="261" t="s">
        <v>119</v>
      </c>
      <c r="C60" s="169" t="s">
        <v>26</v>
      </c>
      <c r="D60" s="312">
        <f t="shared" si="2"/>
        <v>55679448.370000005</v>
      </c>
      <c r="E60" s="260">
        <f>Долечивание!I60</f>
        <v>0</v>
      </c>
      <c r="F60" s="81">
        <f>'Кибер-нож'!K60</f>
        <v>0</v>
      </c>
      <c r="G60" s="65">
        <f>Венерология!I60</f>
        <v>4990264.57</v>
      </c>
      <c r="H60" s="65">
        <f>'Паллиативная МП'!O60</f>
        <v>18328693.649999999</v>
      </c>
      <c r="I60" s="65">
        <f>Психотерапия!Q60</f>
        <v>0</v>
      </c>
      <c r="J60" s="65">
        <f>Наркология!Q60</f>
        <v>26874971.400000002</v>
      </c>
      <c r="K60" s="313">
        <f>Фтизиатрия!K60</f>
        <v>5485518.75</v>
      </c>
    </row>
    <row r="61" spans="1:11" x14ac:dyDescent="0.2">
      <c r="A61" s="314">
        <v>53</v>
      </c>
      <c r="B61" s="261" t="s">
        <v>120</v>
      </c>
      <c r="C61" s="169" t="s">
        <v>240</v>
      </c>
      <c r="D61" s="312">
        <f t="shared" si="2"/>
        <v>13755146.83</v>
      </c>
      <c r="E61" s="260">
        <f>Долечивание!I61</f>
        <v>0</v>
      </c>
      <c r="F61" s="81">
        <f>'Кибер-нож'!K61</f>
        <v>0</v>
      </c>
      <c r="G61" s="65">
        <f>Венерология!I61</f>
        <v>970470.63</v>
      </c>
      <c r="H61" s="65">
        <f>'Паллиативная МП'!O61</f>
        <v>9871726.1500000004</v>
      </c>
      <c r="I61" s="65">
        <f>Психотерапия!Q61</f>
        <v>0</v>
      </c>
      <c r="J61" s="65">
        <f>Наркология!Q61</f>
        <v>1298496.1299999999</v>
      </c>
      <c r="K61" s="313">
        <f>Фтизиатрия!K61</f>
        <v>1614453.92</v>
      </c>
    </row>
    <row r="62" spans="1:11" x14ac:dyDescent="0.2">
      <c r="A62" s="314">
        <v>54</v>
      </c>
      <c r="B62" s="261" t="s">
        <v>121</v>
      </c>
      <c r="C62" s="169" t="s">
        <v>122</v>
      </c>
      <c r="D62" s="312">
        <f t="shared" si="2"/>
        <v>0</v>
      </c>
      <c r="E62" s="260">
        <f>Долечивание!I62</f>
        <v>0</v>
      </c>
      <c r="F62" s="81">
        <f>'Кибер-нож'!K62</f>
        <v>0</v>
      </c>
      <c r="G62" s="65">
        <f>Венерология!I62</f>
        <v>0</v>
      </c>
      <c r="H62" s="65">
        <f>'Паллиативная МП'!O62</f>
        <v>0</v>
      </c>
      <c r="I62" s="65">
        <f>Психотерапия!Q62</f>
        <v>0</v>
      </c>
      <c r="J62" s="65">
        <f>Наркология!Q62</f>
        <v>0</v>
      </c>
      <c r="K62" s="313">
        <f>Фтизиатрия!K62</f>
        <v>0</v>
      </c>
    </row>
    <row r="63" spans="1:11" x14ac:dyDescent="0.2">
      <c r="A63" s="314">
        <v>55</v>
      </c>
      <c r="B63" s="261" t="s">
        <v>244</v>
      </c>
      <c r="C63" s="169" t="s">
        <v>243</v>
      </c>
      <c r="D63" s="312">
        <f t="shared" si="2"/>
        <v>0</v>
      </c>
      <c r="E63" s="260">
        <f>Долечивание!I63</f>
        <v>0</v>
      </c>
      <c r="F63" s="81">
        <f>'Кибер-нож'!K63</f>
        <v>0</v>
      </c>
      <c r="G63" s="65">
        <f>Венерология!I63</f>
        <v>0</v>
      </c>
      <c r="H63" s="65">
        <f>'Паллиативная МП'!O63</f>
        <v>0</v>
      </c>
      <c r="I63" s="65">
        <f>Психотерапия!Q63</f>
        <v>0</v>
      </c>
      <c r="J63" s="65">
        <f>Наркология!Q63</f>
        <v>0</v>
      </c>
      <c r="K63" s="313">
        <f>Фтизиатрия!K63</f>
        <v>0</v>
      </c>
    </row>
    <row r="64" spans="1:11" x14ac:dyDescent="0.2">
      <c r="A64" s="314">
        <v>56</v>
      </c>
      <c r="B64" s="261" t="s">
        <v>260</v>
      </c>
      <c r="C64" s="169" t="s">
        <v>261</v>
      </c>
      <c r="D64" s="312">
        <f t="shared" si="2"/>
        <v>0</v>
      </c>
      <c r="E64" s="260">
        <f>Долечивание!I64</f>
        <v>0</v>
      </c>
      <c r="F64" s="81">
        <f>'Кибер-нож'!K64</f>
        <v>0</v>
      </c>
      <c r="G64" s="65">
        <f>Венерология!I64</f>
        <v>0</v>
      </c>
      <c r="H64" s="65">
        <f>'Паллиативная МП'!O64</f>
        <v>0</v>
      </c>
      <c r="I64" s="65">
        <f>Психотерапия!Q64</f>
        <v>0</v>
      </c>
      <c r="J64" s="65">
        <f>Наркология!Q64</f>
        <v>0</v>
      </c>
      <c r="K64" s="313">
        <f>Фтизиатрия!K64</f>
        <v>0</v>
      </c>
    </row>
    <row r="65" spans="1:11" ht="24" x14ac:dyDescent="0.2">
      <c r="A65" s="314">
        <v>57</v>
      </c>
      <c r="B65" s="261" t="s">
        <v>123</v>
      </c>
      <c r="C65" s="169" t="s">
        <v>53</v>
      </c>
      <c r="D65" s="312">
        <f t="shared" si="2"/>
        <v>0</v>
      </c>
      <c r="E65" s="260">
        <f>Долечивание!I65</f>
        <v>0</v>
      </c>
      <c r="F65" s="81">
        <f>'Кибер-нож'!K65</f>
        <v>0</v>
      </c>
      <c r="G65" s="65">
        <f>Венерология!I65</f>
        <v>0</v>
      </c>
      <c r="H65" s="65">
        <f>'Паллиативная МП'!O65</f>
        <v>0</v>
      </c>
      <c r="I65" s="65">
        <f>Психотерапия!Q65</f>
        <v>0</v>
      </c>
      <c r="J65" s="65">
        <f>Наркология!Q65</f>
        <v>0</v>
      </c>
      <c r="K65" s="313">
        <f>Фтизиатрия!K65</f>
        <v>0</v>
      </c>
    </row>
    <row r="66" spans="1:11" ht="24" x14ac:dyDescent="0.2">
      <c r="A66" s="314">
        <v>58</v>
      </c>
      <c r="B66" s="89" t="s">
        <v>124</v>
      </c>
      <c r="C66" s="169" t="s">
        <v>262</v>
      </c>
      <c r="D66" s="312">
        <f t="shared" si="2"/>
        <v>0</v>
      </c>
      <c r="E66" s="260">
        <f>Долечивание!I66</f>
        <v>0</v>
      </c>
      <c r="F66" s="81">
        <f>'Кибер-нож'!K66</f>
        <v>0</v>
      </c>
      <c r="G66" s="65">
        <f>Венерология!I66</f>
        <v>0</v>
      </c>
      <c r="H66" s="65">
        <f>'Паллиативная МП'!O66</f>
        <v>0</v>
      </c>
      <c r="I66" s="65">
        <f>Психотерапия!Q66</f>
        <v>0</v>
      </c>
      <c r="J66" s="65">
        <f>Наркология!Q66</f>
        <v>0</v>
      </c>
      <c r="K66" s="313">
        <f>Фтизиатрия!K66</f>
        <v>0</v>
      </c>
    </row>
    <row r="67" spans="1:11" ht="24" x14ac:dyDescent="0.2">
      <c r="A67" s="314">
        <v>59</v>
      </c>
      <c r="B67" s="89" t="s">
        <v>125</v>
      </c>
      <c r="C67" s="169" t="s">
        <v>126</v>
      </c>
      <c r="D67" s="312">
        <f t="shared" si="2"/>
        <v>0</v>
      </c>
      <c r="E67" s="260">
        <f>Долечивание!I67</f>
        <v>0</v>
      </c>
      <c r="F67" s="81">
        <f>'Кибер-нож'!K67</f>
        <v>0</v>
      </c>
      <c r="G67" s="65">
        <f>Венерология!I67</f>
        <v>0</v>
      </c>
      <c r="H67" s="65">
        <f>'Паллиативная МП'!O67</f>
        <v>0</v>
      </c>
      <c r="I67" s="65">
        <f>Психотерапия!Q67</f>
        <v>0</v>
      </c>
      <c r="J67" s="65">
        <f>Наркология!Q67</f>
        <v>0</v>
      </c>
      <c r="K67" s="313">
        <f>Фтизиатрия!K67</f>
        <v>0</v>
      </c>
    </row>
    <row r="68" spans="1:11" ht="24" x14ac:dyDescent="0.2">
      <c r="A68" s="314">
        <v>60</v>
      </c>
      <c r="B68" s="89" t="s">
        <v>127</v>
      </c>
      <c r="C68" s="169" t="s">
        <v>263</v>
      </c>
      <c r="D68" s="312">
        <f t="shared" si="2"/>
        <v>1186722.25</v>
      </c>
      <c r="E68" s="260">
        <f>Долечивание!I68</f>
        <v>0</v>
      </c>
      <c r="F68" s="81">
        <f>'Кибер-нож'!K68</f>
        <v>0</v>
      </c>
      <c r="G68" s="65">
        <f>Венерология!I68</f>
        <v>0</v>
      </c>
      <c r="H68" s="65">
        <f>'Паллиативная МП'!O68</f>
        <v>1186722.25</v>
      </c>
      <c r="I68" s="65">
        <f>Психотерапия!Q68</f>
        <v>0</v>
      </c>
      <c r="J68" s="65">
        <f>Наркология!Q68</f>
        <v>0</v>
      </c>
      <c r="K68" s="313">
        <f>Фтизиатрия!K68</f>
        <v>0</v>
      </c>
    </row>
    <row r="69" spans="1:11" ht="24" x14ac:dyDescent="0.2">
      <c r="A69" s="314">
        <v>61</v>
      </c>
      <c r="B69" s="261" t="s">
        <v>128</v>
      </c>
      <c r="C69" s="169" t="s">
        <v>248</v>
      </c>
      <c r="D69" s="312">
        <f t="shared" si="2"/>
        <v>0</v>
      </c>
      <c r="E69" s="260">
        <f>Долечивание!I69</f>
        <v>0</v>
      </c>
      <c r="F69" s="81">
        <f>'Кибер-нож'!K69</f>
        <v>0</v>
      </c>
      <c r="G69" s="65">
        <f>Венерология!I69</f>
        <v>0</v>
      </c>
      <c r="H69" s="65">
        <f>'Паллиативная МП'!O69</f>
        <v>0</v>
      </c>
      <c r="I69" s="65">
        <f>Психотерапия!Q69</f>
        <v>0</v>
      </c>
      <c r="J69" s="65">
        <f>Наркология!Q69</f>
        <v>0</v>
      </c>
      <c r="K69" s="313">
        <f>Фтизиатрия!K69</f>
        <v>0</v>
      </c>
    </row>
    <row r="70" spans="1:11" ht="30.75" customHeight="1" x14ac:dyDescent="0.2">
      <c r="A70" s="314">
        <v>62</v>
      </c>
      <c r="B70" s="89" t="s">
        <v>129</v>
      </c>
      <c r="C70" s="169" t="s">
        <v>264</v>
      </c>
      <c r="D70" s="312">
        <f t="shared" si="2"/>
        <v>0</v>
      </c>
      <c r="E70" s="260">
        <f>Долечивание!I70</f>
        <v>0</v>
      </c>
      <c r="F70" s="81">
        <f>'Кибер-нож'!K70</f>
        <v>0</v>
      </c>
      <c r="G70" s="65">
        <f>Венерология!I70</f>
        <v>0</v>
      </c>
      <c r="H70" s="65">
        <f>'Паллиативная МП'!O70</f>
        <v>0</v>
      </c>
      <c r="I70" s="65">
        <f>Психотерапия!Q70</f>
        <v>0</v>
      </c>
      <c r="J70" s="65">
        <f>Наркология!Q70</f>
        <v>0</v>
      </c>
      <c r="K70" s="313">
        <f>Фтизиатрия!K70</f>
        <v>0</v>
      </c>
    </row>
    <row r="71" spans="1:11" ht="24" x14ac:dyDescent="0.2">
      <c r="A71" s="314">
        <v>63</v>
      </c>
      <c r="B71" s="89" t="s">
        <v>130</v>
      </c>
      <c r="C71" s="169" t="s">
        <v>265</v>
      </c>
      <c r="D71" s="312">
        <f t="shared" si="2"/>
        <v>0</v>
      </c>
      <c r="E71" s="260">
        <f>Долечивание!I71</f>
        <v>0</v>
      </c>
      <c r="F71" s="81">
        <f>'Кибер-нож'!K71</f>
        <v>0</v>
      </c>
      <c r="G71" s="65">
        <f>Венерология!I71</f>
        <v>0</v>
      </c>
      <c r="H71" s="65">
        <f>'Паллиативная МП'!O71</f>
        <v>0</v>
      </c>
      <c r="I71" s="65">
        <f>Психотерапия!Q71</f>
        <v>0</v>
      </c>
      <c r="J71" s="65">
        <f>Наркология!Q71</f>
        <v>0</v>
      </c>
      <c r="K71" s="313">
        <f>Фтизиатрия!K71</f>
        <v>0</v>
      </c>
    </row>
    <row r="72" spans="1:11" x14ac:dyDescent="0.2">
      <c r="A72" s="314">
        <v>64</v>
      </c>
      <c r="B72" s="89" t="s">
        <v>131</v>
      </c>
      <c r="C72" s="169" t="s">
        <v>266</v>
      </c>
      <c r="D72" s="312">
        <f t="shared" si="2"/>
        <v>4735526.5500000007</v>
      </c>
      <c r="E72" s="260">
        <f>Долечивание!I72</f>
        <v>0</v>
      </c>
      <c r="F72" s="81">
        <f>'Кибер-нож'!K72</f>
        <v>0</v>
      </c>
      <c r="G72" s="65">
        <f>Венерология!I72</f>
        <v>0</v>
      </c>
      <c r="H72" s="65">
        <f>'Паллиативная МП'!O72</f>
        <v>4735526.5500000007</v>
      </c>
      <c r="I72" s="65">
        <f>Психотерапия!Q72</f>
        <v>0</v>
      </c>
      <c r="J72" s="65">
        <f>Наркология!Q72</f>
        <v>0</v>
      </c>
      <c r="K72" s="313">
        <f>Фтизиатрия!K72</f>
        <v>0</v>
      </c>
    </row>
    <row r="73" spans="1:11" x14ac:dyDescent="0.2">
      <c r="A73" s="314">
        <v>65</v>
      </c>
      <c r="B73" s="89" t="s">
        <v>132</v>
      </c>
      <c r="C73" s="169" t="s">
        <v>52</v>
      </c>
      <c r="D73" s="312">
        <f t="shared" ref="D73:D104" si="3">E73+F73+G73+H73+I73+J73+K73</f>
        <v>4487438</v>
      </c>
      <c r="E73" s="260">
        <f>Долечивание!I73</f>
        <v>0</v>
      </c>
      <c r="F73" s="81">
        <f>'Кибер-нож'!K73</f>
        <v>0</v>
      </c>
      <c r="G73" s="65">
        <f>Венерология!I73</f>
        <v>0</v>
      </c>
      <c r="H73" s="65">
        <f>'Паллиативная МП'!O73</f>
        <v>4487438</v>
      </c>
      <c r="I73" s="65">
        <f>Психотерапия!Q73</f>
        <v>0</v>
      </c>
      <c r="J73" s="65">
        <f>Наркология!Q73</f>
        <v>0</v>
      </c>
      <c r="K73" s="313">
        <f>Фтизиатрия!K73</f>
        <v>0</v>
      </c>
    </row>
    <row r="74" spans="1:11" x14ac:dyDescent="0.2">
      <c r="A74" s="314">
        <v>66</v>
      </c>
      <c r="B74" s="89" t="s">
        <v>133</v>
      </c>
      <c r="C74" s="169" t="s">
        <v>267</v>
      </c>
      <c r="D74" s="312">
        <f t="shared" si="3"/>
        <v>3202306.4</v>
      </c>
      <c r="E74" s="260">
        <f>Долечивание!I74</f>
        <v>0</v>
      </c>
      <c r="F74" s="81">
        <f>'Кибер-нож'!K74</f>
        <v>0</v>
      </c>
      <c r="G74" s="65">
        <f>Венерология!I74</f>
        <v>0</v>
      </c>
      <c r="H74" s="65">
        <f>'Паллиативная МП'!O74</f>
        <v>3202306.4</v>
      </c>
      <c r="I74" s="65">
        <f>Психотерапия!Q74</f>
        <v>0</v>
      </c>
      <c r="J74" s="65">
        <f>Наркология!Q74</f>
        <v>0</v>
      </c>
      <c r="K74" s="313">
        <f>Фтизиатрия!K74</f>
        <v>0</v>
      </c>
    </row>
    <row r="75" spans="1:11" ht="24" x14ac:dyDescent="0.2">
      <c r="A75" s="314">
        <v>67</v>
      </c>
      <c r="B75" s="89" t="s">
        <v>134</v>
      </c>
      <c r="C75" s="169" t="s">
        <v>268</v>
      </c>
      <c r="D75" s="312">
        <f t="shared" si="3"/>
        <v>0</v>
      </c>
      <c r="E75" s="260">
        <f>Долечивание!I75</f>
        <v>0</v>
      </c>
      <c r="F75" s="81">
        <f>'Кибер-нож'!K75</f>
        <v>0</v>
      </c>
      <c r="G75" s="65">
        <f>Венерология!I75</f>
        <v>0</v>
      </c>
      <c r="H75" s="65">
        <f>'Паллиативная МП'!O75</f>
        <v>0</v>
      </c>
      <c r="I75" s="65">
        <f>Психотерапия!Q75</f>
        <v>0</v>
      </c>
      <c r="J75" s="65">
        <f>Наркология!Q75</f>
        <v>0</v>
      </c>
      <c r="K75" s="313">
        <f>Фтизиатрия!K75</f>
        <v>0</v>
      </c>
    </row>
    <row r="76" spans="1:11" ht="24" x14ac:dyDescent="0.2">
      <c r="A76" s="314">
        <v>68</v>
      </c>
      <c r="B76" s="89" t="s">
        <v>135</v>
      </c>
      <c r="C76" s="169" t="s">
        <v>269</v>
      </c>
      <c r="D76" s="312">
        <f t="shared" si="3"/>
        <v>0</v>
      </c>
      <c r="E76" s="260">
        <f>Долечивание!I76</f>
        <v>0</v>
      </c>
      <c r="F76" s="81">
        <f>'Кибер-нож'!K76</f>
        <v>0</v>
      </c>
      <c r="G76" s="65">
        <f>Венерология!I76</f>
        <v>0</v>
      </c>
      <c r="H76" s="65">
        <f>'Паллиативная МП'!O76</f>
        <v>0</v>
      </c>
      <c r="I76" s="65">
        <f>Психотерапия!Q76</f>
        <v>0</v>
      </c>
      <c r="J76" s="65">
        <f>Наркология!Q76</f>
        <v>0</v>
      </c>
      <c r="K76" s="313">
        <f>Фтизиатрия!K76</f>
        <v>0</v>
      </c>
    </row>
    <row r="77" spans="1:11" ht="24" x14ac:dyDescent="0.2">
      <c r="A77" s="314">
        <v>69</v>
      </c>
      <c r="B77" s="89" t="s">
        <v>136</v>
      </c>
      <c r="C77" s="169" t="s">
        <v>270</v>
      </c>
      <c r="D77" s="312">
        <f t="shared" si="3"/>
        <v>0</v>
      </c>
      <c r="E77" s="260">
        <f>Долечивание!I77</f>
        <v>0</v>
      </c>
      <c r="F77" s="81">
        <f>'Кибер-нож'!K77</f>
        <v>0</v>
      </c>
      <c r="G77" s="65">
        <f>Венерология!I77</f>
        <v>0</v>
      </c>
      <c r="H77" s="65">
        <f>'Паллиативная МП'!O77</f>
        <v>0</v>
      </c>
      <c r="I77" s="65">
        <f>Психотерапия!Q77</f>
        <v>0</v>
      </c>
      <c r="J77" s="65">
        <f>Наркология!Q77</f>
        <v>0</v>
      </c>
      <c r="K77" s="313">
        <f>Фтизиатрия!K77</f>
        <v>0</v>
      </c>
    </row>
    <row r="78" spans="1:11" ht="24" x14ac:dyDescent="0.2">
      <c r="A78" s="314">
        <v>70</v>
      </c>
      <c r="B78" s="89" t="s">
        <v>137</v>
      </c>
      <c r="C78" s="169" t="s">
        <v>271</v>
      </c>
      <c r="D78" s="312">
        <f t="shared" si="3"/>
        <v>0</v>
      </c>
      <c r="E78" s="260">
        <f>Долечивание!I78</f>
        <v>0</v>
      </c>
      <c r="F78" s="81">
        <f>'Кибер-нож'!K78</f>
        <v>0</v>
      </c>
      <c r="G78" s="65">
        <f>Венерология!I78</f>
        <v>0</v>
      </c>
      <c r="H78" s="65">
        <f>'Паллиативная МП'!O78</f>
        <v>0</v>
      </c>
      <c r="I78" s="65">
        <f>Психотерапия!Q78</f>
        <v>0</v>
      </c>
      <c r="J78" s="65">
        <f>Наркология!Q78</f>
        <v>0</v>
      </c>
      <c r="K78" s="313">
        <f>Фтизиатрия!K78</f>
        <v>0</v>
      </c>
    </row>
    <row r="79" spans="1:11" ht="24" x14ac:dyDescent="0.2">
      <c r="A79" s="314">
        <v>71</v>
      </c>
      <c r="B79" s="89" t="s">
        <v>138</v>
      </c>
      <c r="C79" s="169" t="s">
        <v>272</v>
      </c>
      <c r="D79" s="312">
        <f t="shared" si="3"/>
        <v>0</v>
      </c>
      <c r="E79" s="260">
        <f>Долечивание!I79</f>
        <v>0</v>
      </c>
      <c r="F79" s="81">
        <f>'Кибер-нож'!K79</f>
        <v>0</v>
      </c>
      <c r="G79" s="65">
        <f>Венерология!I79</f>
        <v>0</v>
      </c>
      <c r="H79" s="65">
        <f>'Паллиативная МП'!O79</f>
        <v>0</v>
      </c>
      <c r="I79" s="65">
        <f>Психотерапия!Q79</f>
        <v>0</v>
      </c>
      <c r="J79" s="65">
        <f>Наркология!Q79</f>
        <v>0</v>
      </c>
      <c r="K79" s="313">
        <f>Фтизиатрия!K79</f>
        <v>0</v>
      </c>
    </row>
    <row r="80" spans="1:11" ht="24" x14ac:dyDescent="0.2">
      <c r="A80" s="314">
        <v>72</v>
      </c>
      <c r="B80" s="89" t="s">
        <v>139</v>
      </c>
      <c r="C80" s="169" t="s">
        <v>273</v>
      </c>
      <c r="D80" s="312">
        <f t="shared" si="3"/>
        <v>0</v>
      </c>
      <c r="E80" s="260">
        <f>Долечивание!I80</f>
        <v>0</v>
      </c>
      <c r="F80" s="81">
        <f>'Кибер-нож'!K80</f>
        <v>0</v>
      </c>
      <c r="G80" s="65">
        <f>Венерология!I80</f>
        <v>0</v>
      </c>
      <c r="H80" s="65">
        <f>'Паллиативная МП'!O80</f>
        <v>0</v>
      </c>
      <c r="I80" s="65">
        <f>Психотерапия!Q80</f>
        <v>0</v>
      </c>
      <c r="J80" s="65">
        <f>Наркология!Q80</f>
        <v>0</v>
      </c>
      <c r="K80" s="313">
        <f>Фтизиатрия!K80</f>
        <v>0</v>
      </c>
    </row>
    <row r="81" spans="1:11" ht="24" x14ac:dyDescent="0.2">
      <c r="A81" s="314">
        <v>73</v>
      </c>
      <c r="B81" s="89" t="s">
        <v>140</v>
      </c>
      <c r="C81" s="169" t="s">
        <v>274</v>
      </c>
      <c r="D81" s="312">
        <f t="shared" si="3"/>
        <v>0</v>
      </c>
      <c r="E81" s="260">
        <f>Долечивание!I81</f>
        <v>0</v>
      </c>
      <c r="F81" s="81">
        <f>'Кибер-нож'!K81</f>
        <v>0</v>
      </c>
      <c r="G81" s="65">
        <f>Венерология!I81</f>
        <v>0</v>
      </c>
      <c r="H81" s="65">
        <f>'Паллиативная МП'!O81</f>
        <v>0</v>
      </c>
      <c r="I81" s="65">
        <f>Психотерапия!Q81</f>
        <v>0</v>
      </c>
      <c r="J81" s="65">
        <f>Наркология!Q81</f>
        <v>0</v>
      </c>
      <c r="K81" s="313">
        <f>Фтизиатрия!K81</f>
        <v>0</v>
      </c>
    </row>
    <row r="82" spans="1:11" ht="24" x14ac:dyDescent="0.2">
      <c r="A82" s="314">
        <v>74</v>
      </c>
      <c r="B82" s="261" t="s">
        <v>141</v>
      </c>
      <c r="C82" s="169" t="s">
        <v>142</v>
      </c>
      <c r="D82" s="312">
        <f t="shared" si="3"/>
        <v>12409512.4</v>
      </c>
      <c r="E82" s="260">
        <f>Долечивание!I82</f>
        <v>0</v>
      </c>
      <c r="F82" s="81">
        <f>'Кибер-нож'!K82</f>
        <v>0</v>
      </c>
      <c r="G82" s="65">
        <f>Венерология!I82</f>
        <v>0</v>
      </c>
      <c r="H82" s="65">
        <f>'Паллиативная МП'!O82</f>
        <v>12409512.4</v>
      </c>
      <c r="I82" s="65">
        <f>Психотерапия!Q82</f>
        <v>0</v>
      </c>
      <c r="J82" s="65">
        <f>Наркология!Q82</f>
        <v>0</v>
      </c>
      <c r="K82" s="313">
        <f>Фтизиатрия!K82</f>
        <v>0</v>
      </c>
    </row>
    <row r="83" spans="1:11" x14ac:dyDescent="0.2">
      <c r="A83" s="314">
        <v>75</v>
      </c>
      <c r="B83" s="89" t="s">
        <v>143</v>
      </c>
      <c r="C83" s="169" t="s">
        <v>275</v>
      </c>
      <c r="D83" s="312">
        <f t="shared" si="3"/>
        <v>35846852.399999999</v>
      </c>
      <c r="E83" s="260">
        <f>Долечивание!I83</f>
        <v>0</v>
      </c>
      <c r="F83" s="81">
        <f>'Кибер-нож'!K83</f>
        <v>0</v>
      </c>
      <c r="G83" s="65">
        <f>Венерология!I83</f>
        <v>0</v>
      </c>
      <c r="H83" s="65">
        <f>'Паллиативная МП'!O83</f>
        <v>35819294.399999999</v>
      </c>
      <c r="I83" s="65">
        <f>Психотерапия!Q83</f>
        <v>27558</v>
      </c>
      <c r="J83" s="65">
        <f>Наркология!Q83</f>
        <v>0</v>
      </c>
      <c r="K83" s="313">
        <f>Фтизиатрия!K83</f>
        <v>0</v>
      </c>
    </row>
    <row r="84" spans="1:11" x14ac:dyDescent="0.2">
      <c r="A84" s="314">
        <v>76</v>
      </c>
      <c r="B84" s="261" t="s">
        <v>144</v>
      </c>
      <c r="C84" s="169" t="s">
        <v>35</v>
      </c>
      <c r="D84" s="312">
        <f t="shared" si="3"/>
        <v>25167171.75</v>
      </c>
      <c r="E84" s="260">
        <f>Долечивание!I84</f>
        <v>0</v>
      </c>
      <c r="F84" s="81">
        <f>'Кибер-нож'!K84</f>
        <v>0</v>
      </c>
      <c r="G84" s="65">
        <f>Венерология!I84</f>
        <v>0</v>
      </c>
      <c r="H84" s="65">
        <f>'Паллиативная МП'!O84</f>
        <v>25167171.75</v>
      </c>
      <c r="I84" s="65">
        <f>Психотерапия!Q84</f>
        <v>0</v>
      </c>
      <c r="J84" s="65">
        <f>Наркология!Q84</f>
        <v>0</v>
      </c>
      <c r="K84" s="313">
        <f>Фтизиатрия!K84</f>
        <v>0</v>
      </c>
    </row>
    <row r="85" spans="1:11" x14ac:dyDescent="0.2">
      <c r="A85" s="314">
        <v>77</v>
      </c>
      <c r="B85" s="89" t="s">
        <v>145</v>
      </c>
      <c r="C85" s="169" t="s">
        <v>37</v>
      </c>
      <c r="D85" s="312">
        <f t="shared" si="3"/>
        <v>14865118.15</v>
      </c>
      <c r="E85" s="260">
        <f>Долечивание!I85</f>
        <v>0</v>
      </c>
      <c r="F85" s="81">
        <f>'Кибер-нож'!K85</f>
        <v>0</v>
      </c>
      <c r="G85" s="65">
        <f>Венерология!I85</f>
        <v>0</v>
      </c>
      <c r="H85" s="65">
        <f>'Паллиативная МП'!O85</f>
        <v>14865118.15</v>
      </c>
      <c r="I85" s="65">
        <f>Психотерапия!Q85</f>
        <v>0</v>
      </c>
      <c r="J85" s="65">
        <f>Наркология!Q85</f>
        <v>0</v>
      </c>
      <c r="K85" s="313">
        <f>Фтизиатрия!K85</f>
        <v>0</v>
      </c>
    </row>
    <row r="86" spans="1:11" x14ac:dyDescent="0.2">
      <c r="A86" s="314">
        <v>78</v>
      </c>
      <c r="B86" s="89" t="s">
        <v>146</v>
      </c>
      <c r="C86" s="169" t="s">
        <v>36</v>
      </c>
      <c r="D86" s="312">
        <f t="shared" si="3"/>
        <v>16188852</v>
      </c>
      <c r="E86" s="260">
        <f>Долечивание!I86</f>
        <v>0</v>
      </c>
      <c r="F86" s="81">
        <f>'Кибер-нож'!K86</f>
        <v>0</v>
      </c>
      <c r="G86" s="65">
        <f>Венерология!I86</f>
        <v>0</v>
      </c>
      <c r="H86" s="65">
        <f>'Паллиативная МП'!O86</f>
        <v>16188852</v>
      </c>
      <c r="I86" s="65">
        <f>Психотерапия!Q86</f>
        <v>0</v>
      </c>
      <c r="J86" s="65">
        <f>Наркология!Q86</f>
        <v>0</v>
      </c>
      <c r="K86" s="313">
        <f>Фтизиатрия!K86</f>
        <v>0</v>
      </c>
    </row>
    <row r="87" spans="1:11" x14ac:dyDescent="0.2">
      <c r="A87" s="314">
        <v>79</v>
      </c>
      <c r="B87" s="89" t="s">
        <v>147</v>
      </c>
      <c r="C87" s="169" t="s">
        <v>51</v>
      </c>
      <c r="D87" s="312">
        <f t="shared" si="3"/>
        <v>10356218.6</v>
      </c>
      <c r="E87" s="260">
        <f>Долечивание!I87</f>
        <v>0</v>
      </c>
      <c r="F87" s="81">
        <f>'Кибер-нож'!K87</f>
        <v>0</v>
      </c>
      <c r="G87" s="65">
        <f>Венерология!I87</f>
        <v>0</v>
      </c>
      <c r="H87" s="65">
        <f>'Паллиативная МП'!O87</f>
        <v>10356218.6</v>
      </c>
      <c r="I87" s="65">
        <f>Психотерапия!Q87</f>
        <v>0</v>
      </c>
      <c r="J87" s="65">
        <f>Наркология!Q87</f>
        <v>0</v>
      </c>
      <c r="K87" s="313">
        <f>Фтизиатрия!K87</f>
        <v>0</v>
      </c>
    </row>
    <row r="88" spans="1:11" x14ac:dyDescent="0.2">
      <c r="A88" s="314">
        <v>80</v>
      </c>
      <c r="B88" s="89" t="s">
        <v>148</v>
      </c>
      <c r="C88" s="169" t="s">
        <v>254</v>
      </c>
      <c r="D88" s="312">
        <f t="shared" si="3"/>
        <v>23259925.800000001</v>
      </c>
      <c r="E88" s="260">
        <f>Долечивание!I88</f>
        <v>0</v>
      </c>
      <c r="F88" s="81">
        <f>'Кибер-нож'!K88</f>
        <v>0</v>
      </c>
      <c r="G88" s="65">
        <f>Венерология!I88</f>
        <v>0</v>
      </c>
      <c r="H88" s="65">
        <f>'Паллиативная МП'!O88</f>
        <v>23259925.800000001</v>
      </c>
      <c r="I88" s="65">
        <f>Психотерапия!Q88</f>
        <v>0</v>
      </c>
      <c r="J88" s="65">
        <f>Наркология!Q88</f>
        <v>0</v>
      </c>
      <c r="K88" s="313">
        <f>Фтизиатрия!K88</f>
        <v>0</v>
      </c>
    </row>
    <row r="89" spans="1:11" x14ac:dyDescent="0.2">
      <c r="A89" s="314">
        <v>81</v>
      </c>
      <c r="B89" s="89" t="s">
        <v>149</v>
      </c>
      <c r="C89" s="154" t="s">
        <v>334</v>
      </c>
      <c r="D89" s="312">
        <f t="shared" si="3"/>
        <v>0</v>
      </c>
      <c r="E89" s="260">
        <f>Долечивание!I89</f>
        <v>0</v>
      </c>
      <c r="F89" s="81">
        <f>'Кибер-нож'!K89</f>
        <v>0</v>
      </c>
      <c r="G89" s="65">
        <f>Венерология!I89</f>
        <v>0</v>
      </c>
      <c r="H89" s="65">
        <f>'Паллиативная МП'!O89</f>
        <v>0</v>
      </c>
      <c r="I89" s="65">
        <f>Психотерапия!Q89</f>
        <v>0</v>
      </c>
      <c r="J89" s="65">
        <f>Наркология!Q89</f>
        <v>0</v>
      </c>
      <c r="K89" s="313">
        <f>Фтизиатрия!K89</f>
        <v>0</v>
      </c>
    </row>
    <row r="90" spans="1:11" x14ac:dyDescent="0.2">
      <c r="A90" s="314">
        <v>82</v>
      </c>
      <c r="B90" s="89" t="s">
        <v>150</v>
      </c>
      <c r="C90" s="170" t="s">
        <v>291</v>
      </c>
      <c r="D90" s="312">
        <f t="shared" si="3"/>
        <v>0</v>
      </c>
      <c r="E90" s="260">
        <f>Долечивание!I90</f>
        <v>0</v>
      </c>
      <c r="F90" s="81">
        <f>'Кибер-нож'!K90</f>
        <v>0</v>
      </c>
      <c r="G90" s="65">
        <f>Венерология!I90</f>
        <v>0</v>
      </c>
      <c r="H90" s="65">
        <f>'Паллиативная МП'!O90</f>
        <v>0</v>
      </c>
      <c r="I90" s="65">
        <f>Психотерапия!Q90</f>
        <v>0</v>
      </c>
      <c r="J90" s="65">
        <f>Наркология!Q90</f>
        <v>0</v>
      </c>
      <c r="K90" s="313">
        <f>Фтизиатрия!K90</f>
        <v>0</v>
      </c>
    </row>
    <row r="91" spans="1:11" ht="24" x14ac:dyDescent="0.2">
      <c r="A91" s="362">
        <v>83</v>
      </c>
      <c r="B91" s="363" t="s">
        <v>151</v>
      </c>
      <c r="C91" s="172" t="s">
        <v>276</v>
      </c>
      <c r="D91" s="312">
        <f t="shared" si="3"/>
        <v>0</v>
      </c>
      <c r="E91" s="260">
        <f>Долечивание!I91</f>
        <v>0</v>
      </c>
      <c r="F91" s="81">
        <f>'Кибер-нож'!K91</f>
        <v>0</v>
      </c>
      <c r="G91" s="65">
        <f>Венерология!I91</f>
        <v>0</v>
      </c>
      <c r="H91" s="65">
        <f>'Паллиативная МП'!O91</f>
        <v>0</v>
      </c>
      <c r="I91" s="65">
        <f>Психотерапия!Q91</f>
        <v>0</v>
      </c>
      <c r="J91" s="65">
        <f>Наркология!Q91</f>
        <v>0</v>
      </c>
      <c r="K91" s="313">
        <f>Фтизиатрия!K91</f>
        <v>0</v>
      </c>
    </row>
    <row r="92" spans="1:11" ht="48" x14ac:dyDescent="0.2">
      <c r="A92" s="362"/>
      <c r="B92" s="363"/>
      <c r="C92" s="154" t="s">
        <v>330</v>
      </c>
      <c r="D92" s="312">
        <f t="shared" si="3"/>
        <v>0</v>
      </c>
      <c r="E92" s="260">
        <f>Долечивание!I92</f>
        <v>0</v>
      </c>
      <c r="F92" s="81">
        <f>'Кибер-нож'!K92</f>
        <v>0</v>
      </c>
      <c r="G92" s="65">
        <f>Венерология!I92</f>
        <v>0</v>
      </c>
      <c r="H92" s="65">
        <f>'Паллиативная МП'!O92</f>
        <v>0</v>
      </c>
      <c r="I92" s="65">
        <f>Психотерапия!Q92</f>
        <v>0</v>
      </c>
      <c r="J92" s="65">
        <f>Наркология!Q92</f>
        <v>0</v>
      </c>
      <c r="K92" s="313">
        <f>Фтизиатрия!K92</f>
        <v>0</v>
      </c>
    </row>
    <row r="93" spans="1:11" ht="24" x14ac:dyDescent="0.2">
      <c r="A93" s="362"/>
      <c r="B93" s="363"/>
      <c r="C93" s="154" t="s">
        <v>277</v>
      </c>
      <c r="D93" s="312">
        <f t="shared" si="3"/>
        <v>0</v>
      </c>
      <c r="E93" s="260">
        <f>Долечивание!I93</f>
        <v>0</v>
      </c>
      <c r="F93" s="81">
        <f>'Кибер-нож'!K93</f>
        <v>0</v>
      </c>
      <c r="G93" s="65">
        <f>Венерология!I93</f>
        <v>0</v>
      </c>
      <c r="H93" s="65">
        <f>'Паллиативная МП'!O93</f>
        <v>0</v>
      </c>
      <c r="I93" s="65">
        <f>Психотерапия!Q93</f>
        <v>0</v>
      </c>
      <c r="J93" s="65">
        <f>Наркология!Q93</f>
        <v>0</v>
      </c>
      <c r="K93" s="313">
        <f>Фтизиатрия!K93</f>
        <v>0</v>
      </c>
    </row>
    <row r="94" spans="1:11" ht="48" x14ac:dyDescent="0.2">
      <c r="A94" s="362"/>
      <c r="B94" s="363"/>
      <c r="C94" s="318" t="s">
        <v>331</v>
      </c>
      <c r="D94" s="312">
        <f t="shared" si="3"/>
        <v>0</v>
      </c>
      <c r="E94" s="260">
        <f>Долечивание!I94</f>
        <v>0</v>
      </c>
      <c r="F94" s="81">
        <f>'Кибер-нож'!K94</f>
        <v>0</v>
      </c>
      <c r="G94" s="65">
        <f>Венерология!I94</f>
        <v>0</v>
      </c>
      <c r="H94" s="65">
        <f>'Паллиативная МП'!O94</f>
        <v>0</v>
      </c>
      <c r="I94" s="65">
        <f>Психотерапия!Q94</f>
        <v>0</v>
      </c>
      <c r="J94" s="65">
        <f>Наркология!Q94</f>
        <v>0</v>
      </c>
      <c r="K94" s="313">
        <f>Фтизиатрия!K94</f>
        <v>0</v>
      </c>
    </row>
    <row r="95" spans="1:11" ht="24" x14ac:dyDescent="0.2">
      <c r="A95" s="314">
        <v>84</v>
      </c>
      <c r="B95" s="89" t="s">
        <v>152</v>
      </c>
      <c r="C95" s="170" t="s">
        <v>50</v>
      </c>
      <c r="D95" s="312">
        <f t="shared" si="3"/>
        <v>0</v>
      </c>
      <c r="E95" s="260">
        <f>Долечивание!I95</f>
        <v>0</v>
      </c>
      <c r="F95" s="81">
        <f>'Кибер-нож'!K95</f>
        <v>0</v>
      </c>
      <c r="G95" s="65">
        <f>Венерология!I95</f>
        <v>0</v>
      </c>
      <c r="H95" s="65">
        <f>'Паллиативная МП'!O95</f>
        <v>0</v>
      </c>
      <c r="I95" s="65">
        <f>Психотерапия!Q95</f>
        <v>0</v>
      </c>
      <c r="J95" s="65">
        <f>Наркология!Q95</f>
        <v>0</v>
      </c>
      <c r="K95" s="313">
        <f>Фтизиатрия!K95</f>
        <v>0</v>
      </c>
    </row>
    <row r="96" spans="1:11" x14ac:dyDescent="0.2">
      <c r="A96" s="314">
        <v>85</v>
      </c>
      <c r="B96" s="89" t="s">
        <v>153</v>
      </c>
      <c r="C96" s="169" t="s">
        <v>154</v>
      </c>
      <c r="D96" s="312">
        <f t="shared" si="3"/>
        <v>0</v>
      </c>
      <c r="E96" s="260">
        <f>Долечивание!I96</f>
        <v>0</v>
      </c>
      <c r="F96" s="81">
        <f>'Кибер-нож'!K96</f>
        <v>0</v>
      </c>
      <c r="G96" s="65">
        <f>Венерология!I96</f>
        <v>0</v>
      </c>
      <c r="H96" s="65">
        <f>'Паллиативная МП'!O96</f>
        <v>0</v>
      </c>
      <c r="I96" s="65">
        <f>Психотерапия!Q96</f>
        <v>0</v>
      </c>
      <c r="J96" s="65">
        <f>Наркология!Q96</f>
        <v>0</v>
      </c>
      <c r="K96" s="313">
        <f>Фтизиатрия!K96</f>
        <v>0</v>
      </c>
    </row>
    <row r="97" spans="1:11" x14ac:dyDescent="0.2">
      <c r="A97" s="314">
        <v>86</v>
      </c>
      <c r="B97" s="261" t="s">
        <v>155</v>
      </c>
      <c r="C97" s="169" t="s">
        <v>156</v>
      </c>
      <c r="D97" s="312">
        <f t="shared" si="3"/>
        <v>0</v>
      </c>
      <c r="E97" s="260">
        <f>Долечивание!I97</f>
        <v>0</v>
      </c>
      <c r="F97" s="81">
        <f>'Кибер-нож'!K97</f>
        <v>0</v>
      </c>
      <c r="G97" s="65">
        <f>Венерология!I97</f>
        <v>0</v>
      </c>
      <c r="H97" s="65">
        <f>'Паллиативная МП'!O97</f>
        <v>0</v>
      </c>
      <c r="I97" s="65">
        <f>Психотерапия!Q97</f>
        <v>0</v>
      </c>
      <c r="J97" s="65">
        <f>Наркология!Q97</f>
        <v>0</v>
      </c>
      <c r="K97" s="313">
        <f>Фтизиатрия!K97</f>
        <v>0</v>
      </c>
    </row>
    <row r="98" spans="1:11" x14ac:dyDescent="0.2">
      <c r="A98" s="314">
        <v>87</v>
      </c>
      <c r="B98" s="89" t="s">
        <v>157</v>
      </c>
      <c r="C98" s="169" t="s">
        <v>28</v>
      </c>
      <c r="D98" s="312">
        <f t="shared" si="3"/>
        <v>18836707.84</v>
      </c>
      <c r="E98" s="260">
        <f>Долечивание!I98</f>
        <v>0</v>
      </c>
      <c r="F98" s="81">
        <f>'Кибер-нож'!K98</f>
        <v>0</v>
      </c>
      <c r="G98" s="65">
        <f>Венерология!I98</f>
        <v>764991.87</v>
      </c>
      <c r="H98" s="65">
        <f>'Паллиативная МП'!O98</f>
        <v>9123510</v>
      </c>
      <c r="I98" s="65">
        <f>Психотерапия!Q98</f>
        <v>6923030.0199999996</v>
      </c>
      <c r="J98" s="65">
        <f>Наркология!Q98</f>
        <v>939315.02</v>
      </c>
      <c r="K98" s="313">
        <f>Фтизиатрия!K98</f>
        <v>1085860.93</v>
      </c>
    </row>
    <row r="99" spans="1:11" x14ac:dyDescent="0.2">
      <c r="A99" s="314">
        <v>88</v>
      </c>
      <c r="B99" s="261" t="s">
        <v>158</v>
      </c>
      <c r="C99" s="169" t="s">
        <v>12</v>
      </c>
      <c r="D99" s="312">
        <f t="shared" si="3"/>
        <v>13592625.43</v>
      </c>
      <c r="E99" s="260">
        <f>Долечивание!I99</f>
        <v>0</v>
      </c>
      <c r="F99" s="81">
        <f>'Кибер-нож'!K99</f>
        <v>0</v>
      </c>
      <c r="G99" s="65">
        <f>Венерология!I99</f>
        <v>985742.7</v>
      </c>
      <c r="H99" s="65">
        <f>'Паллиативная МП'!O99</f>
        <v>9123510</v>
      </c>
      <c r="I99" s="65">
        <f>Психотерапия!Q99</f>
        <v>682317.52</v>
      </c>
      <c r="J99" s="65">
        <f>Наркология!Q99</f>
        <v>1119539.0900000001</v>
      </c>
      <c r="K99" s="313">
        <f>Фтизиатрия!K99</f>
        <v>1681516.12</v>
      </c>
    </row>
    <row r="100" spans="1:11" x14ac:dyDescent="0.2">
      <c r="A100" s="314">
        <v>89</v>
      </c>
      <c r="B100" s="261" t="s">
        <v>159</v>
      </c>
      <c r="C100" s="169" t="s">
        <v>27</v>
      </c>
      <c r="D100" s="312">
        <f t="shared" si="3"/>
        <v>18361302.850000001</v>
      </c>
      <c r="E100" s="260">
        <f>Долечивание!I100</f>
        <v>0</v>
      </c>
      <c r="F100" s="81">
        <f>'Кибер-нож'!K100</f>
        <v>0</v>
      </c>
      <c r="G100" s="65">
        <f>Венерология!I100</f>
        <v>1717413.69</v>
      </c>
      <c r="H100" s="65">
        <f>'Паллиативная МП'!O100</f>
        <v>10605774.050000001</v>
      </c>
      <c r="I100" s="65">
        <f>Психотерапия!Q100</f>
        <v>0</v>
      </c>
      <c r="J100" s="65">
        <f>Наркология!Q100</f>
        <v>2552306.2600000002</v>
      </c>
      <c r="K100" s="313">
        <f>Фтизиатрия!K100</f>
        <v>3485808.85</v>
      </c>
    </row>
    <row r="101" spans="1:11" x14ac:dyDescent="0.2">
      <c r="A101" s="314">
        <v>90</v>
      </c>
      <c r="B101" s="89" t="s">
        <v>160</v>
      </c>
      <c r="C101" s="169" t="s">
        <v>44</v>
      </c>
      <c r="D101" s="312">
        <f t="shared" si="3"/>
        <v>8979039.1899999995</v>
      </c>
      <c r="E101" s="260">
        <f>Долечивание!I101</f>
        <v>0</v>
      </c>
      <c r="F101" s="81">
        <f>'Кибер-нож'!K101</f>
        <v>0</v>
      </c>
      <c r="G101" s="65">
        <f>Венерология!I101</f>
        <v>760826.76</v>
      </c>
      <c r="H101" s="65">
        <f>'Паллиативная МП'!O101</f>
        <v>5486639.5</v>
      </c>
      <c r="I101" s="65">
        <f>Психотерапия!Q101</f>
        <v>0</v>
      </c>
      <c r="J101" s="65">
        <f>Наркология!Q101</f>
        <v>1208086.1099999999</v>
      </c>
      <c r="K101" s="313">
        <f>Фтизиатрия!K101</f>
        <v>1523486.8199999998</v>
      </c>
    </row>
    <row r="102" spans="1:11" x14ac:dyDescent="0.2">
      <c r="A102" s="314">
        <v>91</v>
      </c>
      <c r="B102" s="89" t="s">
        <v>161</v>
      </c>
      <c r="C102" s="169" t="s">
        <v>33</v>
      </c>
      <c r="D102" s="312">
        <f t="shared" si="3"/>
        <v>19157237.949999999</v>
      </c>
      <c r="E102" s="260">
        <f>Долечивание!I102</f>
        <v>0</v>
      </c>
      <c r="F102" s="81">
        <f>'Кибер-нож'!K102</f>
        <v>0</v>
      </c>
      <c r="G102" s="65">
        <f>Венерология!I102</f>
        <v>1129207.6000000001</v>
      </c>
      <c r="H102" s="65">
        <f>'Паллиативная МП'!O102</f>
        <v>9684794.4499999993</v>
      </c>
      <c r="I102" s="65">
        <f>Психотерапия!Q102</f>
        <v>0</v>
      </c>
      <c r="J102" s="65">
        <f>Наркология!Q102</f>
        <v>6268798.0499999998</v>
      </c>
      <c r="K102" s="313">
        <f>Фтизиатрия!K102</f>
        <v>2074437.85</v>
      </c>
    </row>
    <row r="103" spans="1:11" x14ac:dyDescent="0.2">
      <c r="A103" s="314">
        <v>92</v>
      </c>
      <c r="B103" s="89" t="s">
        <v>162</v>
      </c>
      <c r="C103" s="169" t="s">
        <v>29</v>
      </c>
      <c r="D103" s="312">
        <f t="shared" si="3"/>
        <v>18889510.060000002</v>
      </c>
      <c r="E103" s="260">
        <f>Долечивание!I103</f>
        <v>0</v>
      </c>
      <c r="F103" s="81">
        <f>'Кибер-нож'!K103</f>
        <v>0</v>
      </c>
      <c r="G103" s="65">
        <f>Венерология!I103</f>
        <v>2330147.65</v>
      </c>
      <c r="H103" s="65">
        <f>'Паллиативная МП'!O103</f>
        <v>10629270.550000001</v>
      </c>
      <c r="I103" s="65">
        <f>Психотерапия!Q103</f>
        <v>0</v>
      </c>
      <c r="J103" s="65">
        <f>Наркология!Q103</f>
        <v>3117161.2800000003</v>
      </c>
      <c r="K103" s="313">
        <f>Фтизиатрия!K103</f>
        <v>2812930.58</v>
      </c>
    </row>
    <row r="104" spans="1:11" x14ac:dyDescent="0.2">
      <c r="A104" s="314">
        <v>93</v>
      </c>
      <c r="B104" s="89" t="s">
        <v>163</v>
      </c>
      <c r="C104" s="169" t="s">
        <v>30</v>
      </c>
      <c r="D104" s="312">
        <f t="shared" si="3"/>
        <v>17587210.639999997</v>
      </c>
      <c r="E104" s="260">
        <f>Долечивание!I104</f>
        <v>0</v>
      </c>
      <c r="F104" s="81">
        <f>'Кибер-нож'!K104</f>
        <v>0</v>
      </c>
      <c r="G104" s="65">
        <f>Венерология!I104</f>
        <v>1671134.69</v>
      </c>
      <c r="H104" s="65">
        <f>'Паллиативная МП'!O104</f>
        <v>10966928.949999999</v>
      </c>
      <c r="I104" s="65">
        <f>Психотерапия!Q104</f>
        <v>0</v>
      </c>
      <c r="J104" s="65">
        <f>Наркология!Q104</f>
        <v>2960808.1799999997</v>
      </c>
      <c r="K104" s="313">
        <f>Фтизиатрия!K104</f>
        <v>1988338.8199999998</v>
      </c>
    </row>
    <row r="105" spans="1:11" x14ac:dyDescent="0.2">
      <c r="A105" s="314">
        <v>94</v>
      </c>
      <c r="B105" s="261" t="s">
        <v>164</v>
      </c>
      <c r="C105" s="169" t="s">
        <v>14</v>
      </c>
      <c r="D105" s="312">
        <f t="shared" ref="D105:D136" si="4">E105+F105+G105+H105+I105+J105+K105</f>
        <v>26894796.380000003</v>
      </c>
      <c r="E105" s="260">
        <f>Долечивание!I105</f>
        <v>0</v>
      </c>
      <c r="F105" s="81">
        <f>'Кибер-нож'!K105</f>
        <v>0</v>
      </c>
      <c r="G105" s="65">
        <f>Венерология!I105</f>
        <v>764066.29</v>
      </c>
      <c r="H105" s="65">
        <f>'Паллиативная МП'!O105</f>
        <v>4561755</v>
      </c>
      <c r="I105" s="65">
        <f>Психотерапия!Q105</f>
        <v>13200665.6</v>
      </c>
      <c r="J105" s="65">
        <f>Наркология!Q105</f>
        <v>7271205.7400000002</v>
      </c>
      <c r="K105" s="313">
        <f>Фтизиатрия!K105</f>
        <v>1097103.75</v>
      </c>
    </row>
    <row r="106" spans="1:11" x14ac:dyDescent="0.2">
      <c r="A106" s="314">
        <v>95</v>
      </c>
      <c r="B106" s="89" t="s">
        <v>165</v>
      </c>
      <c r="C106" s="169" t="s">
        <v>31</v>
      </c>
      <c r="D106" s="312">
        <f t="shared" si="4"/>
        <v>13649479.369999999</v>
      </c>
      <c r="E106" s="260">
        <f>Долечивание!I106</f>
        <v>0</v>
      </c>
      <c r="F106" s="81">
        <f>'Кибер-нож'!K106</f>
        <v>0</v>
      </c>
      <c r="G106" s="65">
        <f>Венерология!I106</f>
        <v>1032947.28</v>
      </c>
      <c r="H106" s="65">
        <f>'Паллиативная МП'!O106</f>
        <v>9985255.3499999996</v>
      </c>
      <c r="I106" s="65">
        <f>Психотерапия!Q106</f>
        <v>0</v>
      </c>
      <c r="J106" s="65">
        <f>Наркология!Q106</f>
        <v>1548422.99</v>
      </c>
      <c r="K106" s="313">
        <f>Фтизиатрия!K106</f>
        <v>1082853.75</v>
      </c>
    </row>
    <row r="107" spans="1:11" x14ac:dyDescent="0.2">
      <c r="A107" s="314">
        <v>96</v>
      </c>
      <c r="B107" s="89" t="s">
        <v>166</v>
      </c>
      <c r="C107" s="169" t="s">
        <v>15</v>
      </c>
      <c r="D107" s="312">
        <f t="shared" si="4"/>
        <v>17268780.34</v>
      </c>
      <c r="E107" s="260">
        <f>Долечивание!I107</f>
        <v>0</v>
      </c>
      <c r="F107" s="81">
        <f>'Кибер-нож'!K107</f>
        <v>0</v>
      </c>
      <c r="G107" s="65">
        <f>Венерология!I107</f>
        <v>787668.58</v>
      </c>
      <c r="H107" s="65">
        <f>'Паллиативная МП'!O107</f>
        <v>9123510</v>
      </c>
      <c r="I107" s="65">
        <f>Психотерапия!Q107</f>
        <v>0</v>
      </c>
      <c r="J107" s="65">
        <f>Наркология!Q107</f>
        <v>5744735.7599999998</v>
      </c>
      <c r="K107" s="313">
        <f>Фтизиатрия!K107</f>
        <v>1612866</v>
      </c>
    </row>
    <row r="108" spans="1:11" x14ac:dyDescent="0.2">
      <c r="A108" s="314">
        <v>97</v>
      </c>
      <c r="B108" s="65" t="s">
        <v>167</v>
      </c>
      <c r="C108" s="170" t="s">
        <v>13</v>
      </c>
      <c r="D108" s="312">
        <f t="shared" si="4"/>
        <v>25314329.200000003</v>
      </c>
      <c r="E108" s="260">
        <f>Долечивание!I108</f>
        <v>0</v>
      </c>
      <c r="F108" s="81">
        <f>'Кибер-нож'!K108</f>
        <v>0</v>
      </c>
      <c r="G108" s="65">
        <f>Венерология!I108</f>
        <v>1337808.25</v>
      </c>
      <c r="H108" s="65">
        <f>'Паллиативная МП'!O108</f>
        <v>13221093.15</v>
      </c>
      <c r="I108" s="65">
        <f>Психотерапия!Q108</f>
        <v>0</v>
      </c>
      <c r="J108" s="65">
        <f>Наркология!Q108</f>
        <v>8460644.5500000007</v>
      </c>
      <c r="K108" s="313">
        <f>Фтизиатрия!K108</f>
        <v>2294783.25</v>
      </c>
    </row>
    <row r="109" spans="1:11" x14ac:dyDescent="0.2">
      <c r="A109" s="314">
        <v>98</v>
      </c>
      <c r="B109" s="261" t="s">
        <v>168</v>
      </c>
      <c r="C109" s="169" t="s">
        <v>32</v>
      </c>
      <c r="D109" s="312">
        <f t="shared" si="4"/>
        <v>14359445.35</v>
      </c>
      <c r="E109" s="260">
        <f>Долечивание!I109</f>
        <v>0</v>
      </c>
      <c r="F109" s="81">
        <f>'Кибер-нож'!K109</f>
        <v>0</v>
      </c>
      <c r="G109" s="65">
        <f>Венерология!I109</f>
        <v>2137627.0099999998</v>
      </c>
      <c r="H109" s="65">
        <f>'Паллиативная МП'!O109</f>
        <v>9591328.5999999996</v>
      </c>
      <c r="I109" s="65">
        <f>Психотерапия!Q109</f>
        <v>0</v>
      </c>
      <c r="J109" s="65">
        <f>Наркология!Q109</f>
        <v>1226289.99</v>
      </c>
      <c r="K109" s="313">
        <f>Фтизиатрия!K109</f>
        <v>1404199.75</v>
      </c>
    </row>
    <row r="110" spans="1:11" x14ac:dyDescent="0.2">
      <c r="A110" s="314">
        <v>99</v>
      </c>
      <c r="B110" s="261" t="s">
        <v>169</v>
      </c>
      <c r="C110" s="169" t="s">
        <v>54</v>
      </c>
      <c r="D110" s="312">
        <f t="shared" si="4"/>
        <v>18608163.880000003</v>
      </c>
      <c r="E110" s="260">
        <f>Долечивание!I110</f>
        <v>0</v>
      </c>
      <c r="F110" s="81">
        <f>'Кибер-нож'!K110</f>
        <v>0</v>
      </c>
      <c r="G110" s="65">
        <f>Венерология!I110</f>
        <v>960752.04</v>
      </c>
      <c r="H110" s="65">
        <f>'Паллиативная МП'!O110</f>
        <v>11414196.85</v>
      </c>
      <c r="I110" s="65">
        <f>Психотерапия!Q110</f>
        <v>2434282.52</v>
      </c>
      <c r="J110" s="65">
        <f>Наркология!Q110</f>
        <v>1751005.47</v>
      </c>
      <c r="K110" s="313">
        <f>Фтизиатрия!K110</f>
        <v>2047927</v>
      </c>
    </row>
    <row r="111" spans="1:11" x14ac:dyDescent="0.2">
      <c r="A111" s="314">
        <v>100</v>
      </c>
      <c r="B111" s="89" t="s">
        <v>170</v>
      </c>
      <c r="C111" s="169" t="s">
        <v>34</v>
      </c>
      <c r="D111" s="312">
        <f t="shared" si="4"/>
        <v>28843532.149999999</v>
      </c>
      <c r="E111" s="260">
        <f>Долечивание!I111</f>
        <v>0</v>
      </c>
      <c r="F111" s="81">
        <f>'Кибер-нож'!K111</f>
        <v>0</v>
      </c>
      <c r="G111" s="65">
        <f>Венерология!I111</f>
        <v>2164931.62</v>
      </c>
      <c r="H111" s="65">
        <f>'Паллиативная МП'!O111</f>
        <v>11328562.699999999</v>
      </c>
      <c r="I111" s="65">
        <f>Психотерапия!Q111</f>
        <v>0</v>
      </c>
      <c r="J111" s="65">
        <f>Наркология!Q111</f>
        <v>12058726.58</v>
      </c>
      <c r="K111" s="313">
        <f>Фтизиатрия!K111</f>
        <v>3291311.25</v>
      </c>
    </row>
    <row r="112" spans="1:11" x14ac:dyDescent="0.2">
      <c r="A112" s="314">
        <v>101</v>
      </c>
      <c r="B112" s="89" t="s">
        <v>171</v>
      </c>
      <c r="C112" s="169" t="s">
        <v>241</v>
      </c>
      <c r="D112" s="312">
        <f t="shared" si="4"/>
        <v>12696563.009999998</v>
      </c>
      <c r="E112" s="260">
        <f>Долечивание!I112</f>
        <v>0</v>
      </c>
      <c r="F112" s="81">
        <f>'Кибер-нож'!K112</f>
        <v>0</v>
      </c>
      <c r="G112" s="65">
        <f>Венерология!I112</f>
        <v>857549.87</v>
      </c>
      <c r="H112" s="65">
        <f>'Паллиативная МП'!O112</f>
        <v>9123510</v>
      </c>
      <c r="I112" s="65">
        <f>Психотерапия!Q112</f>
        <v>0</v>
      </c>
      <c r="J112" s="65">
        <f>Наркология!Q112</f>
        <v>1118067.7599999998</v>
      </c>
      <c r="K112" s="313">
        <f>Фтизиатрия!K112</f>
        <v>1597435.38</v>
      </c>
    </row>
    <row r="113" spans="1:11" x14ac:dyDescent="0.2">
      <c r="A113" s="314">
        <v>102</v>
      </c>
      <c r="B113" s="89" t="s">
        <v>172</v>
      </c>
      <c r="C113" s="169" t="s">
        <v>173</v>
      </c>
      <c r="D113" s="312">
        <f t="shared" si="4"/>
        <v>0</v>
      </c>
      <c r="E113" s="260">
        <f>Долечивание!I113</f>
        <v>0</v>
      </c>
      <c r="F113" s="81">
        <f>'Кибер-нож'!K113</f>
        <v>0</v>
      </c>
      <c r="G113" s="65">
        <f>Венерология!I113</f>
        <v>0</v>
      </c>
      <c r="H113" s="65">
        <f>'Паллиативная МП'!O113</f>
        <v>0</v>
      </c>
      <c r="I113" s="65">
        <f>Психотерапия!Q113</f>
        <v>0</v>
      </c>
      <c r="J113" s="65">
        <f>Наркология!Q113</f>
        <v>0</v>
      </c>
      <c r="K113" s="313">
        <f>Фтизиатрия!K113</f>
        <v>0</v>
      </c>
    </row>
    <row r="114" spans="1:11" x14ac:dyDescent="0.2">
      <c r="A114" s="314">
        <v>103</v>
      </c>
      <c r="B114" s="89" t="s">
        <v>174</v>
      </c>
      <c r="C114" s="169" t="s">
        <v>175</v>
      </c>
      <c r="D114" s="312">
        <f t="shared" si="4"/>
        <v>0</v>
      </c>
      <c r="E114" s="260">
        <f>Долечивание!I114</f>
        <v>0</v>
      </c>
      <c r="F114" s="81">
        <f>'Кибер-нож'!K114</f>
        <v>0</v>
      </c>
      <c r="G114" s="65">
        <f>Венерология!I114</f>
        <v>0</v>
      </c>
      <c r="H114" s="65">
        <f>'Паллиативная МП'!O114</f>
        <v>0</v>
      </c>
      <c r="I114" s="65">
        <f>Психотерапия!Q114</f>
        <v>0</v>
      </c>
      <c r="J114" s="65">
        <f>Наркология!Q114</f>
        <v>0</v>
      </c>
      <c r="K114" s="313">
        <f>Фтизиатрия!K114</f>
        <v>0</v>
      </c>
    </row>
    <row r="115" spans="1:11" x14ac:dyDescent="0.2">
      <c r="A115" s="314">
        <v>104</v>
      </c>
      <c r="B115" s="261" t="s">
        <v>176</v>
      </c>
      <c r="C115" s="169" t="s">
        <v>177</v>
      </c>
      <c r="D115" s="312">
        <f t="shared" si="4"/>
        <v>0</v>
      </c>
      <c r="E115" s="260">
        <f>Долечивание!I115</f>
        <v>0</v>
      </c>
      <c r="F115" s="81">
        <f>'Кибер-нож'!K115</f>
        <v>0</v>
      </c>
      <c r="G115" s="65">
        <f>Венерология!I115</f>
        <v>0</v>
      </c>
      <c r="H115" s="65">
        <f>'Паллиативная МП'!O115</f>
        <v>0</v>
      </c>
      <c r="I115" s="65">
        <f>Психотерапия!Q115</f>
        <v>0</v>
      </c>
      <c r="J115" s="65">
        <f>Наркология!Q115</f>
        <v>0</v>
      </c>
      <c r="K115" s="313">
        <f>Фтизиатрия!K115</f>
        <v>0</v>
      </c>
    </row>
    <row r="116" spans="1:11" x14ac:dyDescent="0.2">
      <c r="A116" s="314">
        <v>105</v>
      </c>
      <c r="B116" s="261" t="s">
        <v>178</v>
      </c>
      <c r="C116" s="169" t="s">
        <v>179</v>
      </c>
      <c r="D116" s="312">
        <f t="shared" si="4"/>
        <v>0</v>
      </c>
      <c r="E116" s="260">
        <f>Долечивание!I116</f>
        <v>0</v>
      </c>
      <c r="F116" s="81">
        <f>'Кибер-нож'!K116</f>
        <v>0</v>
      </c>
      <c r="G116" s="65">
        <f>Венерология!I116</f>
        <v>0</v>
      </c>
      <c r="H116" s="65">
        <f>'Паллиативная МП'!O116</f>
        <v>0</v>
      </c>
      <c r="I116" s="65">
        <f>Психотерапия!Q116</f>
        <v>0</v>
      </c>
      <c r="J116" s="65">
        <f>Наркология!Q116</f>
        <v>0</v>
      </c>
      <c r="K116" s="313">
        <f>Фтизиатрия!K116</f>
        <v>0</v>
      </c>
    </row>
    <row r="117" spans="1:11" x14ac:dyDescent="0.2">
      <c r="A117" s="314">
        <v>106</v>
      </c>
      <c r="B117" s="261" t="s">
        <v>180</v>
      </c>
      <c r="C117" s="169" t="s">
        <v>181</v>
      </c>
      <c r="D117" s="312">
        <f t="shared" si="4"/>
        <v>0</v>
      </c>
      <c r="E117" s="260">
        <f>Долечивание!I117</f>
        <v>0</v>
      </c>
      <c r="F117" s="81">
        <f>'Кибер-нож'!K117</f>
        <v>0</v>
      </c>
      <c r="G117" s="65">
        <f>Венерология!I117</f>
        <v>0</v>
      </c>
      <c r="H117" s="65">
        <f>'Паллиативная МП'!O117</f>
        <v>0</v>
      </c>
      <c r="I117" s="65">
        <f>Психотерапия!Q117</f>
        <v>0</v>
      </c>
      <c r="J117" s="65">
        <f>Наркология!Q117</f>
        <v>0</v>
      </c>
      <c r="K117" s="313">
        <f>Фтизиатрия!K117</f>
        <v>0</v>
      </c>
    </row>
    <row r="118" spans="1:11" ht="24" x14ac:dyDescent="0.2">
      <c r="A118" s="314">
        <v>107</v>
      </c>
      <c r="B118" s="261" t="s">
        <v>182</v>
      </c>
      <c r="C118" s="169" t="s">
        <v>183</v>
      </c>
      <c r="D118" s="312">
        <f t="shared" si="4"/>
        <v>0</v>
      </c>
      <c r="E118" s="260">
        <f>Долечивание!I118</f>
        <v>0</v>
      </c>
      <c r="F118" s="81">
        <f>'Кибер-нож'!K118</f>
        <v>0</v>
      </c>
      <c r="G118" s="65">
        <f>Венерология!I118</f>
        <v>0</v>
      </c>
      <c r="H118" s="65">
        <f>'Паллиативная МП'!O118</f>
        <v>0</v>
      </c>
      <c r="I118" s="65">
        <f>Психотерапия!Q118</f>
        <v>0</v>
      </c>
      <c r="J118" s="65">
        <f>Наркология!Q118</f>
        <v>0</v>
      </c>
      <c r="K118" s="313">
        <f>Фтизиатрия!K118</f>
        <v>0</v>
      </c>
    </row>
    <row r="119" spans="1:11" x14ac:dyDescent="0.2">
      <c r="A119" s="314">
        <v>108</v>
      </c>
      <c r="B119" s="261" t="s">
        <v>184</v>
      </c>
      <c r="C119" s="169" t="s">
        <v>185</v>
      </c>
      <c r="D119" s="312">
        <f t="shared" si="4"/>
        <v>0</v>
      </c>
      <c r="E119" s="260">
        <f>Долечивание!I119</f>
        <v>0</v>
      </c>
      <c r="F119" s="81">
        <f>'Кибер-нож'!K119</f>
        <v>0</v>
      </c>
      <c r="G119" s="65">
        <f>Венерология!I119</f>
        <v>0</v>
      </c>
      <c r="H119" s="65">
        <f>'Паллиативная МП'!O119</f>
        <v>0</v>
      </c>
      <c r="I119" s="65">
        <f>Психотерапия!Q119</f>
        <v>0</v>
      </c>
      <c r="J119" s="65">
        <f>Наркология!Q119</f>
        <v>0</v>
      </c>
      <c r="K119" s="313">
        <f>Фтизиатрия!K119</f>
        <v>0</v>
      </c>
    </row>
    <row r="120" spans="1:11" x14ac:dyDescent="0.2">
      <c r="A120" s="314">
        <v>109</v>
      </c>
      <c r="B120" s="261" t="s">
        <v>186</v>
      </c>
      <c r="C120" s="169" t="s">
        <v>187</v>
      </c>
      <c r="D120" s="312">
        <f t="shared" si="4"/>
        <v>0</v>
      </c>
      <c r="E120" s="260">
        <f>Долечивание!I120</f>
        <v>0</v>
      </c>
      <c r="F120" s="81">
        <f>'Кибер-нож'!K120</f>
        <v>0</v>
      </c>
      <c r="G120" s="65">
        <f>Венерология!I120</f>
        <v>0</v>
      </c>
      <c r="H120" s="65">
        <f>'Паллиативная МП'!O120</f>
        <v>0</v>
      </c>
      <c r="I120" s="65">
        <f>Психотерапия!Q120</f>
        <v>0</v>
      </c>
      <c r="J120" s="65">
        <f>Наркология!Q120</f>
        <v>0</v>
      </c>
      <c r="K120" s="313">
        <f>Фтизиатрия!K120</f>
        <v>0</v>
      </c>
    </row>
    <row r="121" spans="1:11" x14ac:dyDescent="0.2">
      <c r="A121" s="314">
        <v>110</v>
      </c>
      <c r="B121" s="88" t="s">
        <v>188</v>
      </c>
      <c r="C121" s="171" t="s">
        <v>189</v>
      </c>
      <c r="D121" s="312">
        <f t="shared" si="4"/>
        <v>0</v>
      </c>
      <c r="E121" s="260">
        <f>Долечивание!I121</f>
        <v>0</v>
      </c>
      <c r="F121" s="81">
        <f>'Кибер-нож'!K121</f>
        <v>0</v>
      </c>
      <c r="G121" s="65">
        <f>Венерология!I121</f>
        <v>0</v>
      </c>
      <c r="H121" s="65">
        <f>'Паллиативная МП'!O121</f>
        <v>0</v>
      </c>
      <c r="I121" s="65">
        <f>Психотерапия!Q121</f>
        <v>0</v>
      </c>
      <c r="J121" s="65">
        <f>Наркология!Q121</f>
        <v>0</v>
      </c>
      <c r="K121" s="313">
        <f>Фтизиатрия!K121</f>
        <v>0</v>
      </c>
    </row>
    <row r="122" spans="1:11" x14ac:dyDescent="0.2">
      <c r="A122" s="314">
        <v>111</v>
      </c>
      <c r="B122" s="88" t="s">
        <v>278</v>
      </c>
      <c r="C122" s="171" t="s">
        <v>250</v>
      </c>
      <c r="D122" s="312">
        <f t="shared" si="4"/>
        <v>0</v>
      </c>
      <c r="E122" s="260">
        <f>Долечивание!I122</f>
        <v>0</v>
      </c>
      <c r="F122" s="81">
        <f>'Кибер-нож'!K122</f>
        <v>0</v>
      </c>
      <c r="G122" s="65">
        <f>Венерология!I122</f>
        <v>0</v>
      </c>
      <c r="H122" s="65">
        <f>'Паллиативная МП'!O122</f>
        <v>0</v>
      </c>
      <c r="I122" s="65">
        <f>Психотерапия!Q122</f>
        <v>0</v>
      </c>
      <c r="J122" s="65">
        <f>Наркология!Q122</f>
        <v>0</v>
      </c>
      <c r="K122" s="313">
        <f>Фтизиатрия!K122</f>
        <v>0</v>
      </c>
    </row>
    <row r="123" spans="1:11" x14ac:dyDescent="0.2">
      <c r="A123" s="314">
        <v>112</v>
      </c>
      <c r="B123" s="89" t="s">
        <v>190</v>
      </c>
      <c r="C123" s="169" t="s">
        <v>191</v>
      </c>
      <c r="D123" s="312">
        <f t="shared" si="4"/>
        <v>0</v>
      </c>
      <c r="E123" s="260">
        <f>Долечивание!I123</f>
        <v>0</v>
      </c>
      <c r="F123" s="81">
        <f>'Кибер-нож'!K123</f>
        <v>0</v>
      </c>
      <c r="G123" s="65">
        <f>Венерология!I123</f>
        <v>0</v>
      </c>
      <c r="H123" s="65">
        <f>'Паллиативная МП'!O123</f>
        <v>0</v>
      </c>
      <c r="I123" s="65">
        <f>Психотерапия!Q123</f>
        <v>0</v>
      </c>
      <c r="J123" s="65">
        <f>Наркология!Q123</f>
        <v>0</v>
      </c>
      <c r="K123" s="313">
        <f>Фтизиатрия!K123</f>
        <v>0</v>
      </c>
    </row>
    <row r="124" spans="1:11" x14ac:dyDescent="0.2">
      <c r="A124" s="314">
        <v>113</v>
      </c>
      <c r="B124" s="261" t="s">
        <v>192</v>
      </c>
      <c r="C124" s="169" t="s">
        <v>193</v>
      </c>
      <c r="D124" s="312">
        <f t="shared" si="4"/>
        <v>0</v>
      </c>
      <c r="E124" s="260">
        <f>Долечивание!I124</f>
        <v>0</v>
      </c>
      <c r="F124" s="81">
        <f>'Кибер-нож'!K124</f>
        <v>0</v>
      </c>
      <c r="G124" s="65">
        <f>Венерология!I124</f>
        <v>0</v>
      </c>
      <c r="H124" s="65">
        <f>'Паллиативная МП'!O124</f>
        <v>0</v>
      </c>
      <c r="I124" s="65">
        <f>Психотерапия!Q124</f>
        <v>0</v>
      </c>
      <c r="J124" s="65">
        <f>Наркология!Q124</f>
        <v>0</v>
      </c>
      <c r="K124" s="313">
        <f>Фтизиатрия!K124</f>
        <v>0</v>
      </c>
    </row>
    <row r="125" spans="1:11" ht="24" x14ac:dyDescent="0.2">
      <c r="A125" s="314">
        <v>114</v>
      </c>
      <c r="B125" s="89" t="s">
        <v>194</v>
      </c>
      <c r="C125" s="169" t="s">
        <v>195</v>
      </c>
      <c r="D125" s="312">
        <f t="shared" si="4"/>
        <v>0</v>
      </c>
      <c r="E125" s="260">
        <f>Долечивание!I125</f>
        <v>0</v>
      </c>
      <c r="F125" s="81">
        <f>'Кибер-нож'!K125</f>
        <v>0</v>
      </c>
      <c r="G125" s="65">
        <f>Венерология!I125</f>
        <v>0</v>
      </c>
      <c r="H125" s="65">
        <f>'Паллиативная МП'!O125</f>
        <v>0</v>
      </c>
      <c r="I125" s="65">
        <f>Психотерапия!Q125</f>
        <v>0</v>
      </c>
      <c r="J125" s="65">
        <f>Наркология!Q125</f>
        <v>0</v>
      </c>
      <c r="K125" s="313">
        <f>Фтизиатрия!K125</f>
        <v>0</v>
      </c>
    </row>
    <row r="126" spans="1:11" x14ac:dyDescent="0.2">
      <c r="A126" s="314">
        <v>115</v>
      </c>
      <c r="B126" s="90" t="s">
        <v>196</v>
      </c>
      <c r="C126" s="170" t="s">
        <v>294</v>
      </c>
      <c r="D126" s="312">
        <f t="shared" si="4"/>
        <v>0</v>
      </c>
      <c r="E126" s="260">
        <f>Долечивание!I126</f>
        <v>0</v>
      </c>
      <c r="F126" s="81">
        <f>'Кибер-нож'!K126</f>
        <v>0</v>
      </c>
      <c r="G126" s="65">
        <f>Венерология!I126</f>
        <v>0</v>
      </c>
      <c r="H126" s="65">
        <f>'Паллиативная МП'!O126</f>
        <v>0</v>
      </c>
      <c r="I126" s="65">
        <f>Психотерапия!Q126</f>
        <v>0</v>
      </c>
      <c r="J126" s="65">
        <f>Наркология!Q126</f>
        <v>0</v>
      </c>
      <c r="K126" s="313">
        <f>Фтизиатрия!K126</f>
        <v>0</v>
      </c>
    </row>
    <row r="127" spans="1:11" x14ac:dyDescent="0.2">
      <c r="A127" s="314">
        <v>116</v>
      </c>
      <c r="B127" s="65" t="s">
        <v>197</v>
      </c>
      <c r="C127" s="170" t="s">
        <v>279</v>
      </c>
      <c r="D127" s="312">
        <f t="shared" si="4"/>
        <v>0</v>
      </c>
      <c r="E127" s="260">
        <f>Долечивание!I127</f>
        <v>0</v>
      </c>
      <c r="F127" s="81">
        <f>'Кибер-нож'!K127</f>
        <v>0</v>
      </c>
      <c r="G127" s="65">
        <f>Венерология!I127</f>
        <v>0</v>
      </c>
      <c r="H127" s="65">
        <f>'Паллиативная МП'!O127</f>
        <v>0</v>
      </c>
      <c r="I127" s="65">
        <f>Психотерапия!Q127</f>
        <v>0</v>
      </c>
      <c r="J127" s="65">
        <f>Наркология!Q127</f>
        <v>0</v>
      </c>
      <c r="K127" s="313">
        <f>Фтизиатрия!K127</f>
        <v>0</v>
      </c>
    </row>
    <row r="128" spans="1:11" x14ac:dyDescent="0.2">
      <c r="A128" s="314">
        <v>117</v>
      </c>
      <c r="B128" s="65" t="s">
        <v>198</v>
      </c>
      <c r="C128" s="170" t="s">
        <v>199</v>
      </c>
      <c r="D128" s="312">
        <f t="shared" si="4"/>
        <v>72635774.399999991</v>
      </c>
      <c r="E128" s="260">
        <f>Долечивание!I128</f>
        <v>72635774.399999991</v>
      </c>
      <c r="F128" s="81">
        <f>'Кибер-нож'!K128</f>
        <v>0</v>
      </c>
      <c r="G128" s="65">
        <f>Венерология!I128</f>
        <v>0</v>
      </c>
      <c r="H128" s="65">
        <f>'Паллиативная МП'!O128</f>
        <v>0</v>
      </c>
      <c r="I128" s="65">
        <f>Психотерапия!Q128</f>
        <v>0</v>
      </c>
      <c r="J128" s="65">
        <f>Наркология!Q128</f>
        <v>0</v>
      </c>
      <c r="K128" s="313">
        <f>Фтизиатрия!K128</f>
        <v>0</v>
      </c>
    </row>
    <row r="129" spans="1:11" x14ac:dyDescent="0.2">
      <c r="A129" s="314">
        <v>118</v>
      </c>
      <c r="B129" s="65" t="s">
        <v>200</v>
      </c>
      <c r="C129" s="170" t="s">
        <v>201</v>
      </c>
      <c r="D129" s="312">
        <f t="shared" si="4"/>
        <v>42896783.159999996</v>
      </c>
      <c r="E129" s="260">
        <f>Долечивание!I129</f>
        <v>42896783.159999996</v>
      </c>
      <c r="F129" s="81">
        <f>'Кибер-нож'!K129</f>
        <v>0</v>
      </c>
      <c r="G129" s="65">
        <f>Венерология!I129</f>
        <v>0</v>
      </c>
      <c r="H129" s="65">
        <f>'Паллиативная МП'!O129</f>
        <v>0</v>
      </c>
      <c r="I129" s="65">
        <f>Психотерапия!Q129</f>
        <v>0</v>
      </c>
      <c r="J129" s="65">
        <f>Наркология!Q129</f>
        <v>0</v>
      </c>
      <c r="K129" s="313">
        <f>Фтизиатрия!K129</f>
        <v>0</v>
      </c>
    </row>
    <row r="130" spans="1:11" x14ac:dyDescent="0.2">
      <c r="A130" s="314">
        <v>119</v>
      </c>
      <c r="B130" s="65" t="s">
        <v>202</v>
      </c>
      <c r="C130" s="170" t="s">
        <v>203</v>
      </c>
      <c r="D130" s="312">
        <f t="shared" si="4"/>
        <v>0</v>
      </c>
      <c r="E130" s="260">
        <f>Долечивание!I130</f>
        <v>0</v>
      </c>
      <c r="F130" s="81">
        <f>'Кибер-нож'!K130</f>
        <v>0</v>
      </c>
      <c r="G130" s="65">
        <f>Венерология!I130</f>
        <v>0</v>
      </c>
      <c r="H130" s="65">
        <f>'Паллиативная МП'!O130</f>
        <v>0</v>
      </c>
      <c r="I130" s="65">
        <f>Психотерапия!Q130</f>
        <v>0</v>
      </c>
      <c r="J130" s="65">
        <f>Наркология!Q130</f>
        <v>0</v>
      </c>
      <c r="K130" s="313">
        <f>Фтизиатрия!K130</f>
        <v>0</v>
      </c>
    </row>
    <row r="131" spans="1:11" x14ac:dyDescent="0.2">
      <c r="A131" s="314">
        <v>120</v>
      </c>
      <c r="B131" s="65" t="s">
        <v>204</v>
      </c>
      <c r="C131" s="170" t="s">
        <v>205</v>
      </c>
      <c r="D131" s="312">
        <f t="shared" si="4"/>
        <v>0</v>
      </c>
      <c r="E131" s="260">
        <f>Долечивание!I131</f>
        <v>0</v>
      </c>
      <c r="F131" s="81">
        <f>'Кибер-нож'!K131</f>
        <v>0</v>
      </c>
      <c r="G131" s="65">
        <f>Венерология!I131</f>
        <v>0</v>
      </c>
      <c r="H131" s="65">
        <f>'Паллиативная МП'!O131</f>
        <v>0</v>
      </c>
      <c r="I131" s="65">
        <f>Психотерапия!Q131</f>
        <v>0</v>
      </c>
      <c r="J131" s="65">
        <f>Наркология!Q131</f>
        <v>0</v>
      </c>
      <c r="K131" s="313">
        <f>Фтизиатрия!K131</f>
        <v>0</v>
      </c>
    </row>
    <row r="132" spans="1:11" x14ac:dyDescent="0.2">
      <c r="A132" s="314">
        <v>121</v>
      </c>
      <c r="B132" s="90" t="s">
        <v>206</v>
      </c>
      <c r="C132" s="170" t="s">
        <v>207</v>
      </c>
      <c r="D132" s="312">
        <f t="shared" si="4"/>
        <v>0</v>
      </c>
      <c r="E132" s="260">
        <f>Долечивание!I132</f>
        <v>0</v>
      </c>
      <c r="F132" s="81">
        <f>'Кибер-нож'!K132</f>
        <v>0</v>
      </c>
      <c r="G132" s="65">
        <f>Венерология!I132</f>
        <v>0</v>
      </c>
      <c r="H132" s="65">
        <f>'Паллиативная МП'!O132</f>
        <v>0</v>
      </c>
      <c r="I132" s="65">
        <f>Психотерапия!Q132</f>
        <v>0</v>
      </c>
      <c r="J132" s="65">
        <f>Наркология!Q132</f>
        <v>0</v>
      </c>
      <c r="K132" s="313">
        <f>Фтизиатрия!K132</f>
        <v>0</v>
      </c>
    </row>
    <row r="133" spans="1:11" x14ac:dyDescent="0.2">
      <c r="A133" s="314">
        <v>122</v>
      </c>
      <c r="B133" s="90" t="s">
        <v>208</v>
      </c>
      <c r="C133" s="170" t="s">
        <v>209</v>
      </c>
      <c r="D133" s="312">
        <f t="shared" si="4"/>
        <v>0</v>
      </c>
      <c r="E133" s="260">
        <f>Долечивание!I133</f>
        <v>0</v>
      </c>
      <c r="F133" s="81">
        <f>'Кибер-нож'!K133</f>
        <v>0</v>
      </c>
      <c r="G133" s="65">
        <f>Венерология!I133</f>
        <v>0</v>
      </c>
      <c r="H133" s="65">
        <f>'Паллиативная МП'!O133</f>
        <v>0</v>
      </c>
      <c r="I133" s="65">
        <f>Психотерапия!Q133</f>
        <v>0</v>
      </c>
      <c r="J133" s="65">
        <f>Наркология!Q133</f>
        <v>0</v>
      </c>
      <c r="K133" s="313">
        <f>Фтизиатрия!K133</f>
        <v>0</v>
      </c>
    </row>
    <row r="134" spans="1:11" x14ac:dyDescent="0.2">
      <c r="A134" s="314">
        <v>123</v>
      </c>
      <c r="B134" s="90" t="s">
        <v>210</v>
      </c>
      <c r="C134" s="170" t="s">
        <v>247</v>
      </c>
      <c r="D134" s="312">
        <f t="shared" si="4"/>
        <v>0</v>
      </c>
      <c r="E134" s="260">
        <f>Долечивание!I134</f>
        <v>0</v>
      </c>
      <c r="F134" s="81">
        <f>'Кибер-нож'!K134</f>
        <v>0</v>
      </c>
      <c r="G134" s="65">
        <f>Венерология!I134</f>
        <v>0</v>
      </c>
      <c r="H134" s="65">
        <f>'Паллиативная МП'!O134</f>
        <v>0</v>
      </c>
      <c r="I134" s="65">
        <f>Психотерапия!Q134</f>
        <v>0</v>
      </c>
      <c r="J134" s="65">
        <f>Наркология!Q134</f>
        <v>0</v>
      </c>
      <c r="K134" s="313">
        <f>Фтизиатрия!K134</f>
        <v>0</v>
      </c>
    </row>
    <row r="135" spans="1:11" x14ac:dyDescent="0.2">
      <c r="A135" s="314">
        <v>124</v>
      </c>
      <c r="B135" s="90" t="s">
        <v>211</v>
      </c>
      <c r="C135" s="170" t="s">
        <v>212</v>
      </c>
      <c r="D135" s="312">
        <f t="shared" si="4"/>
        <v>34965073.850000001</v>
      </c>
      <c r="E135" s="260">
        <f>Долечивание!I135</f>
        <v>0</v>
      </c>
      <c r="F135" s="81">
        <f>'Кибер-нож'!K135</f>
        <v>0</v>
      </c>
      <c r="G135" s="65">
        <f>Венерология!I135</f>
        <v>0</v>
      </c>
      <c r="H135" s="65">
        <f>'Паллиативная МП'!O135</f>
        <v>34965073.850000001</v>
      </c>
      <c r="I135" s="65">
        <f>Психотерапия!Q135</f>
        <v>0</v>
      </c>
      <c r="J135" s="65">
        <f>Наркология!Q135</f>
        <v>0</v>
      </c>
      <c r="K135" s="313">
        <f>Фтизиатрия!K135</f>
        <v>0</v>
      </c>
    </row>
    <row r="136" spans="1:11" x14ac:dyDescent="0.2">
      <c r="A136" s="314">
        <v>125</v>
      </c>
      <c r="B136" s="90" t="s">
        <v>213</v>
      </c>
      <c r="C136" s="170" t="s">
        <v>41</v>
      </c>
      <c r="D136" s="312">
        <f t="shared" si="4"/>
        <v>0</v>
      </c>
      <c r="E136" s="260">
        <f>Долечивание!I136</f>
        <v>0</v>
      </c>
      <c r="F136" s="81">
        <f>'Кибер-нож'!K136</f>
        <v>0</v>
      </c>
      <c r="G136" s="65">
        <f>Венерология!I136</f>
        <v>0</v>
      </c>
      <c r="H136" s="65">
        <f>'Паллиативная МП'!O136</f>
        <v>0</v>
      </c>
      <c r="I136" s="65">
        <f>Психотерапия!Q136</f>
        <v>0</v>
      </c>
      <c r="J136" s="65">
        <f>Наркология!Q136</f>
        <v>0</v>
      </c>
      <c r="K136" s="313">
        <f>Фтизиатрия!K136</f>
        <v>0</v>
      </c>
    </row>
    <row r="137" spans="1:11" x14ac:dyDescent="0.2">
      <c r="A137" s="314">
        <v>126</v>
      </c>
      <c r="B137" s="65" t="s">
        <v>214</v>
      </c>
      <c r="C137" s="170" t="s">
        <v>47</v>
      </c>
      <c r="D137" s="312">
        <f t="shared" ref="D137:D151" si="5">E137+F137+G137+H137+I137+J137+K137</f>
        <v>3940627.25</v>
      </c>
      <c r="E137" s="260">
        <f>Долечивание!I137</f>
        <v>0</v>
      </c>
      <c r="F137" s="81">
        <f>'Кибер-нож'!K137</f>
        <v>0</v>
      </c>
      <c r="G137" s="65">
        <f>Венерология!I137</f>
        <v>0</v>
      </c>
      <c r="H137" s="65">
        <f>'Паллиативная МП'!O137</f>
        <v>3940627.25</v>
      </c>
      <c r="I137" s="65">
        <f>Психотерапия!Q137</f>
        <v>0</v>
      </c>
      <c r="J137" s="65">
        <f>Наркология!Q137</f>
        <v>0</v>
      </c>
      <c r="K137" s="313">
        <f>Фтизиатрия!K137</f>
        <v>0</v>
      </c>
    </row>
    <row r="138" spans="1:11" x14ac:dyDescent="0.2">
      <c r="A138" s="314">
        <v>127</v>
      </c>
      <c r="B138" s="65" t="s">
        <v>215</v>
      </c>
      <c r="C138" s="170" t="s">
        <v>251</v>
      </c>
      <c r="D138" s="312">
        <f t="shared" si="5"/>
        <v>112081539.12</v>
      </c>
      <c r="E138" s="260">
        <f>Долечивание!I138</f>
        <v>0</v>
      </c>
      <c r="F138" s="81">
        <f>'Кибер-нож'!K138</f>
        <v>0</v>
      </c>
      <c r="G138" s="65">
        <f>Венерология!I138</f>
        <v>112081539.12</v>
      </c>
      <c r="H138" s="65">
        <f>'Паллиативная МП'!O138</f>
        <v>0</v>
      </c>
      <c r="I138" s="65">
        <f>Психотерапия!Q138</f>
        <v>0</v>
      </c>
      <c r="J138" s="65">
        <f>Наркология!Q138</f>
        <v>0</v>
      </c>
      <c r="K138" s="313">
        <f>Фтизиатрия!K138</f>
        <v>0</v>
      </c>
    </row>
    <row r="139" spans="1:11" x14ac:dyDescent="0.2">
      <c r="A139" s="314">
        <v>128</v>
      </c>
      <c r="B139" s="65" t="s">
        <v>216</v>
      </c>
      <c r="C139" s="170" t="s">
        <v>49</v>
      </c>
      <c r="D139" s="312">
        <f t="shared" si="5"/>
        <v>0</v>
      </c>
      <c r="E139" s="260">
        <f>Долечивание!I139</f>
        <v>0</v>
      </c>
      <c r="F139" s="81">
        <f>'Кибер-нож'!K139</f>
        <v>0</v>
      </c>
      <c r="G139" s="65">
        <f>Венерология!I139</f>
        <v>0</v>
      </c>
      <c r="H139" s="65">
        <f>'Паллиативная МП'!O139</f>
        <v>0</v>
      </c>
      <c r="I139" s="65">
        <f>Психотерапия!Q139</f>
        <v>0</v>
      </c>
      <c r="J139" s="65">
        <f>Наркология!Q139</f>
        <v>0</v>
      </c>
      <c r="K139" s="313">
        <f>Фтизиатрия!K139</f>
        <v>0</v>
      </c>
    </row>
    <row r="140" spans="1:11" x14ac:dyDescent="0.2">
      <c r="A140" s="314">
        <v>129</v>
      </c>
      <c r="B140" s="90" t="s">
        <v>217</v>
      </c>
      <c r="C140" s="170" t="s">
        <v>48</v>
      </c>
      <c r="D140" s="312">
        <f t="shared" si="5"/>
        <v>0</v>
      </c>
      <c r="E140" s="260">
        <f>Долечивание!I140</f>
        <v>0</v>
      </c>
      <c r="F140" s="81">
        <f>'Кибер-нож'!K140</f>
        <v>0</v>
      </c>
      <c r="G140" s="65">
        <f>Венерология!I140</f>
        <v>0</v>
      </c>
      <c r="H140" s="65">
        <f>'Паллиативная МП'!O140</f>
        <v>0</v>
      </c>
      <c r="I140" s="65">
        <f>Психотерапия!Q140</f>
        <v>0</v>
      </c>
      <c r="J140" s="65">
        <f>Наркология!Q140</f>
        <v>0</v>
      </c>
      <c r="K140" s="313">
        <f>Фтизиатрия!K140</f>
        <v>0</v>
      </c>
    </row>
    <row r="141" spans="1:11" x14ac:dyDescent="0.2">
      <c r="A141" s="314">
        <v>130</v>
      </c>
      <c r="B141" s="90" t="s">
        <v>218</v>
      </c>
      <c r="C141" s="170" t="s">
        <v>219</v>
      </c>
      <c r="D141" s="312">
        <f t="shared" si="5"/>
        <v>0</v>
      </c>
      <c r="E141" s="260">
        <f>Долечивание!I141</f>
        <v>0</v>
      </c>
      <c r="F141" s="81">
        <f>'Кибер-нож'!K141</f>
        <v>0</v>
      </c>
      <c r="G141" s="65">
        <f>Венерология!I141</f>
        <v>0</v>
      </c>
      <c r="H141" s="65">
        <f>'Паллиативная МП'!O141</f>
        <v>0</v>
      </c>
      <c r="I141" s="65">
        <f>Психотерапия!Q141</f>
        <v>0</v>
      </c>
      <c r="J141" s="65">
        <f>Наркология!Q141</f>
        <v>0</v>
      </c>
      <c r="K141" s="313">
        <f>Фтизиатрия!K141</f>
        <v>0</v>
      </c>
    </row>
    <row r="142" spans="1:11" x14ac:dyDescent="0.2">
      <c r="A142" s="314">
        <v>131</v>
      </c>
      <c r="B142" s="90" t="s">
        <v>220</v>
      </c>
      <c r="C142" s="170" t="s">
        <v>42</v>
      </c>
      <c r="D142" s="312">
        <f t="shared" si="5"/>
        <v>65171623.850000001</v>
      </c>
      <c r="E142" s="260">
        <f>Долечивание!I142</f>
        <v>0</v>
      </c>
      <c r="F142" s="81">
        <f>'Кибер-нож'!K142</f>
        <v>0</v>
      </c>
      <c r="G142" s="65">
        <f>Венерология!I142</f>
        <v>0</v>
      </c>
      <c r="H142" s="65">
        <f>'Паллиативная МП'!O142</f>
        <v>65171623.850000001</v>
      </c>
      <c r="I142" s="65">
        <f>Психотерапия!Q142</f>
        <v>0</v>
      </c>
      <c r="J142" s="65">
        <f>Наркология!Q142</f>
        <v>0</v>
      </c>
      <c r="K142" s="313">
        <f>Фтизиатрия!K142</f>
        <v>0</v>
      </c>
    </row>
    <row r="143" spans="1:11" x14ac:dyDescent="0.2">
      <c r="A143" s="314">
        <v>132</v>
      </c>
      <c r="B143" s="65" t="s">
        <v>221</v>
      </c>
      <c r="C143" s="170" t="s">
        <v>249</v>
      </c>
      <c r="D143" s="312">
        <f t="shared" si="5"/>
        <v>1407859.9500000002</v>
      </c>
      <c r="E143" s="260">
        <f>Долечивание!I143</f>
        <v>0</v>
      </c>
      <c r="F143" s="81">
        <f>'Кибер-нож'!K143</f>
        <v>0</v>
      </c>
      <c r="G143" s="65">
        <f>Венерология!I143</f>
        <v>0</v>
      </c>
      <c r="H143" s="65">
        <f>'Паллиативная МП'!O143</f>
        <v>1407859.9500000002</v>
      </c>
      <c r="I143" s="65">
        <f>Психотерапия!Q143</f>
        <v>0</v>
      </c>
      <c r="J143" s="65">
        <f>Наркология!Q143</f>
        <v>0</v>
      </c>
      <c r="K143" s="313">
        <f>Фтизиатрия!K143</f>
        <v>0</v>
      </c>
    </row>
    <row r="144" spans="1:11" x14ac:dyDescent="0.2">
      <c r="A144" s="314">
        <v>133</v>
      </c>
      <c r="B144" s="65" t="s">
        <v>222</v>
      </c>
      <c r="C144" s="170" t="s">
        <v>223</v>
      </c>
      <c r="D144" s="312">
        <f t="shared" si="5"/>
        <v>13792569.300000001</v>
      </c>
      <c r="E144" s="260">
        <f>Долечивание!I144</f>
        <v>0</v>
      </c>
      <c r="F144" s="81">
        <f>'Кибер-нож'!K144</f>
        <v>0</v>
      </c>
      <c r="G144" s="65">
        <f>Венерология!I144</f>
        <v>2266282.63</v>
      </c>
      <c r="H144" s="65">
        <f>'Паллиативная МП'!O144</f>
        <v>4377704.2</v>
      </c>
      <c r="I144" s="65">
        <f>Психотерапия!Q144</f>
        <v>0</v>
      </c>
      <c r="J144" s="65">
        <f>Наркология!Q144</f>
        <v>3808646.82</v>
      </c>
      <c r="K144" s="313">
        <f>Фтизиатрия!K144</f>
        <v>3339935.65</v>
      </c>
    </row>
    <row r="145" spans="1:11" x14ac:dyDescent="0.2">
      <c r="A145" s="314">
        <v>134</v>
      </c>
      <c r="B145" s="90" t="s">
        <v>224</v>
      </c>
      <c r="C145" s="170" t="s">
        <v>225</v>
      </c>
      <c r="D145" s="312">
        <f t="shared" si="5"/>
        <v>0</v>
      </c>
      <c r="E145" s="260">
        <f>Долечивание!I145</f>
        <v>0</v>
      </c>
      <c r="F145" s="81">
        <f>'Кибер-нож'!K145</f>
        <v>0</v>
      </c>
      <c r="G145" s="65">
        <f>Венерология!I145</f>
        <v>0</v>
      </c>
      <c r="H145" s="65">
        <f>'Паллиативная МП'!O145</f>
        <v>0</v>
      </c>
      <c r="I145" s="65">
        <f>Психотерапия!Q145</f>
        <v>0</v>
      </c>
      <c r="J145" s="65">
        <f>Наркология!Q145</f>
        <v>0</v>
      </c>
      <c r="K145" s="313">
        <f>Фтизиатрия!K145</f>
        <v>0</v>
      </c>
    </row>
    <row r="146" spans="1:11" x14ac:dyDescent="0.2">
      <c r="A146" s="314">
        <v>135</v>
      </c>
      <c r="B146" s="65" t="s">
        <v>226</v>
      </c>
      <c r="C146" s="170" t="s">
        <v>227</v>
      </c>
      <c r="D146" s="312">
        <f t="shared" si="5"/>
        <v>0</v>
      </c>
      <c r="E146" s="260">
        <f>Долечивание!I146</f>
        <v>0</v>
      </c>
      <c r="F146" s="81">
        <f>'Кибер-нож'!K146</f>
        <v>0</v>
      </c>
      <c r="G146" s="65">
        <f>Венерология!I146</f>
        <v>0</v>
      </c>
      <c r="H146" s="65">
        <f>'Паллиативная МП'!O146</f>
        <v>0</v>
      </c>
      <c r="I146" s="65">
        <f>Психотерапия!Q146</f>
        <v>0</v>
      </c>
      <c r="J146" s="65">
        <f>Наркология!Q146</f>
        <v>0</v>
      </c>
      <c r="K146" s="313">
        <f>Фтизиатрия!K146</f>
        <v>0</v>
      </c>
    </row>
    <row r="147" spans="1:11" x14ac:dyDescent="0.2">
      <c r="A147" s="314">
        <v>136</v>
      </c>
      <c r="B147" s="90" t="s">
        <v>228</v>
      </c>
      <c r="C147" s="170" t="s">
        <v>229</v>
      </c>
      <c r="D147" s="312">
        <f t="shared" si="5"/>
        <v>75396000</v>
      </c>
      <c r="E147" s="260">
        <f>Долечивание!I147</f>
        <v>0</v>
      </c>
      <c r="F147" s="81">
        <f>'Кибер-нож'!K147</f>
        <v>75396000</v>
      </c>
      <c r="G147" s="65">
        <f>Венерология!I147</f>
        <v>0</v>
      </c>
      <c r="H147" s="65">
        <f>'Паллиативная МП'!O147</f>
        <v>0</v>
      </c>
      <c r="I147" s="65">
        <f>Психотерапия!Q147</f>
        <v>0</v>
      </c>
      <c r="J147" s="65">
        <f>Наркология!Q147</f>
        <v>0</v>
      </c>
      <c r="K147" s="313">
        <f>Фтизиатрия!K147</f>
        <v>0</v>
      </c>
    </row>
    <row r="148" spans="1:11" x14ac:dyDescent="0.2">
      <c r="A148" s="314">
        <v>137</v>
      </c>
      <c r="B148" s="90" t="s">
        <v>282</v>
      </c>
      <c r="C148" s="173" t="s">
        <v>283</v>
      </c>
      <c r="D148" s="312">
        <f t="shared" si="5"/>
        <v>443839384.45999998</v>
      </c>
      <c r="E148" s="260">
        <f>Долечивание!I148</f>
        <v>0</v>
      </c>
      <c r="F148" s="81">
        <f>'Кибер-нож'!K148</f>
        <v>0</v>
      </c>
      <c r="G148" s="65">
        <f>Венерология!I148</f>
        <v>0</v>
      </c>
      <c r="H148" s="65">
        <f>'Паллиативная МП'!O148</f>
        <v>0</v>
      </c>
      <c r="I148" s="65">
        <f>Психотерапия!Q148</f>
        <v>0</v>
      </c>
      <c r="J148" s="65">
        <f>Наркология!Q148</f>
        <v>443839384.45999998</v>
      </c>
      <c r="K148" s="313">
        <f>Фтизиатрия!K148</f>
        <v>0</v>
      </c>
    </row>
    <row r="149" spans="1:11" x14ac:dyDescent="0.2">
      <c r="A149" s="314">
        <v>138</v>
      </c>
      <c r="B149" s="90" t="s">
        <v>284</v>
      </c>
      <c r="C149" s="119" t="s">
        <v>285</v>
      </c>
      <c r="D149" s="312">
        <f t="shared" si="5"/>
        <v>280259014.74000001</v>
      </c>
      <c r="E149" s="260">
        <f>Долечивание!I149</f>
        <v>0</v>
      </c>
      <c r="F149" s="81">
        <f>'Кибер-нож'!K149</f>
        <v>0</v>
      </c>
      <c r="G149" s="65">
        <f>Венерология!I149</f>
        <v>0</v>
      </c>
      <c r="H149" s="65">
        <f>'Паллиативная МП'!O149</f>
        <v>0</v>
      </c>
      <c r="I149" s="65">
        <f>Психотерапия!Q149</f>
        <v>280259014.74000001</v>
      </c>
      <c r="J149" s="65">
        <f>Наркология!Q149</f>
        <v>0</v>
      </c>
      <c r="K149" s="313">
        <f>Фтизиатрия!K149</f>
        <v>0</v>
      </c>
    </row>
    <row r="150" spans="1:11" x14ac:dyDescent="0.2">
      <c r="A150" s="314">
        <v>139</v>
      </c>
      <c r="B150" s="90" t="s">
        <v>286</v>
      </c>
      <c r="C150" s="173" t="s">
        <v>287</v>
      </c>
      <c r="D150" s="312">
        <f t="shared" si="5"/>
        <v>1789486611.25</v>
      </c>
      <c r="E150" s="260">
        <f>Долечивание!I150</f>
        <v>0</v>
      </c>
      <c r="F150" s="81">
        <f>'Кибер-нож'!K150</f>
        <v>0</v>
      </c>
      <c r="G150" s="65">
        <f>Венерология!I150</f>
        <v>0</v>
      </c>
      <c r="H150" s="65">
        <f>'Паллиативная МП'!O150</f>
        <v>4561755</v>
      </c>
      <c r="I150" s="65">
        <f>Психотерапия!Q150</f>
        <v>0</v>
      </c>
      <c r="J150" s="65">
        <f>Наркология!Q150</f>
        <v>0</v>
      </c>
      <c r="K150" s="313">
        <f>Фтизиатрия!K150</f>
        <v>1784924856.25</v>
      </c>
    </row>
    <row r="151" spans="1:11" x14ac:dyDescent="0.2">
      <c r="A151" s="265">
        <v>140</v>
      </c>
      <c r="B151" s="266" t="s">
        <v>292</v>
      </c>
      <c r="C151" s="267" t="s">
        <v>293</v>
      </c>
      <c r="D151" s="268">
        <f t="shared" si="5"/>
        <v>0</v>
      </c>
      <c r="E151" s="259">
        <f>Долечивание!I151</f>
        <v>0</v>
      </c>
      <c r="F151" s="269">
        <f>'Кибер-нож'!K151</f>
        <v>0</v>
      </c>
      <c r="G151" s="270">
        <f>Венерология!I151</f>
        <v>0</v>
      </c>
      <c r="H151" s="270">
        <f>'Паллиативная МП'!O151</f>
        <v>0</v>
      </c>
      <c r="I151" s="270">
        <f>Психотерапия!Q151</f>
        <v>0</v>
      </c>
      <c r="J151" s="270">
        <f>Наркология!Q151</f>
        <v>0</v>
      </c>
      <c r="K151" s="271">
        <f>Фтизиатрия!K151</f>
        <v>0</v>
      </c>
    </row>
    <row r="152" spans="1:11" x14ac:dyDescent="0.2">
      <c r="A152" s="329">
        <v>141</v>
      </c>
      <c r="B152" s="331" t="s">
        <v>339</v>
      </c>
      <c r="C152" s="274" t="s">
        <v>338</v>
      </c>
      <c r="D152" s="268">
        <f t="shared" ref="D152" si="6">E152+F152+G152+H152+I152+J152+K152</f>
        <v>5113916.5</v>
      </c>
      <c r="E152" s="328">
        <f>Долечивание!I152</f>
        <v>0</v>
      </c>
      <c r="F152" s="269">
        <f>'Кибер-нож'!K152</f>
        <v>0</v>
      </c>
      <c r="G152" s="270">
        <f>Венерология!I152</f>
        <v>0</v>
      </c>
      <c r="H152" s="270">
        <f>'Паллиативная МП'!O152</f>
        <v>5113916.5</v>
      </c>
      <c r="I152" s="270">
        <f>Психотерапия!Q152</f>
        <v>0</v>
      </c>
      <c r="J152" s="270">
        <f>Наркология!Q152</f>
        <v>0</v>
      </c>
      <c r="K152" s="271">
        <f>Фтизиатрия!K152</f>
        <v>0</v>
      </c>
    </row>
    <row r="153" spans="1:11" ht="12.75" thickBot="1" x14ac:dyDescent="0.25">
      <c r="A153" s="283">
        <v>142</v>
      </c>
      <c r="B153" s="320" t="s">
        <v>341</v>
      </c>
      <c r="C153" s="306" t="s">
        <v>340</v>
      </c>
      <c r="D153" s="326">
        <f t="shared" ref="D153" si="7">E153+F153+G153+H153+I153+J153+K153</f>
        <v>22186717.5</v>
      </c>
      <c r="E153" s="325">
        <f>Долечивание!I153</f>
        <v>0</v>
      </c>
      <c r="F153" s="315">
        <f>'Кибер-нож'!K153</f>
        <v>0</v>
      </c>
      <c r="G153" s="316">
        <f>Венерология!I153</f>
        <v>0</v>
      </c>
      <c r="H153" s="316">
        <f>'Паллиативная МП'!O153</f>
        <v>22186717.5</v>
      </c>
      <c r="I153" s="316">
        <f>Психотерапия!Q153</f>
        <v>0</v>
      </c>
      <c r="J153" s="316">
        <f>Наркология!Q153</f>
        <v>0</v>
      </c>
      <c r="K153" s="317">
        <f>Фтизиатрия!K153</f>
        <v>0</v>
      </c>
    </row>
    <row r="154" spans="1:11" x14ac:dyDescent="0.2">
      <c r="D154" s="5"/>
      <c r="G154" s="5"/>
    </row>
  </sheetData>
  <mergeCells count="16"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  <mergeCell ref="A8:C8"/>
    <mergeCell ref="A91:A94"/>
    <mergeCell ref="B91:B9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7"/>
  <sheetViews>
    <sheetView tabSelected="1"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L11" sqref="L11"/>
    </sheetView>
  </sheetViews>
  <sheetFormatPr defaultRowHeight="12" x14ac:dyDescent="0.2"/>
  <cols>
    <col min="1" max="1" width="7.7109375" style="10" customWidth="1"/>
    <col min="2" max="2" width="10.28515625" style="10" customWidth="1"/>
    <col min="3" max="3" width="37.5703125" style="11" customWidth="1"/>
    <col min="4" max="4" width="13.85546875" style="11" customWidth="1"/>
    <col min="5" max="5" width="13.140625" style="11" customWidth="1"/>
    <col min="6" max="6" width="10.28515625" style="11" customWidth="1"/>
    <col min="7" max="7" width="15" style="12" customWidth="1"/>
    <col min="8" max="8" width="12.5703125" style="10" customWidth="1"/>
    <col min="9" max="9" width="15.7109375" style="12" customWidth="1"/>
    <col min="10" max="16384" width="9.140625" style="10"/>
  </cols>
  <sheetData>
    <row r="1" spans="1:9" ht="35.25" customHeight="1" x14ac:dyDescent="0.2">
      <c r="A1" s="392" t="s">
        <v>296</v>
      </c>
      <c r="B1" s="392"/>
      <c r="C1" s="392"/>
      <c r="D1" s="392"/>
      <c r="E1" s="392"/>
      <c r="F1" s="392"/>
      <c r="G1" s="392"/>
      <c r="H1" s="393"/>
      <c r="I1" s="393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20.25" customHeight="1" x14ac:dyDescent="0.2">
      <c r="A3" s="394" t="s">
        <v>45</v>
      </c>
      <c r="B3" s="397" t="s">
        <v>295</v>
      </c>
      <c r="C3" s="400" t="s">
        <v>46</v>
      </c>
      <c r="D3" s="404" t="s">
        <v>290</v>
      </c>
      <c r="E3" s="405"/>
      <c r="F3" s="406"/>
      <c r="G3" s="407" t="s">
        <v>317</v>
      </c>
      <c r="H3" s="410" t="s">
        <v>318</v>
      </c>
      <c r="I3" s="413" t="s">
        <v>289</v>
      </c>
    </row>
    <row r="4" spans="1:9" ht="20.25" customHeight="1" x14ac:dyDescent="0.2">
      <c r="A4" s="395"/>
      <c r="B4" s="398"/>
      <c r="C4" s="401"/>
      <c r="D4" s="415" t="s">
        <v>316</v>
      </c>
      <c r="E4" s="417" t="s">
        <v>253</v>
      </c>
      <c r="F4" s="418" t="s">
        <v>257</v>
      </c>
      <c r="G4" s="408"/>
      <c r="H4" s="411"/>
      <c r="I4" s="414"/>
    </row>
    <row r="5" spans="1:9" ht="48" customHeight="1" thickBot="1" x14ac:dyDescent="0.25">
      <c r="A5" s="396"/>
      <c r="B5" s="399"/>
      <c r="C5" s="402"/>
      <c r="D5" s="416"/>
      <c r="E5" s="365"/>
      <c r="F5" s="370"/>
      <c r="G5" s="409"/>
      <c r="H5" s="412"/>
      <c r="I5" s="412"/>
    </row>
    <row r="6" spans="1:9" x14ac:dyDescent="0.2">
      <c r="A6" s="386" t="s">
        <v>246</v>
      </c>
      <c r="B6" s="387"/>
      <c r="C6" s="388"/>
      <c r="D6" s="143">
        <f>SUM(D7:D8)</f>
        <v>0</v>
      </c>
      <c r="E6" s="139">
        <f>SUM(E7:E8)</f>
        <v>0</v>
      </c>
      <c r="F6" s="222">
        <f>SUM(F7:F8)</f>
        <v>0</v>
      </c>
      <c r="G6" s="146">
        <f>SUM(G7:G8)</f>
        <v>115532557.55999999</v>
      </c>
      <c r="H6" s="142">
        <f>SUM(H7:H8)</f>
        <v>0</v>
      </c>
      <c r="I6" s="142">
        <f>SUM(I7:I8)</f>
        <v>115532557.55999999</v>
      </c>
    </row>
    <row r="7" spans="1:9" x14ac:dyDescent="0.2">
      <c r="A7" s="6"/>
      <c r="B7" s="66"/>
      <c r="C7" s="159" t="s">
        <v>55</v>
      </c>
      <c r="D7" s="144"/>
      <c r="E7" s="223"/>
      <c r="F7" s="224"/>
      <c r="G7" s="29"/>
      <c r="H7" s="145"/>
      <c r="I7" s="156"/>
    </row>
    <row r="8" spans="1:9" x14ac:dyDescent="0.2">
      <c r="A8" s="389" t="s">
        <v>245</v>
      </c>
      <c r="B8" s="390"/>
      <c r="C8" s="391"/>
      <c r="D8" s="214">
        <f t="shared" ref="D8:I8" si="0">SUM(D9:D151)-D91</f>
        <v>0</v>
      </c>
      <c r="E8" s="215">
        <f t="shared" si="0"/>
        <v>0</v>
      </c>
      <c r="F8" s="216">
        <f t="shared" si="0"/>
        <v>0</v>
      </c>
      <c r="G8" s="31">
        <f t="shared" si="0"/>
        <v>115532557.55999999</v>
      </c>
      <c r="H8" s="116">
        <f t="shared" si="0"/>
        <v>0</v>
      </c>
      <c r="I8" s="116">
        <f t="shared" si="0"/>
        <v>115532557.55999999</v>
      </c>
    </row>
    <row r="9" spans="1:9" x14ac:dyDescent="0.2">
      <c r="A9" s="33">
        <v>1</v>
      </c>
      <c r="B9" s="67" t="s">
        <v>57</v>
      </c>
      <c r="C9" s="154" t="s">
        <v>43</v>
      </c>
      <c r="D9" s="16"/>
      <c r="E9" s="94"/>
      <c r="F9" s="148"/>
      <c r="G9" s="147"/>
      <c r="H9" s="162"/>
      <c r="I9" s="157"/>
    </row>
    <row r="10" spans="1:9" x14ac:dyDescent="0.2">
      <c r="A10" s="33">
        <v>2</v>
      </c>
      <c r="B10" s="68" t="s">
        <v>58</v>
      </c>
      <c r="C10" s="154" t="s">
        <v>230</v>
      </c>
      <c r="D10" s="16"/>
      <c r="E10" s="94"/>
      <c r="F10" s="148"/>
      <c r="G10" s="30"/>
      <c r="H10" s="162"/>
      <c r="I10" s="157"/>
    </row>
    <row r="11" spans="1:9" x14ac:dyDescent="0.2">
      <c r="A11" s="33">
        <v>3</v>
      </c>
      <c r="B11" s="57" t="s">
        <v>59</v>
      </c>
      <c r="C11" s="110" t="s">
        <v>5</v>
      </c>
      <c r="D11" s="15"/>
      <c r="E11" s="95"/>
      <c r="F11" s="149"/>
      <c r="G11" s="30"/>
      <c r="H11" s="162"/>
      <c r="I11" s="157"/>
    </row>
    <row r="12" spans="1:9" x14ac:dyDescent="0.2">
      <c r="A12" s="33">
        <v>4</v>
      </c>
      <c r="B12" s="67" t="s">
        <v>60</v>
      </c>
      <c r="C12" s="154" t="s">
        <v>231</v>
      </c>
      <c r="D12" s="16"/>
      <c r="E12" s="94"/>
      <c r="F12" s="148"/>
      <c r="G12" s="30"/>
      <c r="H12" s="162"/>
      <c r="I12" s="157"/>
    </row>
    <row r="13" spans="1:9" x14ac:dyDescent="0.2">
      <c r="A13" s="33">
        <v>5</v>
      </c>
      <c r="B13" s="67" t="s">
        <v>61</v>
      </c>
      <c r="C13" s="154" t="s">
        <v>8</v>
      </c>
      <c r="D13" s="16"/>
      <c r="E13" s="94"/>
      <c r="F13" s="148"/>
      <c r="G13" s="30"/>
      <c r="H13" s="162"/>
      <c r="I13" s="157"/>
    </row>
    <row r="14" spans="1:9" x14ac:dyDescent="0.2">
      <c r="A14" s="33">
        <v>6</v>
      </c>
      <c r="B14" s="57" t="s">
        <v>62</v>
      </c>
      <c r="C14" s="110" t="s">
        <v>63</v>
      </c>
      <c r="D14" s="15"/>
      <c r="E14" s="95"/>
      <c r="F14" s="149"/>
      <c r="G14" s="30"/>
      <c r="H14" s="162"/>
      <c r="I14" s="157"/>
    </row>
    <row r="15" spans="1:9" x14ac:dyDescent="0.2">
      <c r="A15" s="33">
        <v>7</v>
      </c>
      <c r="B15" s="67" t="s">
        <v>64</v>
      </c>
      <c r="C15" s="154" t="s">
        <v>232</v>
      </c>
      <c r="D15" s="17"/>
      <c r="E15" s="96"/>
      <c r="F15" s="150"/>
      <c r="G15" s="30"/>
      <c r="H15" s="162"/>
      <c r="I15" s="157"/>
    </row>
    <row r="16" spans="1:9" x14ac:dyDescent="0.2">
      <c r="A16" s="33">
        <v>8</v>
      </c>
      <c r="B16" s="69" t="s">
        <v>65</v>
      </c>
      <c r="C16" s="154" t="s">
        <v>17</v>
      </c>
      <c r="D16" s="15"/>
      <c r="E16" s="95"/>
      <c r="F16" s="149"/>
      <c r="G16" s="30"/>
      <c r="H16" s="162"/>
      <c r="I16" s="157"/>
    </row>
    <row r="17" spans="1:9" x14ac:dyDescent="0.2">
      <c r="A17" s="33">
        <v>9</v>
      </c>
      <c r="B17" s="69" t="s">
        <v>66</v>
      </c>
      <c r="C17" s="154" t="s">
        <v>6</v>
      </c>
      <c r="D17" s="15"/>
      <c r="E17" s="95"/>
      <c r="F17" s="149"/>
      <c r="G17" s="30"/>
      <c r="H17" s="162"/>
      <c r="I17" s="157"/>
    </row>
    <row r="18" spans="1:9" x14ac:dyDescent="0.2">
      <c r="A18" s="33">
        <v>10</v>
      </c>
      <c r="B18" s="69" t="s">
        <v>67</v>
      </c>
      <c r="C18" s="154" t="s">
        <v>18</v>
      </c>
      <c r="D18" s="15"/>
      <c r="E18" s="95"/>
      <c r="F18" s="149"/>
      <c r="G18" s="30"/>
      <c r="H18" s="162"/>
      <c r="I18" s="157"/>
    </row>
    <row r="19" spans="1:9" x14ac:dyDescent="0.2">
      <c r="A19" s="33">
        <v>11</v>
      </c>
      <c r="B19" s="69" t="s">
        <v>68</v>
      </c>
      <c r="C19" s="154" t="s">
        <v>7</v>
      </c>
      <c r="D19" s="15"/>
      <c r="E19" s="95"/>
      <c r="F19" s="149"/>
      <c r="G19" s="30"/>
      <c r="H19" s="162"/>
      <c r="I19" s="157"/>
    </row>
    <row r="20" spans="1:9" x14ac:dyDescent="0.2">
      <c r="A20" s="33">
        <v>12</v>
      </c>
      <c r="B20" s="69" t="s">
        <v>69</v>
      </c>
      <c r="C20" s="154" t="s">
        <v>19</v>
      </c>
      <c r="D20" s="15"/>
      <c r="E20" s="95"/>
      <c r="F20" s="149"/>
      <c r="G20" s="30"/>
      <c r="H20" s="162"/>
      <c r="I20" s="157"/>
    </row>
    <row r="21" spans="1:9" x14ac:dyDescent="0.2">
      <c r="A21" s="33">
        <v>13</v>
      </c>
      <c r="B21" s="69" t="s">
        <v>258</v>
      </c>
      <c r="C21" s="154" t="s">
        <v>259</v>
      </c>
      <c r="D21" s="18"/>
      <c r="E21" s="97"/>
      <c r="F21" s="151"/>
      <c r="G21" s="30"/>
      <c r="H21" s="162"/>
      <c r="I21" s="157"/>
    </row>
    <row r="22" spans="1:9" x14ac:dyDescent="0.2">
      <c r="A22" s="33">
        <v>14</v>
      </c>
      <c r="B22" s="67" t="s">
        <v>70</v>
      </c>
      <c r="C22" s="154" t="s">
        <v>71</v>
      </c>
      <c r="D22" s="19"/>
      <c r="E22" s="98"/>
      <c r="F22" s="152"/>
      <c r="G22" s="30"/>
      <c r="H22" s="162"/>
      <c r="I22" s="157"/>
    </row>
    <row r="23" spans="1:9" x14ac:dyDescent="0.2">
      <c r="A23" s="33">
        <v>15</v>
      </c>
      <c r="B23" s="69" t="s">
        <v>72</v>
      </c>
      <c r="C23" s="154" t="s">
        <v>22</v>
      </c>
      <c r="D23" s="15"/>
      <c r="E23" s="95"/>
      <c r="F23" s="149"/>
      <c r="G23" s="30"/>
      <c r="H23" s="162"/>
      <c r="I23" s="157"/>
    </row>
    <row r="24" spans="1:9" x14ac:dyDescent="0.2">
      <c r="A24" s="33">
        <v>16</v>
      </c>
      <c r="B24" s="69" t="s">
        <v>73</v>
      </c>
      <c r="C24" s="154" t="s">
        <v>10</v>
      </c>
      <c r="D24" s="15"/>
      <c r="E24" s="95"/>
      <c r="F24" s="149"/>
      <c r="G24" s="30"/>
      <c r="H24" s="162"/>
      <c r="I24" s="157"/>
    </row>
    <row r="25" spans="1:9" x14ac:dyDescent="0.2">
      <c r="A25" s="33">
        <v>17</v>
      </c>
      <c r="B25" s="69" t="s">
        <v>74</v>
      </c>
      <c r="C25" s="154" t="s">
        <v>233</v>
      </c>
      <c r="D25" s="15"/>
      <c r="E25" s="95"/>
      <c r="F25" s="149"/>
      <c r="G25" s="30"/>
      <c r="H25" s="162"/>
      <c r="I25" s="157"/>
    </row>
    <row r="26" spans="1:9" x14ac:dyDescent="0.2">
      <c r="A26" s="33">
        <v>18</v>
      </c>
      <c r="B26" s="57" t="s">
        <v>75</v>
      </c>
      <c r="C26" s="110" t="s">
        <v>9</v>
      </c>
      <c r="D26" s="15"/>
      <c r="E26" s="95"/>
      <c r="F26" s="149"/>
      <c r="G26" s="30"/>
      <c r="H26" s="162"/>
      <c r="I26" s="157"/>
    </row>
    <row r="27" spans="1:9" x14ac:dyDescent="0.2">
      <c r="A27" s="33">
        <v>19</v>
      </c>
      <c r="B27" s="67" t="s">
        <v>76</v>
      </c>
      <c r="C27" s="154" t="s">
        <v>11</v>
      </c>
      <c r="D27" s="16"/>
      <c r="E27" s="94"/>
      <c r="F27" s="148"/>
      <c r="G27" s="30"/>
      <c r="H27" s="162"/>
      <c r="I27" s="157"/>
    </row>
    <row r="28" spans="1:9" x14ac:dyDescent="0.2">
      <c r="A28" s="33">
        <v>20</v>
      </c>
      <c r="B28" s="67" t="s">
        <v>77</v>
      </c>
      <c r="C28" s="154" t="s">
        <v>234</v>
      </c>
      <c r="D28" s="16"/>
      <c r="E28" s="94"/>
      <c r="F28" s="148"/>
      <c r="G28" s="30"/>
      <c r="H28" s="162"/>
      <c r="I28" s="157"/>
    </row>
    <row r="29" spans="1:9" x14ac:dyDescent="0.2">
      <c r="A29" s="33">
        <v>21</v>
      </c>
      <c r="B29" s="67" t="s">
        <v>78</v>
      </c>
      <c r="C29" s="154" t="s">
        <v>79</v>
      </c>
      <c r="D29" s="16"/>
      <c r="E29" s="94"/>
      <c r="F29" s="148"/>
      <c r="G29" s="30"/>
      <c r="H29" s="162"/>
      <c r="I29" s="157"/>
    </row>
    <row r="30" spans="1:9" x14ac:dyDescent="0.2">
      <c r="A30" s="33">
        <v>22</v>
      </c>
      <c r="B30" s="70" t="s">
        <v>80</v>
      </c>
      <c r="C30" s="110" t="s">
        <v>39</v>
      </c>
      <c r="D30" s="16"/>
      <c r="E30" s="94"/>
      <c r="F30" s="148"/>
      <c r="G30" s="30"/>
      <c r="H30" s="162"/>
      <c r="I30" s="157"/>
    </row>
    <row r="31" spans="1:9" x14ac:dyDescent="0.2">
      <c r="A31" s="33">
        <v>23</v>
      </c>
      <c r="B31" s="57" t="s">
        <v>81</v>
      </c>
      <c r="C31" s="110" t="s">
        <v>82</v>
      </c>
      <c r="D31" s="15"/>
      <c r="E31" s="95"/>
      <c r="F31" s="149"/>
      <c r="G31" s="30"/>
      <c r="H31" s="162"/>
      <c r="I31" s="157"/>
    </row>
    <row r="32" spans="1:9" x14ac:dyDescent="0.2">
      <c r="A32" s="33">
        <v>24</v>
      </c>
      <c r="B32" s="69" t="s">
        <v>83</v>
      </c>
      <c r="C32" s="154" t="s">
        <v>84</v>
      </c>
      <c r="D32" s="15"/>
      <c r="E32" s="95"/>
      <c r="F32" s="149"/>
      <c r="G32" s="30"/>
      <c r="H32" s="162"/>
      <c r="I32" s="157"/>
    </row>
    <row r="33" spans="1:9" ht="25.5" customHeight="1" x14ac:dyDescent="0.2">
      <c r="A33" s="33">
        <v>25</v>
      </c>
      <c r="B33" s="69" t="s">
        <v>85</v>
      </c>
      <c r="C33" s="154" t="s">
        <v>86</v>
      </c>
      <c r="D33" s="15"/>
      <c r="E33" s="95"/>
      <c r="F33" s="149"/>
      <c r="G33" s="30"/>
      <c r="H33" s="162"/>
      <c r="I33" s="157"/>
    </row>
    <row r="34" spans="1:9" x14ac:dyDescent="0.2">
      <c r="A34" s="33">
        <v>26</v>
      </c>
      <c r="B34" s="67" t="s">
        <v>87</v>
      </c>
      <c r="C34" s="154" t="s">
        <v>88</v>
      </c>
      <c r="D34" s="17"/>
      <c r="E34" s="96"/>
      <c r="F34" s="150"/>
      <c r="G34" s="30"/>
      <c r="H34" s="162"/>
      <c r="I34" s="157"/>
    </row>
    <row r="35" spans="1:9" x14ac:dyDescent="0.2">
      <c r="A35" s="33">
        <v>27</v>
      </c>
      <c r="B35" s="69" t="s">
        <v>89</v>
      </c>
      <c r="C35" s="154" t="s">
        <v>90</v>
      </c>
      <c r="D35" s="15"/>
      <c r="E35" s="95"/>
      <c r="F35" s="149"/>
      <c r="G35" s="30"/>
      <c r="H35" s="162"/>
      <c r="I35" s="157"/>
    </row>
    <row r="36" spans="1:9" x14ac:dyDescent="0.2">
      <c r="A36" s="33">
        <v>28</v>
      </c>
      <c r="B36" s="69" t="s">
        <v>91</v>
      </c>
      <c r="C36" s="154" t="s">
        <v>92</v>
      </c>
      <c r="D36" s="15"/>
      <c r="E36" s="95"/>
      <c r="F36" s="149"/>
      <c r="G36" s="30"/>
      <c r="H36" s="162"/>
      <c r="I36" s="157"/>
    </row>
    <row r="37" spans="1:9" x14ac:dyDescent="0.2">
      <c r="A37" s="33">
        <v>29</v>
      </c>
      <c r="B37" s="68" t="s">
        <v>93</v>
      </c>
      <c r="C37" s="154" t="s">
        <v>94</v>
      </c>
      <c r="D37" s="16"/>
      <c r="E37" s="94"/>
      <c r="F37" s="148"/>
      <c r="G37" s="30"/>
      <c r="H37" s="162"/>
      <c r="I37" s="157"/>
    </row>
    <row r="38" spans="1:9" ht="24" x14ac:dyDescent="0.2">
      <c r="A38" s="33">
        <v>30</v>
      </c>
      <c r="B38" s="70" t="s">
        <v>95</v>
      </c>
      <c r="C38" s="110" t="s">
        <v>23</v>
      </c>
      <c r="D38" s="17"/>
      <c r="E38" s="96"/>
      <c r="F38" s="150"/>
      <c r="G38" s="30"/>
      <c r="H38" s="162"/>
      <c r="I38" s="157"/>
    </row>
    <row r="39" spans="1:9" x14ac:dyDescent="0.2">
      <c r="A39" s="33">
        <v>31</v>
      </c>
      <c r="B39" s="57" t="s">
        <v>96</v>
      </c>
      <c r="C39" s="110" t="s">
        <v>56</v>
      </c>
      <c r="D39" s="16"/>
      <c r="E39" s="94"/>
      <c r="F39" s="148"/>
      <c r="G39" s="30"/>
      <c r="H39" s="162"/>
      <c r="I39" s="157"/>
    </row>
    <row r="40" spans="1:9" x14ac:dyDescent="0.2">
      <c r="A40" s="33">
        <v>32</v>
      </c>
      <c r="B40" s="56" t="s">
        <v>97</v>
      </c>
      <c r="C40" s="110" t="s">
        <v>40</v>
      </c>
      <c r="D40" s="15"/>
      <c r="E40" s="95"/>
      <c r="F40" s="149"/>
      <c r="G40" s="30"/>
      <c r="H40" s="162"/>
      <c r="I40" s="157"/>
    </row>
    <row r="41" spans="1:9" x14ac:dyDescent="0.2">
      <c r="A41" s="33">
        <v>33</v>
      </c>
      <c r="B41" s="67" t="s">
        <v>98</v>
      </c>
      <c r="C41" s="154" t="s">
        <v>38</v>
      </c>
      <c r="D41" s="16"/>
      <c r="E41" s="94"/>
      <c r="F41" s="148"/>
      <c r="G41" s="30"/>
      <c r="H41" s="162"/>
      <c r="I41" s="157"/>
    </row>
    <row r="42" spans="1:9" x14ac:dyDescent="0.2">
      <c r="A42" s="33">
        <v>34</v>
      </c>
      <c r="B42" s="68" t="s">
        <v>99</v>
      </c>
      <c r="C42" s="154" t="s">
        <v>16</v>
      </c>
      <c r="D42" s="17"/>
      <c r="E42" s="96"/>
      <c r="F42" s="150"/>
      <c r="G42" s="30"/>
      <c r="H42" s="162"/>
      <c r="I42" s="157"/>
    </row>
    <row r="43" spans="1:9" x14ac:dyDescent="0.2">
      <c r="A43" s="33">
        <v>35</v>
      </c>
      <c r="B43" s="69" t="s">
        <v>100</v>
      </c>
      <c r="C43" s="154" t="s">
        <v>21</v>
      </c>
      <c r="D43" s="16"/>
      <c r="E43" s="94"/>
      <c r="F43" s="148"/>
      <c r="G43" s="30"/>
      <c r="H43" s="162"/>
      <c r="I43" s="157"/>
    </row>
    <row r="44" spans="1:9" x14ac:dyDescent="0.2">
      <c r="A44" s="33">
        <v>36</v>
      </c>
      <c r="B44" s="68" t="s">
        <v>101</v>
      </c>
      <c r="C44" s="154" t="s">
        <v>25</v>
      </c>
      <c r="D44" s="16"/>
      <c r="E44" s="94"/>
      <c r="F44" s="148"/>
      <c r="G44" s="30"/>
      <c r="H44" s="162"/>
      <c r="I44" s="157"/>
    </row>
    <row r="45" spans="1:9" x14ac:dyDescent="0.2">
      <c r="A45" s="33">
        <v>37</v>
      </c>
      <c r="B45" s="67" t="s">
        <v>102</v>
      </c>
      <c r="C45" s="154" t="s">
        <v>235</v>
      </c>
      <c r="D45" s="15"/>
      <c r="E45" s="95"/>
      <c r="F45" s="149"/>
      <c r="G45" s="30"/>
      <c r="H45" s="162"/>
      <c r="I45" s="157"/>
    </row>
    <row r="46" spans="1:9" x14ac:dyDescent="0.2">
      <c r="A46" s="33">
        <v>38</v>
      </c>
      <c r="B46" s="71" t="s">
        <v>103</v>
      </c>
      <c r="C46" s="160" t="s">
        <v>236</v>
      </c>
      <c r="D46" s="16"/>
      <c r="E46" s="94"/>
      <c r="F46" s="148"/>
      <c r="G46" s="30"/>
      <c r="H46" s="162"/>
      <c r="I46" s="157"/>
    </row>
    <row r="47" spans="1:9" x14ac:dyDescent="0.2">
      <c r="A47" s="33">
        <v>39</v>
      </c>
      <c r="B47" s="67" t="s">
        <v>104</v>
      </c>
      <c r="C47" s="154" t="s">
        <v>237</v>
      </c>
      <c r="D47" s="16"/>
      <c r="E47" s="94"/>
      <c r="F47" s="148"/>
      <c r="G47" s="30"/>
      <c r="H47" s="162"/>
      <c r="I47" s="157"/>
    </row>
    <row r="48" spans="1:9" x14ac:dyDescent="0.2">
      <c r="A48" s="33">
        <v>40</v>
      </c>
      <c r="B48" s="67" t="s">
        <v>105</v>
      </c>
      <c r="C48" s="154" t="s">
        <v>24</v>
      </c>
      <c r="D48" s="20"/>
      <c r="E48" s="99"/>
      <c r="F48" s="153"/>
      <c r="G48" s="30"/>
      <c r="H48" s="162"/>
      <c r="I48" s="157"/>
    </row>
    <row r="49" spans="1:9" x14ac:dyDescent="0.2">
      <c r="A49" s="33">
        <v>41</v>
      </c>
      <c r="B49" s="69" t="s">
        <v>106</v>
      </c>
      <c r="C49" s="154" t="s">
        <v>20</v>
      </c>
      <c r="D49" s="16"/>
      <c r="E49" s="94"/>
      <c r="F49" s="148"/>
      <c r="G49" s="30"/>
      <c r="H49" s="162"/>
      <c r="I49" s="157"/>
    </row>
    <row r="50" spans="1:9" x14ac:dyDescent="0.2">
      <c r="A50" s="33">
        <v>42</v>
      </c>
      <c r="B50" s="68" t="s">
        <v>107</v>
      </c>
      <c r="C50" s="154" t="s">
        <v>108</v>
      </c>
      <c r="D50" s="17"/>
      <c r="E50" s="96"/>
      <c r="F50" s="150"/>
      <c r="G50" s="30"/>
      <c r="H50" s="162"/>
      <c r="I50" s="157"/>
    </row>
    <row r="51" spans="1:9" x14ac:dyDescent="0.2">
      <c r="A51" s="33">
        <v>43</v>
      </c>
      <c r="B51" s="57" t="s">
        <v>109</v>
      </c>
      <c r="C51" s="110" t="s">
        <v>110</v>
      </c>
      <c r="D51" s="15"/>
      <c r="E51" s="95"/>
      <c r="F51" s="149"/>
      <c r="G51" s="30"/>
      <c r="H51" s="162"/>
      <c r="I51" s="157"/>
    </row>
    <row r="52" spans="1:9" x14ac:dyDescent="0.2">
      <c r="A52" s="33">
        <v>44</v>
      </c>
      <c r="B52" s="67" t="s">
        <v>111</v>
      </c>
      <c r="C52" s="154" t="s">
        <v>242</v>
      </c>
      <c r="D52" s="16"/>
      <c r="E52" s="94"/>
      <c r="F52" s="148"/>
      <c r="G52" s="30"/>
      <c r="H52" s="162"/>
      <c r="I52" s="157"/>
    </row>
    <row r="53" spans="1:9" x14ac:dyDescent="0.2">
      <c r="A53" s="33">
        <v>45</v>
      </c>
      <c r="B53" s="67" t="s">
        <v>112</v>
      </c>
      <c r="C53" s="154" t="s">
        <v>2</v>
      </c>
      <c r="D53" s="15"/>
      <c r="E53" s="95"/>
      <c r="F53" s="149"/>
      <c r="G53" s="30"/>
      <c r="H53" s="162"/>
      <c r="I53" s="157"/>
    </row>
    <row r="54" spans="1:9" x14ac:dyDescent="0.2">
      <c r="A54" s="33">
        <v>46</v>
      </c>
      <c r="B54" s="69" t="s">
        <v>113</v>
      </c>
      <c r="C54" s="154" t="s">
        <v>3</v>
      </c>
      <c r="D54" s="16"/>
      <c r="E54" s="94"/>
      <c r="F54" s="148"/>
      <c r="G54" s="30"/>
      <c r="H54" s="162"/>
      <c r="I54" s="157"/>
    </row>
    <row r="55" spans="1:9" x14ac:dyDescent="0.2">
      <c r="A55" s="33">
        <v>47</v>
      </c>
      <c r="B55" s="69" t="s">
        <v>114</v>
      </c>
      <c r="C55" s="154" t="s">
        <v>238</v>
      </c>
      <c r="D55" s="16"/>
      <c r="E55" s="94"/>
      <c r="F55" s="148"/>
      <c r="G55" s="30"/>
      <c r="H55" s="162"/>
      <c r="I55" s="157"/>
    </row>
    <row r="56" spans="1:9" x14ac:dyDescent="0.2">
      <c r="A56" s="33">
        <v>48</v>
      </c>
      <c r="B56" s="68" t="s">
        <v>115</v>
      </c>
      <c r="C56" s="154" t="s">
        <v>0</v>
      </c>
      <c r="D56" s="15"/>
      <c r="E56" s="95"/>
      <c r="F56" s="149"/>
      <c r="G56" s="30"/>
      <c r="H56" s="162"/>
      <c r="I56" s="157"/>
    </row>
    <row r="57" spans="1:9" x14ac:dyDescent="0.2">
      <c r="A57" s="33">
        <v>49</v>
      </c>
      <c r="B57" s="69" t="s">
        <v>116</v>
      </c>
      <c r="C57" s="154" t="s">
        <v>4</v>
      </c>
      <c r="D57" s="15"/>
      <c r="E57" s="95"/>
      <c r="F57" s="149"/>
      <c r="G57" s="30"/>
      <c r="H57" s="162"/>
      <c r="I57" s="157"/>
    </row>
    <row r="58" spans="1:9" x14ac:dyDescent="0.2">
      <c r="A58" s="33">
        <v>50</v>
      </c>
      <c r="B58" s="68" t="s">
        <v>117</v>
      </c>
      <c r="C58" s="154" t="s">
        <v>1</v>
      </c>
      <c r="D58" s="16"/>
      <c r="E58" s="94"/>
      <c r="F58" s="148"/>
      <c r="G58" s="30"/>
      <c r="H58" s="162"/>
      <c r="I58" s="157"/>
    </row>
    <row r="59" spans="1:9" x14ac:dyDescent="0.2">
      <c r="A59" s="33">
        <v>51</v>
      </c>
      <c r="B59" s="69" t="s">
        <v>118</v>
      </c>
      <c r="C59" s="154" t="s">
        <v>239</v>
      </c>
      <c r="D59" s="15"/>
      <c r="E59" s="95"/>
      <c r="F59" s="149"/>
      <c r="G59" s="30"/>
      <c r="H59" s="162"/>
      <c r="I59" s="157"/>
    </row>
    <row r="60" spans="1:9" x14ac:dyDescent="0.2">
      <c r="A60" s="33">
        <v>52</v>
      </c>
      <c r="B60" s="69" t="s">
        <v>119</v>
      </c>
      <c r="C60" s="154" t="s">
        <v>26</v>
      </c>
      <c r="D60" s="16"/>
      <c r="E60" s="94"/>
      <c r="F60" s="148"/>
      <c r="G60" s="30"/>
      <c r="H60" s="162"/>
      <c r="I60" s="157"/>
    </row>
    <row r="61" spans="1:9" x14ac:dyDescent="0.2">
      <c r="A61" s="33">
        <v>53</v>
      </c>
      <c r="B61" s="69" t="s">
        <v>120</v>
      </c>
      <c r="C61" s="154" t="s">
        <v>240</v>
      </c>
      <c r="D61" s="15"/>
      <c r="E61" s="95"/>
      <c r="F61" s="149"/>
      <c r="G61" s="30"/>
      <c r="H61" s="162"/>
      <c r="I61" s="157"/>
    </row>
    <row r="62" spans="1:9" x14ac:dyDescent="0.2">
      <c r="A62" s="33">
        <v>54</v>
      </c>
      <c r="B62" s="69" t="s">
        <v>121</v>
      </c>
      <c r="C62" s="154" t="s">
        <v>122</v>
      </c>
      <c r="D62" s="15"/>
      <c r="E62" s="95"/>
      <c r="F62" s="149"/>
      <c r="G62" s="30"/>
      <c r="H62" s="162"/>
      <c r="I62" s="157"/>
    </row>
    <row r="63" spans="1:9" x14ac:dyDescent="0.2">
      <c r="A63" s="33">
        <v>55</v>
      </c>
      <c r="B63" s="69" t="s">
        <v>244</v>
      </c>
      <c r="C63" s="154" t="s">
        <v>243</v>
      </c>
      <c r="D63" s="15"/>
      <c r="E63" s="95"/>
      <c r="F63" s="149"/>
      <c r="G63" s="30"/>
      <c r="H63" s="162"/>
      <c r="I63" s="157"/>
    </row>
    <row r="64" spans="1:9" x14ac:dyDescent="0.2">
      <c r="A64" s="33">
        <v>56</v>
      </c>
      <c r="B64" s="69" t="s">
        <v>260</v>
      </c>
      <c r="C64" s="154" t="s">
        <v>261</v>
      </c>
      <c r="D64" s="21"/>
      <c r="E64" s="84"/>
      <c r="F64" s="154"/>
      <c r="G64" s="30"/>
      <c r="H64" s="162"/>
      <c r="I64" s="157"/>
    </row>
    <row r="65" spans="1:9" x14ac:dyDescent="0.2">
      <c r="A65" s="33">
        <v>57</v>
      </c>
      <c r="B65" s="69" t="s">
        <v>123</v>
      </c>
      <c r="C65" s="154" t="s">
        <v>53</v>
      </c>
      <c r="D65" s="15"/>
      <c r="E65" s="95"/>
      <c r="F65" s="149"/>
      <c r="G65" s="30"/>
      <c r="H65" s="162"/>
      <c r="I65" s="157"/>
    </row>
    <row r="66" spans="1:9" x14ac:dyDescent="0.2">
      <c r="A66" s="33">
        <v>58</v>
      </c>
      <c r="B66" s="68" t="s">
        <v>124</v>
      </c>
      <c r="C66" s="154" t="s">
        <v>262</v>
      </c>
      <c r="D66" s="15"/>
      <c r="E66" s="95"/>
      <c r="F66" s="149"/>
      <c r="G66" s="30"/>
      <c r="H66" s="162"/>
      <c r="I66" s="157"/>
    </row>
    <row r="67" spans="1:9" x14ac:dyDescent="0.2">
      <c r="A67" s="33">
        <v>59</v>
      </c>
      <c r="B67" s="67" t="s">
        <v>125</v>
      </c>
      <c r="C67" s="154" t="s">
        <v>126</v>
      </c>
      <c r="D67" s="15"/>
      <c r="E67" s="95"/>
      <c r="F67" s="149"/>
      <c r="G67" s="30"/>
      <c r="H67" s="162"/>
      <c r="I67" s="157"/>
    </row>
    <row r="68" spans="1:9" x14ac:dyDescent="0.2">
      <c r="A68" s="33">
        <v>60</v>
      </c>
      <c r="B68" s="68" t="s">
        <v>127</v>
      </c>
      <c r="C68" s="154" t="s">
        <v>263</v>
      </c>
      <c r="D68" s="15"/>
      <c r="E68" s="95"/>
      <c r="F68" s="149"/>
      <c r="G68" s="30"/>
      <c r="H68" s="162"/>
      <c r="I68" s="157"/>
    </row>
    <row r="69" spans="1:9" ht="24" x14ac:dyDescent="0.2">
      <c r="A69" s="33">
        <v>61</v>
      </c>
      <c r="B69" s="69" t="s">
        <v>128</v>
      </c>
      <c r="C69" s="154" t="s">
        <v>248</v>
      </c>
      <c r="D69" s="15"/>
      <c r="E69" s="95"/>
      <c r="F69" s="149"/>
      <c r="G69" s="30"/>
      <c r="H69" s="162"/>
      <c r="I69" s="157"/>
    </row>
    <row r="70" spans="1:9" ht="24" x14ac:dyDescent="0.2">
      <c r="A70" s="33">
        <v>62</v>
      </c>
      <c r="B70" s="67" t="s">
        <v>129</v>
      </c>
      <c r="C70" s="154" t="s">
        <v>264</v>
      </c>
      <c r="D70" s="15"/>
      <c r="E70" s="95"/>
      <c r="F70" s="149"/>
      <c r="G70" s="30"/>
      <c r="H70" s="162"/>
      <c r="I70" s="157"/>
    </row>
    <row r="71" spans="1:9" ht="24" x14ac:dyDescent="0.2">
      <c r="A71" s="33">
        <v>63</v>
      </c>
      <c r="B71" s="67" t="s">
        <v>130</v>
      </c>
      <c r="C71" s="154" t="s">
        <v>265</v>
      </c>
      <c r="D71" s="15"/>
      <c r="E71" s="95"/>
      <c r="F71" s="149"/>
      <c r="G71" s="30"/>
      <c r="H71" s="162"/>
      <c r="I71" s="157"/>
    </row>
    <row r="72" spans="1:9" x14ac:dyDescent="0.2">
      <c r="A72" s="33">
        <v>64</v>
      </c>
      <c r="B72" s="68" t="s">
        <v>131</v>
      </c>
      <c r="C72" s="154" t="s">
        <v>266</v>
      </c>
      <c r="D72" s="15"/>
      <c r="E72" s="95"/>
      <c r="F72" s="149"/>
      <c r="G72" s="30"/>
      <c r="H72" s="162"/>
      <c r="I72" s="157"/>
    </row>
    <row r="73" spans="1:9" x14ac:dyDescent="0.2">
      <c r="A73" s="33">
        <v>65</v>
      </c>
      <c r="B73" s="68" t="s">
        <v>132</v>
      </c>
      <c r="C73" s="154" t="s">
        <v>52</v>
      </c>
      <c r="D73" s="15"/>
      <c r="E73" s="95"/>
      <c r="F73" s="149"/>
      <c r="G73" s="30"/>
      <c r="H73" s="162"/>
      <c r="I73" s="157"/>
    </row>
    <row r="74" spans="1:9" x14ac:dyDescent="0.2">
      <c r="A74" s="33">
        <v>66</v>
      </c>
      <c r="B74" s="68" t="s">
        <v>133</v>
      </c>
      <c r="C74" s="154" t="s">
        <v>267</v>
      </c>
      <c r="D74" s="15"/>
      <c r="E74" s="95"/>
      <c r="F74" s="149"/>
      <c r="G74" s="30"/>
      <c r="H74" s="162"/>
      <c r="I74" s="157"/>
    </row>
    <row r="75" spans="1:9" ht="23.25" customHeight="1" x14ac:dyDescent="0.2">
      <c r="A75" s="33">
        <v>67</v>
      </c>
      <c r="B75" s="68" t="s">
        <v>134</v>
      </c>
      <c r="C75" s="154" t="s">
        <v>268</v>
      </c>
      <c r="D75" s="15"/>
      <c r="E75" s="95"/>
      <c r="F75" s="149"/>
      <c r="G75" s="30"/>
      <c r="H75" s="162"/>
      <c r="I75" s="157"/>
    </row>
    <row r="76" spans="1:9" ht="23.25" customHeight="1" x14ac:dyDescent="0.2">
      <c r="A76" s="33">
        <v>68</v>
      </c>
      <c r="B76" s="67" t="s">
        <v>135</v>
      </c>
      <c r="C76" s="154" t="s">
        <v>269</v>
      </c>
      <c r="D76" s="15"/>
      <c r="E76" s="95"/>
      <c r="F76" s="149"/>
      <c r="G76" s="30"/>
      <c r="H76" s="162"/>
      <c r="I76" s="157"/>
    </row>
    <row r="77" spans="1:9" ht="23.25" customHeight="1" x14ac:dyDescent="0.2">
      <c r="A77" s="33">
        <v>69</v>
      </c>
      <c r="B77" s="68" t="s">
        <v>136</v>
      </c>
      <c r="C77" s="154" t="s">
        <v>270</v>
      </c>
      <c r="D77" s="15"/>
      <c r="E77" s="95"/>
      <c r="F77" s="149"/>
      <c r="G77" s="30"/>
      <c r="H77" s="162"/>
      <c r="I77" s="157"/>
    </row>
    <row r="78" spans="1:9" ht="23.25" customHeight="1" x14ac:dyDescent="0.2">
      <c r="A78" s="33">
        <v>70</v>
      </c>
      <c r="B78" s="68" t="s">
        <v>137</v>
      </c>
      <c r="C78" s="154" t="s">
        <v>271</v>
      </c>
      <c r="D78" s="15"/>
      <c r="E78" s="95"/>
      <c r="F78" s="149"/>
      <c r="G78" s="30"/>
      <c r="H78" s="162"/>
      <c r="I78" s="157"/>
    </row>
    <row r="79" spans="1:9" ht="23.25" customHeight="1" x14ac:dyDescent="0.2">
      <c r="A79" s="33">
        <v>71</v>
      </c>
      <c r="B79" s="67" t="s">
        <v>138</v>
      </c>
      <c r="C79" s="154" t="s">
        <v>272</v>
      </c>
      <c r="D79" s="15"/>
      <c r="E79" s="95"/>
      <c r="F79" s="149"/>
      <c r="G79" s="30"/>
      <c r="H79" s="162"/>
      <c r="I79" s="157"/>
    </row>
    <row r="80" spans="1:9" ht="23.25" customHeight="1" x14ac:dyDescent="0.2">
      <c r="A80" s="33">
        <v>72</v>
      </c>
      <c r="B80" s="67" t="s">
        <v>139</v>
      </c>
      <c r="C80" s="154" t="s">
        <v>273</v>
      </c>
      <c r="D80" s="16"/>
      <c r="E80" s="94"/>
      <c r="F80" s="148"/>
      <c r="G80" s="30"/>
      <c r="H80" s="162"/>
      <c r="I80" s="157"/>
    </row>
    <row r="81" spans="1:9" ht="23.25" customHeight="1" x14ac:dyDescent="0.2">
      <c r="A81" s="33">
        <v>73</v>
      </c>
      <c r="B81" s="67" t="s">
        <v>140</v>
      </c>
      <c r="C81" s="154" t="s">
        <v>274</v>
      </c>
      <c r="D81" s="15"/>
      <c r="E81" s="95"/>
      <c r="F81" s="149"/>
      <c r="G81" s="30"/>
      <c r="H81" s="162"/>
      <c r="I81" s="157"/>
    </row>
    <row r="82" spans="1:9" x14ac:dyDescent="0.2">
      <c r="A82" s="33">
        <v>74</v>
      </c>
      <c r="B82" s="69" t="s">
        <v>141</v>
      </c>
      <c r="C82" s="154" t="s">
        <v>142</v>
      </c>
      <c r="D82" s="15"/>
      <c r="E82" s="95"/>
      <c r="F82" s="149"/>
      <c r="G82" s="30"/>
      <c r="H82" s="162"/>
      <c r="I82" s="157"/>
    </row>
    <row r="83" spans="1:9" x14ac:dyDescent="0.2">
      <c r="A83" s="33">
        <v>75</v>
      </c>
      <c r="B83" s="67" t="s">
        <v>143</v>
      </c>
      <c r="C83" s="154" t="s">
        <v>275</v>
      </c>
      <c r="D83" s="15"/>
      <c r="E83" s="95"/>
      <c r="F83" s="149"/>
      <c r="G83" s="30"/>
      <c r="H83" s="162"/>
      <c r="I83" s="157"/>
    </row>
    <row r="84" spans="1:9" x14ac:dyDescent="0.2">
      <c r="A84" s="33">
        <v>76</v>
      </c>
      <c r="B84" s="69" t="s">
        <v>144</v>
      </c>
      <c r="C84" s="154" t="s">
        <v>35</v>
      </c>
      <c r="D84" s="15"/>
      <c r="E84" s="95"/>
      <c r="F84" s="149"/>
      <c r="G84" s="30"/>
      <c r="H84" s="162"/>
      <c r="I84" s="157"/>
    </row>
    <row r="85" spans="1:9" x14ac:dyDescent="0.2">
      <c r="A85" s="33">
        <v>77</v>
      </c>
      <c r="B85" s="67" t="s">
        <v>145</v>
      </c>
      <c r="C85" s="154" t="s">
        <v>37</v>
      </c>
      <c r="D85" s="15"/>
      <c r="E85" s="95"/>
      <c r="F85" s="149"/>
      <c r="G85" s="30"/>
      <c r="H85" s="162"/>
      <c r="I85" s="157"/>
    </row>
    <row r="86" spans="1:9" x14ac:dyDescent="0.2">
      <c r="A86" s="33">
        <v>78</v>
      </c>
      <c r="B86" s="67" t="s">
        <v>146</v>
      </c>
      <c r="C86" s="154" t="s">
        <v>36</v>
      </c>
      <c r="D86" s="15"/>
      <c r="E86" s="95"/>
      <c r="F86" s="149"/>
      <c r="G86" s="30"/>
      <c r="H86" s="162"/>
      <c r="I86" s="157"/>
    </row>
    <row r="87" spans="1:9" x14ac:dyDescent="0.2">
      <c r="A87" s="33">
        <v>79</v>
      </c>
      <c r="B87" s="67" t="s">
        <v>147</v>
      </c>
      <c r="C87" s="154" t="s">
        <v>51</v>
      </c>
      <c r="D87" s="15"/>
      <c r="E87" s="95"/>
      <c r="F87" s="149"/>
      <c r="G87" s="30"/>
      <c r="H87" s="162"/>
      <c r="I87" s="157"/>
    </row>
    <row r="88" spans="1:9" x14ac:dyDescent="0.2">
      <c r="A88" s="33">
        <v>80</v>
      </c>
      <c r="B88" s="67" t="s">
        <v>148</v>
      </c>
      <c r="C88" s="154" t="s">
        <v>254</v>
      </c>
      <c r="D88" s="15"/>
      <c r="E88" s="95"/>
      <c r="F88" s="149"/>
      <c r="G88" s="30"/>
      <c r="H88" s="162"/>
      <c r="I88" s="157"/>
    </row>
    <row r="89" spans="1:9" x14ac:dyDescent="0.2">
      <c r="A89" s="33">
        <v>81</v>
      </c>
      <c r="B89" s="67" t="s">
        <v>149</v>
      </c>
      <c r="C89" s="84" t="s">
        <v>334</v>
      </c>
      <c r="D89" s="15"/>
      <c r="E89" s="95"/>
      <c r="F89" s="149"/>
      <c r="G89" s="30"/>
      <c r="H89" s="162"/>
      <c r="I89" s="157"/>
    </row>
    <row r="90" spans="1:9" x14ac:dyDescent="0.2">
      <c r="A90" s="33">
        <v>82</v>
      </c>
      <c r="B90" s="68" t="s">
        <v>150</v>
      </c>
      <c r="C90" s="110" t="s">
        <v>291</v>
      </c>
      <c r="D90" s="15"/>
      <c r="E90" s="95"/>
      <c r="F90" s="149"/>
      <c r="G90" s="30"/>
      <c r="H90" s="162"/>
      <c r="I90" s="157"/>
    </row>
    <row r="91" spans="1:9" ht="24" x14ac:dyDescent="0.2">
      <c r="A91" s="403">
        <v>83</v>
      </c>
      <c r="B91" s="385" t="s">
        <v>151</v>
      </c>
      <c r="C91" s="141" t="s">
        <v>276</v>
      </c>
      <c r="D91" s="15"/>
      <c r="E91" s="95"/>
      <c r="F91" s="149"/>
      <c r="G91" s="30"/>
      <c r="H91" s="162"/>
      <c r="I91" s="157"/>
    </row>
    <row r="92" spans="1:9" ht="36" x14ac:dyDescent="0.2">
      <c r="A92" s="403"/>
      <c r="B92" s="385"/>
      <c r="C92" s="84" t="s">
        <v>330</v>
      </c>
      <c r="D92" s="15"/>
      <c r="E92" s="95"/>
      <c r="F92" s="149"/>
      <c r="G92" s="30"/>
      <c r="H92" s="162"/>
      <c r="I92" s="157"/>
    </row>
    <row r="93" spans="1:9" ht="24" x14ac:dyDescent="0.2">
      <c r="A93" s="403"/>
      <c r="B93" s="385"/>
      <c r="C93" s="84" t="s">
        <v>277</v>
      </c>
      <c r="D93" s="15"/>
      <c r="E93" s="95"/>
      <c r="F93" s="149"/>
      <c r="G93" s="30"/>
      <c r="H93" s="162"/>
      <c r="I93" s="157"/>
    </row>
    <row r="94" spans="1:9" ht="36" x14ac:dyDescent="0.2">
      <c r="A94" s="403"/>
      <c r="B94" s="385"/>
      <c r="C94" s="175" t="s">
        <v>331</v>
      </c>
      <c r="D94" s="15"/>
      <c r="E94" s="95"/>
      <c r="F94" s="149"/>
      <c r="G94" s="30"/>
      <c r="H94" s="162"/>
      <c r="I94" s="157"/>
    </row>
    <row r="95" spans="1:9" ht="24" x14ac:dyDescent="0.2">
      <c r="A95" s="33">
        <v>84</v>
      </c>
      <c r="B95" s="68" t="s">
        <v>152</v>
      </c>
      <c r="C95" s="154" t="s">
        <v>50</v>
      </c>
      <c r="D95" s="15"/>
      <c r="E95" s="95"/>
      <c r="F95" s="149"/>
      <c r="G95" s="30"/>
      <c r="H95" s="162"/>
      <c r="I95" s="157"/>
    </row>
    <row r="96" spans="1:9" x14ac:dyDescent="0.2">
      <c r="A96" s="33">
        <v>85</v>
      </c>
      <c r="B96" s="68" t="s">
        <v>153</v>
      </c>
      <c r="C96" s="154" t="s">
        <v>154</v>
      </c>
      <c r="D96" s="15"/>
      <c r="E96" s="95"/>
      <c r="F96" s="149"/>
      <c r="G96" s="30"/>
      <c r="H96" s="162"/>
      <c r="I96" s="157"/>
    </row>
    <row r="97" spans="1:9" x14ac:dyDescent="0.2">
      <c r="A97" s="33">
        <v>86</v>
      </c>
      <c r="B97" s="69" t="s">
        <v>155</v>
      </c>
      <c r="C97" s="154" t="s">
        <v>156</v>
      </c>
      <c r="D97" s="15"/>
      <c r="E97" s="95"/>
      <c r="F97" s="149"/>
      <c r="G97" s="30"/>
      <c r="H97" s="162"/>
      <c r="I97" s="157"/>
    </row>
    <row r="98" spans="1:9" x14ac:dyDescent="0.2">
      <c r="A98" s="33">
        <v>87</v>
      </c>
      <c r="B98" s="68" t="s">
        <v>157</v>
      </c>
      <c r="C98" s="154" t="s">
        <v>28</v>
      </c>
      <c r="D98" s="17"/>
      <c r="E98" s="96"/>
      <c r="F98" s="150"/>
      <c r="G98" s="30"/>
      <c r="H98" s="162"/>
      <c r="I98" s="157"/>
    </row>
    <row r="99" spans="1:9" x14ac:dyDescent="0.2">
      <c r="A99" s="33">
        <v>88</v>
      </c>
      <c r="B99" s="69" t="s">
        <v>158</v>
      </c>
      <c r="C99" s="154" t="s">
        <v>12</v>
      </c>
      <c r="D99" s="15"/>
      <c r="E99" s="95"/>
      <c r="F99" s="149"/>
      <c r="G99" s="30"/>
      <c r="H99" s="162"/>
      <c r="I99" s="157"/>
    </row>
    <row r="100" spans="1:9" x14ac:dyDescent="0.2">
      <c r="A100" s="33">
        <v>89</v>
      </c>
      <c r="B100" s="69" t="s">
        <v>159</v>
      </c>
      <c r="C100" s="154" t="s">
        <v>27</v>
      </c>
      <c r="D100" s="15"/>
      <c r="E100" s="95"/>
      <c r="F100" s="149"/>
      <c r="G100" s="30"/>
      <c r="H100" s="162"/>
      <c r="I100" s="157"/>
    </row>
    <row r="101" spans="1:9" x14ac:dyDescent="0.2">
      <c r="A101" s="33">
        <v>90</v>
      </c>
      <c r="B101" s="68" t="s">
        <v>160</v>
      </c>
      <c r="C101" s="154" t="s">
        <v>44</v>
      </c>
      <c r="D101" s="17"/>
      <c r="E101" s="96"/>
      <c r="F101" s="150"/>
      <c r="G101" s="30"/>
      <c r="H101" s="162"/>
      <c r="I101" s="157"/>
    </row>
    <row r="102" spans="1:9" x14ac:dyDescent="0.2">
      <c r="A102" s="33">
        <v>91</v>
      </c>
      <c r="B102" s="68" t="s">
        <v>161</v>
      </c>
      <c r="C102" s="154" t="s">
        <v>33</v>
      </c>
      <c r="D102" s="15"/>
      <c r="E102" s="95"/>
      <c r="F102" s="149"/>
      <c r="G102" s="30"/>
      <c r="H102" s="162"/>
      <c r="I102" s="157"/>
    </row>
    <row r="103" spans="1:9" x14ac:dyDescent="0.2">
      <c r="A103" s="33">
        <v>92</v>
      </c>
      <c r="B103" s="67" t="s">
        <v>162</v>
      </c>
      <c r="C103" s="154" t="s">
        <v>29</v>
      </c>
      <c r="D103" s="17"/>
      <c r="E103" s="96"/>
      <c r="F103" s="150"/>
      <c r="G103" s="30"/>
      <c r="H103" s="162"/>
      <c r="I103" s="157"/>
    </row>
    <row r="104" spans="1:9" x14ac:dyDescent="0.2">
      <c r="A104" s="33">
        <v>93</v>
      </c>
      <c r="B104" s="67" t="s">
        <v>163</v>
      </c>
      <c r="C104" s="154" t="s">
        <v>30</v>
      </c>
      <c r="D104" s="15"/>
      <c r="E104" s="95"/>
      <c r="F104" s="149"/>
      <c r="G104" s="30"/>
      <c r="H104" s="162"/>
      <c r="I104" s="157"/>
    </row>
    <row r="105" spans="1:9" x14ac:dyDescent="0.2">
      <c r="A105" s="33">
        <v>94</v>
      </c>
      <c r="B105" s="69" t="s">
        <v>164</v>
      </c>
      <c r="C105" s="154" t="s">
        <v>14</v>
      </c>
      <c r="D105" s="15"/>
      <c r="E105" s="95"/>
      <c r="F105" s="149"/>
      <c r="G105" s="30"/>
      <c r="H105" s="162"/>
      <c r="I105" s="157"/>
    </row>
    <row r="106" spans="1:9" x14ac:dyDescent="0.2">
      <c r="A106" s="33">
        <v>95</v>
      </c>
      <c r="B106" s="67" t="s">
        <v>165</v>
      </c>
      <c r="C106" s="154" t="s">
        <v>31</v>
      </c>
      <c r="D106" s="16"/>
      <c r="E106" s="94"/>
      <c r="F106" s="148"/>
      <c r="G106" s="30"/>
      <c r="H106" s="162"/>
      <c r="I106" s="157"/>
    </row>
    <row r="107" spans="1:9" x14ac:dyDescent="0.2">
      <c r="A107" s="33">
        <v>96</v>
      </c>
      <c r="B107" s="67" t="s">
        <v>166</v>
      </c>
      <c r="C107" s="154" t="s">
        <v>15</v>
      </c>
      <c r="D107" s="17"/>
      <c r="E107" s="96"/>
      <c r="F107" s="150"/>
      <c r="G107" s="30"/>
      <c r="H107" s="162"/>
      <c r="I107" s="157"/>
    </row>
    <row r="108" spans="1:9" x14ac:dyDescent="0.2">
      <c r="A108" s="33">
        <v>97</v>
      </c>
      <c r="B108" s="56" t="s">
        <v>167</v>
      </c>
      <c r="C108" s="110" t="s">
        <v>13</v>
      </c>
      <c r="D108" s="15"/>
      <c r="E108" s="95"/>
      <c r="F108" s="149"/>
      <c r="G108" s="30"/>
      <c r="H108" s="162"/>
      <c r="I108" s="157"/>
    </row>
    <row r="109" spans="1:9" x14ac:dyDescent="0.2">
      <c r="A109" s="33">
        <v>98</v>
      </c>
      <c r="B109" s="69" t="s">
        <v>168</v>
      </c>
      <c r="C109" s="154" t="s">
        <v>32</v>
      </c>
      <c r="D109" s="16"/>
      <c r="E109" s="94"/>
      <c r="F109" s="148"/>
      <c r="G109" s="30"/>
      <c r="H109" s="162"/>
      <c r="I109" s="157"/>
    </row>
    <row r="110" spans="1:9" x14ac:dyDescent="0.2">
      <c r="A110" s="33">
        <v>99</v>
      </c>
      <c r="B110" s="69" t="s">
        <v>169</v>
      </c>
      <c r="C110" s="154" t="s">
        <v>54</v>
      </c>
      <c r="D110" s="15"/>
      <c r="E110" s="95"/>
      <c r="F110" s="149"/>
      <c r="G110" s="30"/>
      <c r="H110" s="162"/>
      <c r="I110" s="157"/>
    </row>
    <row r="111" spans="1:9" x14ac:dyDescent="0.2">
      <c r="A111" s="33">
        <v>100</v>
      </c>
      <c r="B111" s="67" t="s">
        <v>170</v>
      </c>
      <c r="C111" s="154" t="s">
        <v>34</v>
      </c>
      <c r="D111" s="15"/>
      <c r="E111" s="95"/>
      <c r="F111" s="149"/>
      <c r="G111" s="30"/>
      <c r="H111" s="162"/>
      <c r="I111" s="157"/>
    </row>
    <row r="112" spans="1:9" x14ac:dyDescent="0.2">
      <c r="A112" s="33">
        <v>101</v>
      </c>
      <c r="B112" s="68" t="s">
        <v>171</v>
      </c>
      <c r="C112" s="154" t="s">
        <v>241</v>
      </c>
      <c r="D112" s="17"/>
      <c r="E112" s="96"/>
      <c r="F112" s="150"/>
      <c r="G112" s="30"/>
      <c r="H112" s="162"/>
      <c r="I112" s="157"/>
    </row>
    <row r="113" spans="1:9" x14ac:dyDescent="0.2">
      <c r="A113" s="33">
        <v>102</v>
      </c>
      <c r="B113" s="67" t="s">
        <v>172</v>
      </c>
      <c r="C113" s="154" t="s">
        <v>173</v>
      </c>
      <c r="D113" s="16"/>
      <c r="E113" s="94"/>
      <c r="F113" s="148"/>
      <c r="G113" s="30"/>
      <c r="H113" s="162"/>
      <c r="I113" s="157"/>
    </row>
    <row r="114" spans="1:9" x14ac:dyDescent="0.2">
      <c r="A114" s="33">
        <v>103</v>
      </c>
      <c r="B114" s="67" t="s">
        <v>174</v>
      </c>
      <c r="C114" s="154" t="s">
        <v>175</v>
      </c>
      <c r="D114" s="16"/>
      <c r="E114" s="94"/>
      <c r="F114" s="148"/>
      <c r="G114" s="30"/>
      <c r="H114" s="162"/>
      <c r="I114" s="157"/>
    </row>
    <row r="115" spans="1:9" x14ac:dyDescent="0.2">
      <c r="A115" s="33">
        <v>104</v>
      </c>
      <c r="B115" s="69" t="s">
        <v>176</v>
      </c>
      <c r="C115" s="154" t="s">
        <v>177</v>
      </c>
      <c r="D115" s="16"/>
      <c r="E115" s="94"/>
      <c r="F115" s="148"/>
      <c r="G115" s="30"/>
      <c r="H115" s="162"/>
      <c r="I115" s="157"/>
    </row>
    <row r="116" spans="1:9" x14ac:dyDescent="0.2">
      <c r="A116" s="33">
        <v>105</v>
      </c>
      <c r="B116" s="69" t="s">
        <v>178</v>
      </c>
      <c r="C116" s="154" t="s">
        <v>179</v>
      </c>
      <c r="D116" s="15"/>
      <c r="E116" s="95"/>
      <c r="F116" s="149"/>
      <c r="G116" s="30"/>
      <c r="H116" s="162"/>
      <c r="I116" s="157"/>
    </row>
    <row r="117" spans="1:9" x14ac:dyDescent="0.2">
      <c r="A117" s="33">
        <v>106</v>
      </c>
      <c r="B117" s="69" t="s">
        <v>180</v>
      </c>
      <c r="C117" s="154" t="s">
        <v>181</v>
      </c>
      <c r="D117" s="17"/>
      <c r="E117" s="96"/>
      <c r="F117" s="150"/>
      <c r="G117" s="30"/>
      <c r="H117" s="162"/>
      <c r="I117" s="157"/>
    </row>
    <row r="118" spans="1:9" x14ac:dyDescent="0.2">
      <c r="A118" s="33">
        <v>107</v>
      </c>
      <c r="B118" s="69" t="s">
        <v>182</v>
      </c>
      <c r="C118" s="154" t="s">
        <v>183</v>
      </c>
      <c r="D118" s="16"/>
      <c r="E118" s="94"/>
      <c r="F118" s="148"/>
      <c r="G118" s="30"/>
      <c r="H118" s="162"/>
      <c r="I118" s="157"/>
    </row>
    <row r="119" spans="1:9" x14ac:dyDescent="0.2">
      <c r="A119" s="33">
        <v>108</v>
      </c>
      <c r="B119" s="69" t="s">
        <v>184</v>
      </c>
      <c r="C119" s="154" t="s">
        <v>185</v>
      </c>
      <c r="D119" s="16"/>
      <c r="E119" s="94"/>
      <c r="F119" s="148"/>
      <c r="G119" s="30"/>
      <c r="H119" s="162"/>
      <c r="I119" s="157"/>
    </row>
    <row r="120" spans="1:9" x14ac:dyDescent="0.2">
      <c r="A120" s="33">
        <v>109</v>
      </c>
      <c r="B120" s="69" t="s">
        <v>186</v>
      </c>
      <c r="C120" s="154" t="s">
        <v>187</v>
      </c>
      <c r="D120" s="15"/>
      <c r="E120" s="95"/>
      <c r="F120" s="149"/>
      <c r="G120" s="30"/>
      <c r="H120" s="162"/>
      <c r="I120" s="157"/>
    </row>
    <row r="121" spans="1:9" x14ac:dyDescent="0.2">
      <c r="A121" s="33">
        <v>110</v>
      </c>
      <c r="B121" s="72" t="s">
        <v>188</v>
      </c>
      <c r="C121" s="160" t="s">
        <v>189</v>
      </c>
      <c r="D121" s="15"/>
      <c r="E121" s="95"/>
      <c r="F121" s="149"/>
      <c r="G121" s="30"/>
      <c r="H121" s="162"/>
      <c r="I121" s="157"/>
    </row>
    <row r="122" spans="1:9" x14ac:dyDescent="0.2">
      <c r="A122" s="33">
        <v>111</v>
      </c>
      <c r="B122" s="72" t="s">
        <v>278</v>
      </c>
      <c r="C122" s="160" t="s">
        <v>250</v>
      </c>
      <c r="D122" s="16"/>
      <c r="E122" s="94"/>
      <c r="F122" s="148"/>
      <c r="G122" s="30"/>
      <c r="H122" s="162"/>
      <c r="I122" s="157"/>
    </row>
    <row r="123" spans="1:9" x14ac:dyDescent="0.2">
      <c r="A123" s="33">
        <v>112</v>
      </c>
      <c r="B123" s="68" t="s">
        <v>190</v>
      </c>
      <c r="C123" s="154" t="s">
        <v>191</v>
      </c>
      <c r="D123" s="16"/>
      <c r="E123" s="94"/>
      <c r="F123" s="148"/>
      <c r="G123" s="30"/>
      <c r="H123" s="162"/>
      <c r="I123" s="157"/>
    </row>
    <row r="124" spans="1:9" x14ac:dyDescent="0.2">
      <c r="A124" s="33">
        <v>113</v>
      </c>
      <c r="B124" s="69" t="s">
        <v>192</v>
      </c>
      <c r="C124" s="154" t="s">
        <v>193</v>
      </c>
      <c r="D124" s="15"/>
      <c r="E124" s="95"/>
      <c r="F124" s="149"/>
      <c r="G124" s="30"/>
      <c r="H124" s="162"/>
      <c r="I124" s="157"/>
    </row>
    <row r="125" spans="1:9" x14ac:dyDescent="0.2">
      <c r="A125" s="33">
        <v>114</v>
      </c>
      <c r="B125" s="67" t="s">
        <v>194</v>
      </c>
      <c r="C125" s="161" t="s">
        <v>195</v>
      </c>
      <c r="D125" s="16"/>
      <c r="E125" s="94"/>
      <c r="F125" s="148"/>
      <c r="G125" s="30"/>
      <c r="H125" s="162"/>
      <c r="I125" s="157"/>
    </row>
    <row r="126" spans="1:9" x14ac:dyDescent="0.2">
      <c r="A126" s="33">
        <v>115</v>
      </c>
      <c r="B126" s="69" t="s">
        <v>196</v>
      </c>
      <c r="C126" s="154" t="s">
        <v>294</v>
      </c>
      <c r="D126" s="15"/>
      <c r="E126" s="95"/>
      <c r="F126" s="149"/>
      <c r="G126" s="30"/>
      <c r="H126" s="162"/>
      <c r="I126" s="157"/>
    </row>
    <row r="127" spans="1:9" x14ac:dyDescent="0.2">
      <c r="A127" s="33">
        <v>116</v>
      </c>
      <c r="B127" s="68" t="s">
        <v>197</v>
      </c>
      <c r="C127" s="154" t="s">
        <v>279</v>
      </c>
      <c r="D127" s="15"/>
      <c r="E127" s="95"/>
      <c r="F127" s="149"/>
      <c r="G127" s="30"/>
      <c r="H127" s="162"/>
      <c r="I127" s="157"/>
    </row>
    <row r="128" spans="1:9" x14ac:dyDescent="0.2">
      <c r="A128" s="33">
        <v>117</v>
      </c>
      <c r="B128" s="68" t="s">
        <v>198</v>
      </c>
      <c r="C128" s="154" t="s">
        <v>199</v>
      </c>
      <c r="D128" s="15"/>
      <c r="E128" s="95"/>
      <c r="F128" s="149"/>
      <c r="G128" s="147">
        <v>72635774.399999991</v>
      </c>
      <c r="H128" s="162"/>
      <c r="I128" s="158">
        <f>F128+G128+H128</f>
        <v>72635774.399999991</v>
      </c>
    </row>
    <row r="129" spans="1:9" x14ac:dyDescent="0.2">
      <c r="A129" s="33">
        <v>118</v>
      </c>
      <c r="B129" s="68" t="s">
        <v>200</v>
      </c>
      <c r="C129" s="154" t="s">
        <v>201</v>
      </c>
      <c r="D129" s="15"/>
      <c r="E129" s="95"/>
      <c r="F129" s="149"/>
      <c r="G129" s="147">
        <v>42896783.159999996</v>
      </c>
      <c r="H129" s="162"/>
      <c r="I129" s="158">
        <f>F129+G129+H129</f>
        <v>42896783.159999996</v>
      </c>
    </row>
    <row r="130" spans="1:9" x14ac:dyDescent="0.2">
      <c r="A130" s="33">
        <v>119</v>
      </c>
      <c r="B130" s="67" t="s">
        <v>202</v>
      </c>
      <c r="C130" s="154" t="s">
        <v>203</v>
      </c>
      <c r="D130" s="15"/>
      <c r="E130" s="95"/>
      <c r="F130" s="149"/>
      <c r="G130" s="30"/>
      <c r="H130" s="162"/>
      <c r="I130" s="157"/>
    </row>
    <row r="131" spans="1:9" x14ac:dyDescent="0.2">
      <c r="A131" s="33">
        <v>120</v>
      </c>
      <c r="B131" s="68" t="s">
        <v>204</v>
      </c>
      <c r="C131" s="154" t="s">
        <v>205</v>
      </c>
      <c r="D131" s="22"/>
      <c r="E131" s="100"/>
      <c r="F131" s="155"/>
      <c r="G131" s="30"/>
      <c r="H131" s="162"/>
      <c r="I131" s="157"/>
    </row>
    <row r="132" spans="1:9" x14ac:dyDescent="0.2">
      <c r="A132" s="33">
        <v>121</v>
      </c>
      <c r="B132" s="69" t="s">
        <v>206</v>
      </c>
      <c r="C132" s="154" t="s">
        <v>207</v>
      </c>
      <c r="D132" s="16"/>
      <c r="E132" s="94"/>
      <c r="F132" s="148"/>
      <c r="G132" s="30"/>
      <c r="H132" s="162"/>
      <c r="I132" s="157"/>
    </row>
    <row r="133" spans="1:9" x14ac:dyDescent="0.2">
      <c r="A133" s="33">
        <v>122</v>
      </c>
      <c r="B133" s="69" t="s">
        <v>208</v>
      </c>
      <c r="C133" s="154" t="s">
        <v>209</v>
      </c>
      <c r="D133" s="15"/>
      <c r="E133" s="95"/>
      <c r="F133" s="149"/>
      <c r="G133" s="30"/>
      <c r="H133" s="162"/>
      <c r="I133" s="157"/>
    </row>
    <row r="134" spans="1:9" x14ac:dyDescent="0.2">
      <c r="A134" s="33">
        <v>123</v>
      </c>
      <c r="B134" s="69" t="s">
        <v>210</v>
      </c>
      <c r="C134" s="154" t="s">
        <v>247</v>
      </c>
      <c r="D134" s="15"/>
      <c r="E134" s="95"/>
      <c r="F134" s="149"/>
      <c r="G134" s="30"/>
      <c r="H134" s="162"/>
      <c r="I134" s="157"/>
    </row>
    <row r="135" spans="1:9" x14ac:dyDescent="0.2">
      <c r="A135" s="33">
        <v>124</v>
      </c>
      <c r="B135" s="69" t="s">
        <v>211</v>
      </c>
      <c r="C135" s="154" t="s">
        <v>212</v>
      </c>
      <c r="D135" s="15"/>
      <c r="E135" s="95"/>
      <c r="F135" s="149"/>
      <c r="G135" s="30"/>
      <c r="H135" s="162"/>
      <c r="I135" s="157"/>
    </row>
    <row r="136" spans="1:9" x14ac:dyDescent="0.2">
      <c r="A136" s="33">
        <v>125</v>
      </c>
      <c r="B136" s="69" t="s">
        <v>213</v>
      </c>
      <c r="C136" s="154" t="s">
        <v>41</v>
      </c>
      <c r="D136" s="15"/>
      <c r="E136" s="95"/>
      <c r="F136" s="149"/>
      <c r="G136" s="30"/>
      <c r="H136" s="162"/>
      <c r="I136" s="157"/>
    </row>
    <row r="137" spans="1:9" x14ac:dyDescent="0.2">
      <c r="A137" s="33">
        <v>126</v>
      </c>
      <c r="B137" s="67" t="s">
        <v>214</v>
      </c>
      <c r="C137" s="154" t="s">
        <v>47</v>
      </c>
      <c r="D137" s="15"/>
      <c r="E137" s="95"/>
      <c r="F137" s="149"/>
      <c r="G137" s="30"/>
      <c r="H137" s="162"/>
      <c r="I137" s="157"/>
    </row>
    <row r="138" spans="1:9" x14ac:dyDescent="0.2">
      <c r="A138" s="33">
        <v>127</v>
      </c>
      <c r="B138" s="67" t="s">
        <v>215</v>
      </c>
      <c r="C138" s="154" t="s">
        <v>251</v>
      </c>
      <c r="D138" s="15"/>
      <c r="E138" s="95"/>
      <c r="F138" s="149"/>
      <c r="G138" s="30"/>
      <c r="H138" s="162"/>
      <c r="I138" s="157"/>
    </row>
    <row r="139" spans="1:9" x14ac:dyDescent="0.2">
      <c r="A139" s="33">
        <v>128</v>
      </c>
      <c r="B139" s="67" t="s">
        <v>216</v>
      </c>
      <c r="C139" s="154" t="s">
        <v>49</v>
      </c>
      <c r="D139" s="16"/>
      <c r="E139" s="94"/>
      <c r="F139" s="148"/>
      <c r="G139" s="30"/>
      <c r="H139" s="162"/>
      <c r="I139" s="157"/>
    </row>
    <row r="140" spans="1:9" x14ac:dyDescent="0.2">
      <c r="A140" s="33">
        <v>129</v>
      </c>
      <c r="B140" s="69" t="s">
        <v>217</v>
      </c>
      <c r="C140" s="154" t="s">
        <v>48</v>
      </c>
      <c r="D140" s="16"/>
      <c r="E140" s="94"/>
      <c r="F140" s="148"/>
      <c r="G140" s="30"/>
      <c r="H140" s="162"/>
      <c r="I140" s="157"/>
    </row>
    <row r="141" spans="1:9" x14ac:dyDescent="0.2">
      <c r="A141" s="33">
        <v>130</v>
      </c>
      <c r="B141" s="69" t="s">
        <v>218</v>
      </c>
      <c r="C141" s="154" t="s">
        <v>219</v>
      </c>
      <c r="D141" s="15"/>
      <c r="E141" s="95"/>
      <c r="F141" s="149"/>
      <c r="G141" s="30"/>
      <c r="H141" s="162"/>
      <c r="I141" s="157"/>
    </row>
    <row r="142" spans="1:9" x14ac:dyDescent="0.2">
      <c r="A142" s="33">
        <v>131</v>
      </c>
      <c r="B142" s="69" t="s">
        <v>220</v>
      </c>
      <c r="C142" s="154" t="s">
        <v>42</v>
      </c>
      <c r="D142" s="15"/>
      <c r="E142" s="95"/>
      <c r="F142" s="149"/>
      <c r="G142" s="30"/>
      <c r="H142" s="162"/>
      <c r="I142" s="157"/>
    </row>
    <row r="143" spans="1:9" x14ac:dyDescent="0.2">
      <c r="A143" s="33">
        <v>132</v>
      </c>
      <c r="B143" s="67" t="s">
        <v>221</v>
      </c>
      <c r="C143" s="154" t="s">
        <v>249</v>
      </c>
      <c r="D143" s="15"/>
      <c r="E143" s="95"/>
      <c r="F143" s="149"/>
      <c r="G143" s="30"/>
      <c r="H143" s="162"/>
      <c r="I143" s="157"/>
    </row>
    <row r="144" spans="1:9" x14ac:dyDescent="0.2">
      <c r="A144" s="33">
        <v>133</v>
      </c>
      <c r="B144" s="68" t="s">
        <v>222</v>
      </c>
      <c r="C144" s="154" t="s">
        <v>223</v>
      </c>
      <c r="D144" s="15"/>
      <c r="E144" s="95"/>
      <c r="F144" s="149"/>
      <c r="G144" s="30"/>
      <c r="H144" s="162"/>
      <c r="I144" s="157"/>
    </row>
    <row r="145" spans="1:9" x14ac:dyDescent="0.2">
      <c r="A145" s="33">
        <v>134</v>
      </c>
      <c r="B145" s="69" t="s">
        <v>224</v>
      </c>
      <c r="C145" s="154" t="s">
        <v>225</v>
      </c>
      <c r="D145" s="15"/>
      <c r="E145" s="95"/>
      <c r="F145" s="149"/>
      <c r="G145" s="30"/>
      <c r="H145" s="162"/>
      <c r="I145" s="157"/>
    </row>
    <row r="146" spans="1:9" x14ac:dyDescent="0.2">
      <c r="A146" s="33">
        <v>135</v>
      </c>
      <c r="B146" s="67" t="s">
        <v>226</v>
      </c>
      <c r="C146" s="154" t="s">
        <v>227</v>
      </c>
      <c r="D146" s="15"/>
      <c r="E146" s="95"/>
      <c r="F146" s="149"/>
      <c r="G146" s="30"/>
      <c r="H146" s="162"/>
      <c r="I146" s="157"/>
    </row>
    <row r="147" spans="1:9" x14ac:dyDescent="0.2">
      <c r="A147" s="33">
        <v>136</v>
      </c>
      <c r="B147" s="69" t="s">
        <v>228</v>
      </c>
      <c r="C147" s="154" t="s">
        <v>229</v>
      </c>
      <c r="D147" s="16"/>
      <c r="E147" s="94"/>
      <c r="F147" s="148"/>
      <c r="G147" s="30"/>
      <c r="H147" s="162"/>
      <c r="I147" s="157"/>
    </row>
    <row r="148" spans="1:9" x14ac:dyDescent="0.2">
      <c r="A148" s="33">
        <v>137</v>
      </c>
      <c r="B148" s="58" t="s">
        <v>282</v>
      </c>
      <c r="C148" s="124" t="s">
        <v>283</v>
      </c>
      <c r="D148" s="15"/>
      <c r="E148" s="95"/>
      <c r="F148" s="149"/>
      <c r="G148" s="294"/>
      <c r="H148" s="162"/>
      <c r="I148" s="157"/>
    </row>
    <row r="149" spans="1:9" x14ac:dyDescent="0.2">
      <c r="A149" s="33">
        <v>138</v>
      </c>
      <c r="B149" s="59" t="s">
        <v>284</v>
      </c>
      <c r="C149" s="111" t="s">
        <v>285</v>
      </c>
      <c r="D149" s="293"/>
      <c r="E149" s="62"/>
      <c r="F149" s="124"/>
      <c r="G149" s="294"/>
      <c r="H149" s="162"/>
      <c r="I149" s="157"/>
    </row>
    <row r="150" spans="1:9" x14ac:dyDescent="0.2">
      <c r="A150" s="299">
        <v>139</v>
      </c>
      <c r="B150" s="58" t="s">
        <v>286</v>
      </c>
      <c r="C150" s="124" t="s">
        <v>287</v>
      </c>
      <c r="D150" s="295"/>
      <c r="E150" s="63"/>
      <c r="F150" s="111"/>
      <c r="G150" s="294"/>
      <c r="H150" s="162"/>
      <c r="I150" s="157"/>
    </row>
    <row r="151" spans="1:9" x14ac:dyDescent="0.2">
      <c r="A151" s="273">
        <v>140</v>
      </c>
      <c r="B151" s="330" t="s">
        <v>292</v>
      </c>
      <c r="C151" s="274" t="s">
        <v>293</v>
      </c>
      <c r="D151" s="275"/>
      <c r="E151" s="276"/>
      <c r="F151" s="277"/>
      <c r="G151" s="278"/>
      <c r="H151" s="279"/>
      <c r="I151" s="280"/>
    </row>
    <row r="152" spans="1:9" x14ac:dyDescent="0.2">
      <c r="A152" s="303">
        <v>141</v>
      </c>
      <c r="B152" s="332" t="s">
        <v>339</v>
      </c>
      <c r="C152" s="272" t="s">
        <v>338</v>
      </c>
      <c r="D152" s="293"/>
      <c r="E152" s="62"/>
      <c r="F152" s="124"/>
      <c r="G152" s="294"/>
      <c r="H152" s="162"/>
      <c r="I152" s="157"/>
    </row>
    <row r="153" spans="1:9" ht="12.75" thickBot="1" x14ac:dyDescent="0.25">
      <c r="A153" s="283">
        <v>142</v>
      </c>
      <c r="B153" s="320" t="s">
        <v>341</v>
      </c>
      <c r="C153" s="306" t="s">
        <v>340</v>
      </c>
      <c r="D153" s="296"/>
      <c r="E153" s="291"/>
      <c r="F153" s="297"/>
      <c r="G153" s="32"/>
      <c r="H153" s="298"/>
      <c r="I153" s="292"/>
    </row>
    <row r="154" spans="1:9" x14ac:dyDescent="0.2">
      <c r="A154" s="23"/>
      <c r="B154" s="23"/>
      <c r="C154" s="24"/>
      <c r="D154" s="24"/>
      <c r="E154" s="24"/>
      <c r="F154" s="24"/>
      <c r="G154" s="64">
        <v>115532557.56</v>
      </c>
    </row>
    <row r="155" spans="1:9" x14ac:dyDescent="0.2">
      <c r="G155" s="5">
        <f>G154-G6</f>
        <v>0</v>
      </c>
    </row>
    <row r="157" spans="1:9" x14ac:dyDescent="0.2">
      <c r="A157" s="27"/>
      <c r="B157" s="27"/>
      <c r="C157" s="28"/>
      <c r="D157" s="28"/>
      <c r="E157" s="28"/>
      <c r="F157" s="28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5"/>
  <sheetViews>
    <sheetView zoomScale="90" zoomScaleNormal="90" workbookViewId="0">
      <pane xSplit="3" ySplit="8" topLeftCell="D9" activePane="bottomRight" state="frozen"/>
      <selection activeCell="C173" sqref="C173"/>
      <selection pane="topRight" activeCell="C173" sqref="C173"/>
      <selection pane="bottomLeft" activeCell="C173" sqref="C173"/>
      <selection pane="bottomRight" activeCell="O27" sqref="O27"/>
    </sheetView>
  </sheetViews>
  <sheetFormatPr defaultRowHeight="12" x14ac:dyDescent="0.2"/>
  <cols>
    <col min="1" max="1" width="5" style="10" customWidth="1"/>
    <col min="2" max="2" width="8.5703125" style="10" customWidth="1"/>
    <col min="3" max="3" width="37.5703125" style="11" customWidth="1"/>
    <col min="4" max="4" width="13" style="11" customWidth="1"/>
    <col min="5" max="5" width="13.42578125" style="11" customWidth="1"/>
    <col min="6" max="6" width="12.7109375" style="11" customWidth="1"/>
    <col min="7" max="7" width="12.85546875" style="12" customWidth="1"/>
    <col min="8" max="10" width="14" style="12" customWidth="1"/>
    <col min="11" max="11" width="14.7109375" style="12" customWidth="1"/>
    <col min="12" max="16384" width="9.140625" style="10"/>
  </cols>
  <sheetData>
    <row r="1" spans="1:11" ht="19.5" customHeight="1" x14ac:dyDescent="0.2">
      <c r="A1" s="419" t="s">
        <v>297</v>
      </c>
      <c r="B1" s="420"/>
      <c r="C1" s="420"/>
      <c r="D1" s="420"/>
      <c r="E1" s="420"/>
      <c r="F1" s="420"/>
      <c r="G1" s="421"/>
      <c r="H1" s="421"/>
      <c r="I1" s="421"/>
      <c r="J1" s="421"/>
      <c r="K1" s="421"/>
    </row>
    <row r="2" spans="1:11" ht="12.75" customHeight="1" thickBot="1" x14ac:dyDescent="0.25">
      <c r="A2" s="13"/>
      <c r="B2" s="13"/>
      <c r="C2" s="13"/>
      <c r="D2" s="13"/>
      <c r="E2" s="13"/>
      <c r="F2" s="13"/>
      <c r="G2" s="14"/>
    </row>
    <row r="3" spans="1:11" ht="12.75" x14ac:dyDescent="0.2">
      <c r="A3" s="394" t="s">
        <v>45</v>
      </c>
      <c r="B3" s="397" t="s">
        <v>295</v>
      </c>
      <c r="C3" s="400" t="s">
        <v>46</v>
      </c>
      <c r="D3" s="404" t="s">
        <v>290</v>
      </c>
      <c r="E3" s="405"/>
      <c r="F3" s="406"/>
      <c r="G3" s="422" t="s">
        <v>319</v>
      </c>
      <c r="H3" s="425" t="s">
        <v>318</v>
      </c>
      <c r="I3" s="430" t="s">
        <v>335</v>
      </c>
      <c r="J3" s="431"/>
      <c r="K3" s="428" t="s">
        <v>289</v>
      </c>
    </row>
    <row r="4" spans="1:11" ht="7.5" customHeight="1" x14ac:dyDescent="0.2">
      <c r="A4" s="395"/>
      <c r="B4" s="398"/>
      <c r="C4" s="401"/>
      <c r="D4" s="415" t="s">
        <v>316</v>
      </c>
      <c r="E4" s="417" t="s">
        <v>253</v>
      </c>
      <c r="F4" s="418" t="s">
        <v>257</v>
      </c>
      <c r="G4" s="423"/>
      <c r="H4" s="426"/>
      <c r="I4" s="432"/>
      <c r="J4" s="433"/>
      <c r="K4" s="414"/>
    </row>
    <row r="5" spans="1:11" ht="58.5" customHeight="1" thickBot="1" x14ac:dyDescent="0.25">
      <c r="A5" s="396"/>
      <c r="B5" s="399"/>
      <c r="C5" s="402"/>
      <c r="D5" s="416"/>
      <c r="E5" s="365"/>
      <c r="F5" s="370"/>
      <c r="G5" s="424"/>
      <c r="H5" s="427"/>
      <c r="I5" s="252" t="s">
        <v>336</v>
      </c>
      <c r="J5" s="253" t="s">
        <v>337</v>
      </c>
      <c r="K5" s="429"/>
    </row>
    <row r="6" spans="1:11" x14ac:dyDescent="0.2">
      <c r="A6" s="386" t="s">
        <v>246</v>
      </c>
      <c r="B6" s="387"/>
      <c r="C6" s="388"/>
      <c r="D6" s="143">
        <f>SUM(D7:D8)</f>
        <v>0</v>
      </c>
      <c r="E6" s="139">
        <f>SUM(E7:E8)</f>
        <v>0</v>
      </c>
      <c r="F6" s="222">
        <f>SUM(F7:F8)</f>
        <v>0</v>
      </c>
      <c r="G6" s="225">
        <f>SUM(G7:G8)</f>
        <v>0</v>
      </c>
      <c r="H6" s="256">
        <f>SUM(H7:H8)</f>
        <v>75396000</v>
      </c>
      <c r="I6" s="257">
        <f>SUM(I7:I8)</f>
        <v>16644000</v>
      </c>
      <c r="J6" s="258">
        <f>SUM(J7:J8)</f>
        <v>58752000</v>
      </c>
      <c r="K6" s="142">
        <f>SUM(K7:K8)</f>
        <v>75396000</v>
      </c>
    </row>
    <row r="7" spans="1:11" x14ac:dyDescent="0.2">
      <c r="A7" s="6"/>
      <c r="B7" s="66"/>
      <c r="C7" s="159" t="s">
        <v>55</v>
      </c>
      <c r="D7" s="144"/>
      <c r="E7" s="223"/>
      <c r="F7" s="224"/>
      <c r="G7" s="176"/>
      <c r="H7" s="254"/>
      <c r="I7" s="81"/>
      <c r="J7" s="145"/>
      <c r="K7" s="156"/>
    </row>
    <row r="8" spans="1:11" x14ac:dyDescent="0.2">
      <c r="A8" s="389" t="s">
        <v>245</v>
      </c>
      <c r="B8" s="390"/>
      <c r="C8" s="391"/>
      <c r="D8" s="214">
        <f t="shared" ref="D8:K8" si="0">SUM(D9:D151)-D91</f>
        <v>0</v>
      </c>
      <c r="E8" s="215">
        <f t="shared" si="0"/>
        <v>0</v>
      </c>
      <c r="F8" s="216">
        <f t="shared" si="0"/>
        <v>0</v>
      </c>
      <c r="G8" s="227">
        <f t="shared" si="0"/>
        <v>0</v>
      </c>
      <c r="H8" s="255">
        <f t="shared" si="0"/>
        <v>75396000</v>
      </c>
      <c r="I8" s="220">
        <f t="shared" si="0"/>
        <v>16644000</v>
      </c>
      <c r="J8" s="116">
        <f t="shared" si="0"/>
        <v>58752000</v>
      </c>
      <c r="K8" s="116">
        <f t="shared" si="0"/>
        <v>75396000</v>
      </c>
    </row>
    <row r="9" spans="1:11" x14ac:dyDescent="0.2">
      <c r="A9" s="33">
        <v>1</v>
      </c>
      <c r="B9" s="67" t="s">
        <v>57</v>
      </c>
      <c r="C9" s="154" t="s">
        <v>43</v>
      </c>
      <c r="D9" s="16"/>
      <c r="E9" s="94"/>
      <c r="F9" s="148"/>
      <c r="G9" s="234"/>
      <c r="H9" s="248"/>
      <c r="I9" s="247"/>
      <c r="J9" s="249"/>
      <c r="K9" s="157"/>
    </row>
    <row r="10" spans="1:11" x14ac:dyDescent="0.2">
      <c r="A10" s="33">
        <v>2</v>
      </c>
      <c r="B10" s="68" t="s">
        <v>58</v>
      </c>
      <c r="C10" s="154" t="s">
        <v>230</v>
      </c>
      <c r="D10" s="16"/>
      <c r="E10" s="94"/>
      <c r="F10" s="148"/>
      <c r="G10" s="246"/>
      <c r="H10" s="248"/>
      <c r="I10" s="247"/>
      <c r="J10" s="249"/>
      <c r="K10" s="157"/>
    </row>
    <row r="11" spans="1:11" x14ac:dyDescent="0.2">
      <c r="A11" s="33">
        <v>3</v>
      </c>
      <c r="B11" s="57" t="s">
        <v>59</v>
      </c>
      <c r="C11" s="110" t="s">
        <v>5</v>
      </c>
      <c r="D11" s="15"/>
      <c r="E11" s="95"/>
      <c r="F11" s="149"/>
      <c r="G11" s="246"/>
      <c r="H11" s="248"/>
      <c r="I11" s="247"/>
      <c r="J11" s="249"/>
      <c r="K11" s="157"/>
    </row>
    <row r="12" spans="1:11" x14ac:dyDescent="0.2">
      <c r="A12" s="33">
        <v>4</v>
      </c>
      <c r="B12" s="67" t="s">
        <v>60</v>
      </c>
      <c r="C12" s="154" t="s">
        <v>231</v>
      </c>
      <c r="D12" s="16"/>
      <c r="E12" s="94"/>
      <c r="F12" s="148"/>
      <c r="G12" s="246"/>
      <c r="H12" s="248"/>
      <c r="I12" s="247"/>
      <c r="J12" s="249"/>
      <c r="K12" s="157"/>
    </row>
    <row r="13" spans="1:11" x14ac:dyDescent="0.2">
      <c r="A13" s="33">
        <v>5</v>
      </c>
      <c r="B13" s="67" t="s">
        <v>61</v>
      </c>
      <c r="C13" s="154" t="s">
        <v>8</v>
      </c>
      <c r="D13" s="16"/>
      <c r="E13" s="94"/>
      <c r="F13" s="148"/>
      <c r="G13" s="246"/>
      <c r="H13" s="248"/>
      <c r="I13" s="247"/>
      <c r="J13" s="249"/>
      <c r="K13" s="157"/>
    </row>
    <row r="14" spans="1:11" x14ac:dyDescent="0.2">
      <c r="A14" s="33">
        <v>6</v>
      </c>
      <c r="B14" s="57" t="s">
        <v>62</v>
      </c>
      <c r="C14" s="110" t="s">
        <v>63</v>
      </c>
      <c r="D14" s="15"/>
      <c r="E14" s="95"/>
      <c r="F14" s="149"/>
      <c r="G14" s="246"/>
      <c r="H14" s="248"/>
      <c r="I14" s="247"/>
      <c r="J14" s="249"/>
      <c r="K14" s="157"/>
    </row>
    <row r="15" spans="1:11" x14ac:dyDescent="0.2">
      <c r="A15" s="33">
        <v>7</v>
      </c>
      <c r="B15" s="67" t="s">
        <v>64</v>
      </c>
      <c r="C15" s="154" t="s">
        <v>232</v>
      </c>
      <c r="D15" s="17"/>
      <c r="E15" s="96"/>
      <c r="F15" s="150"/>
      <c r="G15" s="246"/>
      <c r="H15" s="248"/>
      <c r="I15" s="247"/>
      <c r="J15" s="249"/>
      <c r="K15" s="157"/>
    </row>
    <row r="16" spans="1:11" x14ac:dyDescent="0.2">
      <c r="A16" s="33">
        <v>8</v>
      </c>
      <c r="B16" s="69" t="s">
        <v>65</v>
      </c>
      <c r="C16" s="154" t="s">
        <v>17</v>
      </c>
      <c r="D16" s="15"/>
      <c r="E16" s="95"/>
      <c r="F16" s="149"/>
      <c r="G16" s="246"/>
      <c r="H16" s="248"/>
      <c r="I16" s="247"/>
      <c r="J16" s="249"/>
      <c r="K16" s="157"/>
    </row>
    <row r="17" spans="1:11" x14ac:dyDescent="0.2">
      <c r="A17" s="33">
        <v>9</v>
      </c>
      <c r="B17" s="69" t="s">
        <v>66</v>
      </c>
      <c r="C17" s="154" t="s">
        <v>6</v>
      </c>
      <c r="D17" s="15"/>
      <c r="E17" s="95"/>
      <c r="F17" s="149"/>
      <c r="G17" s="246"/>
      <c r="H17" s="248"/>
      <c r="I17" s="247"/>
      <c r="J17" s="249"/>
      <c r="K17" s="157"/>
    </row>
    <row r="18" spans="1:11" x14ac:dyDescent="0.2">
      <c r="A18" s="33">
        <v>10</v>
      </c>
      <c r="B18" s="69" t="s">
        <v>67</v>
      </c>
      <c r="C18" s="154" t="s">
        <v>18</v>
      </c>
      <c r="D18" s="15"/>
      <c r="E18" s="95"/>
      <c r="F18" s="149"/>
      <c r="G18" s="246"/>
      <c r="H18" s="248"/>
      <c r="I18" s="247"/>
      <c r="J18" s="249"/>
      <c r="K18" s="157"/>
    </row>
    <row r="19" spans="1:11" x14ac:dyDescent="0.2">
      <c r="A19" s="33">
        <v>11</v>
      </c>
      <c r="B19" s="69" t="s">
        <v>68</v>
      </c>
      <c r="C19" s="154" t="s">
        <v>7</v>
      </c>
      <c r="D19" s="15"/>
      <c r="E19" s="95"/>
      <c r="F19" s="149"/>
      <c r="G19" s="246"/>
      <c r="H19" s="248"/>
      <c r="I19" s="247"/>
      <c r="J19" s="249"/>
      <c r="K19" s="157"/>
    </row>
    <row r="20" spans="1:11" x14ac:dyDescent="0.2">
      <c r="A20" s="33">
        <v>12</v>
      </c>
      <c r="B20" s="69" t="s">
        <v>69</v>
      </c>
      <c r="C20" s="154" t="s">
        <v>19</v>
      </c>
      <c r="D20" s="15"/>
      <c r="E20" s="95"/>
      <c r="F20" s="149"/>
      <c r="G20" s="246"/>
      <c r="H20" s="248"/>
      <c r="I20" s="247"/>
      <c r="J20" s="249"/>
      <c r="K20" s="157"/>
    </row>
    <row r="21" spans="1:11" x14ac:dyDescent="0.2">
      <c r="A21" s="33">
        <v>13</v>
      </c>
      <c r="B21" s="69" t="s">
        <v>258</v>
      </c>
      <c r="C21" s="154" t="s">
        <v>259</v>
      </c>
      <c r="D21" s="18"/>
      <c r="E21" s="97"/>
      <c r="F21" s="151"/>
      <c r="G21" s="246"/>
      <c r="H21" s="248"/>
      <c r="I21" s="247"/>
      <c r="J21" s="249"/>
      <c r="K21" s="157"/>
    </row>
    <row r="22" spans="1:11" x14ac:dyDescent="0.2">
      <c r="A22" s="33">
        <v>14</v>
      </c>
      <c r="B22" s="67" t="s">
        <v>70</v>
      </c>
      <c r="C22" s="154" t="s">
        <v>71</v>
      </c>
      <c r="D22" s="19"/>
      <c r="E22" s="98"/>
      <c r="F22" s="152"/>
      <c r="G22" s="246"/>
      <c r="H22" s="248"/>
      <c r="I22" s="247"/>
      <c r="J22" s="249"/>
      <c r="K22" s="157"/>
    </row>
    <row r="23" spans="1:11" x14ac:dyDescent="0.2">
      <c r="A23" s="33">
        <v>15</v>
      </c>
      <c r="B23" s="69" t="s">
        <v>72</v>
      </c>
      <c r="C23" s="154" t="s">
        <v>22</v>
      </c>
      <c r="D23" s="15"/>
      <c r="E23" s="95"/>
      <c r="F23" s="149"/>
      <c r="G23" s="246"/>
      <c r="H23" s="248"/>
      <c r="I23" s="247"/>
      <c r="J23" s="249"/>
      <c r="K23" s="157"/>
    </row>
    <row r="24" spans="1:11" x14ac:dyDescent="0.2">
      <c r="A24" s="33">
        <v>16</v>
      </c>
      <c r="B24" s="69" t="s">
        <v>73</v>
      </c>
      <c r="C24" s="154" t="s">
        <v>10</v>
      </c>
      <c r="D24" s="15"/>
      <c r="E24" s="95"/>
      <c r="F24" s="149"/>
      <c r="G24" s="246"/>
      <c r="H24" s="248"/>
      <c r="I24" s="247"/>
      <c r="J24" s="249"/>
      <c r="K24" s="157"/>
    </row>
    <row r="25" spans="1:11" x14ac:dyDescent="0.2">
      <c r="A25" s="33">
        <v>17</v>
      </c>
      <c r="B25" s="69" t="s">
        <v>74</v>
      </c>
      <c r="C25" s="154" t="s">
        <v>233</v>
      </c>
      <c r="D25" s="15"/>
      <c r="E25" s="95"/>
      <c r="F25" s="149"/>
      <c r="G25" s="246"/>
      <c r="H25" s="248"/>
      <c r="I25" s="247"/>
      <c r="J25" s="249"/>
      <c r="K25" s="157"/>
    </row>
    <row r="26" spans="1:11" x14ac:dyDescent="0.2">
      <c r="A26" s="33">
        <v>18</v>
      </c>
      <c r="B26" s="57" t="s">
        <v>75</v>
      </c>
      <c r="C26" s="110" t="s">
        <v>9</v>
      </c>
      <c r="D26" s="15"/>
      <c r="E26" s="95"/>
      <c r="F26" s="149"/>
      <c r="G26" s="246"/>
      <c r="H26" s="248"/>
      <c r="I26" s="247"/>
      <c r="J26" s="249"/>
      <c r="K26" s="157"/>
    </row>
    <row r="27" spans="1:11" x14ac:dyDescent="0.2">
      <c r="A27" s="33">
        <v>19</v>
      </c>
      <c r="B27" s="67" t="s">
        <v>76</v>
      </c>
      <c r="C27" s="154" t="s">
        <v>11</v>
      </c>
      <c r="D27" s="16"/>
      <c r="E27" s="94"/>
      <c r="F27" s="148"/>
      <c r="G27" s="246"/>
      <c r="H27" s="248"/>
      <c r="I27" s="247"/>
      <c r="J27" s="249"/>
      <c r="K27" s="157"/>
    </row>
    <row r="28" spans="1:11" x14ac:dyDescent="0.2">
      <c r="A28" s="33">
        <v>20</v>
      </c>
      <c r="B28" s="67" t="s">
        <v>77</v>
      </c>
      <c r="C28" s="154" t="s">
        <v>234</v>
      </c>
      <c r="D28" s="16"/>
      <c r="E28" s="94"/>
      <c r="F28" s="148"/>
      <c r="G28" s="246"/>
      <c r="H28" s="248"/>
      <c r="I28" s="247"/>
      <c r="J28" s="249"/>
      <c r="K28" s="157"/>
    </row>
    <row r="29" spans="1:11" x14ac:dyDescent="0.2">
      <c r="A29" s="33">
        <v>21</v>
      </c>
      <c r="B29" s="67" t="s">
        <v>78</v>
      </c>
      <c r="C29" s="154" t="s">
        <v>79</v>
      </c>
      <c r="D29" s="16"/>
      <c r="E29" s="94"/>
      <c r="F29" s="148"/>
      <c r="G29" s="246"/>
      <c r="H29" s="248"/>
      <c r="I29" s="247"/>
      <c r="J29" s="249"/>
      <c r="K29" s="157"/>
    </row>
    <row r="30" spans="1:11" x14ac:dyDescent="0.2">
      <c r="A30" s="33">
        <v>22</v>
      </c>
      <c r="B30" s="70" t="s">
        <v>80</v>
      </c>
      <c r="C30" s="110" t="s">
        <v>39</v>
      </c>
      <c r="D30" s="16"/>
      <c r="E30" s="94"/>
      <c r="F30" s="148"/>
      <c r="G30" s="246"/>
      <c r="H30" s="248"/>
      <c r="I30" s="247"/>
      <c r="J30" s="249"/>
      <c r="K30" s="157"/>
    </row>
    <row r="31" spans="1:11" x14ac:dyDescent="0.2">
      <c r="A31" s="33">
        <v>23</v>
      </c>
      <c r="B31" s="57" t="s">
        <v>81</v>
      </c>
      <c r="C31" s="110" t="s">
        <v>82</v>
      </c>
      <c r="D31" s="15"/>
      <c r="E31" s="95"/>
      <c r="F31" s="149"/>
      <c r="G31" s="246"/>
      <c r="H31" s="248"/>
      <c r="I31" s="247"/>
      <c r="J31" s="249"/>
      <c r="K31" s="157"/>
    </row>
    <row r="32" spans="1:11" x14ac:dyDescent="0.2">
      <c r="A32" s="33">
        <v>24</v>
      </c>
      <c r="B32" s="69" t="s">
        <v>83</v>
      </c>
      <c r="C32" s="154" t="s">
        <v>84</v>
      </c>
      <c r="D32" s="15"/>
      <c r="E32" s="95"/>
      <c r="F32" s="149"/>
      <c r="G32" s="246"/>
      <c r="H32" s="248"/>
      <c r="I32" s="247"/>
      <c r="J32" s="249"/>
      <c r="K32" s="157"/>
    </row>
    <row r="33" spans="1:11" ht="25.5" customHeight="1" x14ac:dyDescent="0.2">
      <c r="A33" s="33">
        <v>25</v>
      </c>
      <c r="B33" s="69" t="s">
        <v>85</v>
      </c>
      <c r="C33" s="154" t="s">
        <v>86</v>
      </c>
      <c r="D33" s="15"/>
      <c r="E33" s="95"/>
      <c r="F33" s="149"/>
      <c r="G33" s="246"/>
      <c r="H33" s="248"/>
      <c r="I33" s="247"/>
      <c r="J33" s="249"/>
      <c r="K33" s="157"/>
    </row>
    <row r="34" spans="1:11" x14ac:dyDescent="0.2">
      <c r="A34" s="33">
        <v>26</v>
      </c>
      <c r="B34" s="67" t="s">
        <v>87</v>
      </c>
      <c r="C34" s="154" t="s">
        <v>88</v>
      </c>
      <c r="D34" s="17"/>
      <c r="E34" s="96"/>
      <c r="F34" s="150"/>
      <c r="G34" s="246"/>
      <c r="H34" s="248"/>
      <c r="I34" s="247"/>
      <c r="J34" s="249"/>
      <c r="K34" s="157"/>
    </row>
    <row r="35" spans="1:11" x14ac:dyDescent="0.2">
      <c r="A35" s="33">
        <v>27</v>
      </c>
      <c r="B35" s="69" t="s">
        <v>89</v>
      </c>
      <c r="C35" s="154" t="s">
        <v>90</v>
      </c>
      <c r="D35" s="15"/>
      <c r="E35" s="95"/>
      <c r="F35" s="149"/>
      <c r="G35" s="246"/>
      <c r="H35" s="248"/>
      <c r="I35" s="247"/>
      <c r="J35" s="249"/>
      <c r="K35" s="157"/>
    </row>
    <row r="36" spans="1:11" x14ac:dyDescent="0.2">
      <c r="A36" s="33">
        <v>28</v>
      </c>
      <c r="B36" s="69" t="s">
        <v>91</v>
      </c>
      <c r="C36" s="154" t="s">
        <v>92</v>
      </c>
      <c r="D36" s="15"/>
      <c r="E36" s="95"/>
      <c r="F36" s="149"/>
      <c r="G36" s="246"/>
      <c r="H36" s="248"/>
      <c r="I36" s="247"/>
      <c r="J36" s="249"/>
      <c r="K36" s="157"/>
    </row>
    <row r="37" spans="1:11" x14ac:dyDescent="0.2">
      <c r="A37" s="33">
        <v>29</v>
      </c>
      <c r="B37" s="68" t="s">
        <v>93</v>
      </c>
      <c r="C37" s="154" t="s">
        <v>94</v>
      </c>
      <c r="D37" s="16"/>
      <c r="E37" s="94"/>
      <c r="F37" s="148"/>
      <c r="G37" s="246"/>
      <c r="H37" s="248"/>
      <c r="I37" s="247"/>
      <c r="J37" s="249"/>
      <c r="K37" s="157"/>
    </row>
    <row r="38" spans="1:11" ht="24" x14ac:dyDescent="0.2">
      <c r="A38" s="33">
        <v>30</v>
      </c>
      <c r="B38" s="70" t="s">
        <v>95</v>
      </c>
      <c r="C38" s="110" t="s">
        <v>23</v>
      </c>
      <c r="D38" s="17"/>
      <c r="E38" s="96"/>
      <c r="F38" s="150"/>
      <c r="G38" s="246"/>
      <c r="H38" s="248"/>
      <c r="I38" s="247"/>
      <c r="J38" s="249"/>
      <c r="K38" s="157"/>
    </row>
    <row r="39" spans="1:11" x14ac:dyDescent="0.2">
      <c r="A39" s="33">
        <v>31</v>
      </c>
      <c r="B39" s="57" t="s">
        <v>96</v>
      </c>
      <c r="C39" s="110" t="s">
        <v>56</v>
      </c>
      <c r="D39" s="16"/>
      <c r="E39" s="94"/>
      <c r="F39" s="148"/>
      <c r="G39" s="246"/>
      <c r="H39" s="248"/>
      <c r="I39" s="247"/>
      <c r="J39" s="249"/>
      <c r="K39" s="157"/>
    </row>
    <row r="40" spans="1:11" x14ac:dyDescent="0.2">
      <c r="A40" s="33">
        <v>32</v>
      </c>
      <c r="B40" s="56" t="s">
        <v>97</v>
      </c>
      <c r="C40" s="110" t="s">
        <v>40</v>
      </c>
      <c r="D40" s="15"/>
      <c r="E40" s="95"/>
      <c r="F40" s="149"/>
      <c r="G40" s="246"/>
      <c r="H40" s="248"/>
      <c r="I40" s="247"/>
      <c r="J40" s="249"/>
      <c r="K40" s="157"/>
    </row>
    <row r="41" spans="1:11" x14ac:dyDescent="0.2">
      <c r="A41" s="33">
        <v>33</v>
      </c>
      <c r="B41" s="67" t="s">
        <v>98</v>
      </c>
      <c r="C41" s="154" t="s">
        <v>38</v>
      </c>
      <c r="D41" s="16"/>
      <c r="E41" s="94"/>
      <c r="F41" s="148"/>
      <c r="G41" s="246"/>
      <c r="H41" s="248"/>
      <c r="I41" s="247"/>
      <c r="J41" s="249"/>
      <c r="K41" s="157"/>
    </row>
    <row r="42" spans="1:11" x14ac:dyDescent="0.2">
      <c r="A42" s="33">
        <v>34</v>
      </c>
      <c r="B42" s="68" t="s">
        <v>99</v>
      </c>
      <c r="C42" s="154" t="s">
        <v>16</v>
      </c>
      <c r="D42" s="17"/>
      <c r="E42" s="96"/>
      <c r="F42" s="150"/>
      <c r="G42" s="246"/>
      <c r="H42" s="248"/>
      <c r="I42" s="247"/>
      <c r="J42" s="249"/>
      <c r="K42" s="157"/>
    </row>
    <row r="43" spans="1:11" x14ac:dyDescent="0.2">
      <c r="A43" s="33">
        <v>35</v>
      </c>
      <c r="B43" s="69" t="s">
        <v>100</v>
      </c>
      <c r="C43" s="154" t="s">
        <v>21</v>
      </c>
      <c r="D43" s="16"/>
      <c r="E43" s="94"/>
      <c r="F43" s="148"/>
      <c r="G43" s="246"/>
      <c r="H43" s="248"/>
      <c r="I43" s="247"/>
      <c r="J43" s="249"/>
      <c r="K43" s="157"/>
    </row>
    <row r="44" spans="1:11" x14ac:dyDescent="0.2">
      <c r="A44" s="33">
        <v>36</v>
      </c>
      <c r="B44" s="68" t="s">
        <v>101</v>
      </c>
      <c r="C44" s="154" t="s">
        <v>25</v>
      </c>
      <c r="D44" s="16"/>
      <c r="E44" s="94"/>
      <c r="F44" s="148"/>
      <c r="G44" s="246"/>
      <c r="H44" s="248"/>
      <c r="I44" s="247"/>
      <c r="J44" s="249"/>
      <c r="K44" s="157"/>
    </row>
    <row r="45" spans="1:11" x14ac:dyDescent="0.2">
      <c r="A45" s="33">
        <v>37</v>
      </c>
      <c r="B45" s="67" t="s">
        <v>102</v>
      </c>
      <c r="C45" s="154" t="s">
        <v>235</v>
      </c>
      <c r="D45" s="15"/>
      <c r="E45" s="95"/>
      <c r="F45" s="149"/>
      <c r="G45" s="246"/>
      <c r="H45" s="248"/>
      <c r="I45" s="247"/>
      <c r="J45" s="249"/>
      <c r="K45" s="157"/>
    </row>
    <row r="46" spans="1:11" x14ac:dyDescent="0.2">
      <c r="A46" s="33">
        <v>38</v>
      </c>
      <c r="B46" s="71" t="s">
        <v>103</v>
      </c>
      <c r="C46" s="160" t="s">
        <v>236</v>
      </c>
      <c r="D46" s="16"/>
      <c r="E46" s="94"/>
      <c r="F46" s="148"/>
      <c r="G46" s="246"/>
      <c r="H46" s="248"/>
      <c r="I46" s="247"/>
      <c r="J46" s="249"/>
      <c r="K46" s="157"/>
    </row>
    <row r="47" spans="1:11" x14ac:dyDescent="0.2">
      <c r="A47" s="33">
        <v>39</v>
      </c>
      <c r="B47" s="67" t="s">
        <v>104</v>
      </c>
      <c r="C47" s="154" t="s">
        <v>237</v>
      </c>
      <c r="D47" s="16"/>
      <c r="E47" s="94"/>
      <c r="F47" s="148"/>
      <c r="G47" s="246"/>
      <c r="H47" s="248"/>
      <c r="I47" s="247"/>
      <c r="J47" s="249"/>
      <c r="K47" s="157"/>
    </row>
    <row r="48" spans="1:11" x14ac:dyDescent="0.2">
      <c r="A48" s="33">
        <v>40</v>
      </c>
      <c r="B48" s="67" t="s">
        <v>105</v>
      </c>
      <c r="C48" s="154" t="s">
        <v>24</v>
      </c>
      <c r="D48" s="20"/>
      <c r="E48" s="99"/>
      <c r="F48" s="153"/>
      <c r="G48" s="246"/>
      <c r="H48" s="248"/>
      <c r="I48" s="247"/>
      <c r="J48" s="249"/>
      <c r="K48" s="157"/>
    </row>
    <row r="49" spans="1:11" x14ac:dyDescent="0.2">
      <c r="A49" s="33">
        <v>41</v>
      </c>
      <c r="B49" s="69" t="s">
        <v>106</v>
      </c>
      <c r="C49" s="154" t="s">
        <v>20</v>
      </c>
      <c r="D49" s="16"/>
      <c r="E49" s="94"/>
      <c r="F49" s="148"/>
      <c r="G49" s="246"/>
      <c r="H49" s="248"/>
      <c r="I49" s="247"/>
      <c r="J49" s="249"/>
      <c r="K49" s="157"/>
    </row>
    <row r="50" spans="1:11" x14ac:dyDescent="0.2">
      <c r="A50" s="33">
        <v>42</v>
      </c>
      <c r="B50" s="68" t="s">
        <v>107</v>
      </c>
      <c r="C50" s="154" t="s">
        <v>108</v>
      </c>
      <c r="D50" s="17"/>
      <c r="E50" s="96"/>
      <c r="F50" s="150"/>
      <c r="G50" s="246"/>
      <c r="H50" s="248"/>
      <c r="I50" s="247"/>
      <c r="J50" s="249"/>
      <c r="K50" s="157"/>
    </row>
    <row r="51" spans="1:11" x14ac:dyDescent="0.2">
      <c r="A51" s="33">
        <v>43</v>
      </c>
      <c r="B51" s="57" t="s">
        <v>109</v>
      </c>
      <c r="C51" s="110" t="s">
        <v>110</v>
      </c>
      <c r="D51" s="15"/>
      <c r="E51" s="95"/>
      <c r="F51" s="149"/>
      <c r="G51" s="246"/>
      <c r="H51" s="248"/>
      <c r="I51" s="247"/>
      <c r="J51" s="249"/>
      <c r="K51" s="157"/>
    </row>
    <row r="52" spans="1:11" x14ac:dyDescent="0.2">
      <c r="A52" s="33">
        <v>44</v>
      </c>
      <c r="B52" s="67" t="s">
        <v>111</v>
      </c>
      <c r="C52" s="154" t="s">
        <v>242</v>
      </c>
      <c r="D52" s="16"/>
      <c r="E52" s="94"/>
      <c r="F52" s="148"/>
      <c r="G52" s="246"/>
      <c r="H52" s="248"/>
      <c r="I52" s="247"/>
      <c r="J52" s="249"/>
      <c r="K52" s="157"/>
    </row>
    <row r="53" spans="1:11" x14ac:dyDescent="0.2">
      <c r="A53" s="33">
        <v>45</v>
      </c>
      <c r="B53" s="67" t="s">
        <v>112</v>
      </c>
      <c r="C53" s="154" t="s">
        <v>2</v>
      </c>
      <c r="D53" s="15"/>
      <c r="E53" s="95"/>
      <c r="F53" s="149"/>
      <c r="G53" s="246"/>
      <c r="H53" s="248"/>
      <c r="I53" s="247"/>
      <c r="J53" s="249"/>
      <c r="K53" s="157"/>
    </row>
    <row r="54" spans="1:11" x14ac:dyDescent="0.2">
      <c r="A54" s="33">
        <v>46</v>
      </c>
      <c r="B54" s="69" t="s">
        <v>113</v>
      </c>
      <c r="C54" s="154" t="s">
        <v>3</v>
      </c>
      <c r="D54" s="16"/>
      <c r="E54" s="94"/>
      <c r="F54" s="148"/>
      <c r="G54" s="246"/>
      <c r="H54" s="248"/>
      <c r="I54" s="247"/>
      <c r="J54" s="249"/>
      <c r="K54" s="157"/>
    </row>
    <row r="55" spans="1:11" x14ac:dyDescent="0.2">
      <c r="A55" s="33">
        <v>47</v>
      </c>
      <c r="B55" s="69" t="s">
        <v>114</v>
      </c>
      <c r="C55" s="154" t="s">
        <v>238</v>
      </c>
      <c r="D55" s="16"/>
      <c r="E55" s="94"/>
      <c r="F55" s="148"/>
      <c r="G55" s="246"/>
      <c r="H55" s="248"/>
      <c r="I55" s="247"/>
      <c r="J55" s="249"/>
      <c r="K55" s="157"/>
    </row>
    <row r="56" spans="1:11" x14ac:dyDescent="0.2">
      <c r="A56" s="33">
        <v>48</v>
      </c>
      <c r="B56" s="68" t="s">
        <v>115</v>
      </c>
      <c r="C56" s="154" t="s">
        <v>0</v>
      </c>
      <c r="D56" s="15"/>
      <c r="E56" s="95"/>
      <c r="F56" s="149"/>
      <c r="G56" s="246"/>
      <c r="H56" s="248"/>
      <c r="I56" s="247"/>
      <c r="J56" s="249"/>
      <c r="K56" s="157"/>
    </row>
    <row r="57" spans="1:11" x14ac:dyDescent="0.2">
      <c r="A57" s="33">
        <v>49</v>
      </c>
      <c r="B57" s="69" t="s">
        <v>116</v>
      </c>
      <c r="C57" s="154" t="s">
        <v>4</v>
      </c>
      <c r="D57" s="15"/>
      <c r="E57" s="95"/>
      <c r="F57" s="149"/>
      <c r="G57" s="246"/>
      <c r="H57" s="248"/>
      <c r="I57" s="247"/>
      <c r="J57" s="249"/>
      <c r="K57" s="157"/>
    </row>
    <row r="58" spans="1:11" x14ac:dyDescent="0.2">
      <c r="A58" s="33">
        <v>50</v>
      </c>
      <c r="B58" s="68" t="s">
        <v>117</v>
      </c>
      <c r="C58" s="154" t="s">
        <v>1</v>
      </c>
      <c r="D58" s="16"/>
      <c r="E58" s="94"/>
      <c r="F58" s="148"/>
      <c r="G58" s="246"/>
      <c r="H58" s="248"/>
      <c r="I58" s="247"/>
      <c r="J58" s="249"/>
      <c r="K58" s="157"/>
    </row>
    <row r="59" spans="1:11" x14ac:dyDescent="0.2">
      <c r="A59" s="33">
        <v>51</v>
      </c>
      <c r="B59" s="69" t="s">
        <v>118</v>
      </c>
      <c r="C59" s="154" t="s">
        <v>239</v>
      </c>
      <c r="D59" s="15"/>
      <c r="E59" s="95"/>
      <c r="F59" s="149"/>
      <c r="G59" s="246"/>
      <c r="H59" s="248"/>
      <c r="I59" s="247"/>
      <c r="J59" s="249"/>
      <c r="K59" s="157"/>
    </row>
    <row r="60" spans="1:11" x14ac:dyDescent="0.2">
      <c r="A60" s="33">
        <v>52</v>
      </c>
      <c r="B60" s="69" t="s">
        <v>119</v>
      </c>
      <c r="C60" s="154" t="s">
        <v>26</v>
      </c>
      <c r="D60" s="16"/>
      <c r="E60" s="94"/>
      <c r="F60" s="148"/>
      <c r="G60" s="246"/>
      <c r="H60" s="248"/>
      <c r="I60" s="247"/>
      <c r="J60" s="249"/>
      <c r="K60" s="157"/>
    </row>
    <row r="61" spans="1:11" x14ac:dyDescent="0.2">
      <c r="A61" s="33">
        <v>53</v>
      </c>
      <c r="B61" s="69" t="s">
        <v>120</v>
      </c>
      <c r="C61" s="154" t="s">
        <v>240</v>
      </c>
      <c r="D61" s="15"/>
      <c r="E61" s="95"/>
      <c r="F61" s="149"/>
      <c r="G61" s="246"/>
      <c r="H61" s="248"/>
      <c r="I61" s="247"/>
      <c r="J61" s="249"/>
      <c r="K61" s="157"/>
    </row>
    <row r="62" spans="1:11" x14ac:dyDescent="0.2">
      <c r="A62" s="33">
        <v>54</v>
      </c>
      <c r="B62" s="69" t="s">
        <v>121</v>
      </c>
      <c r="C62" s="154" t="s">
        <v>122</v>
      </c>
      <c r="D62" s="15"/>
      <c r="E62" s="95"/>
      <c r="F62" s="149"/>
      <c r="G62" s="246"/>
      <c r="H62" s="248"/>
      <c r="I62" s="247"/>
      <c r="J62" s="249"/>
      <c r="K62" s="157"/>
    </row>
    <row r="63" spans="1:11" x14ac:dyDescent="0.2">
      <c r="A63" s="33">
        <v>55</v>
      </c>
      <c r="B63" s="69" t="s">
        <v>244</v>
      </c>
      <c r="C63" s="154" t="s">
        <v>243</v>
      </c>
      <c r="D63" s="15"/>
      <c r="E63" s="95"/>
      <c r="F63" s="149"/>
      <c r="G63" s="246"/>
      <c r="H63" s="248"/>
      <c r="I63" s="247"/>
      <c r="J63" s="249"/>
      <c r="K63" s="157"/>
    </row>
    <row r="64" spans="1:11" x14ac:dyDescent="0.2">
      <c r="A64" s="33">
        <v>56</v>
      </c>
      <c r="B64" s="69" t="s">
        <v>260</v>
      </c>
      <c r="C64" s="154" t="s">
        <v>261</v>
      </c>
      <c r="D64" s="21"/>
      <c r="E64" s="84"/>
      <c r="F64" s="154"/>
      <c r="G64" s="246"/>
      <c r="H64" s="248"/>
      <c r="I64" s="247"/>
      <c r="J64" s="249"/>
      <c r="K64" s="157"/>
    </row>
    <row r="65" spans="1:11" x14ac:dyDescent="0.2">
      <c r="A65" s="33">
        <v>57</v>
      </c>
      <c r="B65" s="69" t="s">
        <v>123</v>
      </c>
      <c r="C65" s="154" t="s">
        <v>53</v>
      </c>
      <c r="D65" s="15"/>
      <c r="E65" s="95"/>
      <c r="F65" s="149"/>
      <c r="G65" s="246"/>
      <c r="H65" s="248"/>
      <c r="I65" s="247"/>
      <c r="J65" s="249"/>
      <c r="K65" s="157"/>
    </row>
    <row r="66" spans="1:11" x14ac:dyDescent="0.2">
      <c r="A66" s="33">
        <v>58</v>
      </c>
      <c r="B66" s="68" t="s">
        <v>124</v>
      </c>
      <c r="C66" s="154" t="s">
        <v>262</v>
      </c>
      <c r="D66" s="15"/>
      <c r="E66" s="95"/>
      <c r="F66" s="149"/>
      <c r="G66" s="246"/>
      <c r="H66" s="248"/>
      <c r="I66" s="247"/>
      <c r="J66" s="249"/>
      <c r="K66" s="157"/>
    </row>
    <row r="67" spans="1:11" x14ac:dyDescent="0.2">
      <c r="A67" s="33">
        <v>59</v>
      </c>
      <c r="B67" s="67" t="s">
        <v>125</v>
      </c>
      <c r="C67" s="154" t="s">
        <v>126</v>
      </c>
      <c r="D67" s="15"/>
      <c r="E67" s="95"/>
      <c r="F67" s="149"/>
      <c r="G67" s="246"/>
      <c r="H67" s="248"/>
      <c r="I67" s="247"/>
      <c r="J67" s="249"/>
      <c r="K67" s="157"/>
    </row>
    <row r="68" spans="1:11" x14ac:dyDescent="0.2">
      <c r="A68" s="33">
        <v>60</v>
      </c>
      <c r="B68" s="68" t="s">
        <v>127</v>
      </c>
      <c r="C68" s="154" t="s">
        <v>263</v>
      </c>
      <c r="D68" s="15"/>
      <c r="E68" s="95"/>
      <c r="F68" s="149"/>
      <c r="G68" s="246"/>
      <c r="H68" s="248"/>
      <c r="I68" s="247"/>
      <c r="J68" s="249"/>
      <c r="K68" s="157"/>
    </row>
    <row r="69" spans="1:11" ht="24" x14ac:dyDescent="0.2">
      <c r="A69" s="33">
        <v>61</v>
      </c>
      <c r="B69" s="69" t="s">
        <v>128</v>
      </c>
      <c r="C69" s="154" t="s">
        <v>248</v>
      </c>
      <c r="D69" s="15"/>
      <c r="E69" s="95"/>
      <c r="F69" s="149"/>
      <c r="G69" s="246"/>
      <c r="H69" s="248"/>
      <c r="I69" s="247"/>
      <c r="J69" s="249"/>
      <c r="K69" s="157"/>
    </row>
    <row r="70" spans="1:11" ht="24" x14ac:dyDescent="0.2">
      <c r="A70" s="33">
        <v>62</v>
      </c>
      <c r="B70" s="67" t="s">
        <v>129</v>
      </c>
      <c r="C70" s="154" t="s">
        <v>264</v>
      </c>
      <c r="D70" s="15"/>
      <c r="E70" s="95"/>
      <c r="F70" s="149"/>
      <c r="G70" s="246"/>
      <c r="H70" s="248"/>
      <c r="I70" s="247"/>
      <c r="J70" s="249"/>
      <c r="K70" s="157"/>
    </row>
    <row r="71" spans="1:11" ht="24" x14ac:dyDescent="0.2">
      <c r="A71" s="33">
        <v>63</v>
      </c>
      <c r="B71" s="67" t="s">
        <v>130</v>
      </c>
      <c r="C71" s="154" t="s">
        <v>265</v>
      </c>
      <c r="D71" s="15"/>
      <c r="E71" s="95"/>
      <c r="F71" s="149"/>
      <c r="G71" s="246"/>
      <c r="H71" s="248"/>
      <c r="I71" s="247"/>
      <c r="J71" s="249"/>
      <c r="K71" s="157"/>
    </row>
    <row r="72" spans="1:11" x14ac:dyDescent="0.2">
      <c r="A72" s="33">
        <v>64</v>
      </c>
      <c r="B72" s="68" t="s">
        <v>131</v>
      </c>
      <c r="C72" s="154" t="s">
        <v>266</v>
      </c>
      <c r="D72" s="15"/>
      <c r="E72" s="95"/>
      <c r="F72" s="149"/>
      <c r="G72" s="246"/>
      <c r="H72" s="248"/>
      <c r="I72" s="247"/>
      <c r="J72" s="249"/>
      <c r="K72" s="157"/>
    </row>
    <row r="73" spans="1:11" x14ac:dyDescent="0.2">
      <c r="A73" s="33">
        <v>65</v>
      </c>
      <c r="B73" s="68" t="s">
        <v>132</v>
      </c>
      <c r="C73" s="154" t="s">
        <v>52</v>
      </c>
      <c r="D73" s="15"/>
      <c r="E73" s="95"/>
      <c r="F73" s="149"/>
      <c r="G73" s="246"/>
      <c r="H73" s="248"/>
      <c r="I73" s="247"/>
      <c r="J73" s="249"/>
      <c r="K73" s="157"/>
    </row>
    <row r="74" spans="1:11" x14ac:dyDescent="0.2">
      <c r="A74" s="33">
        <v>66</v>
      </c>
      <c r="B74" s="68" t="s">
        <v>133</v>
      </c>
      <c r="C74" s="154" t="s">
        <v>267</v>
      </c>
      <c r="D74" s="15"/>
      <c r="E74" s="95"/>
      <c r="F74" s="149"/>
      <c r="G74" s="246"/>
      <c r="H74" s="248"/>
      <c r="I74" s="247"/>
      <c r="J74" s="249"/>
      <c r="K74" s="157"/>
    </row>
    <row r="75" spans="1:11" ht="23.25" customHeight="1" x14ac:dyDescent="0.2">
      <c r="A75" s="33">
        <v>67</v>
      </c>
      <c r="B75" s="68" t="s">
        <v>134</v>
      </c>
      <c r="C75" s="154" t="s">
        <v>268</v>
      </c>
      <c r="D75" s="15"/>
      <c r="E75" s="95"/>
      <c r="F75" s="149"/>
      <c r="G75" s="246"/>
      <c r="H75" s="248"/>
      <c r="I75" s="247"/>
      <c r="J75" s="249"/>
      <c r="K75" s="157"/>
    </row>
    <row r="76" spans="1:11" ht="23.25" customHeight="1" x14ac:dyDescent="0.2">
      <c r="A76" s="33">
        <v>68</v>
      </c>
      <c r="B76" s="67" t="s">
        <v>135</v>
      </c>
      <c r="C76" s="154" t="s">
        <v>269</v>
      </c>
      <c r="D76" s="15"/>
      <c r="E76" s="95"/>
      <c r="F76" s="149"/>
      <c r="G76" s="246"/>
      <c r="H76" s="248"/>
      <c r="I76" s="247"/>
      <c r="J76" s="249"/>
      <c r="K76" s="157"/>
    </row>
    <row r="77" spans="1:11" ht="23.25" customHeight="1" x14ac:dyDescent="0.2">
      <c r="A77" s="33">
        <v>69</v>
      </c>
      <c r="B77" s="68" t="s">
        <v>136</v>
      </c>
      <c r="C77" s="154" t="s">
        <v>270</v>
      </c>
      <c r="D77" s="15"/>
      <c r="E77" s="95"/>
      <c r="F77" s="149"/>
      <c r="G77" s="246"/>
      <c r="H77" s="248"/>
      <c r="I77" s="247"/>
      <c r="J77" s="249"/>
      <c r="K77" s="157"/>
    </row>
    <row r="78" spans="1:11" ht="23.25" customHeight="1" x14ac:dyDescent="0.2">
      <c r="A78" s="33">
        <v>70</v>
      </c>
      <c r="B78" s="68" t="s">
        <v>137</v>
      </c>
      <c r="C78" s="154" t="s">
        <v>271</v>
      </c>
      <c r="D78" s="15"/>
      <c r="E78" s="95"/>
      <c r="F78" s="149"/>
      <c r="G78" s="246"/>
      <c r="H78" s="248"/>
      <c r="I78" s="247"/>
      <c r="J78" s="249"/>
      <c r="K78" s="157"/>
    </row>
    <row r="79" spans="1:11" ht="23.25" customHeight="1" x14ac:dyDescent="0.2">
      <c r="A79" s="33">
        <v>71</v>
      </c>
      <c r="B79" s="67" t="s">
        <v>138</v>
      </c>
      <c r="C79" s="154" t="s">
        <v>272</v>
      </c>
      <c r="D79" s="15"/>
      <c r="E79" s="95"/>
      <c r="F79" s="149"/>
      <c r="G79" s="246"/>
      <c r="H79" s="248"/>
      <c r="I79" s="247"/>
      <c r="J79" s="249"/>
      <c r="K79" s="157"/>
    </row>
    <row r="80" spans="1:11" ht="23.25" customHeight="1" x14ac:dyDescent="0.2">
      <c r="A80" s="33">
        <v>72</v>
      </c>
      <c r="B80" s="67" t="s">
        <v>139</v>
      </c>
      <c r="C80" s="154" t="s">
        <v>273</v>
      </c>
      <c r="D80" s="16"/>
      <c r="E80" s="94"/>
      <c r="F80" s="148"/>
      <c r="G80" s="246"/>
      <c r="H80" s="248"/>
      <c r="I80" s="247"/>
      <c r="J80" s="249"/>
      <c r="K80" s="157"/>
    </row>
    <row r="81" spans="1:11" ht="23.25" customHeight="1" x14ac:dyDescent="0.2">
      <c r="A81" s="33">
        <v>73</v>
      </c>
      <c r="B81" s="67" t="s">
        <v>140</v>
      </c>
      <c r="C81" s="154" t="s">
        <v>274</v>
      </c>
      <c r="D81" s="15"/>
      <c r="E81" s="95"/>
      <c r="F81" s="149"/>
      <c r="G81" s="246"/>
      <c r="H81" s="248"/>
      <c r="I81" s="247"/>
      <c r="J81" s="249"/>
      <c r="K81" s="157"/>
    </row>
    <row r="82" spans="1:11" x14ac:dyDescent="0.2">
      <c r="A82" s="33">
        <v>74</v>
      </c>
      <c r="B82" s="69" t="s">
        <v>141</v>
      </c>
      <c r="C82" s="154" t="s">
        <v>142</v>
      </c>
      <c r="D82" s="15"/>
      <c r="E82" s="95"/>
      <c r="F82" s="149"/>
      <c r="G82" s="246"/>
      <c r="H82" s="248"/>
      <c r="I82" s="247"/>
      <c r="J82" s="249"/>
      <c r="K82" s="157"/>
    </row>
    <row r="83" spans="1:11" x14ac:dyDescent="0.2">
      <c r="A83" s="33">
        <v>75</v>
      </c>
      <c r="B83" s="67" t="s">
        <v>143</v>
      </c>
      <c r="C83" s="154" t="s">
        <v>275</v>
      </c>
      <c r="D83" s="15"/>
      <c r="E83" s="95"/>
      <c r="F83" s="149"/>
      <c r="G83" s="246"/>
      <c r="H83" s="248"/>
      <c r="I83" s="247"/>
      <c r="J83" s="249"/>
      <c r="K83" s="157"/>
    </row>
    <row r="84" spans="1:11" x14ac:dyDescent="0.2">
      <c r="A84" s="33">
        <v>76</v>
      </c>
      <c r="B84" s="69" t="s">
        <v>144</v>
      </c>
      <c r="C84" s="154" t="s">
        <v>35</v>
      </c>
      <c r="D84" s="15"/>
      <c r="E84" s="95"/>
      <c r="F84" s="149"/>
      <c r="G84" s="246"/>
      <c r="H84" s="248"/>
      <c r="I84" s="247"/>
      <c r="J84" s="249"/>
      <c r="K84" s="157"/>
    </row>
    <row r="85" spans="1:11" x14ac:dyDescent="0.2">
      <c r="A85" s="33">
        <v>77</v>
      </c>
      <c r="B85" s="67" t="s">
        <v>145</v>
      </c>
      <c r="C85" s="154" t="s">
        <v>37</v>
      </c>
      <c r="D85" s="15"/>
      <c r="E85" s="95"/>
      <c r="F85" s="149"/>
      <c r="G85" s="246"/>
      <c r="H85" s="248"/>
      <c r="I85" s="247"/>
      <c r="J85" s="249"/>
      <c r="K85" s="157"/>
    </row>
    <row r="86" spans="1:11" x14ac:dyDescent="0.2">
      <c r="A86" s="33">
        <v>78</v>
      </c>
      <c r="B86" s="67" t="s">
        <v>146</v>
      </c>
      <c r="C86" s="154" t="s">
        <v>36</v>
      </c>
      <c r="D86" s="15"/>
      <c r="E86" s="95"/>
      <c r="F86" s="149"/>
      <c r="G86" s="246"/>
      <c r="H86" s="248"/>
      <c r="I86" s="247"/>
      <c r="J86" s="249"/>
      <c r="K86" s="157"/>
    </row>
    <row r="87" spans="1:11" x14ac:dyDescent="0.2">
      <c r="A87" s="33">
        <v>79</v>
      </c>
      <c r="B87" s="67" t="s">
        <v>147</v>
      </c>
      <c r="C87" s="154" t="s">
        <v>51</v>
      </c>
      <c r="D87" s="15"/>
      <c r="E87" s="95"/>
      <c r="F87" s="149"/>
      <c r="G87" s="246"/>
      <c r="H87" s="248"/>
      <c r="I87" s="247"/>
      <c r="J87" s="249"/>
      <c r="K87" s="157"/>
    </row>
    <row r="88" spans="1:11" x14ac:dyDescent="0.2">
      <c r="A88" s="33">
        <v>80</v>
      </c>
      <c r="B88" s="67" t="s">
        <v>148</v>
      </c>
      <c r="C88" s="154" t="s">
        <v>254</v>
      </c>
      <c r="D88" s="15"/>
      <c r="E88" s="95"/>
      <c r="F88" s="149"/>
      <c r="G88" s="246"/>
      <c r="H88" s="248"/>
      <c r="I88" s="247"/>
      <c r="J88" s="249"/>
      <c r="K88" s="157"/>
    </row>
    <row r="89" spans="1:11" x14ac:dyDescent="0.2">
      <c r="A89" s="33">
        <v>81</v>
      </c>
      <c r="B89" s="67" t="s">
        <v>149</v>
      </c>
      <c r="C89" s="84" t="s">
        <v>334</v>
      </c>
      <c r="D89" s="15"/>
      <c r="E89" s="95"/>
      <c r="F89" s="149"/>
      <c r="G89" s="246"/>
      <c r="H89" s="248"/>
      <c r="I89" s="247"/>
      <c r="J89" s="249"/>
      <c r="K89" s="157"/>
    </row>
    <row r="90" spans="1:11" x14ac:dyDescent="0.2">
      <c r="A90" s="33">
        <v>82</v>
      </c>
      <c r="B90" s="68" t="s">
        <v>150</v>
      </c>
      <c r="C90" s="110" t="s">
        <v>291</v>
      </c>
      <c r="D90" s="15"/>
      <c r="E90" s="95"/>
      <c r="F90" s="149"/>
      <c r="G90" s="246"/>
      <c r="H90" s="248"/>
      <c r="I90" s="247"/>
      <c r="J90" s="249"/>
      <c r="K90" s="157"/>
    </row>
    <row r="91" spans="1:11" ht="24" x14ac:dyDescent="0.2">
      <c r="A91" s="403">
        <v>83</v>
      </c>
      <c r="B91" s="385" t="s">
        <v>151</v>
      </c>
      <c r="C91" s="141" t="s">
        <v>276</v>
      </c>
      <c r="D91" s="15"/>
      <c r="E91" s="95"/>
      <c r="F91" s="149"/>
      <c r="G91" s="246"/>
      <c r="H91" s="248"/>
      <c r="I91" s="247"/>
      <c r="J91" s="249"/>
      <c r="K91" s="157"/>
    </row>
    <row r="92" spans="1:11" ht="36" x14ac:dyDescent="0.2">
      <c r="A92" s="403"/>
      <c r="B92" s="385"/>
      <c r="C92" s="84" t="s">
        <v>330</v>
      </c>
      <c r="D92" s="15"/>
      <c r="E92" s="95"/>
      <c r="F92" s="149"/>
      <c r="G92" s="246"/>
      <c r="H92" s="248"/>
      <c r="I92" s="247"/>
      <c r="J92" s="249"/>
      <c r="K92" s="157"/>
    </row>
    <row r="93" spans="1:11" ht="24" x14ac:dyDescent="0.2">
      <c r="A93" s="403"/>
      <c r="B93" s="385"/>
      <c r="C93" s="84" t="s">
        <v>277</v>
      </c>
      <c r="D93" s="15"/>
      <c r="E93" s="95"/>
      <c r="F93" s="149"/>
      <c r="G93" s="246"/>
      <c r="H93" s="248"/>
      <c r="I93" s="247"/>
      <c r="J93" s="249"/>
      <c r="K93" s="157"/>
    </row>
    <row r="94" spans="1:11" ht="36" x14ac:dyDescent="0.2">
      <c r="A94" s="403"/>
      <c r="B94" s="385"/>
      <c r="C94" s="175" t="s">
        <v>331</v>
      </c>
      <c r="D94" s="15"/>
      <c r="E94" s="95"/>
      <c r="F94" s="149"/>
      <c r="G94" s="246"/>
      <c r="H94" s="248"/>
      <c r="I94" s="247"/>
      <c r="J94" s="249"/>
      <c r="K94" s="157"/>
    </row>
    <row r="95" spans="1:11" ht="24" x14ac:dyDescent="0.2">
      <c r="A95" s="33">
        <v>84</v>
      </c>
      <c r="B95" s="68" t="s">
        <v>152</v>
      </c>
      <c r="C95" s="110" t="s">
        <v>50</v>
      </c>
      <c r="D95" s="15"/>
      <c r="E95" s="95"/>
      <c r="F95" s="149"/>
      <c r="G95" s="246"/>
      <c r="H95" s="248"/>
      <c r="I95" s="247"/>
      <c r="J95" s="249"/>
      <c r="K95" s="157"/>
    </row>
    <row r="96" spans="1:11" x14ac:dyDescent="0.2">
      <c r="A96" s="33">
        <v>85</v>
      </c>
      <c r="B96" s="68" t="s">
        <v>153</v>
      </c>
      <c r="C96" s="110" t="s">
        <v>154</v>
      </c>
      <c r="D96" s="15"/>
      <c r="E96" s="95"/>
      <c r="F96" s="149"/>
      <c r="G96" s="246"/>
      <c r="H96" s="248"/>
      <c r="I96" s="247"/>
      <c r="J96" s="249"/>
      <c r="K96" s="157"/>
    </row>
    <row r="97" spans="1:11" x14ac:dyDescent="0.2">
      <c r="A97" s="33">
        <v>86</v>
      </c>
      <c r="B97" s="69" t="s">
        <v>155</v>
      </c>
      <c r="C97" s="110" t="s">
        <v>156</v>
      </c>
      <c r="D97" s="15"/>
      <c r="E97" s="95"/>
      <c r="F97" s="149"/>
      <c r="G97" s="246"/>
      <c r="H97" s="248"/>
      <c r="I97" s="247"/>
      <c r="J97" s="249"/>
      <c r="K97" s="157"/>
    </row>
    <row r="98" spans="1:11" x14ac:dyDescent="0.2">
      <c r="A98" s="33">
        <v>87</v>
      </c>
      <c r="B98" s="68" t="s">
        <v>157</v>
      </c>
      <c r="C98" s="154" t="s">
        <v>28</v>
      </c>
      <c r="D98" s="17"/>
      <c r="E98" s="96"/>
      <c r="F98" s="150"/>
      <c r="G98" s="246"/>
      <c r="H98" s="248"/>
      <c r="I98" s="247"/>
      <c r="J98" s="249"/>
      <c r="K98" s="157"/>
    </row>
    <row r="99" spans="1:11" x14ac:dyDescent="0.2">
      <c r="A99" s="33">
        <v>88</v>
      </c>
      <c r="B99" s="69" t="s">
        <v>158</v>
      </c>
      <c r="C99" s="154" t="s">
        <v>12</v>
      </c>
      <c r="D99" s="15"/>
      <c r="E99" s="95"/>
      <c r="F99" s="149"/>
      <c r="G99" s="246"/>
      <c r="H99" s="248"/>
      <c r="I99" s="247"/>
      <c r="J99" s="249"/>
      <c r="K99" s="157"/>
    </row>
    <row r="100" spans="1:11" x14ac:dyDescent="0.2">
      <c r="A100" s="33">
        <v>89</v>
      </c>
      <c r="B100" s="69" t="s">
        <v>159</v>
      </c>
      <c r="C100" s="154" t="s">
        <v>27</v>
      </c>
      <c r="D100" s="15"/>
      <c r="E100" s="95"/>
      <c r="F100" s="149"/>
      <c r="G100" s="246"/>
      <c r="H100" s="248"/>
      <c r="I100" s="247"/>
      <c r="J100" s="249"/>
      <c r="K100" s="157"/>
    </row>
    <row r="101" spans="1:11" x14ac:dyDescent="0.2">
      <c r="A101" s="33">
        <v>90</v>
      </c>
      <c r="B101" s="68" t="s">
        <v>160</v>
      </c>
      <c r="C101" s="154" t="s">
        <v>44</v>
      </c>
      <c r="D101" s="17"/>
      <c r="E101" s="96"/>
      <c r="F101" s="150"/>
      <c r="G101" s="246"/>
      <c r="H101" s="248"/>
      <c r="I101" s="247"/>
      <c r="J101" s="249"/>
      <c r="K101" s="157"/>
    </row>
    <row r="102" spans="1:11" x14ac:dyDescent="0.2">
      <c r="A102" s="33">
        <v>91</v>
      </c>
      <c r="B102" s="68" t="s">
        <v>161</v>
      </c>
      <c r="C102" s="154" t="s">
        <v>33</v>
      </c>
      <c r="D102" s="15"/>
      <c r="E102" s="95"/>
      <c r="F102" s="149"/>
      <c r="G102" s="246"/>
      <c r="H102" s="248"/>
      <c r="I102" s="247"/>
      <c r="J102" s="249"/>
      <c r="K102" s="157"/>
    </row>
    <row r="103" spans="1:11" x14ac:dyDescent="0.2">
      <c r="A103" s="33">
        <v>92</v>
      </c>
      <c r="B103" s="67" t="s">
        <v>162</v>
      </c>
      <c r="C103" s="154" t="s">
        <v>29</v>
      </c>
      <c r="D103" s="17"/>
      <c r="E103" s="96"/>
      <c r="F103" s="150"/>
      <c r="G103" s="246"/>
      <c r="H103" s="248"/>
      <c r="I103" s="247"/>
      <c r="J103" s="249"/>
      <c r="K103" s="157"/>
    </row>
    <row r="104" spans="1:11" x14ac:dyDescent="0.2">
      <c r="A104" s="33">
        <v>93</v>
      </c>
      <c r="B104" s="67" t="s">
        <v>163</v>
      </c>
      <c r="C104" s="154" t="s">
        <v>30</v>
      </c>
      <c r="D104" s="15"/>
      <c r="E104" s="95"/>
      <c r="F104" s="149"/>
      <c r="G104" s="246"/>
      <c r="H104" s="248"/>
      <c r="I104" s="247"/>
      <c r="J104" s="249"/>
      <c r="K104" s="157"/>
    </row>
    <row r="105" spans="1:11" x14ac:dyDescent="0.2">
      <c r="A105" s="33">
        <v>94</v>
      </c>
      <c r="B105" s="69" t="s">
        <v>164</v>
      </c>
      <c r="C105" s="154" t="s">
        <v>14</v>
      </c>
      <c r="D105" s="15"/>
      <c r="E105" s="95"/>
      <c r="F105" s="149"/>
      <c r="G105" s="246"/>
      <c r="H105" s="248"/>
      <c r="I105" s="247"/>
      <c r="J105" s="249"/>
      <c r="K105" s="157"/>
    </row>
    <row r="106" spans="1:11" x14ac:dyDescent="0.2">
      <c r="A106" s="33">
        <v>95</v>
      </c>
      <c r="B106" s="67" t="s">
        <v>165</v>
      </c>
      <c r="C106" s="154" t="s">
        <v>31</v>
      </c>
      <c r="D106" s="16"/>
      <c r="E106" s="94"/>
      <c r="F106" s="148"/>
      <c r="G106" s="246"/>
      <c r="H106" s="248"/>
      <c r="I106" s="247"/>
      <c r="J106" s="249"/>
      <c r="K106" s="157"/>
    </row>
    <row r="107" spans="1:11" x14ac:dyDescent="0.2">
      <c r="A107" s="33">
        <v>96</v>
      </c>
      <c r="B107" s="67" t="s">
        <v>166</v>
      </c>
      <c r="C107" s="154" t="s">
        <v>15</v>
      </c>
      <c r="D107" s="17"/>
      <c r="E107" s="96"/>
      <c r="F107" s="150"/>
      <c r="G107" s="246"/>
      <c r="H107" s="248"/>
      <c r="I107" s="247"/>
      <c r="J107" s="249"/>
      <c r="K107" s="157"/>
    </row>
    <row r="108" spans="1:11" x14ac:dyDescent="0.2">
      <c r="A108" s="33">
        <v>97</v>
      </c>
      <c r="B108" s="56" t="s">
        <v>167</v>
      </c>
      <c r="C108" s="110" t="s">
        <v>13</v>
      </c>
      <c r="D108" s="15"/>
      <c r="E108" s="95"/>
      <c r="F108" s="149"/>
      <c r="G108" s="246"/>
      <c r="H108" s="248"/>
      <c r="I108" s="247"/>
      <c r="J108" s="249"/>
      <c r="K108" s="157"/>
    </row>
    <row r="109" spans="1:11" x14ac:dyDescent="0.2">
      <c r="A109" s="33">
        <v>98</v>
      </c>
      <c r="B109" s="69" t="s">
        <v>168</v>
      </c>
      <c r="C109" s="154" t="s">
        <v>32</v>
      </c>
      <c r="D109" s="16"/>
      <c r="E109" s="94"/>
      <c r="F109" s="148"/>
      <c r="G109" s="246"/>
      <c r="H109" s="248"/>
      <c r="I109" s="247"/>
      <c r="J109" s="249"/>
      <c r="K109" s="157"/>
    </row>
    <row r="110" spans="1:11" x14ac:dyDescent="0.2">
      <c r="A110" s="33">
        <v>99</v>
      </c>
      <c r="B110" s="69" t="s">
        <v>169</v>
      </c>
      <c r="C110" s="154" t="s">
        <v>54</v>
      </c>
      <c r="D110" s="15"/>
      <c r="E110" s="95"/>
      <c r="F110" s="149"/>
      <c r="G110" s="246"/>
      <c r="H110" s="248"/>
      <c r="I110" s="247"/>
      <c r="J110" s="249"/>
      <c r="K110" s="157"/>
    </row>
    <row r="111" spans="1:11" x14ac:dyDescent="0.2">
      <c r="A111" s="33">
        <v>100</v>
      </c>
      <c r="B111" s="67" t="s">
        <v>170</v>
      </c>
      <c r="C111" s="154" t="s">
        <v>34</v>
      </c>
      <c r="D111" s="15"/>
      <c r="E111" s="95"/>
      <c r="F111" s="149"/>
      <c r="G111" s="246"/>
      <c r="H111" s="248"/>
      <c r="I111" s="247"/>
      <c r="J111" s="249"/>
      <c r="K111" s="157"/>
    </row>
    <row r="112" spans="1:11" x14ac:dyDescent="0.2">
      <c r="A112" s="33">
        <v>101</v>
      </c>
      <c r="B112" s="68" t="s">
        <v>171</v>
      </c>
      <c r="C112" s="154" t="s">
        <v>241</v>
      </c>
      <c r="D112" s="17"/>
      <c r="E112" s="96"/>
      <c r="F112" s="150"/>
      <c r="G112" s="246"/>
      <c r="H112" s="248"/>
      <c r="I112" s="247"/>
      <c r="J112" s="249"/>
      <c r="K112" s="157"/>
    </row>
    <row r="113" spans="1:11" x14ac:dyDescent="0.2">
      <c r="A113" s="33">
        <v>102</v>
      </c>
      <c r="B113" s="67" t="s">
        <v>172</v>
      </c>
      <c r="C113" s="154" t="s">
        <v>173</v>
      </c>
      <c r="D113" s="16"/>
      <c r="E113" s="94"/>
      <c r="F113" s="148"/>
      <c r="G113" s="246"/>
      <c r="H113" s="248"/>
      <c r="I113" s="247"/>
      <c r="J113" s="249"/>
      <c r="K113" s="157"/>
    </row>
    <row r="114" spans="1:11" x14ac:dyDescent="0.2">
      <c r="A114" s="33">
        <v>103</v>
      </c>
      <c r="B114" s="67" t="s">
        <v>174</v>
      </c>
      <c r="C114" s="154" t="s">
        <v>175</v>
      </c>
      <c r="D114" s="16"/>
      <c r="E114" s="94"/>
      <c r="F114" s="148"/>
      <c r="G114" s="246"/>
      <c r="H114" s="248"/>
      <c r="I114" s="247"/>
      <c r="J114" s="249"/>
      <c r="K114" s="157"/>
    </row>
    <row r="115" spans="1:11" x14ac:dyDescent="0.2">
      <c r="A115" s="33">
        <v>104</v>
      </c>
      <c r="B115" s="69" t="s">
        <v>176</v>
      </c>
      <c r="C115" s="154" t="s">
        <v>177</v>
      </c>
      <c r="D115" s="16"/>
      <c r="E115" s="94"/>
      <c r="F115" s="148"/>
      <c r="G115" s="246"/>
      <c r="H115" s="248"/>
      <c r="I115" s="247"/>
      <c r="J115" s="249"/>
      <c r="K115" s="157"/>
    </row>
    <row r="116" spans="1:11" x14ac:dyDescent="0.2">
      <c r="A116" s="33">
        <v>105</v>
      </c>
      <c r="B116" s="69" t="s">
        <v>178</v>
      </c>
      <c r="C116" s="154" t="s">
        <v>179</v>
      </c>
      <c r="D116" s="15"/>
      <c r="E116" s="95"/>
      <c r="F116" s="149"/>
      <c r="G116" s="246"/>
      <c r="H116" s="248"/>
      <c r="I116" s="247"/>
      <c r="J116" s="249"/>
      <c r="K116" s="157"/>
    </row>
    <row r="117" spans="1:11" x14ac:dyDescent="0.2">
      <c r="A117" s="33">
        <v>106</v>
      </c>
      <c r="B117" s="69" t="s">
        <v>180</v>
      </c>
      <c r="C117" s="154" t="s">
        <v>181</v>
      </c>
      <c r="D117" s="17"/>
      <c r="E117" s="96"/>
      <c r="F117" s="150"/>
      <c r="G117" s="246"/>
      <c r="H117" s="248"/>
      <c r="I117" s="247"/>
      <c r="J117" s="249"/>
      <c r="K117" s="157"/>
    </row>
    <row r="118" spans="1:11" x14ac:dyDescent="0.2">
      <c r="A118" s="33">
        <v>107</v>
      </c>
      <c r="B118" s="69" t="s">
        <v>182</v>
      </c>
      <c r="C118" s="154" t="s">
        <v>183</v>
      </c>
      <c r="D118" s="16"/>
      <c r="E118" s="94"/>
      <c r="F118" s="148"/>
      <c r="G118" s="246"/>
      <c r="H118" s="248"/>
      <c r="I118" s="247"/>
      <c r="J118" s="249"/>
      <c r="K118" s="157"/>
    </row>
    <row r="119" spans="1:11" x14ac:dyDescent="0.2">
      <c r="A119" s="33">
        <v>108</v>
      </c>
      <c r="B119" s="69" t="s">
        <v>184</v>
      </c>
      <c r="C119" s="154" t="s">
        <v>185</v>
      </c>
      <c r="D119" s="16"/>
      <c r="E119" s="94"/>
      <c r="F119" s="148"/>
      <c r="G119" s="246"/>
      <c r="H119" s="248"/>
      <c r="I119" s="247"/>
      <c r="J119" s="249"/>
      <c r="K119" s="157"/>
    </row>
    <row r="120" spans="1:11" x14ac:dyDescent="0.2">
      <c r="A120" s="33">
        <v>109</v>
      </c>
      <c r="B120" s="69" t="s">
        <v>186</v>
      </c>
      <c r="C120" s="154" t="s">
        <v>187</v>
      </c>
      <c r="D120" s="15"/>
      <c r="E120" s="95"/>
      <c r="F120" s="149"/>
      <c r="G120" s="246"/>
      <c r="H120" s="248"/>
      <c r="I120" s="247"/>
      <c r="J120" s="249"/>
      <c r="K120" s="157"/>
    </row>
    <row r="121" spans="1:11" x14ac:dyDescent="0.2">
      <c r="A121" s="33">
        <v>110</v>
      </c>
      <c r="B121" s="72" t="s">
        <v>188</v>
      </c>
      <c r="C121" s="160" t="s">
        <v>189</v>
      </c>
      <c r="D121" s="15"/>
      <c r="E121" s="95"/>
      <c r="F121" s="149"/>
      <c r="G121" s="246"/>
      <c r="H121" s="248"/>
      <c r="I121" s="247"/>
      <c r="J121" s="249"/>
      <c r="K121" s="157"/>
    </row>
    <row r="122" spans="1:11" x14ac:dyDescent="0.2">
      <c r="A122" s="33">
        <v>111</v>
      </c>
      <c r="B122" s="72" t="s">
        <v>278</v>
      </c>
      <c r="C122" s="160" t="s">
        <v>250</v>
      </c>
      <c r="D122" s="16"/>
      <c r="E122" s="94"/>
      <c r="F122" s="148"/>
      <c r="G122" s="246"/>
      <c r="H122" s="248"/>
      <c r="I122" s="247"/>
      <c r="J122" s="249"/>
      <c r="K122" s="157"/>
    </row>
    <row r="123" spans="1:11" x14ac:dyDescent="0.2">
      <c r="A123" s="33">
        <v>112</v>
      </c>
      <c r="B123" s="68" t="s">
        <v>190</v>
      </c>
      <c r="C123" s="154" t="s">
        <v>191</v>
      </c>
      <c r="D123" s="16"/>
      <c r="E123" s="94"/>
      <c r="F123" s="148"/>
      <c r="G123" s="246"/>
      <c r="H123" s="248"/>
      <c r="I123" s="247"/>
      <c r="J123" s="249"/>
      <c r="K123" s="157"/>
    </row>
    <row r="124" spans="1:11" x14ac:dyDescent="0.2">
      <c r="A124" s="33">
        <v>113</v>
      </c>
      <c r="B124" s="69" t="s">
        <v>192</v>
      </c>
      <c r="C124" s="154" t="s">
        <v>193</v>
      </c>
      <c r="D124" s="15"/>
      <c r="E124" s="95"/>
      <c r="F124" s="149"/>
      <c r="G124" s="246"/>
      <c r="H124" s="248"/>
      <c r="I124" s="247"/>
      <c r="J124" s="249"/>
      <c r="K124" s="157"/>
    </row>
    <row r="125" spans="1:11" x14ac:dyDescent="0.2">
      <c r="A125" s="33">
        <v>114</v>
      </c>
      <c r="B125" s="67" t="s">
        <v>194</v>
      </c>
      <c r="C125" s="161" t="s">
        <v>195</v>
      </c>
      <c r="D125" s="16"/>
      <c r="E125" s="94"/>
      <c r="F125" s="148"/>
      <c r="G125" s="246"/>
      <c r="H125" s="248"/>
      <c r="I125" s="247"/>
      <c r="J125" s="249"/>
      <c r="K125" s="157"/>
    </row>
    <row r="126" spans="1:11" x14ac:dyDescent="0.2">
      <c r="A126" s="33">
        <v>115</v>
      </c>
      <c r="B126" s="69" t="s">
        <v>196</v>
      </c>
      <c r="C126" s="154" t="s">
        <v>294</v>
      </c>
      <c r="D126" s="15"/>
      <c r="E126" s="95"/>
      <c r="F126" s="149"/>
      <c r="G126" s="246"/>
      <c r="H126" s="248"/>
      <c r="I126" s="247"/>
      <c r="J126" s="249"/>
      <c r="K126" s="157"/>
    </row>
    <row r="127" spans="1:11" x14ac:dyDescent="0.2">
      <c r="A127" s="33">
        <v>116</v>
      </c>
      <c r="B127" s="68" t="s">
        <v>197</v>
      </c>
      <c r="C127" s="154" t="s">
        <v>279</v>
      </c>
      <c r="D127" s="15"/>
      <c r="E127" s="95"/>
      <c r="F127" s="149"/>
      <c r="G127" s="246"/>
      <c r="H127" s="248"/>
      <c r="I127" s="247"/>
      <c r="J127" s="249"/>
      <c r="K127" s="157"/>
    </row>
    <row r="128" spans="1:11" x14ac:dyDescent="0.2">
      <c r="A128" s="33">
        <v>117</v>
      </c>
      <c r="B128" s="68" t="s">
        <v>198</v>
      </c>
      <c r="C128" s="154" t="s">
        <v>199</v>
      </c>
      <c r="D128" s="15"/>
      <c r="E128" s="95"/>
      <c r="F128" s="149"/>
      <c r="G128" s="234"/>
      <c r="H128" s="248"/>
      <c r="I128" s="247"/>
      <c r="J128" s="249"/>
      <c r="K128" s="158"/>
    </row>
    <row r="129" spans="1:11" x14ac:dyDescent="0.2">
      <c r="A129" s="33">
        <v>118</v>
      </c>
      <c r="B129" s="68" t="s">
        <v>200</v>
      </c>
      <c r="C129" s="154" t="s">
        <v>201</v>
      </c>
      <c r="D129" s="15"/>
      <c r="E129" s="95"/>
      <c r="F129" s="149"/>
      <c r="G129" s="234"/>
      <c r="H129" s="248"/>
      <c r="I129" s="247"/>
      <c r="J129" s="249"/>
      <c r="K129" s="158"/>
    </row>
    <row r="130" spans="1:11" x14ac:dyDescent="0.2">
      <c r="A130" s="33">
        <v>119</v>
      </c>
      <c r="B130" s="67" t="s">
        <v>202</v>
      </c>
      <c r="C130" s="154" t="s">
        <v>203</v>
      </c>
      <c r="D130" s="15"/>
      <c r="E130" s="95"/>
      <c r="F130" s="149"/>
      <c r="G130" s="246"/>
      <c r="H130" s="248"/>
      <c r="I130" s="247"/>
      <c r="J130" s="249"/>
      <c r="K130" s="157"/>
    </row>
    <row r="131" spans="1:11" x14ac:dyDescent="0.2">
      <c r="A131" s="33">
        <v>120</v>
      </c>
      <c r="B131" s="68" t="s">
        <v>204</v>
      </c>
      <c r="C131" s="154" t="s">
        <v>205</v>
      </c>
      <c r="D131" s="22"/>
      <c r="E131" s="100"/>
      <c r="F131" s="155"/>
      <c r="G131" s="246"/>
      <c r="H131" s="248"/>
      <c r="I131" s="247"/>
      <c r="J131" s="249"/>
      <c r="K131" s="157"/>
    </row>
    <row r="132" spans="1:11" x14ac:dyDescent="0.2">
      <c r="A132" s="33">
        <v>121</v>
      </c>
      <c r="B132" s="69" t="s">
        <v>206</v>
      </c>
      <c r="C132" s="154" t="s">
        <v>207</v>
      </c>
      <c r="D132" s="16"/>
      <c r="E132" s="94"/>
      <c r="F132" s="148"/>
      <c r="G132" s="246"/>
      <c r="H132" s="248"/>
      <c r="I132" s="247"/>
      <c r="J132" s="249"/>
      <c r="K132" s="157"/>
    </row>
    <row r="133" spans="1:11" x14ac:dyDescent="0.2">
      <c r="A133" s="33">
        <v>122</v>
      </c>
      <c r="B133" s="69" t="s">
        <v>208</v>
      </c>
      <c r="C133" s="154" t="s">
        <v>209</v>
      </c>
      <c r="D133" s="15"/>
      <c r="E133" s="95"/>
      <c r="F133" s="149"/>
      <c r="G133" s="246"/>
      <c r="H133" s="248"/>
      <c r="I133" s="247"/>
      <c r="J133" s="249"/>
      <c r="K133" s="157"/>
    </row>
    <row r="134" spans="1:11" x14ac:dyDescent="0.2">
      <c r="A134" s="33">
        <v>123</v>
      </c>
      <c r="B134" s="69" t="s">
        <v>210</v>
      </c>
      <c r="C134" s="154" t="s">
        <v>247</v>
      </c>
      <c r="D134" s="15"/>
      <c r="E134" s="95"/>
      <c r="F134" s="149"/>
      <c r="G134" s="246"/>
      <c r="H134" s="248"/>
      <c r="I134" s="247"/>
      <c r="J134" s="249"/>
      <c r="K134" s="157"/>
    </row>
    <row r="135" spans="1:11" x14ac:dyDescent="0.2">
      <c r="A135" s="33">
        <v>124</v>
      </c>
      <c r="B135" s="69" t="s">
        <v>211</v>
      </c>
      <c r="C135" s="154" t="s">
        <v>212</v>
      </c>
      <c r="D135" s="15"/>
      <c r="E135" s="95"/>
      <c r="F135" s="149"/>
      <c r="G135" s="246"/>
      <c r="H135" s="248"/>
      <c r="I135" s="247"/>
      <c r="J135" s="249"/>
      <c r="K135" s="157"/>
    </row>
    <row r="136" spans="1:11" x14ac:dyDescent="0.2">
      <c r="A136" s="33">
        <v>125</v>
      </c>
      <c r="B136" s="69" t="s">
        <v>213</v>
      </c>
      <c r="C136" s="154" t="s">
        <v>41</v>
      </c>
      <c r="D136" s="15"/>
      <c r="E136" s="95"/>
      <c r="F136" s="149"/>
      <c r="G136" s="246"/>
      <c r="H136" s="248"/>
      <c r="I136" s="247"/>
      <c r="J136" s="249"/>
      <c r="K136" s="157"/>
    </row>
    <row r="137" spans="1:11" x14ac:dyDescent="0.2">
      <c r="A137" s="33">
        <v>126</v>
      </c>
      <c r="B137" s="67" t="s">
        <v>214</v>
      </c>
      <c r="C137" s="154" t="s">
        <v>47</v>
      </c>
      <c r="D137" s="15"/>
      <c r="E137" s="95"/>
      <c r="F137" s="149"/>
      <c r="G137" s="246"/>
      <c r="H137" s="248"/>
      <c r="I137" s="247"/>
      <c r="J137" s="249"/>
      <c r="K137" s="157"/>
    </row>
    <row r="138" spans="1:11" x14ac:dyDescent="0.2">
      <c r="A138" s="33">
        <v>127</v>
      </c>
      <c r="B138" s="67" t="s">
        <v>215</v>
      </c>
      <c r="C138" s="154" t="s">
        <v>251</v>
      </c>
      <c r="D138" s="15"/>
      <c r="E138" s="95"/>
      <c r="F138" s="149"/>
      <c r="G138" s="246"/>
      <c r="H138" s="248"/>
      <c r="I138" s="247"/>
      <c r="J138" s="249"/>
      <c r="K138" s="157"/>
    </row>
    <row r="139" spans="1:11" x14ac:dyDescent="0.2">
      <c r="A139" s="33">
        <v>128</v>
      </c>
      <c r="B139" s="67" t="s">
        <v>216</v>
      </c>
      <c r="C139" s="154" t="s">
        <v>49</v>
      </c>
      <c r="D139" s="16"/>
      <c r="E139" s="94"/>
      <c r="F139" s="148"/>
      <c r="G139" s="246"/>
      <c r="H139" s="248"/>
      <c r="I139" s="247"/>
      <c r="J139" s="249"/>
      <c r="K139" s="157"/>
    </row>
    <row r="140" spans="1:11" x14ac:dyDescent="0.2">
      <c r="A140" s="33">
        <v>129</v>
      </c>
      <c r="B140" s="69" t="s">
        <v>217</v>
      </c>
      <c r="C140" s="154" t="s">
        <v>48</v>
      </c>
      <c r="D140" s="16"/>
      <c r="E140" s="94"/>
      <c r="F140" s="148"/>
      <c r="G140" s="246"/>
      <c r="H140" s="248"/>
      <c r="I140" s="247"/>
      <c r="J140" s="249"/>
      <c r="K140" s="157"/>
    </row>
    <row r="141" spans="1:11" x14ac:dyDescent="0.2">
      <c r="A141" s="33">
        <v>130</v>
      </c>
      <c r="B141" s="69" t="s">
        <v>218</v>
      </c>
      <c r="C141" s="154" t="s">
        <v>219</v>
      </c>
      <c r="D141" s="15"/>
      <c r="E141" s="95"/>
      <c r="F141" s="149"/>
      <c r="G141" s="246"/>
      <c r="H141" s="248"/>
      <c r="I141" s="247"/>
      <c r="J141" s="249"/>
      <c r="K141" s="157"/>
    </row>
    <row r="142" spans="1:11" x14ac:dyDescent="0.2">
      <c r="A142" s="33">
        <v>131</v>
      </c>
      <c r="B142" s="69" t="s">
        <v>220</v>
      </c>
      <c r="C142" s="154" t="s">
        <v>42</v>
      </c>
      <c r="D142" s="15"/>
      <c r="E142" s="95"/>
      <c r="F142" s="149"/>
      <c r="G142" s="246"/>
      <c r="H142" s="248"/>
      <c r="I142" s="247"/>
      <c r="J142" s="249"/>
      <c r="K142" s="157"/>
    </row>
    <row r="143" spans="1:11" x14ac:dyDescent="0.2">
      <c r="A143" s="33">
        <v>132</v>
      </c>
      <c r="B143" s="67" t="s">
        <v>221</v>
      </c>
      <c r="C143" s="154" t="s">
        <v>249</v>
      </c>
      <c r="D143" s="15"/>
      <c r="E143" s="95"/>
      <c r="F143" s="149"/>
      <c r="G143" s="246"/>
      <c r="H143" s="248"/>
      <c r="I143" s="247"/>
      <c r="J143" s="249"/>
      <c r="K143" s="157"/>
    </row>
    <row r="144" spans="1:11" x14ac:dyDescent="0.2">
      <c r="A144" s="33">
        <v>133</v>
      </c>
      <c r="B144" s="68" t="s">
        <v>222</v>
      </c>
      <c r="C144" s="154" t="s">
        <v>223</v>
      </c>
      <c r="D144" s="15"/>
      <c r="E144" s="95"/>
      <c r="F144" s="149"/>
      <c r="G144" s="246"/>
      <c r="H144" s="248"/>
      <c r="I144" s="247"/>
      <c r="J144" s="249"/>
      <c r="K144" s="157"/>
    </row>
    <row r="145" spans="1:11" x14ac:dyDescent="0.2">
      <c r="A145" s="33">
        <v>134</v>
      </c>
      <c r="B145" s="69" t="s">
        <v>224</v>
      </c>
      <c r="C145" s="154" t="s">
        <v>225</v>
      </c>
      <c r="D145" s="15"/>
      <c r="E145" s="95"/>
      <c r="F145" s="149"/>
      <c r="G145" s="246"/>
      <c r="H145" s="248"/>
      <c r="I145" s="247"/>
      <c r="J145" s="249"/>
      <c r="K145" s="157"/>
    </row>
    <row r="146" spans="1:11" x14ac:dyDescent="0.2">
      <c r="A146" s="33">
        <v>135</v>
      </c>
      <c r="B146" s="67" t="s">
        <v>226</v>
      </c>
      <c r="C146" s="154" t="s">
        <v>227</v>
      </c>
      <c r="D146" s="15"/>
      <c r="E146" s="95"/>
      <c r="F146" s="149"/>
      <c r="G146" s="246"/>
      <c r="H146" s="248"/>
      <c r="I146" s="247"/>
      <c r="J146" s="249"/>
      <c r="K146" s="157"/>
    </row>
    <row r="147" spans="1:11" x14ac:dyDescent="0.2">
      <c r="A147" s="299">
        <v>136</v>
      </c>
      <c r="B147" s="262" t="s">
        <v>228</v>
      </c>
      <c r="C147" s="154" t="s">
        <v>229</v>
      </c>
      <c r="D147" s="300"/>
      <c r="E147" s="94"/>
      <c r="F147" s="148"/>
      <c r="G147" s="294"/>
      <c r="H147" s="301">
        <f>SUM(I147:J147)</f>
        <v>75396000</v>
      </c>
      <c r="I147" s="247">
        <v>16644000</v>
      </c>
      <c r="J147" s="249">
        <v>58752000</v>
      </c>
      <c r="K147" s="158">
        <f>F147+G147+H147</f>
        <v>75396000</v>
      </c>
    </row>
    <row r="148" spans="1:11" x14ac:dyDescent="0.2">
      <c r="A148" s="299">
        <v>137</v>
      </c>
      <c r="B148" s="58" t="s">
        <v>282</v>
      </c>
      <c r="C148" s="343" t="s">
        <v>283</v>
      </c>
      <c r="D148" s="339"/>
      <c r="E148" s="95"/>
      <c r="F148" s="149"/>
      <c r="G148" s="294"/>
      <c r="H148" s="301"/>
      <c r="I148" s="247"/>
      <c r="J148" s="249"/>
      <c r="K148" s="157"/>
    </row>
    <row r="149" spans="1:11" x14ac:dyDescent="0.2">
      <c r="A149" s="299">
        <v>138</v>
      </c>
      <c r="B149" s="59" t="s">
        <v>284</v>
      </c>
      <c r="C149" s="333" t="s">
        <v>285</v>
      </c>
      <c r="D149" s="340"/>
      <c r="E149" s="62"/>
      <c r="F149" s="124"/>
      <c r="G149" s="294"/>
      <c r="H149" s="301"/>
      <c r="I149" s="247"/>
      <c r="J149" s="249"/>
      <c r="K149" s="157"/>
    </row>
    <row r="150" spans="1:11" x14ac:dyDescent="0.2">
      <c r="A150" s="299">
        <v>139</v>
      </c>
      <c r="B150" s="58" t="s">
        <v>286</v>
      </c>
      <c r="C150" s="343" t="s">
        <v>287</v>
      </c>
      <c r="D150" s="341"/>
      <c r="E150" s="63"/>
      <c r="F150" s="111"/>
      <c r="G150" s="294"/>
      <c r="H150" s="248"/>
      <c r="I150" s="247"/>
      <c r="J150" s="249"/>
      <c r="K150" s="157"/>
    </row>
    <row r="151" spans="1:11" x14ac:dyDescent="0.2">
      <c r="A151" s="299">
        <v>140</v>
      </c>
      <c r="B151" s="55" t="s">
        <v>292</v>
      </c>
      <c r="C151" s="334" t="s">
        <v>293</v>
      </c>
      <c r="D151" s="340"/>
      <c r="E151" s="62"/>
      <c r="F151" s="124"/>
      <c r="G151" s="294"/>
      <c r="H151" s="248"/>
      <c r="I151" s="247"/>
      <c r="J151" s="249"/>
      <c r="K151" s="157"/>
    </row>
    <row r="152" spans="1:11" x14ac:dyDescent="0.2">
      <c r="A152" s="303">
        <v>141</v>
      </c>
      <c r="B152" s="332" t="s">
        <v>339</v>
      </c>
      <c r="C152" s="334" t="s">
        <v>338</v>
      </c>
      <c r="D152" s="340"/>
      <c r="E152" s="62"/>
      <c r="F152" s="124"/>
      <c r="G152" s="294"/>
      <c r="H152" s="248"/>
      <c r="I152" s="247"/>
      <c r="J152" s="249"/>
      <c r="K152" s="157"/>
    </row>
    <row r="153" spans="1:11" ht="12.75" thickBot="1" x14ac:dyDescent="0.25">
      <c r="A153" s="283">
        <v>142</v>
      </c>
      <c r="B153" s="320" t="s">
        <v>341</v>
      </c>
      <c r="C153" s="306" t="s">
        <v>340</v>
      </c>
      <c r="D153" s="342"/>
      <c r="E153" s="291"/>
      <c r="F153" s="297"/>
      <c r="G153" s="32"/>
      <c r="H153" s="338"/>
      <c r="I153" s="250"/>
      <c r="J153" s="251"/>
      <c r="K153" s="292"/>
    </row>
    <row r="154" spans="1:11" x14ac:dyDescent="0.2">
      <c r="A154" s="23"/>
      <c r="B154" s="23"/>
      <c r="C154" s="24"/>
      <c r="D154" s="24"/>
      <c r="E154" s="24"/>
      <c r="F154" s="24"/>
      <c r="G154" s="25"/>
      <c r="H154" s="64">
        <v>75396000</v>
      </c>
      <c r="I154" s="64">
        <v>16644000</v>
      </c>
      <c r="J154" s="64">
        <v>58752000</v>
      </c>
    </row>
    <row r="155" spans="1:11" x14ac:dyDescent="0.2">
      <c r="H155" s="26">
        <f>H154-H6</f>
        <v>0</v>
      </c>
      <c r="I155" s="26">
        <f>I154-I6</f>
        <v>0</v>
      </c>
      <c r="J155" s="26">
        <f>J154-J6</f>
        <v>0</v>
      </c>
    </row>
  </sheetData>
  <mergeCells count="16">
    <mergeCell ref="B91:B94"/>
    <mergeCell ref="A6:C6"/>
    <mergeCell ref="A8:C8"/>
    <mergeCell ref="A1:K1"/>
    <mergeCell ref="A3:A5"/>
    <mergeCell ref="B3:B5"/>
    <mergeCell ref="C3:C5"/>
    <mergeCell ref="A91:A94"/>
    <mergeCell ref="D3:F3"/>
    <mergeCell ref="G3:G5"/>
    <mergeCell ref="H3:H5"/>
    <mergeCell ref="K3:K5"/>
    <mergeCell ref="D4:D5"/>
    <mergeCell ref="E4:E5"/>
    <mergeCell ref="F4:F5"/>
    <mergeCell ref="I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53"/>
  <sheetViews>
    <sheetView zoomScale="90" zoomScaleNormal="90" workbookViewId="0">
      <pane xSplit="3" ySplit="8" topLeftCell="D119" activePane="bottomRight" state="frozen"/>
      <selection activeCell="C173" sqref="C173"/>
      <selection pane="topRight" activeCell="C173" sqref="C173"/>
      <selection pane="bottomLeft" activeCell="C173" sqref="C173"/>
      <selection pane="bottomRight" activeCell="L144" sqref="L144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34" customWidth="1"/>
    <col min="4" max="4" width="15" style="36" customWidth="1"/>
    <col min="5" max="5" width="14" style="36" customWidth="1"/>
    <col min="6" max="6" width="13.7109375" style="105" customWidth="1"/>
    <col min="7" max="7" width="12.7109375" style="36" customWidth="1"/>
    <col min="8" max="8" width="12.85546875" style="36" customWidth="1"/>
    <col min="9" max="9" width="14" style="105" customWidth="1"/>
    <col min="10" max="16384" width="9.140625" style="1"/>
  </cols>
  <sheetData>
    <row r="2" spans="1:9" ht="15" x14ac:dyDescent="0.2">
      <c r="A2" s="434" t="s">
        <v>280</v>
      </c>
      <c r="B2" s="435"/>
      <c r="C2" s="435"/>
      <c r="D2" s="436"/>
      <c r="E2" s="436"/>
      <c r="F2" s="436"/>
      <c r="G2" s="436"/>
      <c r="H2" s="436"/>
      <c r="I2" s="436"/>
    </row>
    <row r="3" spans="1:9" ht="12.75" thickBot="1" x14ac:dyDescent="0.25"/>
    <row r="4" spans="1:9" ht="15.75" customHeight="1" x14ac:dyDescent="0.2">
      <c r="A4" s="394" t="s">
        <v>45</v>
      </c>
      <c r="B4" s="397" t="s">
        <v>295</v>
      </c>
      <c r="C4" s="400" t="s">
        <v>46</v>
      </c>
      <c r="D4" s="404" t="s">
        <v>290</v>
      </c>
      <c r="E4" s="405"/>
      <c r="F4" s="406"/>
      <c r="G4" s="437" t="s">
        <v>319</v>
      </c>
      <c r="H4" s="439" t="s">
        <v>318</v>
      </c>
      <c r="I4" s="428" t="s">
        <v>329</v>
      </c>
    </row>
    <row r="5" spans="1:9" ht="54.75" customHeight="1" thickBot="1" x14ac:dyDescent="0.25">
      <c r="A5" s="396"/>
      <c r="B5" s="399"/>
      <c r="C5" s="402"/>
      <c r="D5" s="7" t="s">
        <v>316</v>
      </c>
      <c r="E5" s="8" t="s">
        <v>253</v>
      </c>
      <c r="F5" s="9" t="s">
        <v>257</v>
      </c>
      <c r="G5" s="438"/>
      <c r="H5" s="429"/>
      <c r="I5" s="440"/>
    </row>
    <row r="6" spans="1:9" ht="15" customHeight="1" x14ac:dyDescent="0.2">
      <c r="A6" s="386" t="s">
        <v>246</v>
      </c>
      <c r="B6" s="387"/>
      <c r="C6" s="388"/>
      <c r="D6" s="225">
        <f>SUM(D7:D8)</f>
        <v>139457042.42000002</v>
      </c>
      <c r="E6" s="139">
        <f>SUM(E7:E8)</f>
        <v>12524294.610000001</v>
      </c>
      <c r="F6" s="228">
        <f>SUM(F7:F8)</f>
        <v>151981337.03000003</v>
      </c>
      <c r="G6" s="143">
        <f>SUM(G7:G8)</f>
        <v>54541979.959999993</v>
      </c>
      <c r="H6" s="143">
        <f>SUM(H7:H8)</f>
        <v>7660750.9700000007</v>
      </c>
      <c r="I6" s="232">
        <f>SUM(I7:I8)</f>
        <v>214184067.97000003</v>
      </c>
    </row>
    <row r="7" spans="1:9" ht="16.5" customHeight="1" x14ac:dyDescent="0.2">
      <c r="A7" s="38"/>
      <c r="B7" s="101"/>
      <c r="C7" s="140" t="s">
        <v>55</v>
      </c>
      <c r="D7" s="226">
        <v>2680.56</v>
      </c>
      <c r="E7" s="102">
        <v>75.63</v>
      </c>
      <c r="F7" s="230">
        <v>2756.19</v>
      </c>
      <c r="G7" s="29">
        <v>57.16</v>
      </c>
      <c r="H7" s="145">
        <v>6.17</v>
      </c>
      <c r="I7" s="233">
        <f>F7+G7+H7+0.01</f>
        <v>2819.53</v>
      </c>
    </row>
    <row r="8" spans="1:9" ht="16.5" customHeight="1" x14ac:dyDescent="0.2">
      <c r="A8" s="389" t="s">
        <v>245</v>
      </c>
      <c r="B8" s="390"/>
      <c r="C8" s="391"/>
      <c r="D8" s="227">
        <f t="shared" ref="D8:I8" si="0">SUM(D9:D151)-D91</f>
        <v>139454361.86000001</v>
      </c>
      <c r="E8" s="215">
        <f t="shared" si="0"/>
        <v>12524218.98</v>
      </c>
      <c r="F8" s="231">
        <f t="shared" si="0"/>
        <v>151978580.84000003</v>
      </c>
      <c r="G8" s="198">
        <f t="shared" si="0"/>
        <v>54541922.799999997</v>
      </c>
      <c r="H8" s="198">
        <f t="shared" si="0"/>
        <v>7660744.8000000007</v>
      </c>
      <c r="I8" s="31">
        <f t="shared" si="0"/>
        <v>214181248.44000003</v>
      </c>
    </row>
    <row r="9" spans="1:9" x14ac:dyDescent="0.2">
      <c r="A9" s="358">
        <v>1</v>
      </c>
      <c r="B9" s="67" t="s">
        <v>57</v>
      </c>
      <c r="C9" s="154" t="s">
        <v>43</v>
      </c>
      <c r="D9" s="533">
        <v>753422.12</v>
      </c>
      <c r="E9" s="534"/>
      <c r="F9" s="347">
        <f>SUM(D9:E9)</f>
        <v>753422.12</v>
      </c>
      <c r="G9" s="348"/>
      <c r="H9" s="349"/>
      <c r="I9" s="535">
        <f>F9+G9+H9</f>
        <v>753422.12</v>
      </c>
    </row>
    <row r="10" spans="1:9" x14ac:dyDescent="0.2">
      <c r="A10" s="358">
        <v>2</v>
      </c>
      <c r="B10" s="68" t="s">
        <v>58</v>
      </c>
      <c r="C10" s="154" t="s">
        <v>230</v>
      </c>
      <c r="D10" s="533">
        <v>1110696</v>
      </c>
      <c r="E10" s="534"/>
      <c r="F10" s="347">
        <f t="shared" ref="F10:F73" si="1">SUM(D10:E10)</f>
        <v>1110696</v>
      </c>
      <c r="G10" s="348"/>
      <c r="H10" s="349"/>
      <c r="I10" s="535">
        <f t="shared" ref="I10:I73" si="2">F10+G10+H10</f>
        <v>1110696</v>
      </c>
    </row>
    <row r="11" spans="1:9" x14ac:dyDescent="0.2">
      <c r="A11" s="358">
        <v>3</v>
      </c>
      <c r="B11" s="357" t="s">
        <v>59</v>
      </c>
      <c r="C11" s="154" t="s">
        <v>5</v>
      </c>
      <c r="D11" s="533">
        <v>2182980.4300000002</v>
      </c>
      <c r="E11" s="534"/>
      <c r="F11" s="347">
        <f t="shared" si="1"/>
        <v>2182980.4300000002</v>
      </c>
      <c r="G11" s="348"/>
      <c r="H11" s="349"/>
      <c r="I11" s="535">
        <f t="shared" si="2"/>
        <v>2182980.4300000002</v>
      </c>
    </row>
    <row r="12" spans="1:9" x14ac:dyDescent="0.2">
      <c r="A12" s="358">
        <v>4</v>
      </c>
      <c r="B12" s="67" t="s">
        <v>60</v>
      </c>
      <c r="C12" s="154" t="s">
        <v>231</v>
      </c>
      <c r="D12" s="533">
        <v>879301</v>
      </c>
      <c r="E12" s="534"/>
      <c r="F12" s="347">
        <f t="shared" si="1"/>
        <v>879301</v>
      </c>
      <c r="G12" s="348"/>
      <c r="H12" s="349"/>
      <c r="I12" s="350">
        <f t="shared" si="2"/>
        <v>879301</v>
      </c>
    </row>
    <row r="13" spans="1:9" ht="12.75" customHeight="1" x14ac:dyDescent="0.2">
      <c r="A13" s="358">
        <v>5</v>
      </c>
      <c r="B13" s="67" t="s">
        <v>61</v>
      </c>
      <c r="C13" s="154" t="s">
        <v>8</v>
      </c>
      <c r="D13" s="533">
        <v>708068.7</v>
      </c>
      <c r="E13" s="534"/>
      <c r="F13" s="347">
        <f t="shared" si="1"/>
        <v>708068.7</v>
      </c>
      <c r="G13" s="348"/>
      <c r="H13" s="349"/>
      <c r="I13" s="350">
        <f t="shared" si="2"/>
        <v>708068.7</v>
      </c>
    </row>
    <row r="14" spans="1:9" x14ac:dyDescent="0.2">
      <c r="A14" s="358">
        <v>6</v>
      </c>
      <c r="B14" s="357" t="s">
        <v>62</v>
      </c>
      <c r="C14" s="154" t="s">
        <v>63</v>
      </c>
      <c r="D14" s="533">
        <v>5070327.24</v>
      </c>
      <c r="E14" s="345">
        <v>108638.01000000001</v>
      </c>
      <c r="F14" s="347">
        <f t="shared" si="1"/>
        <v>5178965.25</v>
      </c>
      <c r="G14" s="348"/>
      <c r="H14" s="349">
        <v>3191977</v>
      </c>
      <c r="I14" s="350">
        <f t="shared" si="2"/>
        <v>8370942.25</v>
      </c>
    </row>
    <row r="15" spans="1:9" x14ac:dyDescent="0.2">
      <c r="A15" s="358">
        <v>7</v>
      </c>
      <c r="B15" s="67" t="s">
        <v>64</v>
      </c>
      <c r="C15" s="154" t="s">
        <v>232</v>
      </c>
      <c r="D15" s="533">
        <v>2082555</v>
      </c>
      <c r="E15" s="345"/>
      <c r="F15" s="347">
        <f t="shared" si="1"/>
        <v>2082555</v>
      </c>
      <c r="G15" s="348"/>
      <c r="H15" s="349"/>
      <c r="I15" s="350">
        <f t="shared" si="2"/>
        <v>2082555</v>
      </c>
    </row>
    <row r="16" spans="1:9" x14ac:dyDescent="0.2">
      <c r="A16" s="358">
        <v>8</v>
      </c>
      <c r="B16" s="357" t="s">
        <v>65</v>
      </c>
      <c r="C16" s="154" t="s">
        <v>17</v>
      </c>
      <c r="D16" s="533">
        <v>891333.54</v>
      </c>
      <c r="E16" s="345"/>
      <c r="F16" s="347">
        <f t="shared" si="1"/>
        <v>891333.54</v>
      </c>
      <c r="G16" s="348"/>
      <c r="H16" s="349"/>
      <c r="I16" s="350">
        <f t="shared" si="2"/>
        <v>891333.54</v>
      </c>
    </row>
    <row r="17" spans="1:9" x14ac:dyDescent="0.2">
      <c r="A17" s="358">
        <v>9</v>
      </c>
      <c r="B17" s="357" t="s">
        <v>66</v>
      </c>
      <c r="C17" s="154" t="s">
        <v>6</v>
      </c>
      <c r="D17" s="533">
        <v>1096349.51</v>
      </c>
      <c r="E17" s="345"/>
      <c r="F17" s="347">
        <f t="shared" si="1"/>
        <v>1096349.51</v>
      </c>
      <c r="G17" s="348"/>
      <c r="H17" s="349"/>
      <c r="I17" s="350">
        <f t="shared" si="2"/>
        <v>1096349.51</v>
      </c>
    </row>
    <row r="18" spans="1:9" x14ac:dyDescent="0.2">
      <c r="A18" s="358">
        <v>10</v>
      </c>
      <c r="B18" s="357" t="s">
        <v>67</v>
      </c>
      <c r="C18" s="154" t="s">
        <v>18</v>
      </c>
      <c r="D18" s="533">
        <v>1084779.76</v>
      </c>
      <c r="E18" s="345"/>
      <c r="F18" s="347">
        <f t="shared" si="1"/>
        <v>1084779.76</v>
      </c>
      <c r="G18" s="348"/>
      <c r="H18" s="349"/>
      <c r="I18" s="350">
        <f t="shared" si="2"/>
        <v>1084779.76</v>
      </c>
    </row>
    <row r="19" spans="1:9" x14ac:dyDescent="0.2">
      <c r="A19" s="358">
        <v>11</v>
      </c>
      <c r="B19" s="357" t="s">
        <v>68</v>
      </c>
      <c r="C19" s="154" t="s">
        <v>7</v>
      </c>
      <c r="D19" s="533">
        <v>775173.25</v>
      </c>
      <c r="E19" s="345"/>
      <c r="F19" s="347">
        <f t="shared" si="1"/>
        <v>775173.25</v>
      </c>
      <c r="G19" s="348"/>
      <c r="H19" s="349"/>
      <c r="I19" s="350">
        <f t="shared" si="2"/>
        <v>775173.25</v>
      </c>
    </row>
    <row r="20" spans="1:9" x14ac:dyDescent="0.2">
      <c r="A20" s="358">
        <v>12</v>
      </c>
      <c r="B20" s="357" t="s">
        <v>69</v>
      </c>
      <c r="C20" s="154" t="s">
        <v>19</v>
      </c>
      <c r="D20" s="533">
        <v>1473060.57</v>
      </c>
      <c r="E20" s="345"/>
      <c r="F20" s="347">
        <f t="shared" si="1"/>
        <v>1473060.57</v>
      </c>
      <c r="G20" s="348"/>
      <c r="H20" s="349"/>
      <c r="I20" s="350">
        <f t="shared" si="2"/>
        <v>1473060.57</v>
      </c>
    </row>
    <row r="21" spans="1:9" x14ac:dyDescent="0.2">
      <c r="A21" s="358">
        <v>13</v>
      </c>
      <c r="B21" s="357" t="s">
        <v>258</v>
      </c>
      <c r="C21" s="154" t="s">
        <v>259</v>
      </c>
      <c r="D21" s="533"/>
      <c r="E21" s="345"/>
      <c r="F21" s="347">
        <f t="shared" si="1"/>
        <v>0</v>
      </c>
      <c r="G21" s="348"/>
      <c r="H21" s="349"/>
      <c r="I21" s="350">
        <f t="shared" si="2"/>
        <v>0</v>
      </c>
    </row>
    <row r="22" spans="1:9" x14ac:dyDescent="0.2">
      <c r="A22" s="358">
        <v>14</v>
      </c>
      <c r="B22" s="67" t="s">
        <v>70</v>
      </c>
      <c r="C22" s="154" t="s">
        <v>71</v>
      </c>
      <c r="D22" s="533"/>
      <c r="E22" s="345"/>
      <c r="F22" s="347">
        <f t="shared" si="1"/>
        <v>0</v>
      </c>
      <c r="G22" s="348"/>
      <c r="H22" s="349"/>
      <c r="I22" s="350">
        <f t="shared" si="2"/>
        <v>0</v>
      </c>
    </row>
    <row r="23" spans="1:9" x14ac:dyDescent="0.2">
      <c r="A23" s="358">
        <v>15</v>
      </c>
      <c r="B23" s="357" t="s">
        <v>72</v>
      </c>
      <c r="C23" s="154" t="s">
        <v>22</v>
      </c>
      <c r="D23" s="533">
        <v>1274986.45</v>
      </c>
      <c r="E23" s="345"/>
      <c r="F23" s="347">
        <f t="shared" si="1"/>
        <v>1274986.45</v>
      </c>
      <c r="G23" s="348"/>
      <c r="H23" s="349"/>
      <c r="I23" s="350">
        <f t="shared" si="2"/>
        <v>1274986.45</v>
      </c>
    </row>
    <row r="24" spans="1:9" x14ac:dyDescent="0.2">
      <c r="A24" s="358">
        <v>16</v>
      </c>
      <c r="B24" s="357" t="s">
        <v>73</v>
      </c>
      <c r="C24" s="154" t="s">
        <v>10</v>
      </c>
      <c r="D24" s="533">
        <v>2061729.45</v>
      </c>
      <c r="E24" s="345"/>
      <c r="F24" s="347">
        <f t="shared" si="1"/>
        <v>2061729.45</v>
      </c>
      <c r="G24" s="348"/>
      <c r="H24" s="349"/>
      <c r="I24" s="350">
        <f t="shared" si="2"/>
        <v>2061729.45</v>
      </c>
    </row>
    <row r="25" spans="1:9" x14ac:dyDescent="0.2">
      <c r="A25" s="358">
        <v>17</v>
      </c>
      <c r="B25" s="357" t="s">
        <v>74</v>
      </c>
      <c r="C25" s="154" t="s">
        <v>233</v>
      </c>
      <c r="D25" s="533">
        <v>1964543.55</v>
      </c>
      <c r="E25" s="345"/>
      <c r="F25" s="347">
        <f t="shared" si="1"/>
        <v>1964543.55</v>
      </c>
      <c r="G25" s="348"/>
      <c r="H25" s="349"/>
      <c r="I25" s="350">
        <f t="shared" si="2"/>
        <v>1964543.55</v>
      </c>
    </row>
    <row r="26" spans="1:9" x14ac:dyDescent="0.2">
      <c r="A26" s="358">
        <v>18</v>
      </c>
      <c r="B26" s="357" t="s">
        <v>75</v>
      </c>
      <c r="C26" s="154" t="s">
        <v>9</v>
      </c>
      <c r="D26" s="533">
        <v>4680658.0599999996</v>
      </c>
      <c r="E26" s="345">
        <v>108638.01</v>
      </c>
      <c r="F26" s="347">
        <f t="shared" si="1"/>
        <v>4789296.0699999994</v>
      </c>
      <c r="G26" s="348"/>
      <c r="H26" s="349">
        <v>1276790.8</v>
      </c>
      <c r="I26" s="350">
        <f t="shared" si="2"/>
        <v>6066086.8699999992</v>
      </c>
    </row>
    <row r="27" spans="1:9" x14ac:dyDescent="0.2">
      <c r="A27" s="358">
        <v>19</v>
      </c>
      <c r="B27" s="67" t="s">
        <v>76</v>
      </c>
      <c r="C27" s="154" t="s">
        <v>11</v>
      </c>
      <c r="D27" s="533">
        <v>486392.29</v>
      </c>
      <c r="E27" s="345"/>
      <c r="F27" s="347">
        <f t="shared" si="1"/>
        <v>486392.29</v>
      </c>
      <c r="G27" s="348"/>
      <c r="H27" s="349"/>
      <c r="I27" s="350">
        <f t="shared" si="2"/>
        <v>486392.29</v>
      </c>
    </row>
    <row r="28" spans="1:9" x14ac:dyDescent="0.2">
      <c r="A28" s="358">
        <v>20</v>
      </c>
      <c r="B28" s="67" t="s">
        <v>77</v>
      </c>
      <c r="C28" s="154" t="s">
        <v>234</v>
      </c>
      <c r="D28" s="533">
        <v>911696.3</v>
      </c>
      <c r="E28" s="345"/>
      <c r="F28" s="347">
        <f t="shared" si="1"/>
        <v>911696.3</v>
      </c>
      <c r="G28" s="348"/>
      <c r="H28" s="349"/>
      <c r="I28" s="350">
        <f t="shared" si="2"/>
        <v>911696.3</v>
      </c>
    </row>
    <row r="29" spans="1:9" x14ac:dyDescent="0.2">
      <c r="A29" s="358">
        <v>21</v>
      </c>
      <c r="B29" s="67" t="s">
        <v>78</v>
      </c>
      <c r="C29" s="154" t="s">
        <v>79</v>
      </c>
      <c r="D29" s="533">
        <v>3213613.76</v>
      </c>
      <c r="E29" s="345"/>
      <c r="F29" s="347">
        <f t="shared" si="1"/>
        <v>3213613.76</v>
      </c>
      <c r="G29" s="348"/>
      <c r="H29" s="349">
        <v>319197.7</v>
      </c>
      <c r="I29" s="350">
        <f t="shared" si="2"/>
        <v>3532811.46</v>
      </c>
    </row>
    <row r="30" spans="1:9" x14ac:dyDescent="0.2">
      <c r="A30" s="358">
        <v>22</v>
      </c>
      <c r="B30" s="67" t="s">
        <v>80</v>
      </c>
      <c r="C30" s="154" t="s">
        <v>39</v>
      </c>
      <c r="D30" s="533">
        <v>2125131.6800000002</v>
      </c>
      <c r="E30" s="345">
        <v>108638.01</v>
      </c>
      <c r="F30" s="347">
        <f t="shared" si="1"/>
        <v>2233769.69</v>
      </c>
      <c r="G30" s="348"/>
      <c r="H30" s="349"/>
      <c r="I30" s="350">
        <f t="shared" si="2"/>
        <v>2233769.69</v>
      </c>
    </row>
    <row r="31" spans="1:9" s="346" customFormat="1" x14ac:dyDescent="0.2">
      <c r="A31" s="358">
        <v>23</v>
      </c>
      <c r="B31" s="357" t="s">
        <v>81</v>
      </c>
      <c r="C31" s="154" t="s">
        <v>82</v>
      </c>
      <c r="D31" s="533"/>
      <c r="E31" s="345"/>
      <c r="F31" s="347">
        <f t="shared" si="1"/>
        <v>0</v>
      </c>
      <c r="G31" s="348"/>
      <c r="H31" s="349"/>
      <c r="I31" s="350">
        <f t="shared" si="2"/>
        <v>0</v>
      </c>
    </row>
    <row r="32" spans="1:9" s="346" customFormat="1" x14ac:dyDescent="0.2">
      <c r="A32" s="358">
        <v>24</v>
      </c>
      <c r="B32" s="357" t="s">
        <v>83</v>
      </c>
      <c r="C32" s="154" t="s">
        <v>84</v>
      </c>
      <c r="D32" s="533"/>
      <c r="E32" s="345"/>
      <c r="F32" s="347">
        <f t="shared" si="1"/>
        <v>0</v>
      </c>
      <c r="G32" s="348"/>
      <c r="H32" s="349"/>
      <c r="I32" s="350">
        <f t="shared" si="2"/>
        <v>0</v>
      </c>
    </row>
    <row r="33" spans="1:9" s="346" customFormat="1" ht="24" x14ac:dyDescent="0.2">
      <c r="A33" s="358">
        <v>25</v>
      </c>
      <c r="B33" s="357" t="s">
        <v>85</v>
      </c>
      <c r="C33" s="154" t="s">
        <v>86</v>
      </c>
      <c r="D33" s="533"/>
      <c r="E33" s="345"/>
      <c r="F33" s="347">
        <f t="shared" si="1"/>
        <v>0</v>
      </c>
      <c r="G33" s="348"/>
      <c r="H33" s="349"/>
      <c r="I33" s="350">
        <f t="shared" si="2"/>
        <v>0</v>
      </c>
    </row>
    <row r="34" spans="1:9" s="346" customFormat="1" x14ac:dyDescent="0.2">
      <c r="A34" s="358">
        <v>26</v>
      </c>
      <c r="B34" s="67" t="s">
        <v>87</v>
      </c>
      <c r="C34" s="154" t="s">
        <v>88</v>
      </c>
      <c r="D34" s="533">
        <v>1894199.47</v>
      </c>
      <c r="E34" s="345"/>
      <c r="F34" s="347">
        <f t="shared" si="1"/>
        <v>1894199.47</v>
      </c>
      <c r="G34" s="348"/>
      <c r="H34" s="349"/>
      <c r="I34" s="350">
        <f t="shared" si="2"/>
        <v>1894199.47</v>
      </c>
    </row>
    <row r="35" spans="1:9" s="346" customFormat="1" x14ac:dyDescent="0.2">
      <c r="A35" s="358">
        <v>27</v>
      </c>
      <c r="B35" s="357" t="s">
        <v>89</v>
      </c>
      <c r="C35" s="154" t="s">
        <v>90</v>
      </c>
      <c r="D35" s="533">
        <v>1120414.5900000001</v>
      </c>
      <c r="E35" s="345"/>
      <c r="F35" s="347">
        <f t="shared" si="1"/>
        <v>1120414.5900000001</v>
      </c>
      <c r="G35" s="348"/>
      <c r="H35" s="349"/>
      <c r="I35" s="350">
        <f t="shared" si="2"/>
        <v>1120414.5900000001</v>
      </c>
    </row>
    <row r="36" spans="1:9" s="346" customFormat="1" x14ac:dyDescent="0.2">
      <c r="A36" s="358">
        <v>28</v>
      </c>
      <c r="B36" s="357" t="s">
        <v>91</v>
      </c>
      <c r="C36" s="154" t="s">
        <v>92</v>
      </c>
      <c r="D36" s="533"/>
      <c r="E36" s="345"/>
      <c r="F36" s="347">
        <f t="shared" si="1"/>
        <v>0</v>
      </c>
      <c r="G36" s="348"/>
      <c r="H36" s="349"/>
      <c r="I36" s="350">
        <f t="shared" si="2"/>
        <v>0</v>
      </c>
    </row>
    <row r="37" spans="1:9" s="346" customFormat="1" x14ac:dyDescent="0.2">
      <c r="A37" s="358">
        <v>29</v>
      </c>
      <c r="B37" s="68" t="s">
        <v>93</v>
      </c>
      <c r="C37" s="154" t="s">
        <v>94</v>
      </c>
      <c r="D37" s="533"/>
      <c r="E37" s="345"/>
      <c r="F37" s="347">
        <f t="shared" si="1"/>
        <v>0</v>
      </c>
      <c r="G37" s="348"/>
      <c r="H37" s="349"/>
      <c r="I37" s="350">
        <f t="shared" si="2"/>
        <v>0</v>
      </c>
    </row>
    <row r="38" spans="1:9" s="346" customFormat="1" ht="24" x14ac:dyDescent="0.2">
      <c r="A38" s="358">
        <v>30</v>
      </c>
      <c r="B38" s="67" t="s">
        <v>95</v>
      </c>
      <c r="C38" s="154" t="s">
        <v>23</v>
      </c>
      <c r="D38" s="533"/>
      <c r="E38" s="345"/>
      <c r="F38" s="347">
        <f t="shared" si="1"/>
        <v>0</v>
      </c>
      <c r="G38" s="348"/>
      <c r="H38" s="349"/>
      <c r="I38" s="350">
        <f t="shared" si="2"/>
        <v>0</v>
      </c>
    </row>
    <row r="39" spans="1:9" s="346" customFormat="1" x14ac:dyDescent="0.2">
      <c r="A39" s="358">
        <v>31</v>
      </c>
      <c r="B39" s="357" t="s">
        <v>96</v>
      </c>
      <c r="C39" s="154" t="s">
        <v>56</v>
      </c>
      <c r="D39" s="533"/>
      <c r="E39" s="345"/>
      <c r="F39" s="347">
        <f t="shared" si="1"/>
        <v>0</v>
      </c>
      <c r="G39" s="348"/>
      <c r="H39" s="349"/>
      <c r="I39" s="350">
        <f t="shared" si="2"/>
        <v>0</v>
      </c>
    </row>
    <row r="40" spans="1:9" s="346" customFormat="1" x14ac:dyDescent="0.2">
      <c r="A40" s="358">
        <v>32</v>
      </c>
      <c r="B40" s="68" t="s">
        <v>97</v>
      </c>
      <c r="C40" s="154" t="s">
        <v>40</v>
      </c>
      <c r="D40" s="533">
        <v>2927146.75</v>
      </c>
      <c r="E40" s="345">
        <v>108638.01</v>
      </c>
      <c r="F40" s="347">
        <f t="shared" si="1"/>
        <v>3035784.76</v>
      </c>
      <c r="G40" s="348"/>
      <c r="H40" s="349"/>
      <c r="I40" s="350">
        <f t="shared" si="2"/>
        <v>3035784.76</v>
      </c>
    </row>
    <row r="41" spans="1:9" s="346" customFormat="1" x14ac:dyDescent="0.2">
      <c r="A41" s="358">
        <v>33</v>
      </c>
      <c r="B41" s="67" t="s">
        <v>98</v>
      </c>
      <c r="C41" s="154" t="s">
        <v>38</v>
      </c>
      <c r="D41" s="533"/>
      <c r="E41" s="345"/>
      <c r="F41" s="347">
        <f t="shared" si="1"/>
        <v>0</v>
      </c>
      <c r="G41" s="348"/>
      <c r="H41" s="349"/>
      <c r="I41" s="350">
        <f t="shared" si="2"/>
        <v>0</v>
      </c>
    </row>
    <row r="42" spans="1:9" x14ac:dyDescent="0.2">
      <c r="A42" s="358">
        <v>34</v>
      </c>
      <c r="B42" s="68" t="s">
        <v>99</v>
      </c>
      <c r="C42" s="154" t="s">
        <v>16</v>
      </c>
      <c r="D42" s="533">
        <v>1326356.1399999999</v>
      </c>
      <c r="E42" s="345"/>
      <c r="F42" s="347">
        <f t="shared" si="1"/>
        <v>1326356.1399999999</v>
      </c>
      <c r="G42" s="348"/>
      <c r="H42" s="349"/>
      <c r="I42" s="350">
        <f t="shared" si="2"/>
        <v>1326356.1399999999</v>
      </c>
    </row>
    <row r="43" spans="1:9" x14ac:dyDescent="0.2">
      <c r="A43" s="358">
        <v>35</v>
      </c>
      <c r="B43" s="357" t="s">
        <v>100</v>
      </c>
      <c r="C43" s="154" t="s">
        <v>21</v>
      </c>
      <c r="D43" s="533">
        <v>3707410.69</v>
      </c>
      <c r="E43" s="345"/>
      <c r="F43" s="347">
        <f t="shared" si="1"/>
        <v>3707410.69</v>
      </c>
      <c r="G43" s="348"/>
      <c r="H43" s="349"/>
      <c r="I43" s="350">
        <f t="shared" si="2"/>
        <v>3707410.69</v>
      </c>
    </row>
    <row r="44" spans="1:9" x14ac:dyDescent="0.2">
      <c r="A44" s="358">
        <v>36</v>
      </c>
      <c r="B44" s="68" t="s">
        <v>101</v>
      </c>
      <c r="C44" s="154" t="s">
        <v>25</v>
      </c>
      <c r="D44" s="533">
        <v>1175023.81</v>
      </c>
      <c r="E44" s="345"/>
      <c r="F44" s="347">
        <f t="shared" si="1"/>
        <v>1175023.81</v>
      </c>
      <c r="G44" s="348"/>
      <c r="H44" s="349"/>
      <c r="I44" s="350">
        <f t="shared" si="2"/>
        <v>1175023.81</v>
      </c>
    </row>
    <row r="45" spans="1:9" x14ac:dyDescent="0.2">
      <c r="A45" s="358">
        <v>37</v>
      </c>
      <c r="B45" s="67" t="s">
        <v>102</v>
      </c>
      <c r="C45" s="154" t="s">
        <v>235</v>
      </c>
      <c r="D45" s="533">
        <v>2762393.51</v>
      </c>
      <c r="E45" s="345"/>
      <c r="F45" s="347">
        <f t="shared" si="1"/>
        <v>2762393.51</v>
      </c>
      <c r="G45" s="348"/>
      <c r="H45" s="349"/>
      <c r="I45" s="350">
        <f t="shared" si="2"/>
        <v>2762393.51</v>
      </c>
    </row>
    <row r="46" spans="1:9" x14ac:dyDescent="0.2">
      <c r="A46" s="358">
        <v>38</v>
      </c>
      <c r="B46" s="71" t="s">
        <v>103</v>
      </c>
      <c r="C46" s="160" t="s">
        <v>236</v>
      </c>
      <c r="D46" s="533">
        <v>1175949.3899999999</v>
      </c>
      <c r="E46" s="345"/>
      <c r="F46" s="347">
        <f t="shared" si="1"/>
        <v>1175949.3899999999</v>
      </c>
      <c r="G46" s="348"/>
      <c r="H46" s="349"/>
      <c r="I46" s="350">
        <f t="shared" si="2"/>
        <v>1175949.3899999999</v>
      </c>
    </row>
    <row r="47" spans="1:9" x14ac:dyDescent="0.2">
      <c r="A47" s="358">
        <v>39</v>
      </c>
      <c r="B47" s="67" t="s">
        <v>104</v>
      </c>
      <c r="C47" s="154" t="s">
        <v>237</v>
      </c>
      <c r="D47" s="533">
        <v>597461.89</v>
      </c>
      <c r="E47" s="345"/>
      <c r="F47" s="347">
        <f t="shared" si="1"/>
        <v>597461.89</v>
      </c>
      <c r="G47" s="348"/>
      <c r="H47" s="349"/>
      <c r="I47" s="350">
        <f t="shared" si="2"/>
        <v>597461.89</v>
      </c>
    </row>
    <row r="48" spans="1:9" x14ac:dyDescent="0.2">
      <c r="A48" s="358">
        <v>40</v>
      </c>
      <c r="B48" s="67" t="s">
        <v>105</v>
      </c>
      <c r="C48" s="154" t="s">
        <v>24</v>
      </c>
      <c r="D48" s="533">
        <v>1050996.0900000001</v>
      </c>
      <c r="E48" s="345"/>
      <c r="F48" s="347">
        <f t="shared" si="1"/>
        <v>1050996.0900000001</v>
      </c>
      <c r="G48" s="348"/>
      <c r="H48" s="349"/>
      <c r="I48" s="350">
        <f t="shared" si="2"/>
        <v>1050996.0900000001</v>
      </c>
    </row>
    <row r="49" spans="1:9" x14ac:dyDescent="0.2">
      <c r="A49" s="358">
        <v>41</v>
      </c>
      <c r="B49" s="357" t="s">
        <v>106</v>
      </c>
      <c r="C49" s="154" t="s">
        <v>20</v>
      </c>
      <c r="D49" s="533">
        <v>955661.35</v>
      </c>
      <c r="E49" s="345"/>
      <c r="F49" s="347">
        <f t="shared" si="1"/>
        <v>955661.35</v>
      </c>
      <c r="G49" s="348"/>
      <c r="H49" s="349"/>
      <c r="I49" s="350">
        <f t="shared" si="2"/>
        <v>955661.35</v>
      </c>
    </row>
    <row r="50" spans="1:9" x14ac:dyDescent="0.2">
      <c r="A50" s="358">
        <v>42</v>
      </c>
      <c r="B50" s="68" t="s">
        <v>107</v>
      </c>
      <c r="C50" s="154" t="s">
        <v>108</v>
      </c>
      <c r="D50" s="533"/>
      <c r="E50" s="345"/>
      <c r="F50" s="347">
        <f t="shared" si="1"/>
        <v>0</v>
      </c>
      <c r="G50" s="348"/>
      <c r="H50" s="349"/>
      <c r="I50" s="350">
        <f t="shared" si="2"/>
        <v>0</v>
      </c>
    </row>
    <row r="51" spans="1:9" x14ac:dyDescent="0.2">
      <c r="A51" s="358">
        <v>43</v>
      </c>
      <c r="B51" s="357" t="s">
        <v>109</v>
      </c>
      <c r="C51" s="154" t="s">
        <v>110</v>
      </c>
      <c r="D51" s="533">
        <v>3932326.63</v>
      </c>
      <c r="E51" s="345">
        <v>108638.01</v>
      </c>
      <c r="F51" s="347">
        <f t="shared" si="1"/>
        <v>4040964.6399999997</v>
      </c>
      <c r="G51" s="348"/>
      <c r="H51" s="349"/>
      <c r="I51" s="350">
        <f t="shared" si="2"/>
        <v>4040964.6399999997</v>
      </c>
    </row>
    <row r="52" spans="1:9" x14ac:dyDescent="0.2">
      <c r="A52" s="358">
        <v>44</v>
      </c>
      <c r="B52" s="67" t="s">
        <v>111</v>
      </c>
      <c r="C52" s="154" t="s">
        <v>242</v>
      </c>
      <c r="D52" s="533">
        <v>1249995.79</v>
      </c>
      <c r="E52" s="345"/>
      <c r="F52" s="347">
        <f t="shared" si="1"/>
        <v>1249995.79</v>
      </c>
      <c r="G52" s="348"/>
      <c r="H52" s="349"/>
      <c r="I52" s="350">
        <f t="shared" si="2"/>
        <v>1249995.79</v>
      </c>
    </row>
    <row r="53" spans="1:9" x14ac:dyDescent="0.2">
      <c r="A53" s="358">
        <v>45</v>
      </c>
      <c r="B53" s="67" t="s">
        <v>112</v>
      </c>
      <c r="C53" s="154" t="s">
        <v>2</v>
      </c>
      <c r="D53" s="533">
        <v>3440843.65</v>
      </c>
      <c r="E53" s="345"/>
      <c r="F53" s="347">
        <f t="shared" si="1"/>
        <v>3440843.65</v>
      </c>
      <c r="G53" s="348"/>
      <c r="H53" s="349">
        <v>638395.4</v>
      </c>
      <c r="I53" s="350">
        <f t="shared" si="2"/>
        <v>4079239.05</v>
      </c>
    </row>
    <row r="54" spans="1:9" x14ac:dyDescent="0.2">
      <c r="A54" s="358">
        <v>46</v>
      </c>
      <c r="B54" s="357" t="s">
        <v>113</v>
      </c>
      <c r="C54" s="154" t="s">
        <v>3</v>
      </c>
      <c r="D54" s="533">
        <v>1071821.6399999999</v>
      </c>
      <c r="E54" s="345"/>
      <c r="F54" s="347">
        <f t="shared" si="1"/>
        <v>1071821.6399999999</v>
      </c>
      <c r="G54" s="348"/>
      <c r="H54" s="349"/>
      <c r="I54" s="350">
        <f t="shared" si="2"/>
        <v>1071821.6399999999</v>
      </c>
    </row>
    <row r="55" spans="1:9" x14ac:dyDescent="0.2">
      <c r="A55" s="358">
        <v>47</v>
      </c>
      <c r="B55" s="357" t="s">
        <v>114</v>
      </c>
      <c r="C55" s="154" t="s">
        <v>238</v>
      </c>
      <c r="D55" s="533">
        <v>1173635.44</v>
      </c>
      <c r="E55" s="345"/>
      <c r="F55" s="347">
        <f t="shared" si="1"/>
        <v>1173635.44</v>
      </c>
      <c r="G55" s="348"/>
      <c r="H55" s="349"/>
      <c r="I55" s="350">
        <f t="shared" si="2"/>
        <v>1173635.44</v>
      </c>
    </row>
    <row r="56" spans="1:9" x14ac:dyDescent="0.2">
      <c r="A56" s="358">
        <v>48</v>
      </c>
      <c r="B56" s="68" t="s">
        <v>115</v>
      </c>
      <c r="C56" s="154" t="s">
        <v>0</v>
      </c>
      <c r="D56" s="533">
        <v>1056086.78</v>
      </c>
      <c r="E56" s="345"/>
      <c r="F56" s="347">
        <f t="shared" si="1"/>
        <v>1056086.78</v>
      </c>
      <c r="G56" s="348"/>
      <c r="H56" s="349"/>
      <c r="I56" s="350">
        <f t="shared" si="2"/>
        <v>1056086.78</v>
      </c>
    </row>
    <row r="57" spans="1:9" x14ac:dyDescent="0.2">
      <c r="A57" s="358">
        <v>49</v>
      </c>
      <c r="B57" s="357" t="s">
        <v>116</v>
      </c>
      <c r="C57" s="154" t="s">
        <v>4</v>
      </c>
      <c r="D57" s="533">
        <v>583115.4</v>
      </c>
      <c r="E57" s="345"/>
      <c r="F57" s="347">
        <f t="shared" si="1"/>
        <v>583115.4</v>
      </c>
      <c r="G57" s="348"/>
      <c r="H57" s="349"/>
      <c r="I57" s="350">
        <f t="shared" si="2"/>
        <v>583115.4</v>
      </c>
    </row>
    <row r="58" spans="1:9" x14ac:dyDescent="0.2">
      <c r="A58" s="358">
        <v>50</v>
      </c>
      <c r="B58" s="68" t="s">
        <v>117</v>
      </c>
      <c r="C58" s="154" t="s">
        <v>1</v>
      </c>
      <c r="D58" s="533">
        <v>1177337.76</v>
      </c>
      <c r="E58" s="345"/>
      <c r="F58" s="347">
        <f t="shared" si="1"/>
        <v>1177337.76</v>
      </c>
      <c r="G58" s="348"/>
      <c r="H58" s="349"/>
      <c r="I58" s="350">
        <f t="shared" si="2"/>
        <v>1177337.76</v>
      </c>
    </row>
    <row r="59" spans="1:9" x14ac:dyDescent="0.2">
      <c r="A59" s="358">
        <v>51</v>
      </c>
      <c r="B59" s="357" t="s">
        <v>118</v>
      </c>
      <c r="C59" s="154" t="s">
        <v>239</v>
      </c>
      <c r="D59" s="533">
        <v>1295349.21</v>
      </c>
      <c r="E59" s="345"/>
      <c r="F59" s="347">
        <f t="shared" si="1"/>
        <v>1295349.21</v>
      </c>
      <c r="G59" s="348"/>
      <c r="H59" s="349"/>
      <c r="I59" s="350">
        <f t="shared" si="2"/>
        <v>1295349.21</v>
      </c>
    </row>
    <row r="60" spans="1:9" x14ac:dyDescent="0.2">
      <c r="A60" s="358">
        <v>52</v>
      </c>
      <c r="B60" s="357" t="s">
        <v>119</v>
      </c>
      <c r="C60" s="154" t="s">
        <v>26</v>
      </c>
      <c r="D60" s="533">
        <v>4990264.57</v>
      </c>
      <c r="E60" s="345"/>
      <c r="F60" s="347">
        <f t="shared" si="1"/>
        <v>4990264.57</v>
      </c>
      <c r="G60" s="348"/>
      <c r="H60" s="349"/>
      <c r="I60" s="350">
        <f t="shared" si="2"/>
        <v>4990264.57</v>
      </c>
    </row>
    <row r="61" spans="1:9" x14ac:dyDescent="0.2">
      <c r="A61" s="358">
        <v>53</v>
      </c>
      <c r="B61" s="357" t="s">
        <v>120</v>
      </c>
      <c r="C61" s="154" t="s">
        <v>240</v>
      </c>
      <c r="D61" s="533">
        <v>970470.63</v>
      </c>
      <c r="E61" s="345"/>
      <c r="F61" s="347">
        <f t="shared" si="1"/>
        <v>970470.63</v>
      </c>
      <c r="G61" s="348"/>
      <c r="H61" s="349"/>
      <c r="I61" s="350">
        <f t="shared" si="2"/>
        <v>970470.63</v>
      </c>
    </row>
    <row r="62" spans="1:9" x14ac:dyDescent="0.2">
      <c r="A62" s="358">
        <v>54</v>
      </c>
      <c r="B62" s="357" t="s">
        <v>121</v>
      </c>
      <c r="C62" s="154" t="s">
        <v>122</v>
      </c>
      <c r="D62" s="533"/>
      <c r="E62" s="345"/>
      <c r="F62" s="347">
        <f t="shared" si="1"/>
        <v>0</v>
      </c>
      <c r="G62" s="348"/>
      <c r="H62" s="349"/>
      <c r="I62" s="350">
        <f t="shared" si="2"/>
        <v>0</v>
      </c>
    </row>
    <row r="63" spans="1:9" x14ac:dyDescent="0.2">
      <c r="A63" s="358">
        <v>55</v>
      </c>
      <c r="B63" s="357" t="s">
        <v>244</v>
      </c>
      <c r="C63" s="154" t="s">
        <v>243</v>
      </c>
      <c r="D63" s="533"/>
      <c r="E63" s="345"/>
      <c r="F63" s="347">
        <f t="shared" si="1"/>
        <v>0</v>
      </c>
      <c r="G63" s="348"/>
      <c r="H63" s="349"/>
      <c r="I63" s="350">
        <f t="shared" si="2"/>
        <v>0</v>
      </c>
    </row>
    <row r="64" spans="1:9" x14ac:dyDescent="0.2">
      <c r="A64" s="358">
        <v>56</v>
      </c>
      <c r="B64" s="357" t="s">
        <v>260</v>
      </c>
      <c r="C64" s="154" t="s">
        <v>261</v>
      </c>
      <c r="D64" s="533"/>
      <c r="E64" s="345"/>
      <c r="F64" s="347">
        <f t="shared" si="1"/>
        <v>0</v>
      </c>
      <c r="G64" s="348"/>
      <c r="H64" s="349"/>
      <c r="I64" s="350">
        <f t="shared" si="2"/>
        <v>0</v>
      </c>
    </row>
    <row r="65" spans="1:9" x14ac:dyDescent="0.2">
      <c r="A65" s="358">
        <v>57</v>
      </c>
      <c r="B65" s="357" t="s">
        <v>123</v>
      </c>
      <c r="C65" s="154" t="s">
        <v>53</v>
      </c>
      <c r="D65" s="533"/>
      <c r="E65" s="345"/>
      <c r="F65" s="347">
        <f t="shared" si="1"/>
        <v>0</v>
      </c>
      <c r="G65" s="348"/>
      <c r="H65" s="349"/>
      <c r="I65" s="350">
        <f t="shared" si="2"/>
        <v>0</v>
      </c>
    </row>
    <row r="66" spans="1:9" x14ac:dyDescent="0.2">
      <c r="A66" s="358">
        <v>58</v>
      </c>
      <c r="B66" s="68" t="s">
        <v>124</v>
      </c>
      <c r="C66" s="154" t="s">
        <v>262</v>
      </c>
      <c r="D66" s="533"/>
      <c r="E66" s="345"/>
      <c r="F66" s="347">
        <f t="shared" si="1"/>
        <v>0</v>
      </c>
      <c r="G66" s="348"/>
      <c r="H66" s="349"/>
      <c r="I66" s="350">
        <f t="shared" si="2"/>
        <v>0</v>
      </c>
    </row>
    <row r="67" spans="1:9" x14ac:dyDescent="0.2">
      <c r="A67" s="358">
        <v>59</v>
      </c>
      <c r="B67" s="67" t="s">
        <v>125</v>
      </c>
      <c r="C67" s="154" t="s">
        <v>126</v>
      </c>
      <c r="D67" s="533"/>
      <c r="E67" s="345"/>
      <c r="F67" s="347">
        <f t="shared" si="1"/>
        <v>0</v>
      </c>
      <c r="G67" s="348"/>
      <c r="H67" s="349"/>
      <c r="I67" s="350">
        <f t="shared" si="2"/>
        <v>0</v>
      </c>
    </row>
    <row r="68" spans="1:9" x14ac:dyDescent="0.2">
      <c r="A68" s="358">
        <v>60</v>
      </c>
      <c r="B68" s="68" t="s">
        <v>127</v>
      </c>
      <c r="C68" s="154" t="s">
        <v>263</v>
      </c>
      <c r="D68" s="533"/>
      <c r="E68" s="345"/>
      <c r="F68" s="347">
        <f t="shared" si="1"/>
        <v>0</v>
      </c>
      <c r="G68" s="348"/>
      <c r="H68" s="349"/>
      <c r="I68" s="350">
        <f t="shared" si="2"/>
        <v>0</v>
      </c>
    </row>
    <row r="69" spans="1:9" ht="24" x14ac:dyDescent="0.2">
      <c r="A69" s="358">
        <v>61</v>
      </c>
      <c r="B69" s="357" t="s">
        <v>128</v>
      </c>
      <c r="C69" s="154" t="s">
        <v>248</v>
      </c>
      <c r="D69" s="533"/>
      <c r="E69" s="345"/>
      <c r="F69" s="347">
        <f t="shared" si="1"/>
        <v>0</v>
      </c>
      <c r="G69" s="348"/>
      <c r="H69" s="349"/>
      <c r="I69" s="350">
        <f t="shared" si="2"/>
        <v>0</v>
      </c>
    </row>
    <row r="70" spans="1:9" ht="24" x14ac:dyDescent="0.2">
      <c r="A70" s="358">
        <v>62</v>
      </c>
      <c r="B70" s="67" t="s">
        <v>129</v>
      </c>
      <c r="C70" s="154" t="s">
        <v>264</v>
      </c>
      <c r="D70" s="533"/>
      <c r="E70" s="345"/>
      <c r="F70" s="347">
        <f t="shared" si="1"/>
        <v>0</v>
      </c>
      <c r="G70" s="348"/>
      <c r="H70" s="349"/>
      <c r="I70" s="350">
        <f t="shared" si="2"/>
        <v>0</v>
      </c>
    </row>
    <row r="71" spans="1:9" ht="24" x14ac:dyDescent="0.2">
      <c r="A71" s="358">
        <v>63</v>
      </c>
      <c r="B71" s="67" t="s">
        <v>130</v>
      </c>
      <c r="C71" s="154" t="s">
        <v>265</v>
      </c>
      <c r="D71" s="533"/>
      <c r="E71" s="345"/>
      <c r="F71" s="347">
        <f t="shared" si="1"/>
        <v>0</v>
      </c>
      <c r="G71" s="348"/>
      <c r="H71" s="349"/>
      <c r="I71" s="350">
        <f t="shared" si="2"/>
        <v>0</v>
      </c>
    </row>
    <row r="72" spans="1:9" x14ac:dyDescent="0.2">
      <c r="A72" s="358">
        <v>64</v>
      </c>
      <c r="B72" s="68" t="s">
        <v>131</v>
      </c>
      <c r="C72" s="154" t="s">
        <v>266</v>
      </c>
      <c r="D72" s="533"/>
      <c r="E72" s="345"/>
      <c r="F72" s="347">
        <f t="shared" si="1"/>
        <v>0</v>
      </c>
      <c r="G72" s="348"/>
      <c r="H72" s="349"/>
      <c r="I72" s="350">
        <f t="shared" si="2"/>
        <v>0</v>
      </c>
    </row>
    <row r="73" spans="1:9" x14ac:dyDescent="0.2">
      <c r="A73" s="358">
        <v>65</v>
      </c>
      <c r="B73" s="68" t="s">
        <v>132</v>
      </c>
      <c r="C73" s="154" t="s">
        <v>52</v>
      </c>
      <c r="D73" s="533"/>
      <c r="E73" s="345"/>
      <c r="F73" s="347">
        <f t="shared" si="1"/>
        <v>0</v>
      </c>
      <c r="G73" s="348"/>
      <c r="H73" s="349"/>
      <c r="I73" s="350">
        <f t="shared" si="2"/>
        <v>0</v>
      </c>
    </row>
    <row r="74" spans="1:9" x14ac:dyDescent="0.2">
      <c r="A74" s="358">
        <v>66</v>
      </c>
      <c r="B74" s="68" t="s">
        <v>133</v>
      </c>
      <c r="C74" s="154" t="s">
        <v>267</v>
      </c>
      <c r="D74" s="533"/>
      <c r="E74" s="345"/>
      <c r="F74" s="347">
        <f t="shared" ref="F74:F137" si="3">SUM(D74:E74)</f>
        <v>0</v>
      </c>
      <c r="G74" s="348"/>
      <c r="H74" s="349"/>
      <c r="I74" s="350">
        <f t="shared" ref="I74:I137" si="4">F74+G74+H74</f>
        <v>0</v>
      </c>
    </row>
    <row r="75" spans="1:9" ht="24" x14ac:dyDescent="0.2">
      <c r="A75" s="358">
        <v>67</v>
      </c>
      <c r="B75" s="68" t="s">
        <v>134</v>
      </c>
      <c r="C75" s="154" t="s">
        <v>268</v>
      </c>
      <c r="D75" s="533"/>
      <c r="E75" s="345"/>
      <c r="F75" s="347">
        <f t="shared" si="3"/>
        <v>0</v>
      </c>
      <c r="G75" s="348"/>
      <c r="H75" s="349"/>
      <c r="I75" s="350">
        <f t="shared" si="4"/>
        <v>0</v>
      </c>
    </row>
    <row r="76" spans="1:9" ht="24" x14ac:dyDescent="0.2">
      <c r="A76" s="358">
        <v>68</v>
      </c>
      <c r="B76" s="67" t="s">
        <v>135</v>
      </c>
      <c r="C76" s="154" t="s">
        <v>269</v>
      </c>
      <c r="D76" s="533"/>
      <c r="E76" s="345"/>
      <c r="F76" s="347">
        <f t="shared" si="3"/>
        <v>0</v>
      </c>
      <c r="G76" s="348"/>
      <c r="H76" s="349"/>
      <c r="I76" s="350">
        <f t="shared" si="4"/>
        <v>0</v>
      </c>
    </row>
    <row r="77" spans="1:9" ht="24" x14ac:dyDescent="0.2">
      <c r="A77" s="358">
        <v>69</v>
      </c>
      <c r="B77" s="68" t="s">
        <v>136</v>
      </c>
      <c r="C77" s="154" t="s">
        <v>270</v>
      </c>
      <c r="D77" s="533"/>
      <c r="E77" s="345"/>
      <c r="F77" s="347">
        <f t="shared" si="3"/>
        <v>0</v>
      </c>
      <c r="G77" s="348"/>
      <c r="H77" s="349"/>
      <c r="I77" s="350">
        <f t="shared" si="4"/>
        <v>0</v>
      </c>
    </row>
    <row r="78" spans="1:9" ht="24" x14ac:dyDescent="0.2">
      <c r="A78" s="358">
        <v>70</v>
      </c>
      <c r="B78" s="68" t="s">
        <v>137</v>
      </c>
      <c r="C78" s="154" t="s">
        <v>271</v>
      </c>
      <c r="D78" s="533"/>
      <c r="E78" s="345"/>
      <c r="F78" s="347">
        <f t="shared" si="3"/>
        <v>0</v>
      </c>
      <c r="G78" s="348"/>
      <c r="H78" s="349"/>
      <c r="I78" s="350">
        <f t="shared" si="4"/>
        <v>0</v>
      </c>
    </row>
    <row r="79" spans="1:9" ht="24" x14ac:dyDescent="0.2">
      <c r="A79" s="358">
        <v>71</v>
      </c>
      <c r="B79" s="67" t="s">
        <v>138</v>
      </c>
      <c r="C79" s="154" t="s">
        <v>272</v>
      </c>
      <c r="D79" s="533"/>
      <c r="E79" s="345"/>
      <c r="F79" s="347">
        <f t="shared" si="3"/>
        <v>0</v>
      </c>
      <c r="G79" s="348"/>
      <c r="H79" s="349"/>
      <c r="I79" s="350">
        <f t="shared" si="4"/>
        <v>0</v>
      </c>
    </row>
    <row r="80" spans="1:9" ht="24" x14ac:dyDescent="0.2">
      <c r="A80" s="358">
        <v>72</v>
      </c>
      <c r="B80" s="67" t="s">
        <v>139</v>
      </c>
      <c r="C80" s="154" t="s">
        <v>273</v>
      </c>
      <c r="D80" s="533"/>
      <c r="E80" s="345"/>
      <c r="F80" s="347">
        <f t="shared" si="3"/>
        <v>0</v>
      </c>
      <c r="G80" s="348"/>
      <c r="H80" s="349"/>
      <c r="I80" s="350">
        <f t="shared" si="4"/>
        <v>0</v>
      </c>
    </row>
    <row r="81" spans="1:9" ht="24" x14ac:dyDescent="0.2">
      <c r="A81" s="358">
        <v>73</v>
      </c>
      <c r="B81" s="67" t="s">
        <v>140</v>
      </c>
      <c r="C81" s="154" t="s">
        <v>274</v>
      </c>
      <c r="D81" s="533"/>
      <c r="E81" s="345"/>
      <c r="F81" s="347">
        <f t="shared" si="3"/>
        <v>0</v>
      </c>
      <c r="G81" s="348"/>
      <c r="H81" s="349"/>
      <c r="I81" s="350">
        <f t="shared" si="4"/>
        <v>0</v>
      </c>
    </row>
    <row r="82" spans="1:9" x14ac:dyDescent="0.2">
      <c r="A82" s="358">
        <v>74</v>
      </c>
      <c r="B82" s="357" t="s">
        <v>141</v>
      </c>
      <c r="C82" s="154" t="s">
        <v>142</v>
      </c>
      <c r="D82" s="533"/>
      <c r="E82" s="345"/>
      <c r="F82" s="347">
        <f t="shared" si="3"/>
        <v>0</v>
      </c>
      <c r="G82" s="348"/>
      <c r="H82" s="349"/>
      <c r="I82" s="350">
        <f t="shared" si="4"/>
        <v>0</v>
      </c>
    </row>
    <row r="83" spans="1:9" x14ac:dyDescent="0.2">
      <c r="A83" s="358">
        <v>75</v>
      </c>
      <c r="B83" s="67" t="s">
        <v>143</v>
      </c>
      <c r="C83" s="154" t="s">
        <v>275</v>
      </c>
      <c r="D83" s="533"/>
      <c r="E83" s="345"/>
      <c r="F83" s="347">
        <f t="shared" si="3"/>
        <v>0</v>
      </c>
      <c r="G83" s="348"/>
      <c r="H83" s="349"/>
      <c r="I83" s="350">
        <f t="shared" si="4"/>
        <v>0</v>
      </c>
    </row>
    <row r="84" spans="1:9" x14ac:dyDescent="0.2">
      <c r="A84" s="358">
        <v>76</v>
      </c>
      <c r="B84" s="357" t="s">
        <v>144</v>
      </c>
      <c r="C84" s="154" t="s">
        <v>35</v>
      </c>
      <c r="D84" s="533"/>
      <c r="E84" s="345"/>
      <c r="F84" s="347">
        <f t="shared" si="3"/>
        <v>0</v>
      </c>
      <c r="G84" s="348"/>
      <c r="H84" s="349"/>
      <c r="I84" s="350">
        <f t="shared" si="4"/>
        <v>0</v>
      </c>
    </row>
    <row r="85" spans="1:9" x14ac:dyDescent="0.2">
      <c r="A85" s="358">
        <v>77</v>
      </c>
      <c r="B85" s="67" t="s">
        <v>145</v>
      </c>
      <c r="C85" s="154" t="s">
        <v>37</v>
      </c>
      <c r="D85" s="533"/>
      <c r="E85" s="345"/>
      <c r="F85" s="347">
        <f t="shared" si="3"/>
        <v>0</v>
      </c>
      <c r="G85" s="348"/>
      <c r="H85" s="349"/>
      <c r="I85" s="350">
        <f t="shared" si="4"/>
        <v>0</v>
      </c>
    </row>
    <row r="86" spans="1:9" x14ac:dyDescent="0.2">
      <c r="A86" s="358">
        <v>78</v>
      </c>
      <c r="B86" s="67" t="s">
        <v>146</v>
      </c>
      <c r="C86" s="154" t="s">
        <v>36</v>
      </c>
      <c r="D86" s="533"/>
      <c r="E86" s="345"/>
      <c r="F86" s="347">
        <f t="shared" si="3"/>
        <v>0</v>
      </c>
      <c r="G86" s="348"/>
      <c r="H86" s="349"/>
      <c r="I86" s="350">
        <f t="shared" si="4"/>
        <v>0</v>
      </c>
    </row>
    <row r="87" spans="1:9" x14ac:dyDescent="0.2">
      <c r="A87" s="358">
        <v>79</v>
      </c>
      <c r="B87" s="67" t="s">
        <v>147</v>
      </c>
      <c r="C87" s="154" t="s">
        <v>51</v>
      </c>
      <c r="D87" s="533"/>
      <c r="E87" s="345"/>
      <c r="F87" s="347">
        <f t="shared" si="3"/>
        <v>0</v>
      </c>
      <c r="G87" s="348"/>
      <c r="H87" s="349"/>
      <c r="I87" s="350">
        <f t="shared" si="4"/>
        <v>0</v>
      </c>
    </row>
    <row r="88" spans="1:9" x14ac:dyDescent="0.2">
      <c r="A88" s="358">
        <v>80</v>
      </c>
      <c r="B88" s="67" t="s">
        <v>148</v>
      </c>
      <c r="C88" s="154" t="s">
        <v>254</v>
      </c>
      <c r="D88" s="533"/>
      <c r="E88" s="345"/>
      <c r="F88" s="347">
        <f t="shared" si="3"/>
        <v>0</v>
      </c>
      <c r="G88" s="348"/>
      <c r="H88" s="349"/>
      <c r="I88" s="350">
        <f t="shared" si="4"/>
        <v>0</v>
      </c>
    </row>
    <row r="89" spans="1:9" x14ac:dyDescent="0.2">
      <c r="A89" s="358">
        <v>81</v>
      </c>
      <c r="B89" s="67" t="s">
        <v>149</v>
      </c>
      <c r="C89" s="84" t="s">
        <v>334</v>
      </c>
      <c r="D89" s="533"/>
      <c r="E89" s="345"/>
      <c r="F89" s="347">
        <f t="shared" si="3"/>
        <v>0</v>
      </c>
      <c r="G89" s="348"/>
      <c r="H89" s="349"/>
      <c r="I89" s="350">
        <f t="shared" si="4"/>
        <v>0</v>
      </c>
    </row>
    <row r="90" spans="1:9" x14ac:dyDescent="0.2">
      <c r="A90" s="358">
        <v>82</v>
      </c>
      <c r="B90" s="68" t="s">
        <v>150</v>
      </c>
      <c r="C90" s="154" t="s">
        <v>291</v>
      </c>
      <c r="D90" s="533"/>
      <c r="E90" s="345"/>
      <c r="F90" s="347">
        <f t="shared" si="3"/>
        <v>0</v>
      </c>
      <c r="G90" s="348"/>
      <c r="H90" s="349"/>
      <c r="I90" s="350">
        <f t="shared" si="4"/>
        <v>0</v>
      </c>
    </row>
    <row r="91" spans="1:9" ht="24" x14ac:dyDescent="0.2">
      <c r="A91" s="403">
        <v>83</v>
      </c>
      <c r="B91" s="385" t="s">
        <v>151</v>
      </c>
      <c r="C91" s="536" t="s">
        <v>276</v>
      </c>
      <c r="D91" s="533"/>
      <c r="E91" s="345"/>
      <c r="F91" s="347">
        <f t="shared" si="3"/>
        <v>0</v>
      </c>
      <c r="G91" s="348"/>
      <c r="H91" s="349"/>
      <c r="I91" s="350">
        <f t="shared" si="4"/>
        <v>0</v>
      </c>
    </row>
    <row r="92" spans="1:9" ht="36" x14ac:dyDescent="0.2">
      <c r="A92" s="403"/>
      <c r="B92" s="385"/>
      <c r="C92" s="84" t="s">
        <v>330</v>
      </c>
      <c r="D92" s="533"/>
      <c r="E92" s="345"/>
      <c r="F92" s="347">
        <f t="shared" si="3"/>
        <v>0</v>
      </c>
      <c r="G92" s="348"/>
      <c r="H92" s="349"/>
      <c r="I92" s="350">
        <f t="shared" si="4"/>
        <v>0</v>
      </c>
    </row>
    <row r="93" spans="1:9" ht="24" x14ac:dyDescent="0.2">
      <c r="A93" s="403"/>
      <c r="B93" s="385"/>
      <c r="C93" s="84" t="s">
        <v>277</v>
      </c>
      <c r="D93" s="533"/>
      <c r="E93" s="345"/>
      <c r="F93" s="347">
        <f t="shared" si="3"/>
        <v>0</v>
      </c>
      <c r="G93" s="348"/>
      <c r="H93" s="349"/>
      <c r="I93" s="350">
        <f t="shared" si="4"/>
        <v>0</v>
      </c>
    </row>
    <row r="94" spans="1:9" ht="36" x14ac:dyDescent="0.2">
      <c r="A94" s="403"/>
      <c r="B94" s="385"/>
      <c r="C94" s="175" t="s">
        <v>331</v>
      </c>
      <c r="D94" s="533"/>
      <c r="E94" s="345"/>
      <c r="F94" s="347">
        <f t="shared" si="3"/>
        <v>0</v>
      </c>
      <c r="G94" s="348"/>
      <c r="H94" s="349"/>
      <c r="I94" s="350">
        <f t="shared" si="4"/>
        <v>0</v>
      </c>
    </row>
    <row r="95" spans="1:9" ht="24" x14ac:dyDescent="0.2">
      <c r="A95" s="358">
        <v>84</v>
      </c>
      <c r="B95" s="68" t="s">
        <v>152</v>
      </c>
      <c r="C95" s="154" t="s">
        <v>50</v>
      </c>
      <c r="D95" s="533"/>
      <c r="E95" s="345"/>
      <c r="F95" s="347">
        <f t="shared" si="3"/>
        <v>0</v>
      </c>
      <c r="G95" s="348"/>
      <c r="H95" s="349"/>
      <c r="I95" s="350">
        <f t="shared" si="4"/>
        <v>0</v>
      </c>
    </row>
    <row r="96" spans="1:9" x14ac:dyDescent="0.2">
      <c r="A96" s="358">
        <v>85</v>
      </c>
      <c r="B96" s="68" t="s">
        <v>153</v>
      </c>
      <c r="C96" s="154" t="s">
        <v>154</v>
      </c>
      <c r="D96" s="533"/>
      <c r="E96" s="345"/>
      <c r="F96" s="347">
        <f t="shared" si="3"/>
        <v>0</v>
      </c>
      <c r="G96" s="348"/>
      <c r="H96" s="349"/>
      <c r="I96" s="350">
        <f t="shared" si="4"/>
        <v>0</v>
      </c>
    </row>
    <row r="97" spans="1:9" x14ac:dyDescent="0.2">
      <c r="A97" s="358">
        <v>86</v>
      </c>
      <c r="B97" s="357" t="s">
        <v>155</v>
      </c>
      <c r="C97" s="154" t="s">
        <v>156</v>
      </c>
      <c r="D97" s="533"/>
      <c r="E97" s="345"/>
      <c r="F97" s="347">
        <f t="shared" si="3"/>
        <v>0</v>
      </c>
      <c r="G97" s="348"/>
      <c r="H97" s="349"/>
      <c r="I97" s="350">
        <f t="shared" si="4"/>
        <v>0</v>
      </c>
    </row>
    <row r="98" spans="1:9" x14ac:dyDescent="0.2">
      <c r="A98" s="358">
        <v>87</v>
      </c>
      <c r="B98" s="68" t="s">
        <v>157</v>
      </c>
      <c r="C98" s="154" t="s">
        <v>28</v>
      </c>
      <c r="D98" s="533">
        <v>764991.87</v>
      </c>
      <c r="E98" s="345"/>
      <c r="F98" s="347">
        <f t="shared" si="3"/>
        <v>764991.87</v>
      </c>
      <c r="G98" s="348"/>
      <c r="H98" s="349"/>
      <c r="I98" s="350">
        <f t="shared" si="4"/>
        <v>764991.87</v>
      </c>
    </row>
    <row r="99" spans="1:9" x14ac:dyDescent="0.2">
      <c r="A99" s="358">
        <v>88</v>
      </c>
      <c r="B99" s="357" t="s">
        <v>158</v>
      </c>
      <c r="C99" s="154" t="s">
        <v>12</v>
      </c>
      <c r="D99" s="533">
        <v>985742.7</v>
      </c>
      <c r="E99" s="345"/>
      <c r="F99" s="347">
        <f t="shared" si="3"/>
        <v>985742.7</v>
      </c>
      <c r="G99" s="348"/>
      <c r="H99" s="349"/>
      <c r="I99" s="350">
        <f t="shared" si="4"/>
        <v>985742.7</v>
      </c>
    </row>
    <row r="100" spans="1:9" x14ac:dyDescent="0.2">
      <c r="A100" s="358">
        <v>89</v>
      </c>
      <c r="B100" s="357" t="s">
        <v>159</v>
      </c>
      <c r="C100" s="154" t="s">
        <v>27</v>
      </c>
      <c r="D100" s="533">
        <v>1717413.69</v>
      </c>
      <c r="E100" s="345"/>
      <c r="F100" s="347">
        <f t="shared" si="3"/>
        <v>1717413.69</v>
      </c>
      <c r="G100" s="348"/>
      <c r="H100" s="349"/>
      <c r="I100" s="350">
        <f t="shared" si="4"/>
        <v>1717413.69</v>
      </c>
    </row>
    <row r="101" spans="1:9" x14ac:dyDescent="0.2">
      <c r="A101" s="358">
        <v>90</v>
      </c>
      <c r="B101" s="68" t="s">
        <v>160</v>
      </c>
      <c r="C101" s="154" t="s">
        <v>44</v>
      </c>
      <c r="D101" s="533">
        <v>760826.76</v>
      </c>
      <c r="E101" s="345"/>
      <c r="F101" s="347">
        <f t="shared" si="3"/>
        <v>760826.76</v>
      </c>
      <c r="G101" s="348"/>
      <c r="H101" s="349"/>
      <c r="I101" s="350">
        <f t="shared" si="4"/>
        <v>760826.76</v>
      </c>
    </row>
    <row r="102" spans="1:9" x14ac:dyDescent="0.2">
      <c r="A102" s="358">
        <v>91</v>
      </c>
      <c r="B102" s="68" t="s">
        <v>161</v>
      </c>
      <c r="C102" s="154" t="s">
        <v>33</v>
      </c>
      <c r="D102" s="533">
        <v>1129207.6000000001</v>
      </c>
      <c r="E102" s="345"/>
      <c r="F102" s="347">
        <f t="shared" si="3"/>
        <v>1129207.6000000001</v>
      </c>
      <c r="G102" s="348"/>
      <c r="H102" s="349"/>
      <c r="I102" s="350">
        <f t="shared" si="4"/>
        <v>1129207.6000000001</v>
      </c>
    </row>
    <row r="103" spans="1:9" x14ac:dyDescent="0.2">
      <c r="A103" s="358">
        <v>92</v>
      </c>
      <c r="B103" s="67" t="s">
        <v>162</v>
      </c>
      <c r="C103" s="154" t="s">
        <v>29</v>
      </c>
      <c r="D103" s="533">
        <v>2330147.65</v>
      </c>
      <c r="E103" s="345"/>
      <c r="F103" s="347">
        <f t="shared" si="3"/>
        <v>2330147.65</v>
      </c>
      <c r="G103" s="348"/>
      <c r="H103" s="349"/>
      <c r="I103" s="350">
        <f t="shared" si="4"/>
        <v>2330147.65</v>
      </c>
    </row>
    <row r="104" spans="1:9" x14ac:dyDescent="0.2">
      <c r="A104" s="358">
        <v>93</v>
      </c>
      <c r="B104" s="67" t="s">
        <v>163</v>
      </c>
      <c r="C104" s="154" t="s">
        <v>30</v>
      </c>
      <c r="D104" s="533">
        <v>1671134.69</v>
      </c>
      <c r="E104" s="345"/>
      <c r="F104" s="347">
        <f t="shared" si="3"/>
        <v>1671134.69</v>
      </c>
      <c r="G104" s="348"/>
      <c r="H104" s="349"/>
      <c r="I104" s="350">
        <f t="shared" si="4"/>
        <v>1671134.69</v>
      </c>
    </row>
    <row r="105" spans="1:9" x14ac:dyDescent="0.2">
      <c r="A105" s="358">
        <v>94</v>
      </c>
      <c r="B105" s="357" t="s">
        <v>164</v>
      </c>
      <c r="C105" s="154" t="s">
        <v>14</v>
      </c>
      <c r="D105" s="533">
        <v>764066.29</v>
      </c>
      <c r="E105" s="345"/>
      <c r="F105" s="347">
        <f t="shared" si="3"/>
        <v>764066.29</v>
      </c>
      <c r="G105" s="348"/>
      <c r="H105" s="349"/>
      <c r="I105" s="350">
        <f t="shared" si="4"/>
        <v>764066.29</v>
      </c>
    </row>
    <row r="106" spans="1:9" x14ac:dyDescent="0.2">
      <c r="A106" s="358">
        <v>95</v>
      </c>
      <c r="B106" s="67" t="s">
        <v>165</v>
      </c>
      <c r="C106" s="154" t="s">
        <v>31</v>
      </c>
      <c r="D106" s="533">
        <v>1032947.28</v>
      </c>
      <c r="E106" s="345"/>
      <c r="F106" s="347">
        <f t="shared" si="3"/>
        <v>1032947.28</v>
      </c>
      <c r="G106" s="348"/>
      <c r="H106" s="349"/>
      <c r="I106" s="350">
        <f t="shared" si="4"/>
        <v>1032947.28</v>
      </c>
    </row>
    <row r="107" spans="1:9" x14ac:dyDescent="0.2">
      <c r="A107" s="358">
        <v>96</v>
      </c>
      <c r="B107" s="67" t="s">
        <v>166</v>
      </c>
      <c r="C107" s="154" t="s">
        <v>15</v>
      </c>
      <c r="D107" s="533">
        <v>787668.58</v>
      </c>
      <c r="E107" s="345"/>
      <c r="F107" s="347">
        <f t="shared" si="3"/>
        <v>787668.58</v>
      </c>
      <c r="G107" s="348"/>
      <c r="H107" s="349"/>
      <c r="I107" s="350">
        <f t="shared" si="4"/>
        <v>787668.58</v>
      </c>
    </row>
    <row r="108" spans="1:9" x14ac:dyDescent="0.2">
      <c r="A108" s="358">
        <v>97</v>
      </c>
      <c r="B108" s="68" t="s">
        <v>167</v>
      </c>
      <c r="C108" s="154" t="s">
        <v>13</v>
      </c>
      <c r="D108" s="533">
        <v>1229170.24</v>
      </c>
      <c r="E108" s="345">
        <v>108638.01</v>
      </c>
      <c r="F108" s="347">
        <f t="shared" si="3"/>
        <v>1337808.25</v>
      </c>
      <c r="G108" s="348"/>
      <c r="H108" s="349"/>
      <c r="I108" s="350">
        <f t="shared" si="4"/>
        <v>1337808.25</v>
      </c>
    </row>
    <row r="109" spans="1:9" x14ac:dyDescent="0.2">
      <c r="A109" s="358">
        <v>98</v>
      </c>
      <c r="B109" s="357" t="s">
        <v>168</v>
      </c>
      <c r="C109" s="154" t="s">
        <v>32</v>
      </c>
      <c r="D109" s="533">
        <v>2137627.0099999998</v>
      </c>
      <c r="E109" s="345"/>
      <c r="F109" s="347">
        <f t="shared" si="3"/>
        <v>2137627.0099999998</v>
      </c>
      <c r="G109" s="348"/>
      <c r="H109" s="349"/>
      <c r="I109" s="350">
        <f t="shared" si="4"/>
        <v>2137627.0099999998</v>
      </c>
    </row>
    <row r="110" spans="1:9" x14ac:dyDescent="0.2">
      <c r="A110" s="358">
        <v>99</v>
      </c>
      <c r="B110" s="357" t="s">
        <v>169</v>
      </c>
      <c r="C110" s="154" t="s">
        <v>54</v>
      </c>
      <c r="D110" s="533">
        <v>960752.04</v>
      </c>
      <c r="E110" s="345"/>
      <c r="F110" s="347">
        <f t="shared" si="3"/>
        <v>960752.04</v>
      </c>
      <c r="G110" s="348"/>
      <c r="H110" s="349"/>
      <c r="I110" s="350">
        <f t="shared" si="4"/>
        <v>960752.04</v>
      </c>
    </row>
    <row r="111" spans="1:9" x14ac:dyDescent="0.2">
      <c r="A111" s="358">
        <v>100</v>
      </c>
      <c r="B111" s="67" t="s">
        <v>170</v>
      </c>
      <c r="C111" s="154" t="s">
        <v>34</v>
      </c>
      <c r="D111" s="533">
        <v>2164931.62</v>
      </c>
      <c r="E111" s="345"/>
      <c r="F111" s="347">
        <f t="shared" si="3"/>
        <v>2164931.62</v>
      </c>
      <c r="G111" s="348"/>
      <c r="H111" s="349"/>
      <c r="I111" s="350">
        <f t="shared" si="4"/>
        <v>2164931.62</v>
      </c>
    </row>
    <row r="112" spans="1:9" x14ac:dyDescent="0.2">
      <c r="A112" s="358">
        <v>101</v>
      </c>
      <c r="B112" s="68" t="s">
        <v>171</v>
      </c>
      <c r="C112" s="154" t="s">
        <v>241</v>
      </c>
      <c r="D112" s="533">
        <v>857549.87</v>
      </c>
      <c r="E112" s="345"/>
      <c r="F112" s="347">
        <f t="shared" si="3"/>
        <v>857549.87</v>
      </c>
      <c r="G112" s="348"/>
      <c r="H112" s="349"/>
      <c r="I112" s="350">
        <f t="shared" si="4"/>
        <v>857549.87</v>
      </c>
    </row>
    <row r="113" spans="1:9" x14ac:dyDescent="0.2">
      <c r="A113" s="358">
        <v>102</v>
      </c>
      <c r="B113" s="67" t="s">
        <v>172</v>
      </c>
      <c r="C113" s="154" t="s">
        <v>173</v>
      </c>
      <c r="D113" s="533"/>
      <c r="E113" s="345"/>
      <c r="F113" s="347">
        <f t="shared" si="3"/>
        <v>0</v>
      </c>
      <c r="G113" s="348"/>
      <c r="H113" s="349"/>
      <c r="I113" s="350">
        <f t="shared" si="4"/>
        <v>0</v>
      </c>
    </row>
    <row r="114" spans="1:9" x14ac:dyDescent="0.2">
      <c r="A114" s="358">
        <v>103</v>
      </c>
      <c r="B114" s="67" t="s">
        <v>174</v>
      </c>
      <c r="C114" s="154" t="s">
        <v>175</v>
      </c>
      <c r="D114" s="533"/>
      <c r="E114" s="345"/>
      <c r="F114" s="347">
        <f t="shared" si="3"/>
        <v>0</v>
      </c>
      <c r="G114" s="348"/>
      <c r="H114" s="349"/>
      <c r="I114" s="350">
        <f t="shared" si="4"/>
        <v>0</v>
      </c>
    </row>
    <row r="115" spans="1:9" x14ac:dyDescent="0.2">
      <c r="A115" s="358">
        <v>104</v>
      </c>
      <c r="B115" s="357" t="s">
        <v>176</v>
      </c>
      <c r="C115" s="154" t="s">
        <v>177</v>
      </c>
      <c r="D115" s="533"/>
      <c r="E115" s="345"/>
      <c r="F115" s="347">
        <f t="shared" si="3"/>
        <v>0</v>
      </c>
      <c r="G115" s="348"/>
      <c r="H115" s="349"/>
      <c r="I115" s="350">
        <f t="shared" si="4"/>
        <v>0</v>
      </c>
    </row>
    <row r="116" spans="1:9" x14ac:dyDescent="0.2">
      <c r="A116" s="358">
        <v>105</v>
      </c>
      <c r="B116" s="357" t="s">
        <v>178</v>
      </c>
      <c r="C116" s="154" t="s">
        <v>179</v>
      </c>
      <c r="D116" s="533"/>
      <c r="E116" s="345"/>
      <c r="F116" s="347">
        <f t="shared" si="3"/>
        <v>0</v>
      </c>
      <c r="G116" s="348"/>
      <c r="H116" s="349"/>
      <c r="I116" s="350">
        <f t="shared" si="4"/>
        <v>0</v>
      </c>
    </row>
    <row r="117" spans="1:9" x14ac:dyDescent="0.2">
      <c r="A117" s="358">
        <v>106</v>
      </c>
      <c r="B117" s="357" t="s">
        <v>180</v>
      </c>
      <c r="C117" s="154" t="s">
        <v>181</v>
      </c>
      <c r="D117" s="533"/>
      <c r="E117" s="345"/>
      <c r="F117" s="347">
        <f t="shared" si="3"/>
        <v>0</v>
      </c>
      <c r="G117" s="348"/>
      <c r="H117" s="349"/>
      <c r="I117" s="350">
        <f t="shared" si="4"/>
        <v>0</v>
      </c>
    </row>
    <row r="118" spans="1:9" x14ac:dyDescent="0.2">
      <c r="A118" s="358">
        <v>107</v>
      </c>
      <c r="B118" s="357" t="s">
        <v>182</v>
      </c>
      <c r="C118" s="154" t="s">
        <v>183</v>
      </c>
      <c r="D118" s="533"/>
      <c r="E118" s="345"/>
      <c r="F118" s="347">
        <f t="shared" si="3"/>
        <v>0</v>
      </c>
      <c r="G118" s="348"/>
      <c r="H118" s="349"/>
      <c r="I118" s="350">
        <f t="shared" si="4"/>
        <v>0</v>
      </c>
    </row>
    <row r="119" spans="1:9" x14ac:dyDescent="0.2">
      <c r="A119" s="358">
        <v>108</v>
      </c>
      <c r="B119" s="357" t="s">
        <v>184</v>
      </c>
      <c r="C119" s="154" t="s">
        <v>185</v>
      </c>
      <c r="D119" s="533"/>
      <c r="E119" s="345"/>
      <c r="F119" s="347">
        <f t="shared" si="3"/>
        <v>0</v>
      </c>
      <c r="G119" s="348"/>
      <c r="H119" s="349"/>
      <c r="I119" s="350">
        <f t="shared" si="4"/>
        <v>0</v>
      </c>
    </row>
    <row r="120" spans="1:9" x14ac:dyDescent="0.2">
      <c r="A120" s="358">
        <v>109</v>
      </c>
      <c r="B120" s="357" t="s">
        <v>186</v>
      </c>
      <c r="C120" s="154" t="s">
        <v>187</v>
      </c>
      <c r="D120" s="533"/>
      <c r="E120" s="345"/>
      <c r="F120" s="347">
        <f t="shared" si="3"/>
        <v>0</v>
      </c>
      <c r="G120" s="348"/>
      <c r="H120" s="349"/>
      <c r="I120" s="350">
        <f t="shared" si="4"/>
        <v>0</v>
      </c>
    </row>
    <row r="121" spans="1:9" x14ac:dyDescent="0.2">
      <c r="A121" s="358">
        <v>110</v>
      </c>
      <c r="B121" s="72" t="s">
        <v>188</v>
      </c>
      <c r="C121" s="160" t="s">
        <v>189</v>
      </c>
      <c r="D121" s="533"/>
      <c r="E121" s="345"/>
      <c r="F121" s="347">
        <f t="shared" si="3"/>
        <v>0</v>
      </c>
      <c r="G121" s="348"/>
      <c r="H121" s="349"/>
      <c r="I121" s="350">
        <f t="shared" si="4"/>
        <v>0</v>
      </c>
    </row>
    <row r="122" spans="1:9" x14ac:dyDescent="0.2">
      <c r="A122" s="358">
        <v>111</v>
      </c>
      <c r="B122" s="72" t="s">
        <v>278</v>
      </c>
      <c r="C122" s="160" t="s">
        <v>250</v>
      </c>
      <c r="D122" s="533"/>
      <c r="E122" s="345"/>
      <c r="F122" s="347">
        <f t="shared" si="3"/>
        <v>0</v>
      </c>
      <c r="G122" s="348"/>
      <c r="H122" s="349"/>
      <c r="I122" s="350">
        <f t="shared" si="4"/>
        <v>0</v>
      </c>
    </row>
    <row r="123" spans="1:9" x14ac:dyDescent="0.2">
      <c r="A123" s="358">
        <v>112</v>
      </c>
      <c r="B123" s="68" t="s">
        <v>190</v>
      </c>
      <c r="C123" s="154" t="s">
        <v>191</v>
      </c>
      <c r="D123" s="533"/>
      <c r="E123" s="345"/>
      <c r="F123" s="347">
        <f t="shared" si="3"/>
        <v>0</v>
      </c>
      <c r="G123" s="348"/>
      <c r="H123" s="349"/>
      <c r="I123" s="350">
        <f t="shared" si="4"/>
        <v>0</v>
      </c>
    </row>
    <row r="124" spans="1:9" x14ac:dyDescent="0.2">
      <c r="A124" s="358">
        <v>113</v>
      </c>
      <c r="B124" s="357" t="s">
        <v>192</v>
      </c>
      <c r="C124" s="154" t="s">
        <v>193</v>
      </c>
      <c r="D124" s="533"/>
      <c r="E124" s="345"/>
      <c r="F124" s="347">
        <f t="shared" si="3"/>
        <v>0</v>
      </c>
      <c r="G124" s="348"/>
      <c r="H124" s="349"/>
      <c r="I124" s="350">
        <f t="shared" si="4"/>
        <v>0</v>
      </c>
    </row>
    <row r="125" spans="1:9" x14ac:dyDescent="0.2">
      <c r="A125" s="358">
        <v>114</v>
      </c>
      <c r="B125" s="67" t="s">
        <v>194</v>
      </c>
      <c r="C125" s="161" t="s">
        <v>195</v>
      </c>
      <c r="D125" s="533"/>
      <c r="E125" s="345"/>
      <c r="F125" s="347">
        <f t="shared" si="3"/>
        <v>0</v>
      </c>
      <c r="G125" s="348"/>
      <c r="H125" s="349"/>
      <c r="I125" s="350">
        <f t="shared" si="4"/>
        <v>0</v>
      </c>
    </row>
    <row r="126" spans="1:9" x14ac:dyDescent="0.2">
      <c r="A126" s="358">
        <v>115</v>
      </c>
      <c r="B126" s="357" t="s">
        <v>196</v>
      </c>
      <c r="C126" s="154" t="s">
        <v>294</v>
      </c>
      <c r="D126" s="533"/>
      <c r="E126" s="345"/>
      <c r="F126" s="347">
        <f t="shared" si="3"/>
        <v>0</v>
      </c>
      <c r="G126" s="348"/>
      <c r="H126" s="349"/>
      <c r="I126" s="350">
        <f t="shared" si="4"/>
        <v>0</v>
      </c>
    </row>
    <row r="127" spans="1:9" x14ac:dyDescent="0.2">
      <c r="A127" s="358">
        <v>116</v>
      </c>
      <c r="B127" s="68" t="s">
        <v>197</v>
      </c>
      <c r="C127" s="154" t="s">
        <v>279</v>
      </c>
      <c r="D127" s="533"/>
      <c r="E127" s="345"/>
      <c r="F127" s="347">
        <f t="shared" si="3"/>
        <v>0</v>
      </c>
      <c r="G127" s="348"/>
      <c r="H127" s="349"/>
      <c r="I127" s="350">
        <f t="shared" si="4"/>
        <v>0</v>
      </c>
    </row>
    <row r="128" spans="1:9" x14ac:dyDescent="0.2">
      <c r="A128" s="358">
        <v>117</v>
      </c>
      <c r="B128" s="68" t="s">
        <v>198</v>
      </c>
      <c r="C128" s="154" t="s">
        <v>199</v>
      </c>
      <c r="D128" s="533"/>
      <c r="E128" s="345"/>
      <c r="F128" s="347">
        <f t="shared" si="3"/>
        <v>0</v>
      </c>
      <c r="G128" s="348"/>
      <c r="H128" s="349"/>
      <c r="I128" s="350">
        <f t="shared" si="4"/>
        <v>0</v>
      </c>
    </row>
    <row r="129" spans="1:9" x14ac:dyDescent="0.2">
      <c r="A129" s="358">
        <v>118</v>
      </c>
      <c r="B129" s="68" t="s">
        <v>200</v>
      </c>
      <c r="C129" s="154" t="s">
        <v>201</v>
      </c>
      <c r="D129" s="533"/>
      <c r="E129" s="345"/>
      <c r="F129" s="347">
        <f t="shared" si="3"/>
        <v>0</v>
      </c>
      <c r="G129" s="348"/>
      <c r="H129" s="349"/>
      <c r="I129" s="350">
        <f t="shared" si="4"/>
        <v>0</v>
      </c>
    </row>
    <row r="130" spans="1:9" x14ac:dyDescent="0.2">
      <c r="A130" s="358">
        <v>119</v>
      </c>
      <c r="B130" s="67" t="s">
        <v>202</v>
      </c>
      <c r="C130" s="154" t="s">
        <v>203</v>
      </c>
      <c r="D130" s="533"/>
      <c r="E130" s="345"/>
      <c r="F130" s="347">
        <f t="shared" si="3"/>
        <v>0</v>
      </c>
      <c r="G130" s="348"/>
      <c r="H130" s="349"/>
      <c r="I130" s="350">
        <f t="shared" si="4"/>
        <v>0</v>
      </c>
    </row>
    <row r="131" spans="1:9" x14ac:dyDescent="0.2">
      <c r="A131" s="358">
        <v>120</v>
      </c>
      <c r="B131" s="68" t="s">
        <v>204</v>
      </c>
      <c r="C131" s="154" t="s">
        <v>205</v>
      </c>
      <c r="D131" s="533"/>
      <c r="E131" s="345"/>
      <c r="F131" s="347">
        <f t="shared" si="3"/>
        <v>0</v>
      </c>
      <c r="G131" s="348"/>
      <c r="H131" s="349"/>
      <c r="I131" s="350">
        <f t="shared" si="4"/>
        <v>0</v>
      </c>
    </row>
    <row r="132" spans="1:9" x14ac:dyDescent="0.2">
      <c r="A132" s="358">
        <v>121</v>
      </c>
      <c r="B132" s="357" t="s">
        <v>206</v>
      </c>
      <c r="C132" s="154" t="s">
        <v>207</v>
      </c>
      <c r="D132" s="533"/>
      <c r="E132" s="345"/>
      <c r="F132" s="347">
        <f t="shared" si="3"/>
        <v>0</v>
      </c>
      <c r="G132" s="348"/>
      <c r="H132" s="349"/>
      <c r="I132" s="350">
        <f t="shared" si="4"/>
        <v>0</v>
      </c>
    </row>
    <row r="133" spans="1:9" x14ac:dyDescent="0.2">
      <c r="A133" s="358">
        <v>122</v>
      </c>
      <c r="B133" s="357" t="s">
        <v>208</v>
      </c>
      <c r="C133" s="154" t="s">
        <v>209</v>
      </c>
      <c r="D133" s="533"/>
      <c r="E133" s="345"/>
      <c r="F133" s="347">
        <f t="shared" si="3"/>
        <v>0</v>
      </c>
      <c r="G133" s="348"/>
      <c r="H133" s="349"/>
      <c r="I133" s="350">
        <f t="shared" si="4"/>
        <v>0</v>
      </c>
    </row>
    <row r="134" spans="1:9" x14ac:dyDescent="0.2">
      <c r="A134" s="358">
        <v>123</v>
      </c>
      <c r="B134" s="357" t="s">
        <v>210</v>
      </c>
      <c r="C134" s="154" t="s">
        <v>247</v>
      </c>
      <c r="D134" s="533"/>
      <c r="E134" s="345"/>
      <c r="F134" s="347">
        <f t="shared" si="3"/>
        <v>0</v>
      </c>
      <c r="G134" s="348"/>
      <c r="H134" s="349"/>
      <c r="I134" s="350">
        <f t="shared" si="4"/>
        <v>0</v>
      </c>
    </row>
    <row r="135" spans="1:9" x14ac:dyDescent="0.2">
      <c r="A135" s="358">
        <v>124</v>
      </c>
      <c r="B135" s="357" t="s">
        <v>211</v>
      </c>
      <c r="C135" s="154" t="s">
        <v>212</v>
      </c>
      <c r="D135" s="533"/>
      <c r="E135" s="345"/>
      <c r="F135" s="347">
        <f t="shared" si="3"/>
        <v>0</v>
      </c>
      <c r="G135" s="348"/>
      <c r="H135" s="349"/>
      <c r="I135" s="350">
        <f t="shared" si="4"/>
        <v>0</v>
      </c>
    </row>
    <row r="136" spans="1:9" x14ac:dyDescent="0.2">
      <c r="A136" s="358">
        <v>125</v>
      </c>
      <c r="B136" s="357" t="s">
        <v>213</v>
      </c>
      <c r="C136" s="154" t="s">
        <v>41</v>
      </c>
      <c r="D136" s="533"/>
      <c r="E136" s="345"/>
      <c r="F136" s="347">
        <f t="shared" si="3"/>
        <v>0</v>
      </c>
      <c r="G136" s="348"/>
      <c r="H136" s="349"/>
      <c r="I136" s="350">
        <f t="shared" si="4"/>
        <v>0</v>
      </c>
    </row>
    <row r="137" spans="1:9" x14ac:dyDescent="0.2">
      <c r="A137" s="358">
        <v>126</v>
      </c>
      <c r="B137" s="67" t="s">
        <v>214</v>
      </c>
      <c r="C137" s="154" t="s">
        <v>47</v>
      </c>
      <c r="D137" s="533"/>
      <c r="E137" s="345"/>
      <c r="F137" s="347">
        <f t="shared" si="3"/>
        <v>0</v>
      </c>
      <c r="G137" s="348"/>
      <c r="H137" s="349"/>
      <c r="I137" s="350">
        <f t="shared" si="4"/>
        <v>0</v>
      </c>
    </row>
    <row r="138" spans="1:9" x14ac:dyDescent="0.2">
      <c r="A138" s="358">
        <v>127</v>
      </c>
      <c r="B138" s="67" t="s">
        <v>215</v>
      </c>
      <c r="C138" s="154" t="s">
        <v>251</v>
      </c>
      <c r="D138" s="533">
        <v>43432841.5</v>
      </c>
      <c r="E138" s="345">
        <v>11872390.92</v>
      </c>
      <c r="F138" s="347">
        <f t="shared" ref="F138:F151" si="5">SUM(D138:E138)</f>
        <v>55305232.420000002</v>
      </c>
      <c r="G138" s="348">
        <v>54541922.799999997</v>
      </c>
      <c r="H138" s="349">
        <v>2234383.9</v>
      </c>
      <c r="I138" s="350">
        <f t="shared" ref="I138:I151" si="6">F138+G138+H138</f>
        <v>112081539.12</v>
      </c>
    </row>
    <row r="139" spans="1:9" x14ac:dyDescent="0.2">
      <c r="A139" s="358">
        <v>128</v>
      </c>
      <c r="B139" s="67" t="s">
        <v>216</v>
      </c>
      <c r="C139" s="154" t="s">
        <v>49</v>
      </c>
      <c r="D139" s="533"/>
      <c r="E139" s="345"/>
      <c r="F139" s="347">
        <f t="shared" si="5"/>
        <v>0</v>
      </c>
      <c r="G139" s="348"/>
      <c r="H139" s="349"/>
      <c r="I139" s="350">
        <f t="shared" si="6"/>
        <v>0</v>
      </c>
    </row>
    <row r="140" spans="1:9" x14ac:dyDescent="0.2">
      <c r="A140" s="358">
        <v>129</v>
      </c>
      <c r="B140" s="357" t="s">
        <v>217</v>
      </c>
      <c r="C140" s="154" t="s">
        <v>48</v>
      </c>
      <c r="D140" s="533"/>
      <c r="E140" s="345"/>
      <c r="F140" s="347">
        <f t="shared" si="5"/>
        <v>0</v>
      </c>
      <c r="G140" s="348"/>
      <c r="H140" s="349"/>
      <c r="I140" s="350">
        <f t="shared" si="6"/>
        <v>0</v>
      </c>
    </row>
    <row r="141" spans="1:9" x14ac:dyDescent="0.2">
      <c r="A141" s="358">
        <v>130</v>
      </c>
      <c r="B141" s="357" t="s">
        <v>218</v>
      </c>
      <c r="C141" s="154" t="s">
        <v>219</v>
      </c>
      <c r="D141" s="533"/>
      <c r="E141" s="345"/>
      <c r="F141" s="347">
        <f t="shared" si="5"/>
        <v>0</v>
      </c>
      <c r="G141" s="348"/>
      <c r="H141" s="349"/>
      <c r="I141" s="350">
        <f t="shared" si="6"/>
        <v>0</v>
      </c>
    </row>
    <row r="142" spans="1:9" x14ac:dyDescent="0.2">
      <c r="A142" s="358">
        <v>131</v>
      </c>
      <c r="B142" s="357" t="s">
        <v>220</v>
      </c>
      <c r="C142" s="154" t="s">
        <v>42</v>
      </c>
      <c r="D142" s="533"/>
      <c r="E142" s="345"/>
      <c r="F142" s="347">
        <f t="shared" si="5"/>
        <v>0</v>
      </c>
      <c r="G142" s="348"/>
      <c r="H142" s="349"/>
      <c r="I142" s="350">
        <f t="shared" si="6"/>
        <v>0</v>
      </c>
    </row>
    <row r="143" spans="1:9" x14ac:dyDescent="0.2">
      <c r="A143" s="358">
        <v>132</v>
      </c>
      <c r="B143" s="67" t="s">
        <v>221</v>
      </c>
      <c r="C143" s="154" t="s">
        <v>249</v>
      </c>
      <c r="D143" s="533"/>
      <c r="E143" s="345"/>
      <c r="F143" s="347">
        <f t="shared" si="5"/>
        <v>0</v>
      </c>
      <c r="G143" s="348"/>
      <c r="H143" s="349"/>
      <c r="I143" s="350">
        <f t="shared" si="6"/>
        <v>0</v>
      </c>
    </row>
    <row r="144" spans="1:9" x14ac:dyDescent="0.2">
      <c r="A144" s="358">
        <v>133</v>
      </c>
      <c r="B144" s="68" t="s">
        <v>222</v>
      </c>
      <c r="C144" s="154" t="s">
        <v>223</v>
      </c>
      <c r="D144" s="533">
        <v>2266282.63</v>
      </c>
      <c r="E144" s="345"/>
      <c r="F144" s="347">
        <f t="shared" si="5"/>
        <v>2266282.63</v>
      </c>
      <c r="G144" s="348"/>
      <c r="H144" s="349"/>
      <c r="I144" s="350">
        <f t="shared" si="6"/>
        <v>2266282.63</v>
      </c>
    </row>
    <row r="145" spans="1:9" x14ac:dyDescent="0.2">
      <c r="A145" s="358">
        <v>134</v>
      </c>
      <c r="B145" s="357" t="s">
        <v>224</v>
      </c>
      <c r="C145" s="154" t="s">
        <v>225</v>
      </c>
      <c r="D145" s="533"/>
      <c r="E145" s="345"/>
      <c r="F145" s="347">
        <f t="shared" si="5"/>
        <v>0</v>
      </c>
      <c r="G145" s="348"/>
      <c r="H145" s="349"/>
      <c r="I145" s="350">
        <f t="shared" si="6"/>
        <v>0</v>
      </c>
    </row>
    <row r="146" spans="1:9" x14ac:dyDescent="0.2">
      <c r="A146" s="358">
        <v>135</v>
      </c>
      <c r="B146" s="67" t="s">
        <v>226</v>
      </c>
      <c r="C146" s="154" t="s">
        <v>227</v>
      </c>
      <c r="D146" s="533"/>
      <c r="E146" s="345"/>
      <c r="F146" s="347">
        <f t="shared" si="5"/>
        <v>0</v>
      </c>
      <c r="G146" s="348"/>
      <c r="H146" s="349"/>
      <c r="I146" s="350">
        <f t="shared" si="6"/>
        <v>0</v>
      </c>
    </row>
    <row r="147" spans="1:9" x14ac:dyDescent="0.2">
      <c r="A147" s="358">
        <v>136</v>
      </c>
      <c r="B147" s="357" t="s">
        <v>228</v>
      </c>
      <c r="C147" s="154" t="s">
        <v>229</v>
      </c>
      <c r="D147" s="533"/>
      <c r="E147" s="345"/>
      <c r="F147" s="347">
        <f t="shared" si="5"/>
        <v>0</v>
      </c>
      <c r="G147" s="348"/>
      <c r="H147" s="349"/>
      <c r="I147" s="350">
        <f t="shared" si="6"/>
        <v>0</v>
      </c>
    </row>
    <row r="148" spans="1:9" x14ac:dyDescent="0.2">
      <c r="A148" s="358">
        <v>137</v>
      </c>
      <c r="B148" s="537" t="s">
        <v>282</v>
      </c>
      <c r="C148" s="153" t="s">
        <v>283</v>
      </c>
      <c r="D148" s="533"/>
      <c r="E148" s="345"/>
      <c r="F148" s="347">
        <f t="shared" si="5"/>
        <v>0</v>
      </c>
      <c r="G148" s="538"/>
      <c r="H148" s="349"/>
      <c r="I148" s="350">
        <f t="shared" si="6"/>
        <v>0</v>
      </c>
    </row>
    <row r="149" spans="1:9" x14ac:dyDescent="0.2">
      <c r="A149" s="358">
        <v>138</v>
      </c>
      <c r="B149" s="539" t="s">
        <v>284</v>
      </c>
      <c r="C149" s="540" t="s">
        <v>285</v>
      </c>
      <c r="D149" s="533"/>
      <c r="E149" s="345"/>
      <c r="F149" s="347">
        <f t="shared" si="5"/>
        <v>0</v>
      </c>
      <c r="G149" s="538"/>
      <c r="H149" s="349"/>
      <c r="I149" s="350">
        <f t="shared" si="6"/>
        <v>0</v>
      </c>
    </row>
    <row r="150" spans="1:9" x14ac:dyDescent="0.2">
      <c r="A150" s="299">
        <v>139</v>
      </c>
      <c r="B150" s="537" t="s">
        <v>286</v>
      </c>
      <c r="C150" s="153" t="s">
        <v>287</v>
      </c>
      <c r="D150" s="533"/>
      <c r="E150" s="345"/>
      <c r="F150" s="347">
        <f t="shared" si="5"/>
        <v>0</v>
      </c>
      <c r="G150" s="541"/>
      <c r="H150" s="538"/>
      <c r="I150" s="350">
        <f t="shared" si="6"/>
        <v>0</v>
      </c>
    </row>
    <row r="151" spans="1:9" x14ac:dyDescent="0.2">
      <c r="A151" s="273">
        <v>140</v>
      </c>
      <c r="B151" s="542" t="s">
        <v>292</v>
      </c>
      <c r="C151" s="543" t="s">
        <v>293</v>
      </c>
      <c r="D151" s="544"/>
      <c r="E151" s="545"/>
      <c r="F151" s="546">
        <f t="shared" si="5"/>
        <v>0</v>
      </c>
      <c r="G151" s="547"/>
      <c r="H151" s="548"/>
      <c r="I151" s="549">
        <f t="shared" si="6"/>
        <v>0</v>
      </c>
    </row>
    <row r="152" spans="1:9" x14ac:dyDescent="0.2">
      <c r="A152" s="299">
        <v>141</v>
      </c>
      <c r="B152" s="550" t="s">
        <v>339</v>
      </c>
      <c r="C152" s="551" t="s">
        <v>338</v>
      </c>
      <c r="D152" s="533"/>
      <c r="E152" s="345"/>
      <c r="F152" s="347">
        <f t="shared" ref="F152" si="7">SUM(D152:E152)</f>
        <v>0</v>
      </c>
      <c r="G152" s="541"/>
      <c r="H152" s="538"/>
      <c r="I152" s="350">
        <f t="shared" ref="I152" si="8">F152+G152+H152</f>
        <v>0</v>
      </c>
    </row>
    <row r="153" spans="1:9" ht="12.75" thickBot="1" x14ac:dyDescent="0.25">
      <c r="A153" s="552">
        <v>142</v>
      </c>
      <c r="B153" s="553" t="s">
        <v>341</v>
      </c>
      <c r="C153" s="554" t="s">
        <v>340</v>
      </c>
      <c r="D153" s="555"/>
      <c r="E153" s="556"/>
      <c r="F153" s="557">
        <f t="shared" ref="F153" si="9">SUM(D153:E153)</f>
        <v>0</v>
      </c>
      <c r="G153" s="558"/>
      <c r="H153" s="559"/>
      <c r="I153" s="560">
        <f t="shared" ref="I153" si="10">F153+G153+H153</f>
        <v>0</v>
      </c>
    </row>
  </sheetData>
  <mergeCells count="12">
    <mergeCell ref="B91:B94"/>
    <mergeCell ref="A2:I2"/>
    <mergeCell ref="A4:A5"/>
    <mergeCell ref="B4:B5"/>
    <mergeCell ref="C4:C5"/>
    <mergeCell ref="A6:C6"/>
    <mergeCell ref="A8:C8"/>
    <mergeCell ref="D4:F4"/>
    <mergeCell ref="G4:G5"/>
    <mergeCell ref="H4:H5"/>
    <mergeCell ref="A91:A9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53"/>
  <sheetViews>
    <sheetView zoomScale="90" zoomScaleNormal="90" workbookViewId="0">
      <pane xSplit="3" ySplit="8" topLeftCell="D144" activePane="bottomRight" state="frozen"/>
      <selection activeCell="C173" sqref="C173"/>
      <selection pane="topRight" activeCell="C173" sqref="C173"/>
      <selection pane="bottomLeft" activeCell="C173" sqref="C173"/>
      <selection pane="bottomRight" activeCell="L171" sqref="L171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4" customWidth="1"/>
    <col min="4" max="4" width="14.85546875" style="5" customWidth="1"/>
    <col min="5" max="6" width="13.28515625" style="2" customWidth="1"/>
    <col min="7" max="7" width="13.140625" style="5" customWidth="1"/>
    <col min="8" max="8" width="13.85546875" style="92" customWidth="1"/>
    <col min="9" max="9" width="12.85546875" style="85" customWidth="1"/>
    <col min="10" max="10" width="14" style="85" customWidth="1"/>
    <col min="11" max="11" width="14.42578125" style="5" customWidth="1"/>
    <col min="12" max="12" width="14.140625" style="5" customWidth="1"/>
    <col min="13" max="13" width="14.28515625" style="5" customWidth="1"/>
    <col min="14" max="14" width="14.42578125" style="73" customWidth="1"/>
    <col min="15" max="15" width="15" style="5" customWidth="1"/>
    <col min="16" max="16384" width="9.140625" style="3"/>
  </cols>
  <sheetData>
    <row r="1" spans="1:18" ht="15.75" customHeight="1" x14ac:dyDescent="0.2">
      <c r="A1" s="441" t="s">
        <v>281</v>
      </c>
      <c r="B1" s="442"/>
      <c r="C1" s="442"/>
      <c r="D1" s="443"/>
      <c r="E1" s="443"/>
      <c r="F1" s="443"/>
      <c r="G1" s="443"/>
      <c r="H1" s="443"/>
      <c r="N1" s="5"/>
    </row>
    <row r="2" spans="1:18" ht="15" customHeight="1" thickBot="1" x14ac:dyDescent="0.25">
      <c r="C2" s="3"/>
      <c r="E2" s="5"/>
      <c r="F2" s="5"/>
      <c r="H2" s="5"/>
      <c r="I2" s="5"/>
      <c r="J2" s="5"/>
      <c r="N2" s="5"/>
    </row>
    <row r="3" spans="1:18" s="163" customFormat="1" ht="19.5" customHeight="1" x14ac:dyDescent="0.2">
      <c r="A3" s="451" t="s">
        <v>45</v>
      </c>
      <c r="B3" s="448" t="s">
        <v>295</v>
      </c>
      <c r="C3" s="445" t="s">
        <v>46</v>
      </c>
      <c r="D3" s="462" t="s">
        <v>290</v>
      </c>
      <c r="E3" s="463"/>
      <c r="F3" s="463"/>
      <c r="G3" s="463"/>
      <c r="H3" s="463"/>
      <c r="I3" s="463"/>
      <c r="J3" s="464"/>
      <c r="K3" s="474" t="s">
        <v>298</v>
      </c>
      <c r="L3" s="475"/>
      <c r="M3" s="476"/>
      <c r="N3" s="477"/>
      <c r="O3" s="465" t="s">
        <v>289</v>
      </c>
    </row>
    <row r="4" spans="1:18" s="164" customFormat="1" ht="12.75" x14ac:dyDescent="0.2">
      <c r="A4" s="452"/>
      <c r="B4" s="449"/>
      <c r="C4" s="446"/>
      <c r="D4" s="454" t="s">
        <v>305</v>
      </c>
      <c r="E4" s="455"/>
      <c r="F4" s="456" t="s">
        <v>306</v>
      </c>
      <c r="G4" s="455"/>
      <c r="H4" s="457" t="s">
        <v>299</v>
      </c>
      <c r="I4" s="458"/>
      <c r="J4" s="459"/>
      <c r="K4" s="478" t="s">
        <v>332</v>
      </c>
      <c r="L4" s="479" t="s">
        <v>333</v>
      </c>
      <c r="M4" s="479" t="s">
        <v>306</v>
      </c>
      <c r="N4" s="460" t="s">
        <v>257</v>
      </c>
      <c r="O4" s="466"/>
    </row>
    <row r="5" spans="1:18" s="163" customFormat="1" ht="114.75" customHeight="1" thickBot="1" x14ac:dyDescent="0.25">
      <c r="A5" s="453"/>
      <c r="B5" s="450"/>
      <c r="C5" s="447"/>
      <c r="D5" s="235" t="s">
        <v>255</v>
      </c>
      <c r="E5" s="165" t="s">
        <v>256</v>
      </c>
      <c r="F5" s="165" t="s">
        <v>255</v>
      </c>
      <c r="G5" s="165" t="s">
        <v>256</v>
      </c>
      <c r="H5" s="166" t="s">
        <v>255</v>
      </c>
      <c r="I5" s="166" t="s">
        <v>256</v>
      </c>
      <c r="J5" s="167" t="s">
        <v>257</v>
      </c>
      <c r="K5" s="416"/>
      <c r="L5" s="365"/>
      <c r="M5" s="365"/>
      <c r="N5" s="461"/>
      <c r="O5" s="467"/>
    </row>
    <row r="6" spans="1:18" ht="15.75" customHeight="1" x14ac:dyDescent="0.2">
      <c r="A6" s="386" t="s">
        <v>246</v>
      </c>
      <c r="B6" s="387"/>
      <c r="C6" s="388"/>
      <c r="D6" s="225">
        <f>SUM(D7:D8)</f>
        <v>36058733.449999996</v>
      </c>
      <c r="E6" s="139">
        <f>SUM(E7:E8)</f>
        <v>27818237.65000001</v>
      </c>
      <c r="F6" s="139">
        <f>SUM(F7:F8)</f>
        <v>36043074.25</v>
      </c>
      <c r="G6" s="139">
        <f>SUM(G7:G8)</f>
        <v>27781534.899999999</v>
      </c>
      <c r="H6" s="139">
        <f>SUM(H7:H8)</f>
        <v>72102362</v>
      </c>
      <c r="I6" s="139">
        <f>SUM(I7:I8)</f>
        <v>55599855.000000007</v>
      </c>
      <c r="J6" s="228">
        <f>SUM(J7:J8)</f>
        <v>127702217.08000001</v>
      </c>
      <c r="K6" s="225">
        <f>SUM(K7:K8)</f>
        <v>139589703</v>
      </c>
      <c r="L6" s="139">
        <f>SUM(L7:L8)</f>
        <v>283741161</v>
      </c>
      <c r="M6" s="139">
        <f>SUM(M7:M8)</f>
        <v>414207354</v>
      </c>
      <c r="N6" s="228">
        <f>SUM(N7:N8)</f>
        <v>837538218</v>
      </c>
      <c r="O6" s="232">
        <f>SUM(O7:O8)</f>
        <v>965240435.08000016</v>
      </c>
    </row>
    <row r="7" spans="1:18" ht="15.75" customHeight="1" x14ac:dyDescent="0.2">
      <c r="A7" s="38"/>
      <c r="B7" s="37"/>
      <c r="C7" s="140" t="s">
        <v>55</v>
      </c>
      <c r="D7" s="183"/>
      <c r="E7" s="93"/>
      <c r="F7" s="179"/>
      <c r="G7" s="181">
        <v>0</v>
      </c>
      <c r="H7" s="93">
        <v>554.29999999999995</v>
      </c>
      <c r="I7" s="182">
        <f>E7+G7+79+3.45</f>
        <v>82.45</v>
      </c>
      <c r="J7" s="158">
        <f>H7+I7+0.08</f>
        <v>636.83000000000004</v>
      </c>
      <c r="K7" s="177"/>
      <c r="L7" s="178"/>
      <c r="M7" s="345">
        <v>0</v>
      </c>
      <c r="N7" s="180">
        <f>SUM(K7:M7)</f>
        <v>0</v>
      </c>
      <c r="O7" s="304">
        <f t="shared" ref="O7" si="0">J7+N7</f>
        <v>636.83000000000004</v>
      </c>
    </row>
    <row r="8" spans="1:18" ht="15.75" customHeight="1" x14ac:dyDescent="0.2">
      <c r="A8" s="389" t="s">
        <v>245</v>
      </c>
      <c r="B8" s="444"/>
      <c r="C8" s="391"/>
      <c r="D8" s="227">
        <f>SUM(D9:D153)-D91</f>
        <v>36058733.449999996</v>
      </c>
      <c r="E8" s="356">
        <f t="shared" ref="E8:O8" si="1">SUM(E9:E153)-E91</f>
        <v>27818237.65000001</v>
      </c>
      <c r="F8" s="356">
        <f t="shared" si="1"/>
        <v>36043074.25</v>
      </c>
      <c r="G8" s="356">
        <f t="shared" si="1"/>
        <v>27781534.899999999</v>
      </c>
      <c r="H8" s="356">
        <f t="shared" si="1"/>
        <v>72101807.700000003</v>
      </c>
      <c r="I8" s="356">
        <f t="shared" si="1"/>
        <v>55599772.550000004</v>
      </c>
      <c r="J8" s="319">
        <f t="shared" si="1"/>
        <v>127701580.25000001</v>
      </c>
      <c r="K8" s="227">
        <f t="shared" si="1"/>
        <v>139589703</v>
      </c>
      <c r="L8" s="355">
        <f t="shared" si="1"/>
        <v>283741161</v>
      </c>
      <c r="M8" s="355">
        <f t="shared" si="1"/>
        <v>414207354</v>
      </c>
      <c r="N8" s="319">
        <f t="shared" si="1"/>
        <v>837538218</v>
      </c>
      <c r="O8" s="305">
        <f t="shared" si="1"/>
        <v>965239798.25000012</v>
      </c>
      <c r="R8" s="5"/>
    </row>
    <row r="9" spans="1:18" s="1" customFormat="1" x14ac:dyDescent="0.2">
      <c r="A9" s="352">
        <v>1</v>
      </c>
      <c r="B9" s="70" t="s">
        <v>57</v>
      </c>
      <c r="C9" s="154" t="s">
        <v>43</v>
      </c>
      <c r="D9" s="561"/>
      <c r="E9" s="562"/>
      <c r="F9" s="562"/>
      <c r="G9" s="562"/>
      <c r="H9" s="563">
        <f>D9+F9</f>
        <v>0</v>
      </c>
      <c r="I9" s="563">
        <f>E9+G9</f>
        <v>0</v>
      </c>
      <c r="J9" s="564">
        <f>H9+I9</f>
        <v>0</v>
      </c>
      <c r="K9" s="565">
        <v>1520585</v>
      </c>
      <c r="L9" s="345">
        <v>3041170</v>
      </c>
      <c r="M9" s="345">
        <v>4561755</v>
      </c>
      <c r="N9" s="566">
        <f>SUM(K9:M9)</f>
        <v>9123510</v>
      </c>
      <c r="O9" s="567">
        <f t="shared" ref="O9:O68" si="2">J9+N9</f>
        <v>9123510</v>
      </c>
      <c r="R9" s="36"/>
    </row>
    <row r="10" spans="1:18" s="1" customFormat="1" x14ac:dyDescent="0.2">
      <c r="A10" s="352">
        <v>2</v>
      </c>
      <c r="B10" s="56" t="s">
        <v>58</v>
      </c>
      <c r="C10" s="154" t="s">
        <v>230</v>
      </c>
      <c r="D10" s="568">
        <v>485924.55</v>
      </c>
      <c r="E10" s="345">
        <v>247131.85</v>
      </c>
      <c r="F10" s="345">
        <v>485435.2</v>
      </c>
      <c r="G10" s="345">
        <v>247131.85</v>
      </c>
      <c r="H10" s="563">
        <f t="shared" ref="H10:I73" si="3">D10+F10</f>
        <v>971359.75</v>
      </c>
      <c r="I10" s="563">
        <f t="shared" si="3"/>
        <v>494263.7</v>
      </c>
      <c r="J10" s="564">
        <f t="shared" ref="J10:J73" si="4">H10+I10</f>
        <v>1465623.45</v>
      </c>
      <c r="K10" s="565">
        <v>1520585</v>
      </c>
      <c r="L10" s="345">
        <v>3041170</v>
      </c>
      <c r="M10" s="345">
        <v>4561755</v>
      </c>
      <c r="N10" s="566">
        <f t="shared" ref="N10:N73" si="5">SUM(K10:M10)</f>
        <v>9123510</v>
      </c>
      <c r="O10" s="567">
        <f t="shared" si="2"/>
        <v>10589133.449999999</v>
      </c>
      <c r="R10" s="36"/>
    </row>
    <row r="11" spans="1:18" s="1" customFormat="1" x14ac:dyDescent="0.2">
      <c r="A11" s="352">
        <v>3</v>
      </c>
      <c r="B11" s="351" t="s">
        <v>59</v>
      </c>
      <c r="C11" s="154" t="s">
        <v>5</v>
      </c>
      <c r="D11" s="568">
        <v>550029.4</v>
      </c>
      <c r="E11" s="345">
        <v>560328.65</v>
      </c>
      <c r="F11" s="345">
        <v>550029.4</v>
      </c>
      <c r="G11" s="345">
        <v>557881.80000000005</v>
      </c>
      <c r="H11" s="563">
        <f t="shared" si="3"/>
        <v>1100058.8</v>
      </c>
      <c r="I11" s="563">
        <f t="shared" si="3"/>
        <v>1118210.4500000002</v>
      </c>
      <c r="J11" s="564">
        <f t="shared" si="4"/>
        <v>2218269.25</v>
      </c>
      <c r="K11" s="565">
        <v>2432936</v>
      </c>
      <c r="L11" s="345">
        <v>4865872</v>
      </c>
      <c r="M11" s="345">
        <v>7298808</v>
      </c>
      <c r="N11" s="566">
        <f t="shared" si="5"/>
        <v>14597616</v>
      </c>
      <c r="O11" s="567">
        <f t="shared" si="2"/>
        <v>16815885.25</v>
      </c>
      <c r="R11" s="36"/>
    </row>
    <row r="12" spans="1:18" s="1" customFormat="1" x14ac:dyDescent="0.2">
      <c r="A12" s="352">
        <v>4</v>
      </c>
      <c r="B12" s="70" t="s">
        <v>60</v>
      </c>
      <c r="C12" s="154" t="s">
        <v>231</v>
      </c>
      <c r="D12" s="569">
        <v>280886.90000000002</v>
      </c>
      <c r="E12" s="345"/>
      <c r="F12" s="345">
        <v>280397.55</v>
      </c>
      <c r="G12" s="345"/>
      <c r="H12" s="570">
        <f t="shared" si="3"/>
        <v>561284.44999999995</v>
      </c>
      <c r="I12" s="570">
        <f t="shared" si="3"/>
        <v>0</v>
      </c>
      <c r="J12" s="571">
        <f t="shared" si="4"/>
        <v>561284.44999999995</v>
      </c>
      <c r="K12" s="565">
        <v>1520585</v>
      </c>
      <c r="L12" s="345">
        <v>3041170</v>
      </c>
      <c r="M12" s="345">
        <v>4561755</v>
      </c>
      <c r="N12" s="566">
        <f t="shared" si="5"/>
        <v>9123510</v>
      </c>
      <c r="O12" s="567">
        <f t="shared" si="2"/>
        <v>9684794.4499999993</v>
      </c>
      <c r="R12" s="36"/>
    </row>
    <row r="13" spans="1:18" s="1" customFormat="1" x14ac:dyDescent="0.2">
      <c r="A13" s="352">
        <v>5</v>
      </c>
      <c r="B13" s="70" t="s">
        <v>61</v>
      </c>
      <c r="C13" s="154" t="s">
        <v>8</v>
      </c>
      <c r="D13" s="569"/>
      <c r="E13" s="345"/>
      <c r="F13" s="345"/>
      <c r="G13" s="345"/>
      <c r="H13" s="570">
        <f t="shared" si="3"/>
        <v>0</v>
      </c>
      <c r="I13" s="570">
        <f t="shared" si="3"/>
        <v>0</v>
      </c>
      <c r="J13" s="571">
        <f t="shared" si="4"/>
        <v>0</v>
      </c>
      <c r="K13" s="565">
        <v>1520585</v>
      </c>
      <c r="L13" s="345">
        <v>3041170</v>
      </c>
      <c r="M13" s="345">
        <v>4561755</v>
      </c>
      <c r="N13" s="566">
        <f t="shared" si="5"/>
        <v>9123510</v>
      </c>
      <c r="O13" s="567">
        <f t="shared" si="2"/>
        <v>9123510</v>
      </c>
      <c r="R13" s="36"/>
    </row>
    <row r="14" spans="1:18" s="1" customFormat="1" x14ac:dyDescent="0.2">
      <c r="A14" s="352">
        <v>6</v>
      </c>
      <c r="B14" s="351" t="s">
        <v>62</v>
      </c>
      <c r="C14" s="154" t="s">
        <v>63</v>
      </c>
      <c r="D14" s="569">
        <v>1030571.1</v>
      </c>
      <c r="E14" s="345">
        <v>1030123.85</v>
      </c>
      <c r="F14" s="345">
        <v>1030571.1</v>
      </c>
      <c r="G14" s="345">
        <v>327877.90000000002</v>
      </c>
      <c r="H14" s="570">
        <f t="shared" si="3"/>
        <v>2061142.2</v>
      </c>
      <c r="I14" s="570">
        <f t="shared" si="3"/>
        <v>1358001.75</v>
      </c>
      <c r="J14" s="571">
        <f t="shared" si="4"/>
        <v>3419143.95</v>
      </c>
      <c r="K14" s="565">
        <v>3953521</v>
      </c>
      <c r="L14" s="345">
        <v>4625343.0999999996</v>
      </c>
      <c r="M14" s="345">
        <v>11860563</v>
      </c>
      <c r="N14" s="566">
        <f t="shared" si="5"/>
        <v>20439427.100000001</v>
      </c>
      <c r="O14" s="567">
        <f t="shared" si="2"/>
        <v>23858571.050000001</v>
      </c>
      <c r="R14" s="36"/>
    </row>
    <row r="15" spans="1:18" s="1" customFormat="1" x14ac:dyDescent="0.2">
      <c r="A15" s="352">
        <v>7</v>
      </c>
      <c r="B15" s="70" t="s">
        <v>64</v>
      </c>
      <c r="C15" s="154" t="s">
        <v>232</v>
      </c>
      <c r="D15" s="569">
        <v>835320.45</v>
      </c>
      <c r="E15" s="345">
        <v>609265.65</v>
      </c>
      <c r="F15" s="345">
        <v>835320.45</v>
      </c>
      <c r="G15" s="345">
        <v>609265.65</v>
      </c>
      <c r="H15" s="570">
        <f t="shared" si="3"/>
        <v>1670640.9</v>
      </c>
      <c r="I15" s="570">
        <f t="shared" si="3"/>
        <v>1218531.3</v>
      </c>
      <c r="J15" s="571">
        <f t="shared" si="4"/>
        <v>2889172.2</v>
      </c>
      <c r="K15" s="565">
        <v>1520585</v>
      </c>
      <c r="L15" s="345">
        <v>3041170</v>
      </c>
      <c r="M15" s="345">
        <v>4561755</v>
      </c>
      <c r="N15" s="566">
        <f t="shared" si="5"/>
        <v>9123510</v>
      </c>
      <c r="O15" s="567">
        <f t="shared" si="2"/>
        <v>12012682.199999999</v>
      </c>
      <c r="R15" s="36"/>
    </row>
    <row r="16" spans="1:18" s="1" customFormat="1" x14ac:dyDescent="0.2">
      <c r="A16" s="352">
        <v>8</v>
      </c>
      <c r="B16" s="351" t="s">
        <v>65</v>
      </c>
      <c r="C16" s="154" t="s">
        <v>17</v>
      </c>
      <c r="D16" s="569"/>
      <c r="E16" s="345"/>
      <c r="F16" s="345"/>
      <c r="G16" s="345"/>
      <c r="H16" s="570">
        <f t="shared" si="3"/>
        <v>0</v>
      </c>
      <c r="I16" s="570">
        <f t="shared" si="3"/>
        <v>0</v>
      </c>
      <c r="J16" s="571">
        <f t="shared" si="4"/>
        <v>0</v>
      </c>
      <c r="K16" s="565">
        <v>1520585</v>
      </c>
      <c r="L16" s="345">
        <v>3041170</v>
      </c>
      <c r="M16" s="345">
        <v>4561755</v>
      </c>
      <c r="N16" s="566">
        <f t="shared" si="5"/>
        <v>9123510</v>
      </c>
      <c r="O16" s="567">
        <f t="shared" si="2"/>
        <v>9123510</v>
      </c>
      <c r="R16" s="36"/>
    </row>
    <row r="17" spans="1:18" s="1" customFormat="1" x14ac:dyDescent="0.2">
      <c r="A17" s="352">
        <v>9</v>
      </c>
      <c r="B17" s="351" t="s">
        <v>66</v>
      </c>
      <c r="C17" s="154" t="s">
        <v>6</v>
      </c>
      <c r="D17" s="569">
        <v>306822.45</v>
      </c>
      <c r="E17" s="345">
        <v>129683.05</v>
      </c>
      <c r="F17" s="345">
        <v>306333.09999999998</v>
      </c>
      <c r="G17" s="345">
        <v>129683.05</v>
      </c>
      <c r="H17" s="570">
        <f t="shared" si="3"/>
        <v>613155.55000000005</v>
      </c>
      <c r="I17" s="570">
        <f t="shared" si="3"/>
        <v>259366.1</v>
      </c>
      <c r="J17" s="571">
        <f t="shared" si="4"/>
        <v>872521.65</v>
      </c>
      <c r="K17" s="565">
        <v>760292.5</v>
      </c>
      <c r="L17" s="345">
        <v>1520585</v>
      </c>
      <c r="M17" s="345">
        <v>2280877.5</v>
      </c>
      <c r="N17" s="566">
        <f t="shared" si="5"/>
        <v>4561755</v>
      </c>
      <c r="O17" s="567">
        <f t="shared" si="2"/>
        <v>5434276.6500000004</v>
      </c>
      <c r="R17" s="36"/>
    </row>
    <row r="18" spans="1:18" s="1" customFormat="1" x14ac:dyDescent="0.2">
      <c r="A18" s="352">
        <v>10</v>
      </c>
      <c r="B18" s="351" t="s">
        <v>67</v>
      </c>
      <c r="C18" s="154" t="s">
        <v>18</v>
      </c>
      <c r="D18" s="569"/>
      <c r="E18" s="345"/>
      <c r="F18" s="345"/>
      <c r="G18" s="345"/>
      <c r="H18" s="570">
        <f t="shared" si="3"/>
        <v>0</v>
      </c>
      <c r="I18" s="570">
        <f t="shared" si="3"/>
        <v>0</v>
      </c>
      <c r="J18" s="571">
        <f t="shared" si="4"/>
        <v>0</v>
      </c>
      <c r="K18" s="565">
        <v>1520585</v>
      </c>
      <c r="L18" s="345">
        <v>3041170</v>
      </c>
      <c r="M18" s="345">
        <v>4561755</v>
      </c>
      <c r="N18" s="566">
        <f t="shared" si="5"/>
        <v>9123510</v>
      </c>
      <c r="O18" s="567">
        <f t="shared" si="2"/>
        <v>9123510</v>
      </c>
      <c r="R18" s="36"/>
    </row>
    <row r="19" spans="1:18" s="1" customFormat="1" x14ac:dyDescent="0.2">
      <c r="A19" s="352">
        <v>11</v>
      </c>
      <c r="B19" s="351" t="s">
        <v>68</v>
      </c>
      <c r="C19" s="154" t="s">
        <v>7</v>
      </c>
      <c r="D19" s="569"/>
      <c r="E19" s="345"/>
      <c r="F19" s="345"/>
      <c r="G19" s="345"/>
      <c r="H19" s="570">
        <f t="shared" si="3"/>
        <v>0</v>
      </c>
      <c r="I19" s="570">
        <f t="shared" si="3"/>
        <v>0</v>
      </c>
      <c r="J19" s="571">
        <f t="shared" si="4"/>
        <v>0</v>
      </c>
      <c r="K19" s="565">
        <v>1520585</v>
      </c>
      <c r="L19" s="345">
        <v>3041170</v>
      </c>
      <c r="M19" s="345">
        <v>4561755</v>
      </c>
      <c r="N19" s="566">
        <f t="shared" si="5"/>
        <v>9123510</v>
      </c>
      <c r="O19" s="567">
        <f t="shared" si="2"/>
        <v>9123510</v>
      </c>
      <c r="R19" s="36"/>
    </row>
    <row r="20" spans="1:18" s="1" customFormat="1" x14ac:dyDescent="0.2">
      <c r="A20" s="352">
        <v>12</v>
      </c>
      <c r="B20" s="351" t="s">
        <v>69</v>
      </c>
      <c r="C20" s="154" t="s">
        <v>19</v>
      </c>
      <c r="D20" s="569">
        <v>525561.9</v>
      </c>
      <c r="E20" s="345"/>
      <c r="F20" s="345">
        <v>525072.55000000005</v>
      </c>
      <c r="G20" s="345"/>
      <c r="H20" s="570">
        <f t="shared" si="3"/>
        <v>1050634.4500000002</v>
      </c>
      <c r="I20" s="570">
        <f t="shared" si="3"/>
        <v>0</v>
      </c>
      <c r="J20" s="571">
        <f t="shared" si="4"/>
        <v>1050634.4500000002</v>
      </c>
      <c r="K20" s="565">
        <v>1520585</v>
      </c>
      <c r="L20" s="345">
        <v>3041170</v>
      </c>
      <c r="M20" s="345">
        <v>4561755</v>
      </c>
      <c r="N20" s="566">
        <f t="shared" si="5"/>
        <v>9123510</v>
      </c>
      <c r="O20" s="567">
        <f t="shared" si="2"/>
        <v>10174144.449999999</v>
      </c>
      <c r="R20" s="36"/>
    </row>
    <row r="21" spans="1:18" s="1" customFormat="1" x14ac:dyDescent="0.2">
      <c r="A21" s="352">
        <v>13</v>
      </c>
      <c r="B21" s="351" t="s">
        <v>258</v>
      </c>
      <c r="C21" s="154" t="s">
        <v>259</v>
      </c>
      <c r="D21" s="569"/>
      <c r="E21" s="345"/>
      <c r="F21" s="345"/>
      <c r="G21" s="345"/>
      <c r="H21" s="570">
        <f t="shared" si="3"/>
        <v>0</v>
      </c>
      <c r="I21" s="570">
        <f t="shared" si="3"/>
        <v>0</v>
      </c>
      <c r="J21" s="571">
        <f t="shared" si="4"/>
        <v>0</v>
      </c>
      <c r="K21" s="565"/>
      <c r="L21" s="345"/>
      <c r="M21" s="345"/>
      <c r="N21" s="566">
        <f t="shared" si="5"/>
        <v>0</v>
      </c>
      <c r="O21" s="567">
        <f t="shared" si="2"/>
        <v>0</v>
      </c>
      <c r="R21" s="36"/>
    </row>
    <row r="22" spans="1:18" s="1" customFormat="1" x14ac:dyDescent="0.2">
      <c r="A22" s="352">
        <v>14</v>
      </c>
      <c r="B22" s="70" t="s">
        <v>70</v>
      </c>
      <c r="C22" s="154" t="s">
        <v>71</v>
      </c>
      <c r="D22" s="569"/>
      <c r="E22" s="345"/>
      <c r="F22" s="345"/>
      <c r="G22" s="345"/>
      <c r="H22" s="570">
        <f t="shared" si="3"/>
        <v>0</v>
      </c>
      <c r="I22" s="570">
        <f t="shared" si="3"/>
        <v>0</v>
      </c>
      <c r="J22" s="571">
        <f t="shared" si="4"/>
        <v>0</v>
      </c>
      <c r="K22" s="565"/>
      <c r="L22" s="345"/>
      <c r="M22" s="345"/>
      <c r="N22" s="566">
        <f t="shared" si="5"/>
        <v>0</v>
      </c>
      <c r="O22" s="567">
        <f t="shared" si="2"/>
        <v>0</v>
      </c>
      <c r="R22" s="36"/>
    </row>
    <row r="23" spans="1:18" s="1" customFormat="1" x14ac:dyDescent="0.2">
      <c r="A23" s="352">
        <v>15</v>
      </c>
      <c r="B23" s="351" t="s">
        <v>72</v>
      </c>
      <c r="C23" s="154" t="s">
        <v>22</v>
      </c>
      <c r="D23" s="569"/>
      <c r="E23" s="345"/>
      <c r="F23" s="345"/>
      <c r="G23" s="345"/>
      <c r="H23" s="570">
        <f t="shared" si="3"/>
        <v>0</v>
      </c>
      <c r="I23" s="570">
        <f t="shared" si="3"/>
        <v>0</v>
      </c>
      <c r="J23" s="571">
        <f t="shared" si="4"/>
        <v>0</v>
      </c>
      <c r="K23" s="565">
        <v>1520585</v>
      </c>
      <c r="L23" s="345">
        <v>3041170</v>
      </c>
      <c r="M23" s="345">
        <v>4561755</v>
      </c>
      <c r="N23" s="566">
        <f t="shared" si="5"/>
        <v>9123510</v>
      </c>
      <c r="O23" s="567">
        <f t="shared" si="2"/>
        <v>9123510</v>
      </c>
      <c r="R23" s="36"/>
    </row>
    <row r="24" spans="1:18" s="1" customFormat="1" x14ac:dyDescent="0.2">
      <c r="A24" s="352">
        <v>16</v>
      </c>
      <c r="B24" s="351" t="s">
        <v>73</v>
      </c>
      <c r="C24" s="154" t="s">
        <v>10</v>
      </c>
      <c r="D24" s="569"/>
      <c r="E24" s="345"/>
      <c r="F24" s="345"/>
      <c r="G24" s="345"/>
      <c r="H24" s="570">
        <f t="shared" si="3"/>
        <v>0</v>
      </c>
      <c r="I24" s="570">
        <f t="shared" si="3"/>
        <v>0</v>
      </c>
      <c r="J24" s="571">
        <f t="shared" si="4"/>
        <v>0</v>
      </c>
      <c r="K24" s="565">
        <v>1520585</v>
      </c>
      <c r="L24" s="345">
        <v>3041170</v>
      </c>
      <c r="M24" s="345">
        <v>4561755</v>
      </c>
      <c r="N24" s="566">
        <f t="shared" si="5"/>
        <v>9123510</v>
      </c>
      <c r="O24" s="567">
        <f t="shared" si="2"/>
        <v>9123510</v>
      </c>
      <c r="R24" s="36"/>
    </row>
    <row r="25" spans="1:18" s="1" customFormat="1" x14ac:dyDescent="0.2">
      <c r="A25" s="352">
        <v>17</v>
      </c>
      <c r="B25" s="351" t="s">
        <v>74</v>
      </c>
      <c r="C25" s="154" t="s">
        <v>233</v>
      </c>
      <c r="D25" s="569">
        <v>529966.05000000005</v>
      </c>
      <c r="E25" s="345">
        <v>420858.2</v>
      </c>
      <c r="F25" s="345">
        <v>529966.05000000005</v>
      </c>
      <c r="G25" s="345">
        <v>420858.2</v>
      </c>
      <c r="H25" s="570">
        <f t="shared" si="3"/>
        <v>1059932.1000000001</v>
      </c>
      <c r="I25" s="570">
        <f t="shared" si="3"/>
        <v>841716.4</v>
      </c>
      <c r="J25" s="571">
        <f t="shared" si="4"/>
        <v>1901648.5</v>
      </c>
      <c r="K25" s="565">
        <v>1672643.5</v>
      </c>
      <c r="L25" s="345">
        <v>3041170</v>
      </c>
      <c r="M25" s="345">
        <v>4561755</v>
      </c>
      <c r="N25" s="566">
        <f t="shared" si="5"/>
        <v>9275568.5</v>
      </c>
      <c r="O25" s="567">
        <f t="shared" si="2"/>
        <v>11177217</v>
      </c>
      <c r="R25" s="36"/>
    </row>
    <row r="26" spans="1:18" s="1" customFormat="1" x14ac:dyDescent="0.2">
      <c r="A26" s="352">
        <v>18</v>
      </c>
      <c r="B26" s="351" t="s">
        <v>75</v>
      </c>
      <c r="C26" s="154" t="s">
        <v>9</v>
      </c>
      <c r="D26" s="569">
        <v>1130398.5</v>
      </c>
      <c r="E26" s="345">
        <v>1037464.4</v>
      </c>
      <c r="F26" s="345">
        <v>1130398.5</v>
      </c>
      <c r="G26" s="345">
        <v>758523.5</v>
      </c>
      <c r="H26" s="570">
        <f t="shared" si="3"/>
        <v>2260797</v>
      </c>
      <c r="I26" s="570">
        <f t="shared" si="3"/>
        <v>1795987.9</v>
      </c>
      <c r="J26" s="571">
        <f t="shared" si="4"/>
        <v>4056784.9</v>
      </c>
      <c r="K26" s="565">
        <v>3193228.5</v>
      </c>
      <c r="L26" s="345">
        <v>6386457</v>
      </c>
      <c r="M26" s="345">
        <v>7298808</v>
      </c>
      <c r="N26" s="566">
        <f t="shared" si="5"/>
        <v>16878493.5</v>
      </c>
      <c r="O26" s="567">
        <f t="shared" si="2"/>
        <v>20935278.399999999</v>
      </c>
      <c r="R26" s="36"/>
    </row>
    <row r="27" spans="1:18" s="1" customFormat="1" x14ac:dyDescent="0.2">
      <c r="A27" s="352">
        <v>19</v>
      </c>
      <c r="B27" s="70" t="s">
        <v>76</v>
      </c>
      <c r="C27" s="154" t="s">
        <v>11</v>
      </c>
      <c r="D27" s="569">
        <v>343034.35</v>
      </c>
      <c r="E27" s="345">
        <v>124789.35</v>
      </c>
      <c r="F27" s="345">
        <v>343034.35</v>
      </c>
      <c r="G27" s="345">
        <v>124789.35</v>
      </c>
      <c r="H27" s="570">
        <f t="shared" si="3"/>
        <v>686068.7</v>
      </c>
      <c r="I27" s="570">
        <f t="shared" si="3"/>
        <v>249578.7</v>
      </c>
      <c r="J27" s="571">
        <f t="shared" si="4"/>
        <v>935647.39999999991</v>
      </c>
      <c r="K27" s="565">
        <v>760292.5</v>
      </c>
      <c r="L27" s="345">
        <v>1520585</v>
      </c>
      <c r="M27" s="345">
        <v>2280877.5</v>
      </c>
      <c r="N27" s="566">
        <f t="shared" si="5"/>
        <v>4561755</v>
      </c>
      <c r="O27" s="567">
        <f t="shared" si="2"/>
        <v>5497402.4000000004</v>
      </c>
      <c r="R27" s="36"/>
    </row>
    <row r="28" spans="1:18" s="1" customFormat="1" x14ac:dyDescent="0.2">
      <c r="A28" s="352">
        <v>20</v>
      </c>
      <c r="B28" s="70" t="s">
        <v>77</v>
      </c>
      <c r="C28" s="154" t="s">
        <v>234</v>
      </c>
      <c r="D28" s="569">
        <v>332758</v>
      </c>
      <c r="E28" s="345">
        <v>325431.05</v>
      </c>
      <c r="F28" s="345">
        <v>332268.65000000002</v>
      </c>
      <c r="G28" s="345">
        <v>322984.2</v>
      </c>
      <c r="H28" s="570">
        <f t="shared" si="3"/>
        <v>665026.65</v>
      </c>
      <c r="I28" s="570">
        <f t="shared" si="3"/>
        <v>648415.25</v>
      </c>
      <c r="J28" s="571">
        <f t="shared" si="4"/>
        <v>1313441.8999999999</v>
      </c>
      <c r="K28" s="565">
        <v>1520585</v>
      </c>
      <c r="L28" s="345">
        <v>3041170</v>
      </c>
      <c r="M28" s="345">
        <v>4561755</v>
      </c>
      <c r="N28" s="566">
        <f t="shared" si="5"/>
        <v>9123510</v>
      </c>
      <c r="O28" s="567">
        <f t="shared" si="2"/>
        <v>10436951.9</v>
      </c>
      <c r="R28" s="36"/>
    </row>
    <row r="29" spans="1:18" s="1" customFormat="1" x14ac:dyDescent="0.2">
      <c r="A29" s="352">
        <v>21</v>
      </c>
      <c r="B29" s="70" t="s">
        <v>78</v>
      </c>
      <c r="C29" s="154" t="s">
        <v>79</v>
      </c>
      <c r="D29" s="569">
        <v>971849.1</v>
      </c>
      <c r="E29" s="345">
        <v>523625.9</v>
      </c>
      <c r="F29" s="345">
        <v>971359.75</v>
      </c>
      <c r="G29" s="345">
        <v>523625.9</v>
      </c>
      <c r="H29" s="570">
        <f t="shared" si="3"/>
        <v>1943208.85</v>
      </c>
      <c r="I29" s="570">
        <f t="shared" si="3"/>
        <v>1047251.8</v>
      </c>
      <c r="J29" s="571">
        <f t="shared" si="4"/>
        <v>2990460.6500000004</v>
      </c>
      <c r="K29" s="565">
        <v>1520585</v>
      </c>
      <c r="L29" s="345">
        <v>3041170</v>
      </c>
      <c r="M29" s="345">
        <v>4561755</v>
      </c>
      <c r="N29" s="566">
        <f t="shared" si="5"/>
        <v>9123510</v>
      </c>
      <c r="O29" s="567">
        <f t="shared" si="2"/>
        <v>12113970.65</v>
      </c>
      <c r="R29" s="36"/>
    </row>
    <row r="30" spans="1:18" s="1" customFormat="1" x14ac:dyDescent="0.2">
      <c r="A30" s="352">
        <v>22</v>
      </c>
      <c r="B30" s="70" t="s">
        <v>80</v>
      </c>
      <c r="C30" s="154" t="s">
        <v>39</v>
      </c>
      <c r="D30" s="569">
        <v>866638.85</v>
      </c>
      <c r="E30" s="345">
        <v>452667.25</v>
      </c>
      <c r="F30" s="345">
        <v>866149.5</v>
      </c>
      <c r="G30" s="345">
        <v>452667.25</v>
      </c>
      <c r="H30" s="570">
        <f t="shared" si="3"/>
        <v>1732788.35</v>
      </c>
      <c r="I30" s="570">
        <f t="shared" si="3"/>
        <v>905334.5</v>
      </c>
      <c r="J30" s="571">
        <f t="shared" si="4"/>
        <v>2638122.85</v>
      </c>
      <c r="K30" s="565">
        <v>2432936</v>
      </c>
      <c r="L30" s="345">
        <v>4865872</v>
      </c>
      <c r="M30" s="345">
        <v>7298808</v>
      </c>
      <c r="N30" s="566">
        <f t="shared" si="5"/>
        <v>14597616</v>
      </c>
      <c r="O30" s="567">
        <f t="shared" si="2"/>
        <v>17235738.850000001</v>
      </c>
      <c r="R30" s="36"/>
    </row>
    <row r="31" spans="1:18" s="1" customFormat="1" x14ac:dyDescent="0.2">
      <c r="A31" s="352">
        <v>23</v>
      </c>
      <c r="B31" s="351" t="s">
        <v>81</v>
      </c>
      <c r="C31" s="154" t="s">
        <v>82</v>
      </c>
      <c r="D31" s="569"/>
      <c r="E31" s="345"/>
      <c r="F31" s="345"/>
      <c r="G31" s="345"/>
      <c r="H31" s="570">
        <f t="shared" si="3"/>
        <v>0</v>
      </c>
      <c r="I31" s="570">
        <f t="shared" si="3"/>
        <v>0</v>
      </c>
      <c r="J31" s="571">
        <f t="shared" si="4"/>
        <v>0</v>
      </c>
      <c r="K31" s="565"/>
      <c r="L31" s="345"/>
      <c r="M31" s="345"/>
      <c r="N31" s="566">
        <f t="shared" si="5"/>
        <v>0</v>
      </c>
      <c r="O31" s="567">
        <f t="shared" si="2"/>
        <v>0</v>
      </c>
      <c r="R31" s="36"/>
    </row>
    <row r="32" spans="1:18" s="1" customFormat="1" x14ac:dyDescent="0.2">
      <c r="A32" s="352">
        <v>24</v>
      </c>
      <c r="B32" s="351" t="s">
        <v>83</v>
      </c>
      <c r="C32" s="154" t="s">
        <v>84</v>
      </c>
      <c r="D32" s="569"/>
      <c r="E32" s="345"/>
      <c r="F32" s="345"/>
      <c r="G32" s="345"/>
      <c r="H32" s="570">
        <f t="shared" si="3"/>
        <v>0</v>
      </c>
      <c r="I32" s="570">
        <f t="shared" si="3"/>
        <v>0</v>
      </c>
      <c r="J32" s="571">
        <f t="shared" si="4"/>
        <v>0</v>
      </c>
      <c r="K32" s="565"/>
      <c r="L32" s="345"/>
      <c r="M32" s="345"/>
      <c r="N32" s="566">
        <f t="shared" si="5"/>
        <v>0</v>
      </c>
      <c r="O32" s="567">
        <f t="shared" si="2"/>
        <v>0</v>
      </c>
      <c r="R32" s="36"/>
    </row>
    <row r="33" spans="1:18" s="1" customFormat="1" ht="24" x14ac:dyDescent="0.2">
      <c r="A33" s="352">
        <v>25</v>
      </c>
      <c r="B33" s="351" t="s">
        <v>85</v>
      </c>
      <c r="C33" s="154" t="s">
        <v>86</v>
      </c>
      <c r="D33" s="569"/>
      <c r="E33" s="345"/>
      <c r="F33" s="345"/>
      <c r="G33" s="345"/>
      <c r="H33" s="570">
        <f t="shared" si="3"/>
        <v>0</v>
      </c>
      <c r="I33" s="570">
        <f t="shared" si="3"/>
        <v>0</v>
      </c>
      <c r="J33" s="571">
        <f t="shared" si="4"/>
        <v>0</v>
      </c>
      <c r="K33" s="565"/>
      <c r="L33" s="345"/>
      <c r="M33" s="345"/>
      <c r="N33" s="566">
        <f t="shared" si="5"/>
        <v>0</v>
      </c>
      <c r="O33" s="567">
        <f t="shared" si="2"/>
        <v>0</v>
      </c>
      <c r="R33" s="36"/>
    </row>
    <row r="34" spans="1:18" s="1" customFormat="1" x14ac:dyDescent="0.2">
      <c r="A34" s="352">
        <v>26</v>
      </c>
      <c r="B34" s="70" t="s">
        <v>87</v>
      </c>
      <c r="C34" s="154" t="s">
        <v>88</v>
      </c>
      <c r="D34" s="569">
        <v>314652.05</v>
      </c>
      <c r="E34" s="345">
        <v>146811</v>
      </c>
      <c r="F34" s="345">
        <v>1833594.45</v>
      </c>
      <c r="G34" s="345">
        <v>1110869.8999999999</v>
      </c>
      <c r="H34" s="570">
        <f t="shared" si="3"/>
        <v>2148246.5</v>
      </c>
      <c r="I34" s="570">
        <f t="shared" si="3"/>
        <v>1257680.8999999999</v>
      </c>
      <c r="J34" s="571">
        <f t="shared" si="4"/>
        <v>3405927.4</v>
      </c>
      <c r="K34" s="565">
        <v>4561755</v>
      </c>
      <c r="L34" s="345">
        <v>6809456.0999999996</v>
      </c>
      <c r="M34" s="345">
        <v>9123510</v>
      </c>
      <c r="N34" s="566">
        <f t="shared" si="5"/>
        <v>20494721.100000001</v>
      </c>
      <c r="O34" s="567">
        <f t="shared" si="2"/>
        <v>23900648.5</v>
      </c>
      <c r="R34" s="36"/>
    </row>
    <row r="35" spans="1:18" s="1" customFormat="1" x14ac:dyDescent="0.2">
      <c r="A35" s="352">
        <v>27</v>
      </c>
      <c r="B35" s="351" t="s">
        <v>89</v>
      </c>
      <c r="C35" s="154" t="s">
        <v>90</v>
      </c>
      <c r="D35" s="569">
        <v>1519431.75</v>
      </c>
      <c r="E35" s="345">
        <v>1666304.85</v>
      </c>
      <c r="F35" s="345">
        <v>0</v>
      </c>
      <c r="G35" s="345">
        <v>0</v>
      </c>
      <c r="H35" s="570">
        <f t="shared" si="3"/>
        <v>1519431.75</v>
      </c>
      <c r="I35" s="570">
        <f t="shared" si="3"/>
        <v>1666304.85</v>
      </c>
      <c r="J35" s="571">
        <f t="shared" si="4"/>
        <v>3185736.6</v>
      </c>
      <c r="K35" s="565">
        <v>1520585</v>
      </c>
      <c r="L35" s="345">
        <v>3350816.4</v>
      </c>
      <c r="M35" s="345">
        <v>0</v>
      </c>
      <c r="N35" s="566">
        <f t="shared" si="5"/>
        <v>4871401.4000000004</v>
      </c>
      <c r="O35" s="567">
        <f t="shared" si="2"/>
        <v>8057138</v>
      </c>
      <c r="R35" s="36"/>
    </row>
    <row r="36" spans="1:18" s="1" customFormat="1" x14ac:dyDescent="0.2">
      <c r="A36" s="352">
        <v>28</v>
      </c>
      <c r="B36" s="351" t="s">
        <v>91</v>
      </c>
      <c r="C36" s="154" t="s">
        <v>92</v>
      </c>
      <c r="D36" s="569"/>
      <c r="E36" s="345"/>
      <c r="F36" s="345"/>
      <c r="G36" s="345"/>
      <c r="H36" s="570">
        <f t="shared" si="3"/>
        <v>0</v>
      </c>
      <c r="I36" s="570">
        <f t="shared" si="3"/>
        <v>0</v>
      </c>
      <c r="J36" s="571">
        <f t="shared" si="4"/>
        <v>0</v>
      </c>
      <c r="K36" s="565">
        <v>456175.5</v>
      </c>
      <c r="L36" s="345">
        <v>304117</v>
      </c>
      <c r="M36" s="345">
        <v>1147350.5</v>
      </c>
      <c r="N36" s="566">
        <f t="shared" si="5"/>
        <v>1907643</v>
      </c>
      <c r="O36" s="567">
        <f t="shared" si="2"/>
        <v>1907643</v>
      </c>
      <c r="R36" s="36"/>
    </row>
    <row r="37" spans="1:18" s="1" customFormat="1" x14ac:dyDescent="0.2">
      <c r="A37" s="352">
        <v>29</v>
      </c>
      <c r="B37" s="56" t="s">
        <v>93</v>
      </c>
      <c r="C37" s="154" t="s">
        <v>94</v>
      </c>
      <c r="D37" s="569"/>
      <c r="E37" s="345"/>
      <c r="F37" s="345"/>
      <c r="G37" s="345"/>
      <c r="H37" s="570">
        <f t="shared" si="3"/>
        <v>0</v>
      </c>
      <c r="I37" s="570">
        <f t="shared" si="3"/>
        <v>0</v>
      </c>
      <c r="J37" s="571">
        <f t="shared" si="4"/>
        <v>0</v>
      </c>
      <c r="K37" s="565"/>
      <c r="L37" s="345"/>
      <c r="M37" s="345"/>
      <c r="N37" s="566">
        <f t="shared" si="5"/>
        <v>0</v>
      </c>
      <c r="O37" s="567">
        <f t="shared" si="2"/>
        <v>0</v>
      </c>
      <c r="R37" s="36"/>
    </row>
    <row r="38" spans="1:18" s="1" customFormat="1" ht="24" x14ac:dyDescent="0.2">
      <c r="A38" s="352">
        <v>30</v>
      </c>
      <c r="B38" s="70" t="s">
        <v>95</v>
      </c>
      <c r="C38" s="154" t="s">
        <v>23</v>
      </c>
      <c r="D38" s="569"/>
      <c r="E38" s="345"/>
      <c r="F38" s="345"/>
      <c r="G38" s="345"/>
      <c r="H38" s="570">
        <f t="shared" si="3"/>
        <v>0</v>
      </c>
      <c r="I38" s="570">
        <f t="shared" si="3"/>
        <v>0</v>
      </c>
      <c r="J38" s="571">
        <f t="shared" si="4"/>
        <v>0</v>
      </c>
      <c r="K38" s="565"/>
      <c r="L38" s="345"/>
      <c r="M38" s="345"/>
      <c r="N38" s="566">
        <f t="shared" si="5"/>
        <v>0</v>
      </c>
      <c r="O38" s="567">
        <f t="shared" si="2"/>
        <v>0</v>
      </c>
      <c r="R38" s="36"/>
    </row>
    <row r="39" spans="1:18" s="1" customFormat="1" x14ac:dyDescent="0.2">
      <c r="A39" s="352">
        <v>31</v>
      </c>
      <c r="B39" s="351" t="s">
        <v>96</v>
      </c>
      <c r="C39" s="154" t="s">
        <v>56</v>
      </c>
      <c r="D39" s="569"/>
      <c r="E39" s="345"/>
      <c r="F39" s="345"/>
      <c r="G39" s="345"/>
      <c r="H39" s="570">
        <f t="shared" si="3"/>
        <v>0</v>
      </c>
      <c r="I39" s="570">
        <f t="shared" si="3"/>
        <v>0</v>
      </c>
      <c r="J39" s="571">
        <f t="shared" si="4"/>
        <v>0</v>
      </c>
      <c r="K39" s="565"/>
      <c r="L39" s="345"/>
      <c r="M39" s="345"/>
      <c r="N39" s="566">
        <f t="shared" si="5"/>
        <v>0</v>
      </c>
      <c r="O39" s="567">
        <f t="shared" si="2"/>
        <v>0</v>
      </c>
      <c r="R39" s="36"/>
    </row>
    <row r="40" spans="1:18" s="1" customFormat="1" x14ac:dyDescent="0.2">
      <c r="A40" s="352">
        <v>32</v>
      </c>
      <c r="B40" s="56" t="s">
        <v>97</v>
      </c>
      <c r="C40" s="154" t="s">
        <v>40</v>
      </c>
      <c r="D40" s="569">
        <v>918020.6</v>
      </c>
      <c r="E40" s="345">
        <v>836822.7</v>
      </c>
      <c r="F40" s="345">
        <v>918020.6</v>
      </c>
      <c r="G40" s="345">
        <v>836822.7</v>
      </c>
      <c r="H40" s="570">
        <f t="shared" si="3"/>
        <v>1836041.2</v>
      </c>
      <c r="I40" s="570">
        <f t="shared" si="3"/>
        <v>1673645.4</v>
      </c>
      <c r="J40" s="571">
        <f t="shared" si="4"/>
        <v>3509686.5999999996</v>
      </c>
      <c r="K40" s="565">
        <v>2432936</v>
      </c>
      <c r="L40" s="345">
        <v>4865872</v>
      </c>
      <c r="M40" s="345">
        <v>7298808</v>
      </c>
      <c r="N40" s="566">
        <f t="shared" si="5"/>
        <v>14597616</v>
      </c>
      <c r="O40" s="567">
        <f t="shared" si="2"/>
        <v>18107302.600000001</v>
      </c>
      <c r="R40" s="36"/>
    </row>
    <row r="41" spans="1:18" s="1" customFormat="1" x14ac:dyDescent="0.2">
      <c r="A41" s="352">
        <v>33</v>
      </c>
      <c r="B41" s="70" t="s">
        <v>98</v>
      </c>
      <c r="C41" s="154" t="s">
        <v>38</v>
      </c>
      <c r="D41" s="569">
        <v>639580.44999999995</v>
      </c>
      <c r="E41" s="345">
        <v>1032570.7</v>
      </c>
      <c r="F41" s="345">
        <v>639580.44999999995</v>
      </c>
      <c r="G41" s="345">
        <v>1030123.85</v>
      </c>
      <c r="H41" s="570">
        <f t="shared" si="3"/>
        <v>1279160.8999999999</v>
      </c>
      <c r="I41" s="570">
        <f t="shared" si="3"/>
        <v>2062694.5499999998</v>
      </c>
      <c r="J41" s="571">
        <f t="shared" si="4"/>
        <v>3341855.4499999997</v>
      </c>
      <c r="K41" s="565">
        <v>3193228.5</v>
      </c>
      <c r="L41" s="345">
        <v>6082340</v>
      </c>
      <c r="M41" s="345">
        <v>6842632.5</v>
      </c>
      <c r="N41" s="566">
        <f t="shared" si="5"/>
        <v>16118201</v>
      </c>
      <c r="O41" s="567">
        <f t="shared" si="2"/>
        <v>19460056.449999999</v>
      </c>
      <c r="R41" s="36"/>
    </row>
    <row r="42" spans="1:18" s="1" customFormat="1" x14ac:dyDescent="0.2">
      <c r="A42" s="352">
        <v>34</v>
      </c>
      <c r="B42" s="56" t="s">
        <v>99</v>
      </c>
      <c r="C42" s="154" t="s">
        <v>16</v>
      </c>
      <c r="D42" s="569">
        <v>402735.05</v>
      </c>
      <c r="E42" s="345">
        <v>190854.3</v>
      </c>
      <c r="F42" s="345">
        <v>402735.05</v>
      </c>
      <c r="G42" s="345">
        <v>188407.45</v>
      </c>
      <c r="H42" s="570">
        <f t="shared" si="3"/>
        <v>805470.1</v>
      </c>
      <c r="I42" s="570">
        <f t="shared" si="3"/>
        <v>379261.75</v>
      </c>
      <c r="J42" s="571">
        <f t="shared" si="4"/>
        <v>1184731.8500000001</v>
      </c>
      <c r="K42" s="565">
        <v>1520585</v>
      </c>
      <c r="L42" s="345">
        <v>3041170</v>
      </c>
      <c r="M42" s="345">
        <v>4561755</v>
      </c>
      <c r="N42" s="566">
        <f t="shared" si="5"/>
        <v>9123510</v>
      </c>
      <c r="O42" s="567">
        <f t="shared" si="2"/>
        <v>10308241.85</v>
      </c>
      <c r="R42" s="36"/>
    </row>
    <row r="43" spans="1:18" s="1" customFormat="1" x14ac:dyDescent="0.2">
      <c r="A43" s="352">
        <v>35</v>
      </c>
      <c r="B43" s="351" t="s">
        <v>100</v>
      </c>
      <c r="C43" s="154" t="s">
        <v>21</v>
      </c>
      <c r="D43" s="569">
        <v>674813.65</v>
      </c>
      <c r="E43" s="345">
        <v>626393.59999999998</v>
      </c>
      <c r="F43" s="345">
        <v>674813.65</v>
      </c>
      <c r="G43" s="345">
        <v>626393.59999999998</v>
      </c>
      <c r="H43" s="570">
        <f t="shared" si="3"/>
        <v>1349627.3</v>
      </c>
      <c r="I43" s="570">
        <f t="shared" si="3"/>
        <v>1252787.2</v>
      </c>
      <c r="J43" s="571">
        <f t="shared" si="4"/>
        <v>2602414.5</v>
      </c>
      <c r="K43" s="565">
        <v>2280877.5</v>
      </c>
      <c r="L43" s="345">
        <v>4561755</v>
      </c>
      <c r="M43" s="345">
        <v>6842632.5</v>
      </c>
      <c r="N43" s="566">
        <f t="shared" si="5"/>
        <v>13685265</v>
      </c>
      <c r="O43" s="567">
        <f t="shared" si="2"/>
        <v>16287679.5</v>
      </c>
      <c r="R43" s="36"/>
    </row>
    <row r="44" spans="1:18" s="1" customFormat="1" x14ac:dyDescent="0.2">
      <c r="A44" s="352">
        <v>36</v>
      </c>
      <c r="B44" s="56" t="s">
        <v>101</v>
      </c>
      <c r="C44" s="154" t="s">
        <v>25</v>
      </c>
      <c r="D44" s="569"/>
      <c r="E44" s="345"/>
      <c r="F44" s="345"/>
      <c r="G44" s="345"/>
      <c r="H44" s="570">
        <f t="shared" si="3"/>
        <v>0</v>
      </c>
      <c r="I44" s="570">
        <f t="shared" si="3"/>
        <v>0</v>
      </c>
      <c r="J44" s="571">
        <f t="shared" si="4"/>
        <v>0</v>
      </c>
      <c r="K44" s="565">
        <v>1520585</v>
      </c>
      <c r="L44" s="345">
        <v>3041170</v>
      </c>
      <c r="M44" s="345">
        <v>4561755</v>
      </c>
      <c r="N44" s="566">
        <f t="shared" si="5"/>
        <v>9123510</v>
      </c>
      <c r="O44" s="567">
        <f t="shared" si="2"/>
        <v>9123510</v>
      </c>
      <c r="R44" s="36"/>
    </row>
    <row r="45" spans="1:18" s="1" customFormat="1" x14ac:dyDescent="0.2">
      <c r="A45" s="352">
        <v>37</v>
      </c>
      <c r="B45" s="70" t="s">
        <v>102</v>
      </c>
      <c r="C45" s="154" t="s">
        <v>235</v>
      </c>
      <c r="D45" s="569">
        <v>791278.95</v>
      </c>
      <c r="E45" s="345">
        <v>724267.6</v>
      </c>
      <c r="F45" s="345">
        <v>791278.95</v>
      </c>
      <c r="G45" s="345">
        <v>721820.75</v>
      </c>
      <c r="H45" s="570">
        <f t="shared" si="3"/>
        <v>1582557.9</v>
      </c>
      <c r="I45" s="570">
        <f t="shared" si="3"/>
        <v>1446088.35</v>
      </c>
      <c r="J45" s="571">
        <f t="shared" si="4"/>
        <v>3028646.25</v>
      </c>
      <c r="K45" s="565">
        <v>2280877.5</v>
      </c>
      <c r="L45" s="345">
        <v>4561755</v>
      </c>
      <c r="M45" s="345">
        <v>4561755</v>
      </c>
      <c r="N45" s="566">
        <f t="shared" si="5"/>
        <v>11404387.5</v>
      </c>
      <c r="O45" s="567">
        <f t="shared" si="2"/>
        <v>14433033.75</v>
      </c>
      <c r="R45" s="36"/>
    </row>
    <row r="46" spans="1:18" s="1" customFormat="1" x14ac:dyDescent="0.2">
      <c r="A46" s="352">
        <v>38</v>
      </c>
      <c r="B46" s="103" t="s">
        <v>103</v>
      </c>
      <c r="C46" s="160" t="s">
        <v>236</v>
      </c>
      <c r="D46" s="569"/>
      <c r="E46" s="345"/>
      <c r="F46" s="345"/>
      <c r="G46" s="345"/>
      <c r="H46" s="570">
        <f t="shared" si="3"/>
        <v>0</v>
      </c>
      <c r="I46" s="570">
        <f t="shared" si="3"/>
        <v>0</v>
      </c>
      <c r="J46" s="571">
        <f t="shared" si="4"/>
        <v>0</v>
      </c>
      <c r="K46" s="565">
        <v>1520585</v>
      </c>
      <c r="L46" s="345">
        <v>3041170</v>
      </c>
      <c r="M46" s="345">
        <v>4561755</v>
      </c>
      <c r="N46" s="566">
        <f t="shared" si="5"/>
        <v>9123510</v>
      </c>
      <c r="O46" s="567">
        <f t="shared" si="2"/>
        <v>9123510</v>
      </c>
      <c r="R46" s="36"/>
    </row>
    <row r="47" spans="1:18" s="1" customFormat="1" x14ac:dyDescent="0.2">
      <c r="A47" s="352">
        <v>39</v>
      </c>
      <c r="B47" s="70" t="s">
        <v>104</v>
      </c>
      <c r="C47" s="154" t="s">
        <v>237</v>
      </c>
      <c r="D47" s="569">
        <v>355757.45</v>
      </c>
      <c r="E47" s="345">
        <v>110108.25</v>
      </c>
      <c r="F47" s="345">
        <v>355268.1</v>
      </c>
      <c r="G47" s="345">
        <v>110108.25</v>
      </c>
      <c r="H47" s="570">
        <f t="shared" si="3"/>
        <v>711025.55</v>
      </c>
      <c r="I47" s="570">
        <f t="shared" si="3"/>
        <v>220216.5</v>
      </c>
      <c r="J47" s="571">
        <f t="shared" si="4"/>
        <v>931242.05</v>
      </c>
      <c r="K47" s="565">
        <v>1520585</v>
      </c>
      <c r="L47" s="345">
        <v>3041170</v>
      </c>
      <c r="M47" s="345">
        <v>4561755</v>
      </c>
      <c r="N47" s="566">
        <f t="shared" si="5"/>
        <v>9123510</v>
      </c>
      <c r="O47" s="567">
        <f t="shared" si="2"/>
        <v>10054752.050000001</v>
      </c>
      <c r="R47" s="36"/>
    </row>
    <row r="48" spans="1:18" s="1" customFormat="1" x14ac:dyDescent="0.2">
      <c r="A48" s="352">
        <v>40</v>
      </c>
      <c r="B48" s="70" t="s">
        <v>105</v>
      </c>
      <c r="C48" s="154" t="s">
        <v>24</v>
      </c>
      <c r="D48" s="569"/>
      <c r="E48" s="345"/>
      <c r="F48" s="345"/>
      <c r="G48" s="345"/>
      <c r="H48" s="570">
        <f t="shared" si="3"/>
        <v>0</v>
      </c>
      <c r="I48" s="570">
        <f t="shared" si="3"/>
        <v>0</v>
      </c>
      <c r="J48" s="571">
        <f t="shared" si="4"/>
        <v>0</v>
      </c>
      <c r="K48" s="565">
        <v>1520585</v>
      </c>
      <c r="L48" s="345">
        <v>3041170</v>
      </c>
      <c r="M48" s="345">
        <v>5225283</v>
      </c>
      <c r="N48" s="566">
        <f t="shared" si="5"/>
        <v>9787038</v>
      </c>
      <c r="O48" s="567">
        <f t="shared" si="2"/>
        <v>9787038</v>
      </c>
      <c r="R48" s="36"/>
    </row>
    <row r="49" spans="1:18" s="1" customFormat="1" x14ac:dyDescent="0.2">
      <c r="A49" s="352">
        <v>41</v>
      </c>
      <c r="B49" s="351" t="s">
        <v>106</v>
      </c>
      <c r="C49" s="154" t="s">
        <v>20</v>
      </c>
      <c r="D49" s="569"/>
      <c r="E49" s="345"/>
      <c r="F49" s="345"/>
      <c r="G49" s="345"/>
      <c r="H49" s="570">
        <f t="shared" si="3"/>
        <v>0</v>
      </c>
      <c r="I49" s="570">
        <f t="shared" si="3"/>
        <v>0</v>
      </c>
      <c r="J49" s="571">
        <f t="shared" si="4"/>
        <v>0</v>
      </c>
      <c r="K49" s="565">
        <v>1520585</v>
      </c>
      <c r="L49" s="345">
        <v>3041170</v>
      </c>
      <c r="M49" s="345">
        <v>4561755</v>
      </c>
      <c r="N49" s="566">
        <f t="shared" si="5"/>
        <v>9123510</v>
      </c>
      <c r="O49" s="567">
        <f t="shared" si="2"/>
        <v>9123510</v>
      </c>
      <c r="R49" s="36"/>
    </row>
    <row r="50" spans="1:18" s="1" customFormat="1" x14ac:dyDescent="0.2">
      <c r="A50" s="352">
        <v>42</v>
      </c>
      <c r="B50" s="56" t="s">
        <v>107</v>
      </c>
      <c r="C50" s="154" t="s">
        <v>108</v>
      </c>
      <c r="D50" s="569"/>
      <c r="E50" s="345"/>
      <c r="F50" s="345"/>
      <c r="G50" s="345"/>
      <c r="H50" s="570">
        <f t="shared" si="3"/>
        <v>0</v>
      </c>
      <c r="I50" s="570">
        <f t="shared" si="3"/>
        <v>0</v>
      </c>
      <c r="J50" s="571">
        <f t="shared" si="4"/>
        <v>0</v>
      </c>
      <c r="K50" s="565"/>
      <c r="L50" s="345"/>
      <c r="M50" s="345"/>
      <c r="N50" s="566">
        <f t="shared" si="5"/>
        <v>0</v>
      </c>
      <c r="O50" s="567">
        <f t="shared" si="2"/>
        <v>0</v>
      </c>
      <c r="R50" s="36"/>
    </row>
    <row r="51" spans="1:18" s="1" customFormat="1" x14ac:dyDescent="0.2">
      <c r="A51" s="352">
        <v>43</v>
      </c>
      <c r="B51" s="351" t="s">
        <v>109</v>
      </c>
      <c r="C51" s="154" t="s">
        <v>110</v>
      </c>
      <c r="D51" s="569">
        <v>1036443.3</v>
      </c>
      <c r="E51" s="345">
        <v>863738.05</v>
      </c>
      <c r="F51" s="345">
        <v>1035953.95</v>
      </c>
      <c r="G51" s="345">
        <v>861291.2</v>
      </c>
      <c r="H51" s="570">
        <f t="shared" si="3"/>
        <v>2072397.25</v>
      </c>
      <c r="I51" s="570">
        <f t="shared" si="3"/>
        <v>1725029.25</v>
      </c>
      <c r="J51" s="571">
        <f t="shared" si="4"/>
        <v>3797426.5</v>
      </c>
      <c r="K51" s="565">
        <v>2432936</v>
      </c>
      <c r="L51" s="345">
        <v>4865872</v>
      </c>
      <c r="M51" s="345">
        <v>7298808</v>
      </c>
      <c r="N51" s="566">
        <f t="shared" si="5"/>
        <v>14597616</v>
      </c>
      <c r="O51" s="567">
        <f t="shared" si="2"/>
        <v>18395042.5</v>
      </c>
      <c r="R51" s="36"/>
    </row>
    <row r="52" spans="1:18" s="1" customFormat="1" x14ac:dyDescent="0.2">
      <c r="A52" s="352">
        <v>44</v>
      </c>
      <c r="B52" s="70" t="s">
        <v>111</v>
      </c>
      <c r="C52" s="154" t="s">
        <v>242</v>
      </c>
      <c r="D52" s="569">
        <v>427691.9</v>
      </c>
      <c r="E52" s="345">
        <v>352346.4</v>
      </c>
      <c r="F52" s="345">
        <v>427202.55</v>
      </c>
      <c r="G52" s="345">
        <v>352346.4</v>
      </c>
      <c r="H52" s="570">
        <f t="shared" si="3"/>
        <v>854894.45</v>
      </c>
      <c r="I52" s="570">
        <f t="shared" si="3"/>
        <v>704692.8</v>
      </c>
      <c r="J52" s="571">
        <f t="shared" si="4"/>
        <v>1559587.25</v>
      </c>
      <c r="K52" s="565">
        <v>1520585</v>
      </c>
      <c r="L52" s="345">
        <v>3041170</v>
      </c>
      <c r="M52" s="345">
        <v>4561755</v>
      </c>
      <c r="N52" s="566">
        <f t="shared" si="5"/>
        <v>9123510</v>
      </c>
      <c r="O52" s="567">
        <f t="shared" si="2"/>
        <v>10683097.25</v>
      </c>
      <c r="R52" s="36"/>
    </row>
    <row r="53" spans="1:18" s="1" customFormat="1" x14ac:dyDescent="0.2">
      <c r="A53" s="352">
        <v>45</v>
      </c>
      <c r="B53" s="70" t="s">
        <v>112</v>
      </c>
      <c r="C53" s="154" t="s">
        <v>2</v>
      </c>
      <c r="D53" s="569">
        <v>1167099.75</v>
      </c>
      <c r="E53" s="345">
        <v>829482.15</v>
      </c>
      <c r="F53" s="345">
        <v>1166610.3999999999</v>
      </c>
      <c r="G53" s="345">
        <v>829482.15</v>
      </c>
      <c r="H53" s="570">
        <f t="shared" si="3"/>
        <v>2333710.15</v>
      </c>
      <c r="I53" s="570">
        <f t="shared" si="3"/>
        <v>1658964.3</v>
      </c>
      <c r="J53" s="571">
        <f t="shared" si="4"/>
        <v>3992674.45</v>
      </c>
      <c r="K53" s="565">
        <v>3041170</v>
      </c>
      <c r="L53" s="345">
        <v>6082340</v>
      </c>
      <c r="M53" s="345">
        <v>9123510</v>
      </c>
      <c r="N53" s="566">
        <f t="shared" si="5"/>
        <v>18247020</v>
      </c>
      <c r="O53" s="567">
        <f t="shared" si="2"/>
        <v>22239694.449999999</v>
      </c>
      <c r="R53" s="36"/>
    </row>
    <row r="54" spans="1:18" s="1" customFormat="1" x14ac:dyDescent="0.2">
      <c r="A54" s="352">
        <v>46</v>
      </c>
      <c r="B54" s="351" t="s">
        <v>113</v>
      </c>
      <c r="C54" s="154" t="s">
        <v>3</v>
      </c>
      <c r="D54" s="569"/>
      <c r="E54" s="345"/>
      <c r="F54" s="345"/>
      <c r="G54" s="345"/>
      <c r="H54" s="570">
        <f t="shared" si="3"/>
        <v>0</v>
      </c>
      <c r="I54" s="570">
        <f t="shared" si="3"/>
        <v>0</v>
      </c>
      <c r="J54" s="571">
        <f t="shared" si="4"/>
        <v>0</v>
      </c>
      <c r="K54" s="565">
        <v>1520585</v>
      </c>
      <c r="L54" s="345">
        <v>3041170</v>
      </c>
      <c r="M54" s="345">
        <v>4561755</v>
      </c>
      <c r="N54" s="566">
        <f t="shared" si="5"/>
        <v>9123510</v>
      </c>
      <c r="O54" s="567">
        <f t="shared" si="2"/>
        <v>9123510</v>
      </c>
      <c r="R54" s="36"/>
    </row>
    <row r="55" spans="1:18" s="1" customFormat="1" x14ac:dyDescent="0.2">
      <c r="A55" s="352">
        <v>47</v>
      </c>
      <c r="B55" s="351" t="s">
        <v>114</v>
      </c>
      <c r="C55" s="154" t="s">
        <v>238</v>
      </c>
      <c r="D55" s="569"/>
      <c r="E55" s="345"/>
      <c r="F55" s="345"/>
      <c r="G55" s="345"/>
      <c r="H55" s="570">
        <f t="shared" si="3"/>
        <v>0</v>
      </c>
      <c r="I55" s="570">
        <f t="shared" si="3"/>
        <v>0</v>
      </c>
      <c r="J55" s="571">
        <f t="shared" si="4"/>
        <v>0</v>
      </c>
      <c r="K55" s="565">
        <v>1520585</v>
      </c>
      <c r="L55" s="345">
        <v>3041170</v>
      </c>
      <c r="M55" s="345">
        <v>4561755</v>
      </c>
      <c r="N55" s="566">
        <f t="shared" si="5"/>
        <v>9123510</v>
      </c>
      <c r="O55" s="567">
        <f t="shared" si="2"/>
        <v>9123510</v>
      </c>
      <c r="R55" s="36"/>
    </row>
    <row r="56" spans="1:18" s="1" customFormat="1" x14ac:dyDescent="0.2">
      <c r="A56" s="352">
        <v>48</v>
      </c>
      <c r="B56" s="56" t="s">
        <v>115</v>
      </c>
      <c r="C56" s="154" t="s">
        <v>0</v>
      </c>
      <c r="D56" s="569">
        <v>455095.5</v>
      </c>
      <c r="E56" s="345">
        <v>577456.6</v>
      </c>
      <c r="F56" s="345">
        <v>454606.15</v>
      </c>
      <c r="G56" s="345">
        <v>577456.6</v>
      </c>
      <c r="H56" s="570">
        <f t="shared" si="3"/>
        <v>909701.65</v>
      </c>
      <c r="I56" s="570">
        <f t="shared" si="3"/>
        <v>1154913.2</v>
      </c>
      <c r="J56" s="571">
        <f t="shared" si="4"/>
        <v>2064614.85</v>
      </c>
      <c r="K56" s="565">
        <v>1520585</v>
      </c>
      <c r="L56" s="345">
        <v>3041170</v>
      </c>
      <c r="M56" s="345">
        <v>3898227</v>
      </c>
      <c r="N56" s="566">
        <f t="shared" si="5"/>
        <v>8459982</v>
      </c>
      <c r="O56" s="567">
        <f t="shared" si="2"/>
        <v>10524596.85</v>
      </c>
      <c r="R56" s="36"/>
    </row>
    <row r="57" spans="1:18" s="1" customFormat="1" x14ac:dyDescent="0.2">
      <c r="A57" s="352">
        <v>49</v>
      </c>
      <c r="B57" s="351" t="s">
        <v>116</v>
      </c>
      <c r="C57" s="154" t="s">
        <v>4</v>
      </c>
      <c r="D57" s="569">
        <v>280886.90000000002</v>
      </c>
      <c r="E57" s="345"/>
      <c r="F57" s="345">
        <v>280397.55</v>
      </c>
      <c r="G57" s="345"/>
      <c r="H57" s="570">
        <f t="shared" si="3"/>
        <v>561284.44999999995</v>
      </c>
      <c r="I57" s="570">
        <f t="shared" si="3"/>
        <v>0</v>
      </c>
      <c r="J57" s="571">
        <f t="shared" si="4"/>
        <v>561284.44999999995</v>
      </c>
      <c r="K57" s="565">
        <v>1520585</v>
      </c>
      <c r="L57" s="345">
        <v>3041170</v>
      </c>
      <c r="M57" s="345">
        <v>4561755</v>
      </c>
      <c r="N57" s="566">
        <f t="shared" si="5"/>
        <v>9123510</v>
      </c>
      <c r="O57" s="567">
        <f t="shared" si="2"/>
        <v>9684794.4499999993</v>
      </c>
      <c r="R57" s="36"/>
    </row>
    <row r="58" spans="1:18" s="1" customFormat="1" x14ac:dyDescent="0.2">
      <c r="A58" s="352">
        <v>50</v>
      </c>
      <c r="B58" s="56" t="s">
        <v>117</v>
      </c>
      <c r="C58" s="154" t="s">
        <v>1</v>
      </c>
      <c r="D58" s="569">
        <v>445308.5</v>
      </c>
      <c r="E58" s="345">
        <v>149257.85</v>
      </c>
      <c r="F58" s="345">
        <v>444819.15</v>
      </c>
      <c r="G58" s="345">
        <v>146811</v>
      </c>
      <c r="H58" s="570">
        <f t="shared" si="3"/>
        <v>890127.65</v>
      </c>
      <c r="I58" s="570">
        <f t="shared" si="3"/>
        <v>296068.84999999998</v>
      </c>
      <c r="J58" s="571">
        <f t="shared" si="4"/>
        <v>1186196.5</v>
      </c>
      <c r="K58" s="565">
        <v>1520585</v>
      </c>
      <c r="L58" s="345">
        <v>3041170</v>
      </c>
      <c r="M58" s="345">
        <v>4561755</v>
      </c>
      <c r="N58" s="566">
        <f t="shared" si="5"/>
        <v>9123510</v>
      </c>
      <c r="O58" s="567">
        <f t="shared" si="2"/>
        <v>10309706.5</v>
      </c>
      <c r="R58" s="36"/>
    </row>
    <row r="59" spans="1:18" s="1" customFormat="1" x14ac:dyDescent="0.2">
      <c r="A59" s="352">
        <v>51</v>
      </c>
      <c r="B59" s="351" t="s">
        <v>118</v>
      </c>
      <c r="C59" s="154" t="s">
        <v>239</v>
      </c>
      <c r="D59" s="569">
        <v>477116.25</v>
      </c>
      <c r="E59" s="345"/>
      <c r="F59" s="345">
        <v>477116.25</v>
      </c>
      <c r="G59" s="345"/>
      <c r="H59" s="570">
        <f t="shared" si="3"/>
        <v>954232.5</v>
      </c>
      <c r="I59" s="570">
        <f t="shared" si="3"/>
        <v>0</v>
      </c>
      <c r="J59" s="571">
        <f t="shared" si="4"/>
        <v>954232.5</v>
      </c>
      <c r="K59" s="565">
        <v>1520585</v>
      </c>
      <c r="L59" s="345">
        <v>3041170</v>
      </c>
      <c r="M59" s="345">
        <v>4561755</v>
      </c>
      <c r="N59" s="566">
        <f t="shared" si="5"/>
        <v>9123510</v>
      </c>
      <c r="O59" s="567">
        <f t="shared" si="2"/>
        <v>10077742.5</v>
      </c>
      <c r="R59" s="36"/>
    </row>
    <row r="60" spans="1:18" s="1" customFormat="1" x14ac:dyDescent="0.2">
      <c r="A60" s="352">
        <v>52</v>
      </c>
      <c r="B60" s="351" t="s">
        <v>119</v>
      </c>
      <c r="C60" s="154" t="s">
        <v>26</v>
      </c>
      <c r="D60" s="569">
        <v>825533.45</v>
      </c>
      <c r="E60" s="345">
        <v>995867.95</v>
      </c>
      <c r="F60" s="345">
        <v>825044.1</v>
      </c>
      <c r="G60" s="345">
        <v>716927.05</v>
      </c>
      <c r="H60" s="570">
        <f t="shared" si="3"/>
        <v>1650577.5499999998</v>
      </c>
      <c r="I60" s="570">
        <f t="shared" si="3"/>
        <v>1712795</v>
      </c>
      <c r="J60" s="571">
        <f t="shared" si="4"/>
        <v>3363372.55</v>
      </c>
      <c r="K60" s="565">
        <v>3041170</v>
      </c>
      <c r="L60" s="345">
        <v>2800641.1</v>
      </c>
      <c r="M60" s="345">
        <v>9123510</v>
      </c>
      <c r="N60" s="566">
        <f t="shared" si="5"/>
        <v>14965321.1</v>
      </c>
      <c r="O60" s="567">
        <f t="shared" si="2"/>
        <v>18328693.649999999</v>
      </c>
      <c r="R60" s="36"/>
    </row>
    <row r="61" spans="1:18" s="1" customFormat="1" x14ac:dyDescent="0.2">
      <c r="A61" s="352">
        <v>53</v>
      </c>
      <c r="B61" s="351" t="s">
        <v>120</v>
      </c>
      <c r="C61" s="154" t="s">
        <v>240</v>
      </c>
      <c r="D61" s="569">
        <v>374352.75</v>
      </c>
      <c r="E61" s="345"/>
      <c r="F61" s="345">
        <v>373863.4</v>
      </c>
      <c r="G61" s="345"/>
      <c r="H61" s="570">
        <f t="shared" si="3"/>
        <v>748216.15</v>
      </c>
      <c r="I61" s="570">
        <f t="shared" si="3"/>
        <v>0</v>
      </c>
      <c r="J61" s="571">
        <f t="shared" si="4"/>
        <v>748216.15</v>
      </c>
      <c r="K61" s="565">
        <v>1520585</v>
      </c>
      <c r="L61" s="345">
        <v>3041170</v>
      </c>
      <c r="M61" s="345">
        <v>4561755</v>
      </c>
      <c r="N61" s="566">
        <f t="shared" si="5"/>
        <v>9123510</v>
      </c>
      <c r="O61" s="567">
        <f t="shared" si="2"/>
        <v>9871726.1500000004</v>
      </c>
      <c r="R61" s="36"/>
    </row>
    <row r="62" spans="1:18" s="1" customFormat="1" x14ac:dyDescent="0.2">
      <c r="A62" s="352">
        <v>54</v>
      </c>
      <c r="B62" s="351" t="s">
        <v>121</v>
      </c>
      <c r="C62" s="154" t="s">
        <v>122</v>
      </c>
      <c r="D62" s="569"/>
      <c r="E62" s="345"/>
      <c r="F62" s="345"/>
      <c r="G62" s="345"/>
      <c r="H62" s="570">
        <f t="shared" si="3"/>
        <v>0</v>
      </c>
      <c r="I62" s="570">
        <f t="shared" si="3"/>
        <v>0</v>
      </c>
      <c r="J62" s="571">
        <f t="shared" si="4"/>
        <v>0</v>
      </c>
      <c r="K62" s="565"/>
      <c r="L62" s="345"/>
      <c r="M62" s="345"/>
      <c r="N62" s="566">
        <f t="shared" si="5"/>
        <v>0</v>
      </c>
      <c r="O62" s="567">
        <f t="shared" si="2"/>
        <v>0</v>
      </c>
      <c r="R62" s="36"/>
    </row>
    <row r="63" spans="1:18" s="1" customFormat="1" x14ac:dyDescent="0.2">
      <c r="A63" s="352">
        <v>55</v>
      </c>
      <c r="B63" s="351" t="s">
        <v>244</v>
      </c>
      <c r="C63" s="154" t="s">
        <v>243</v>
      </c>
      <c r="D63" s="569"/>
      <c r="E63" s="345"/>
      <c r="F63" s="345"/>
      <c r="G63" s="345"/>
      <c r="H63" s="570">
        <f t="shared" si="3"/>
        <v>0</v>
      </c>
      <c r="I63" s="570">
        <f t="shared" si="3"/>
        <v>0</v>
      </c>
      <c r="J63" s="571">
        <f t="shared" si="4"/>
        <v>0</v>
      </c>
      <c r="K63" s="565"/>
      <c r="L63" s="345"/>
      <c r="M63" s="345"/>
      <c r="N63" s="566">
        <f t="shared" si="5"/>
        <v>0</v>
      </c>
      <c r="O63" s="567">
        <f t="shared" si="2"/>
        <v>0</v>
      </c>
      <c r="R63" s="36"/>
    </row>
    <row r="64" spans="1:18" s="1" customFormat="1" x14ac:dyDescent="0.2">
      <c r="A64" s="352">
        <v>56</v>
      </c>
      <c r="B64" s="351" t="s">
        <v>260</v>
      </c>
      <c r="C64" s="154" t="s">
        <v>261</v>
      </c>
      <c r="D64" s="569"/>
      <c r="E64" s="345"/>
      <c r="F64" s="345"/>
      <c r="G64" s="345"/>
      <c r="H64" s="570">
        <f t="shared" si="3"/>
        <v>0</v>
      </c>
      <c r="I64" s="570">
        <f t="shared" si="3"/>
        <v>0</v>
      </c>
      <c r="J64" s="571">
        <f t="shared" si="4"/>
        <v>0</v>
      </c>
      <c r="K64" s="565"/>
      <c r="L64" s="345"/>
      <c r="M64" s="345"/>
      <c r="N64" s="566">
        <f t="shared" si="5"/>
        <v>0</v>
      </c>
      <c r="O64" s="567">
        <f t="shared" si="2"/>
        <v>0</v>
      </c>
      <c r="R64" s="36"/>
    </row>
    <row r="65" spans="1:18" s="1" customFormat="1" x14ac:dyDescent="0.2">
      <c r="A65" s="352">
        <v>57</v>
      </c>
      <c r="B65" s="351" t="s">
        <v>123</v>
      </c>
      <c r="C65" s="154" t="s">
        <v>53</v>
      </c>
      <c r="D65" s="569"/>
      <c r="E65" s="345"/>
      <c r="F65" s="345"/>
      <c r="G65" s="345"/>
      <c r="H65" s="570">
        <f t="shared" si="3"/>
        <v>0</v>
      </c>
      <c r="I65" s="570">
        <f t="shared" si="3"/>
        <v>0</v>
      </c>
      <c r="J65" s="571">
        <f t="shared" si="4"/>
        <v>0</v>
      </c>
      <c r="K65" s="565"/>
      <c r="L65" s="345"/>
      <c r="M65" s="345"/>
      <c r="N65" s="566">
        <f t="shared" si="5"/>
        <v>0</v>
      </c>
      <c r="O65" s="567">
        <f t="shared" si="2"/>
        <v>0</v>
      </c>
      <c r="R65" s="36"/>
    </row>
    <row r="66" spans="1:18" s="1" customFormat="1" x14ac:dyDescent="0.2">
      <c r="A66" s="352">
        <v>58</v>
      </c>
      <c r="B66" s="56" t="s">
        <v>124</v>
      </c>
      <c r="C66" s="154" t="s">
        <v>262</v>
      </c>
      <c r="D66" s="569"/>
      <c r="E66" s="345"/>
      <c r="F66" s="345"/>
      <c r="G66" s="345"/>
      <c r="H66" s="570">
        <f t="shared" si="3"/>
        <v>0</v>
      </c>
      <c r="I66" s="570">
        <f t="shared" si="3"/>
        <v>0</v>
      </c>
      <c r="J66" s="571">
        <f t="shared" si="4"/>
        <v>0</v>
      </c>
      <c r="K66" s="565"/>
      <c r="L66" s="345"/>
      <c r="M66" s="345"/>
      <c r="N66" s="566">
        <f t="shared" si="5"/>
        <v>0</v>
      </c>
      <c r="O66" s="567">
        <f t="shared" si="2"/>
        <v>0</v>
      </c>
      <c r="R66" s="36"/>
    </row>
    <row r="67" spans="1:18" s="1" customFormat="1" x14ac:dyDescent="0.2">
      <c r="A67" s="352">
        <v>59</v>
      </c>
      <c r="B67" s="70" t="s">
        <v>125</v>
      </c>
      <c r="C67" s="154" t="s">
        <v>126</v>
      </c>
      <c r="D67" s="569"/>
      <c r="E67" s="345"/>
      <c r="F67" s="345"/>
      <c r="G67" s="345"/>
      <c r="H67" s="570">
        <f t="shared" si="3"/>
        <v>0</v>
      </c>
      <c r="I67" s="570">
        <f t="shared" si="3"/>
        <v>0</v>
      </c>
      <c r="J67" s="571">
        <f t="shared" si="4"/>
        <v>0</v>
      </c>
      <c r="K67" s="565"/>
      <c r="L67" s="345"/>
      <c r="M67" s="345"/>
      <c r="N67" s="566">
        <f t="shared" si="5"/>
        <v>0</v>
      </c>
      <c r="O67" s="567">
        <f t="shared" si="2"/>
        <v>0</v>
      </c>
      <c r="R67" s="36"/>
    </row>
    <row r="68" spans="1:18" s="1" customFormat="1" x14ac:dyDescent="0.2">
      <c r="A68" s="352">
        <v>60</v>
      </c>
      <c r="B68" s="56" t="s">
        <v>127</v>
      </c>
      <c r="C68" s="154" t="s">
        <v>263</v>
      </c>
      <c r="D68" s="569"/>
      <c r="E68" s="345">
        <v>484476.3</v>
      </c>
      <c r="F68" s="345"/>
      <c r="G68" s="345">
        <v>702245.95</v>
      </c>
      <c r="H68" s="570">
        <f t="shared" si="3"/>
        <v>0</v>
      </c>
      <c r="I68" s="570">
        <f t="shared" si="3"/>
        <v>1186722.25</v>
      </c>
      <c r="J68" s="571">
        <f t="shared" si="4"/>
        <v>1186722.25</v>
      </c>
      <c r="K68" s="565"/>
      <c r="L68" s="345"/>
      <c r="M68" s="345"/>
      <c r="N68" s="566">
        <f t="shared" si="5"/>
        <v>0</v>
      </c>
      <c r="O68" s="567">
        <f t="shared" si="2"/>
        <v>1186722.25</v>
      </c>
      <c r="R68" s="36"/>
    </row>
    <row r="69" spans="1:18" s="1" customFormat="1" ht="24" x14ac:dyDescent="0.2">
      <c r="A69" s="352">
        <v>61</v>
      </c>
      <c r="B69" s="351" t="s">
        <v>128</v>
      </c>
      <c r="C69" s="154" t="s">
        <v>248</v>
      </c>
      <c r="D69" s="569"/>
      <c r="E69" s="345"/>
      <c r="F69" s="345"/>
      <c r="G69" s="345"/>
      <c r="H69" s="570">
        <f t="shared" si="3"/>
        <v>0</v>
      </c>
      <c r="I69" s="570">
        <f t="shared" si="3"/>
        <v>0</v>
      </c>
      <c r="J69" s="571">
        <f t="shared" si="4"/>
        <v>0</v>
      </c>
      <c r="K69" s="565"/>
      <c r="L69" s="345"/>
      <c r="M69" s="345"/>
      <c r="N69" s="566">
        <f t="shared" si="5"/>
        <v>0</v>
      </c>
      <c r="O69" s="567">
        <f t="shared" ref="O69:O132" si="6">J69+N69</f>
        <v>0</v>
      </c>
      <c r="R69" s="36"/>
    </row>
    <row r="70" spans="1:18" s="1" customFormat="1" ht="24" x14ac:dyDescent="0.2">
      <c r="A70" s="352">
        <v>62</v>
      </c>
      <c r="B70" s="70" t="s">
        <v>129</v>
      </c>
      <c r="C70" s="154" t="s">
        <v>264</v>
      </c>
      <c r="D70" s="569"/>
      <c r="E70" s="345"/>
      <c r="F70" s="345"/>
      <c r="G70" s="345"/>
      <c r="H70" s="570">
        <f t="shared" si="3"/>
        <v>0</v>
      </c>
      <c r="I70" s="570">
        <f t="shared" si="3"/>
        <v>0</v>
      </c>
      <c r="J70" s="571">
        <f t="shared" si="4"/>
        <v>0</v>
      </c>
      <c r="K70" s="565"/>
      <c r="L70" s="345"/>
      <c r="M70" s="345"/>
      <c r="N70" s="566">
        <f t="shared" si="5"/>
        <v>0</v>
      </c>
      <c r="O70" s="567">
        <f t="shared" si="6"/>
        <v>0</v>
      </c>
      <c r="R70" s="36"/>
    </row>
    <row r="71" spans="1:18" s="1" customFormat="1" ht="24" x14ac:dyDescent="0.2">
      <c r="A71" s="352">
        <v>63</v>
      </c>
      <c r="B71" s="70" t="s">
        <v>130</v>
      </c>
      <c r="C71" s="154" t="s">
        <v>265</v>
      </c>
      <c r="D71" s="569"/>
      <c r="E71" s="345"/>
      <c r="F71" s="345"/>
      <c r="G71" s="345"/>
      <c r="H71" s="570">
        <f t="shared" si="3"/>
        <v>0</v>
      </c>
      <c r="I71" s="570">
        <f t="shared" si="3"/>
        <v>0</v>
      </c>
      <c r="J71" s="571">
        <f t="shared" si="4"/>
        <v>0</v>
      </c>
      <c r="K71" s="565"/>
      <c r="L71" s="345"/>
      <c r="M71" s="345"/>
      <c r="N71" s="566">
        <f t="shared" si="5"/>
        <v>0</v>
      </c>
      <c r="O71" s="567">
        <f t="shared" si="6"/>
        <v>0</v>
      </c>
      <c r="R71" s="36"/>
    </row>
    <row r="72" spans="1:18" s="1" customFormat="1" x14ac:dyDescent="0.2">
      <c r="A72" s="352">
        <v>64</v>
      </c>
      <c r="B72" s="56" t="s">
        <v>131</v>
      </c>
      <c r="C72" s="154" t="s">
        <v>266</v>
      </c>
      <c r="D72" s="569">
        <v>1254693.3999999999</v>
      </c>
      <c r="E72" s="345">
        <v>1350661.2</v>
      </c>
      <c r="F72" s="345">
        <v>1361861.05</v>
      </c>
      <c r="G72" s="345">
        <v>768310.9</v>
      </c>
      <c r="H72" s="570">
        <f t="shared" si="3"/>
        <v>2616554.4500000002</v>
      </c>
      <c r="I72" s="570">
        <f t="shared" si="3"/>
        <v>2118972.1</v>
      </c>
      <c r="J72" s="571">
        <f t="shared" si="4"/>
        <v>4735526.5500000007</v>
      </c>
      <c r="K72" s="565"/>
      <c r="L72" s="345"/>
      <c r="M72" s="345"/>
      <c r="N72" s="566">
        <f t="shared" si="5"/>
        <v>0</v>
      </c>
      <c r="O72" s="567">
        <f t="shared" si="6"/>
        <v>4735526.5500000007</v>
      </c>
      <c r="R72" s="36"/>
    </row>
    <row r="73" spans="1:18" s="1" customFormat="1" x14ac:dyDescent="0.2">
      <c r="A73" s="352">
        <v>65</v>
      </c>
      <c r="B73" s="56" t="s">
        <v>132</v>
      </c>
      <c r="C73" s="154" t="s">
        <v>52</v>
      </c>
      <c r="D73" s="569">
        <v>1005124.9</v>
      </c>
      <c r="E73" s="345">
        <v>1333533.25</v>
      </c>
      <c r="F73" s="345">
        <v>1072165.8500000001</v>
      </c>
      <c r="G73" s="345">
        <v>1076614</v>
      </c>
      <c r="H73" s="570">
        <f t="shared" si="3"/>
        <v>2077290.75</v>
      </c>
      <c r="I73" s="570">
        <f t="shared" si="3"/>
        <v>2410147.25</v>
      </c>
      <c r="J73" s="571">
        <f t="shared" si="4"/>
        <v>4487438</v>
      </c>
      <c r="K73" s="565"/>
      <c r="L73" s="345"/>
      <c r="M73" s="345"/>
      <c r="N73" s="566">
        <f t="shared" si="5"/>
        <v>0</v>
      </c>
      <c r="O73" s="567">
        <f t="shared" si="6"/>
        <v>4487438</v>
      </c>
      <c r="R73" s="36"/>
    </row>
    <row r="74" spans="1:18" s="1" customFormat="1" x14ac:dyDescent="0.2">
      <c r="A74" s="352">
        <v>66</v>
      </c>
      <c r="B74" s="56" t="s">
        <v>133</v>
      </c>
      <c r="C74" s="154" t="s">
        <v>267</v>
      </c>
      <c r="D74" s="569">
        <v>1525303.95</v>
      </c>
      <c r="E74" s="345"/>
      <c r="F74" s="345">
        <v>1677002.45</v>
      </c>
      <c r="G74" s="345"/>
      <c r="H74" s="570">
        <f t="shared" ref="H74:I137" si="7">D74+F74</f>
        <v>3202306.4</v>
      </c>
      <c r="I74" s="570">
        <f t="shared" si="7"/>
        <v>0</v>
      </c>
      <c r="J74" s="571">
        <f t="shared" ref="J74:J137" si="8">H74+I74</f>
        <v>3202306.4</v>
      </c>
      <c r="K74" s="565"/>
      <c r="L74" s="345"/>
      <c r="M74" s="345"/>
      <c r="N74" s="566">
        <f t="shared" ref="N74:N137" si="9">SUM(K74:M74)</f>
        <v>0</v>
      </c>
      <c r="O74" s="567">
        <f t="shared" si="6"/>
        <v>3202306.4</v>
      </c>
      <c r="R74" s="36"/>
    </row>
    <row r="75" spans="1:18" s="1" customFormat="1" ht="24" x14ac:dyDescent="0.2">
      <c r="A75" s="352">
        <v>67</v>
      </c>
      <c r="B75" s="56" t="s">
        <v>134</v>
      </c>
      <c r="C75" s="154" t="s">
        <v>268</v>
      </c>
      <c r="D75" s="569"/>
      <c r="E75" s="345"/>
      <c r="F75" s="345"/>
      <c r="G75" s="345"/>
      <c r="H75" s="570">
        <f t="shared" si="7"/>
        <v>0</v>
      </c>
      <c r="I75" s="570">
        <f t="shared" si="7"/>
        <v>0</v>
      </c>
      <c r="J75" s="571">
        <f t="shared" si="8"/>
        <v>0</v>
      </c>
      <c r="K75" s="565"/>
      <c r="L75" s="345"/>
      <c r="M75" s="345"/>
      <c r="N75" s="566">
        <f t="shared" si="9"/>
        <v>0</v>
      </c>
      <c r="O75" s="567">
        <f t="shared" si="6"/>
        <v>0</v>
      </c>
      <c r="R75" s="36"/>
    </row>
    <row r="76" spans="1:18" s="1" customFormat="1" ht="24" x14ac:dyDescent="0.2">
      <c r="A76" s="352">
        <v>68</v>
      </c>
      <c r="B76" s="70" t="s">
        <v>135</v>
      </c>
      <c r="C76" s="154" t="s">
        <v>269</v>
      </c>
      <c r="D76" s="569"/>
      <c r="E76" s="345"/>
      <c r="F76" s="345"/>
      <c r="G76" s="345"/>
      <c r="H76" s="570">
        <f t="shared" si="7"/>
        <v>0</v>
      </c>
      <c r="I76" s="570">
        <f t="shared" si="7"/>
        <v>0</v>
      </c>
      <c r="J76" s="571">
        <f t="shared" si="8"/>
        <v>0</v>
      </c>
      <c r="K76" s="565"/>
      <c r="L76" s="345"/>
      <c r="M76" s="345"/>
      <c r="N76" s="566">
        <f t="shared" si="9"/>
        <v>0</v>
      </c>
      <c r="O76" s="567">
        <f t="shared" si="6"/>
        <v>0</v>
      </c>
      <c r="R76" s="36"/>
    </row>
    <row r="77" spans="1:18" s="1" customFormat="1" ht="24" x14ac:dyDescent="0.2">
      <c r="A77" s="352">
        <v>69</v>
      </c>
      <c r="B77" s="56" t="s">
        <v>136</v>
      </c>
      <c r="C77" s="154" t="s">
        <v>270</v>
      </c>
      <c r="D77" s="569"/>
      <c r="E77" s="345"/>
      <c r="F77" s="345"/>
      <c r="G77" s="345"/>
      <c r="H77" s="570">
        <f t="shared" si="7"/>
        <v>0</v>
      </c>
      <c r="I77" s="570">
        <f t="shared" si="7"/>
        <v>0</v>
      </c>
      <c r="J77" s="571">
        <f t="shared" si="8"/>
        <v>0</v>
      </c>
      <c r="K77" s="565"/>
      <c r="L77" s="345"/>
      <c r="M77" s="345"/>
      <c r="N77" s="566">
        <f t="shared" si="9"/>
        <v>0</v>
      </c>
      <c r="O77" s="567">
        <f t="shared" si="6"/>
        <v>0</v>
      </c>
      <c r="R77" s="36"/>
    </row>
    <row r="78" spans="1:18" s="1" customFormat="1" ht="24" x14ac:dyDescent="0.2">
      <c r="A78" s="352">
        <v>70</v>
      </c>
      <c r="B78" s="56" t="s">
        <v>137</v>
      </c>
      <c r="C78" s="154" t="s">
        <v>271</v>
      </c>
      <c r="D78" s="569"/>
      <c r="E78" s="345"/>
      <c r="F78" s="345"/>
      <c r="G78" s="345"/>
      <c r="H78" s="570">
        <f t="shared" si="7"/>
        <v>0</v>
      </c>
      <c r="I78" s="570">
        <f t="shared" si="7"/>
        <v>0</v>
      </c>
      <c r="J78" s="571">
        <f t="shared" si="8"/>
        <v>0</v>
      </c>
      <c r="K78" s="565"/>
      <c r="L78" s="345"/>
      <c r="M78" s="345"/>
      <c r="N78" s="566">
        <f t="shared" si="9"/>
        <v>0</v>
      </c>
      <c r="O78" s="567">
        <f t="shared" si="6"/>
        <v>0</v>
      </c>
      <c r="R78" s="36"/>
    </row>
    <row r="79" spans="1:18" s="1" customFormat="1" ht="12" customHeight="1" x14ac:dyDescent="0.2">
      <c r="A79" s="352">
        <v>71</v>
      </c>
      <c r="B79" s="70" t="s">
        <v>138</v>
      </c>
      <c r="C79" s="154" t="s">
        <v>272</v>
      </c>
      <c r="D79" s="569"/>
      <c r="E79" s="345"/>
      <c r="F79" s="345"/>
      <c r="G79" s="345"/>
      <c r="H79" s="570">
        <f t="shared" si="7"/>
        <v>0</v>
      </c>
      <c r="I79" s="570">
        <f t="shared" si="7"/>
        <v>0</v>
      </c>
      <c r="J79" s="571">
        <f t="shared" si="8"/>
        <v>0</v>
      </c>
      <c r="K79" s="565"/>
      <c r="L79" s="345"/>
      <c r="M79" s="345"/>
      <c r="N79" s="566">
        <f t="shared" si="9"/>
        <v>0</v>
      </c>
      <c r="O79" s="567">
        <f t="shared" si="6"/>
        <v>0</v>
      </c>
      <c r="R79" s="36"/>
    </row>
    <row r="80" spans="1:18" s="1" customFormat="1" ht="24" x14ac:dyDescent="0.2">
      <c r="A80" s="352">
        <v>72</v>
      </c>
      <c r="B80" s="70" t="s">
        <v>139</v>
      </c>
      <c r="C80" s="154" t="s">
        <v>273</v>
      </c>
      <c r="D80" s="569"/>
      <c r="E80" s="345"/>
      <c r="F80" s="345"/>
      <c r="G80" s="345"/>
      <c r="H80" s="570">
        <f t="shared" si="7"/>
        <v>0</v>
      </c>
      <c r="I80" s="570">
        <f t="shared" si="7"/>
        <v>0</v>
      </c>
      <c r="J80" s="571">
        <f t="shared" si="8"/>
        <v>0</v>
      </c>
      <c r="K80" s="565"/>
      <c r="L80" s="345"/>
      <c r="M80" s="345"/>
      <c r="N80" s="566">
        <f t="shared" si="9"/>
        <v>0</v>
      </c>
      <c r="O80" s="567">
        <f t="shared" si="6"/>
        <v>0</v>
      </c>
      <c r="R80" s="36"/>
    </row>
    <row r="81" spans="1:18" s="1" customFormat="1" ht="24" x14ac:dyDescent="0.2">
      <c r="A81" s="352">
        <v>73</v>
      </c>
      <c r="B81" s="70" t="s">
        <v>140</v>
      </c>
      <c r="C81" s="154" t="s">
        <v>274</v>
      </c>
      <c r="D81" s="569"/>
      <c r="E81" s="345"/>
      <c r="F81" s="345"/>
      <c r="G81" s="345"/>
      <c r="H81" s="570">
        <f t="shared" si="7"/>
        <v>0</v>
      </c>
      <c r="I81" s="570">
        <f t="shared" si="7"/>
        <v>0</v>
      </c>
      <c r="J81" s="571">
        <f t="shared" si="8"/>
        <v>0</v>
      </c>
      <c r="K81" s="565"/>
      <c r="L81" s="345"/>
      <c r="M81" s="345"/>
      <c r="N81" s="566">
        <f t="shared" si="9"/>
        <v>0</v>
      </c>
      <c r="O81" s="567">
        <f t="shared" si="6"/>
        <v>0</v>
      </c>
      <c r="R81" s="36"/>
    </row>
    <row r="82" spans="1:18" s="1" customFormat="1" x14ac:dyDescent="0.2">
      <c r="A82" s="352">
        <v>74</v>
      </c>
      <c r="B82" s="351" t="s">
        <v>141</v>
      </c>
      <c r="C82" s="154" t="s">
        <v>142</v>
      </c>
      <c r="D82" s="569">
        <v>446287.2</v>
      </c>
      <c r="E82" s="345"/>
      <c r="F82" s="345">
        <v>558837.69999999995</v>
      </c>
      <c r="G82" s="345"/>
      <c r="H82" s="570">
        <f t="shared" si="7"/>
        <v>1005124.8999999999</v>
      </c>
      <c r="I82" s="570">
        <f t="shared" si="7"/>
        <v>0</v>
      </c>
      <c r="J82" s="571">
        <f t="shared" si="8"/>
        <v>1005124.8999999999</v>
      </c>
      <c r="K82" s="565">
        <v>0</v>
      </c>
      <c r="L82" s="345">
        <v>4561755</v>
      </c>
      <c r="M82" s="345">
        <v>6842632.5</v>
      </c>
      <c r="N82" s="566">
        <f t="shared" si="9"/>
        <v>11404387.5</v>
      </c>
      <c r="O82" s="567">
        <f t="shared" si="6"/>
        <v>12409512.4</v>
      </c>
      <c r="R82" s="36"/>
    </row>
    <row r="83" spans="1:18" s="1" customFormat="1" x14ac:dyDescent="0.2">
      <c r="A83" s="352">
        <v>75</v>
      </c>
      <c r="B83" s="70" t="s">
        <v>143</v>
      </c>
      <c r="C83" s="154" t="s">
        <v>275</v>
      </c>
      <c r="D83" s="569">
        <v>1702448.65</v>
      </c>
      <c r="E83" s="345">
        <v>1328639.55</v>
      </c>
      <c r="F83" s="345">
        <v>2012207.2</v>
      </c>
      <c r="G83" s="345">
        <v>1345767.5</v>
      </c>
      <c r="H83" s="570">
        <f t="shared" si="7"/>
        <v>3714655.8499999996</v>
      </c>
      <c r="I83" s="570">
        <f t="shared" si="7"/>
        <v>2674407.0499999998</v>
      </c>
      <c r="J83" s="571">
        <f t="shared" si="8"/>
        <v>6389062.8999999994</v>
      </c>
      <c r="K83" s="565">
        <v>4561755</v>
      </c>
      <c r="L83" s="345">
        <v>9123510</v>
      </c>
      <c r="M83" s="345">
        <v>15744966.5</v>
      </c>
      <c r="N83" s="566">
        <f t="shared" si="9"/>
        <v>29430231.5</v>
      </c>
      <c r="O83" s="567">
        <f t="shared" si="6"/>
        <v>35819294.399999999</v>
      </c>
      <c r="R83" s="36"/>
    </row>
    <row r="84" spans="1:18" s="1" customFormat="1" x14ac:dyDescent="0.2">
      <c r="A84" s="352">
        <v>76</v>
      </c>
      <c r="B84" s="351" t="s">
        <v>144</v>
      </c>
      <c r="C84" s="154" t="s">
        <v>35</v>
      </c>
      <c r="D84" s="569">
        <v>982614.8</v>
      </c>
      <c r="E84" s="345">
        <v>790332.55</v>
      </c>
      <c r="F84" s="345">
        <v>1097122.7</v>
      </c>
      <c r="G84" s="345">
        <v>469795.2</v>
      </c>
      <c r="H84" s="570">
        <f t="shared" si="7"/>
        <v>2079737.5</v>
      </c>
      <c r="I84" s="570">
        <f t="shared" si="7"/>
        <v>1260127.75</v>
      </c>
      <c r="J84" s="571">
        <f t="shared" si="8"/>
        <v>3339865.25</v>
      </c>
      <c r="K84" s="565">
        <v>5322047.5</v>
      </c>
      <c r="L84" s="345">
        <v>8819393</v>
      </c>
      <c r="M84" s="345">
        <v>7685866</v>
      </c>
      <c r="N84" s="566">
        <f t="shared" si="9"/>
        <v>21827306.5</v>
      </c>
      <c r="O84" s="567">
        <f t="shared" si="6"/>
        <v>25167171.75</v>
      </c>
      <c r="R84" s="36"/>
    </row>
    <row r="85" spans="1:18" s="1" customFormat="1" x14ac:dyDescent="0.2">
      <c r="A85" s="352">
        <v>77</v>
      </c>
      <c r="B85" s="70" t="s">
        <v>145</v>
      </c>
      <c r="C85" s="154" t="s">
        <v>37</v>
      </c>
      <c r="D85" s="569">
        <v>202590.9</v>
      </c>
      <c r="E85" s="345">
        <v>741395.55</v>
      </c>
      <c r="F85" s="345">
        <v>235866.7</v>
      </c>
      <c r="G85" s="345"/>
      <c r="H85" s="570">
        <f t="shared" si="7"/>
        <v>438457.59999999998</v>
      </c>
      <c r="I85" s="570">
        <f t="shared" si="7"/>
        <v>741395.55</v>
      </c>
      <c r="J85" s="571">
        <f t="shared" si="8"/>
        <v>1179853.1499999999</v>
      </c>
      <c r="K85" s="565">
        <v>2280877.5</v>
      </c>
      <c r="L85" s="345">
        <v>4561755</v>
      </c>
      <c r="M85" s="345">
        <v>6842632.5</v>
      </c>
      <c r="N85" s="566">
        <f t="shared" si="9"/>
        <v>13685265</v>
      </c>
      <c r="O85" s="567">
        <f t="shared" si="6"/>
        <v>14865118.15</v>
      </c>
      <c r="R85" s="36"/>
    </row>
    <row r="86" spans="1:18" s="1" customFormat="1" x14ac:dyDescent="0.2">
      <c r="A86" s="352">
        <v>78</v>
      </c>
      <c r="B86" s="70" t="s">
        <v>146</v>
      </c>
      <c r="C86" s="154" t="s">
        <v>36</v>
      </c>
      <c r="D86" s="569">
        <v>321013.59999999998</v>
      </c>
      <c r="E86" s="345">
        <v>1223425</v>
      </c>
      <c r="F86" s="345">
        <v>411054</v>
      </c>
      <c r="G86" s="345">
        <v>548094.4</v>
      </c>
      <c r="H86" s="570">
        <f t="shared" si="7"/>
        <v>732067.6</v>
      </c>
      <c r="I86" s="570">
        <f t="shared" si="7"/>
        <v>1771519.4</v>
      </c>
      <c r="J86" s="571">
        <f t="shared" si="8"/>
        <v>2503587</v>
      </c>
      <c r="K86" s="565">
        <v>2280877.5</v>
      </c>
      <c r="L86" s="345">
        <v>4561755</v>
      </c>
      <c r="M86" s="345">
        <v>6842632.5</v>
      </c>
      <c r="N86" s="566">
        <f t="shared" si="9"/>
        <v>13685265</v>
      </c>
      <c r="O86" s="567">
        <f t="shared" si="6"/>
        <v>16188852</v>
      </c>
      <c r="R86" s="36"/>
    </row>
    <row r="87" spans="1:18" s="1" customFormat="1" x14ac:dyDescent="0.2">
      <c r="A87" s="352">
        <v>79</v>
      </c>
      <c r="B87" s="70" t="s">
        <v>147</v>
      </c>
      <c r="C87" s="154" t="s">
        <v>51</v>
      </c>
      <c r="D87" s="569"/>
      <c r="E87" s="345">
        <v>423305.05</v>
      </c>
      <c r="F87" s="345"/>
      <c r="G87" s="345">
        <v>643521.55000000005</v>
      </c>
      <c r="H87" s="570">
        <f t="shared" si="7"/>
        <v>0</v>
      </c>
      <c r="I87" s="570">
        <f t="shared" si="7"/>
        <v>1066826.6000000001</v>
      </c>
      <c r="J87" s="571">
        <f t="shared" si="8"/>
        <v>1066826.6000000001</v>
      </c>
      <c r="K87" s="565">
        <v>1520585</v>
      </c>
      <c r="L87" s="345">
        <v>4257638</v>
      </c>
      <c r="M87" s="345">
        <v>3511169</v>
      </c>
      <c r="N87" s="566">
        <f t="shared" si="9"/>
        <v>9289392</v>
      </c>
      <c r="O87" s="567">
        <f t="shared" si="6"/>
        <v>10356218.6</v>
      </c>
      <c r="R87" s="36"/>
    </row>
    <row r="88" spans="1:18" s="1" customFormat="1" x14ac:dyDescent="0.2">
      <c r="A88" s="352">
        <v>80</v>
      </c>
      <c r="B88" s="70" t="s">
        <v>148</v>
      </c>
      <c r="C88" s="154" t="s">
        <v>254</v>
      </c>
      <c r="D88" s="569">
        <v>1151440.55</v>
      </c>
      <c r="E88" s="345"/>
      <c r="F88" s="345">
        <v>1304117.75</v>
      </c>
      <c r="G88" s="345"/>
      <c r="H88" s="570">
        <f t="shared" si="7"/>
        <v>2455558.2999999998</v>
      </c>
      <c r="I88" s="570">
        <f t="shared" si="7"/>
        <v>0</v>
      </c>
      <c r="J88" s="571">
        <f t="shared" si="8"/>
        <v>2455558.2999999998</v>
      </c>
      <c r="K88" s="565">
        <v>4990283.5</v>
      </c>
      <c r="L88" s="345">
        <v>8515276</v>
      </c>
      <c r="M88" s="345">
        <v>7298808</v>
      </c>
      <c r="N88" s="566">
        <f t="shared" si="9"/>
        <v>20804367.5</v>
      </c>
      <c r="O88" s="567">
        <f t="shared" si="6"/>
        <v>23259925.800000001</v>
      </c>
      <c r="R88" s="36"/>
    </row>
    <row r="89" spans="1:18" s="1" customFormat="1" x14ac:dyDescent="0.2">
      <c r="A89" s="352">
        <v>81</v>
      </c>
      <c r="B89" s="70" t="s">
        <v>149</v>
      </c>
      <c r="C89" s="84" t="s">
        <v>334</v>
      </c>
      <c r="D89" s="569"/>
      <c r="E89" s="345"/>
      <c r="F89" s="345"/>
      <c r="G89" s="345"/>
      <c r="H89" s="570">
        <f t="shared" si="7"/>
        <v>0</v>
      </c>
      <c r="I89" s="570">
        <f t="shared" si="7"/>
        <v>0</v>
      </c>
      <c r="J89" s="571">
        <f t="shared" si="8"/>
        <v>0</v>
      </c>
      <c r="K89" s="565"/>
      <c r="L89" s="345"/>
      <c r="M89" s="345"/>
      <c r="N89" s="566">
        <f t="shared" si="9"/>
        <v>0</v>
      </c>
      <c r="O89" s="567">
        <f t="shared" si="6"/>
        <v>0</v>
      </c>
      <c r="R89" s="36"/>
    </row>
    <row r="90" spans="1:18" s="1" customFormat="1" x14ac:dyDescent="0.2">
      <c r="A90" s="352">
        <v>82</v>
      </c>
      <c r="B90" s="56" t="s">
        <v>150</v>
      </c>
      <c r="C90" s="154" t="s">
        <v>291</v>
      </c>
      <c r="D90" s="569"/>
      <c r="E90" s="345"/>
      <c r="F90" s="345"/>
      <c r="G90" s="345"/>
      <c r="H90" s="570">
        <f t="shared" si="7"/>
        <v>0</v>
      </c>
      <c r="I90" s="570">
        <f t="shared" si="7"/>
        <v>0</v>
      </c>
      <c r="J90" s="571">
        <f t="shared" si="8"/>
        <v>0</v>
      </c>
      <c r="K90" s="565"/>
      <c r="L90" s="345"/>
      <c r="M90" s="345"/>
      <c r="N90" s="566">
        <f t="shared" si="9"/>
        <v>0</v>
      </c>
      <c r="O90" s="567">
        <f t="shared" si="6"/>
        <v>0</v>
      </c>
      <c r="R90" s="36"/>
    </row>
    <row r="91" spans="1:18" s="1" customFormat="1" ht="24" x14ac:dyDescent="0.2">
      <c r="A91" s="468">
        <v>83</v>
      </c>
      <c r="B91" s="471" t="s">
        <v>151</v>
      </c>
      <c r="C91" s="536" t="s">
        <v>276</v>
      </c>
      <c r="D91" s="569"/>
      <c r="E91" s="345"/>
      <c r="F91" s="345"/>
      <c r="G91" s="345"/>
      <c r="H91" s="570">
        <f t="shared" si="7"/>
        <v>0</v>
      </c>
      <c r="I91" s="570">
        <f t="shared" si="7"/>
        <v>0</v>
      </c>
      <c r="J91" s="571">
        <f t="shared" si="8"/>
        <v>0</v>
      </c>
      <c r="K91" s="565"/>
      <c r="L91" s="345"/>
      <c r="M91" s="345"/>
      <c r="N91" s="566">
        <f t="shared" si="9"/>
        <v>0</v>
      </c>
      <c r="O91" s="567">
        <f t="shared" si="6"/>
        <v>0</v>
      </c>
      <c r="R91" s="36"/>
    </row>
    <row r="92" spans="1:18" s="1" customFormat="1" ht="36" x14ac:dyDescent="0.2">
      <c r="A92" s="469"/>
      <c r="B92" s="472"/>
      <c r="C92" s="154" t="s">
        <v>330</v>
      </c>
      <c r="D92" s="569"/>
      <c r="E92" s="345"/>
      <c r="F92" s="345"/>
      <c r="G92" s="345"/>
      <c r="H92" s="570">
        <f t="shared" si="7"/>
        <v>0</v>
      </c>
      <c r="I92" s="570">
        <f t="shared" si="7"/>
        <v>0</v>
      </c>
      <c r="J92" s="571">
        <f t="shared" si="8"/>
        <v>0</v>
      </c>
      <c r="K92" s="565"/>
      <c r="L92" s="345"/>
      <c r="M92" s="345"/>
      <c r="N92" s="566">
        <f t="shared" si="9"/>
        <v>0</v>
      </c>
      <c r="O92" s="567">
        <f t="shared" si="6"/>
        <v>0</v>
      </c>
      <c r="R92" s="36"/>
    </row>
    <row r="93" spans="1:18" s="1" customFormat="1" ht="24" x14ac:dyDescent="0.2">
      <c r="A93" s="469"/>
      <c r="B93" s="472"/>
      <c r="C93" s="154" t="s">
        <v>277</v>
      </c>
      <c r="D93" s="569"/>
      <c r="E93" s="345"/>
      <c r="F93" s="345"/>
      <c r="G93" s="345"/>
      <c r="H93" s="570">
        <f t="shared" si="7"/>
        <v>0</v>
      </c>
      <c r="I93" s="570">
        <f t="shared" si="7"/>
        <v>0</v>
      </c>
      <c r="J93" s="571">
        <f t="shared" si="8"/>
        <v>0</v>
      </c>
      <c r="K93" s="565"/>
      <c r="L93" s="345"/>
      <c r="M93" s="345"/>
      <c r="N93" s="566">
        <f t="shared" si="9"/>
        <v>0</v>
      </c>
      <c r="O93" s="567">
        <f t="shared" si="6"/>
        <v>0</v>
      </c>
      <c r="R93" s="36"/>
    </row>
    <row r="94" spans="1:18" s="1" customFormat="1" ht="36" x14ac:dyDescent="0.2">
      <c r="A94" s="470"/>
      <c r="B94" s="473"/>
      <c r="C94" s="318" t="s">
        <v>331</v>
      </c>
      <c r="D94" s="569"/>
      <c r="E94" s="345"/>
      <c r="F94" s="345"/>
      <c r="G94" s="345"/>
      <c r="H94" s="570">
        <f t="shared" si="7"/>
        <v>0</v>
      </c>
      <c r="I94" s="570">
        <f t="shared" si="7"/>
        <v>0</v>
      </c>
      <c r="J94" s="571">
        <f t="shared" si="8"/>
        <v>0</v>
      </c>
      <c r="K94" s="565"/>
      <c r="L94" s="345"/>
      <c r="M94" s="345"/>
      <c r="N94" s="566">
        <f t="shared" si="9"/>
        <v>0</v>
      </c>
      <c r="O94" s="567">
        <f t="shared" si="6"/>
        <v>0</v>
      </c>
      <c r="R94" s="36"/>
    </row>
    <row r="95" spans="1:18" s="1" customFormat="1" ht="24" x14ac:dyDescent="0.2">
      <c r="A95" s="352">
        <v>84</v>
      </c>
      <c r="B95" s="56" t="s">
        <v>152</v>
      </c>
      <c r="C95" s="154" t="s">
        <v>50</v>
      </c>
      <c r="D95" s="569"/>
      <c r="E95" s="345"/>
      <c r="F95" s="345"/>
      <c r="G95" s="345"/>
      <c r="H95" s="570">
        <f t="shared" si="7"/>
        <v>0</v>
      </c>
      <c r="I95" s="570">
        <f t="shared" si="7"/>
        <v>0</v>
      </c>
      <c r="J95" s="571">
        <f t="shared" si="8"/>
        <v>0</v>
      </c>
      <c r="K95" s="565"/>
      <c r="L95" s="345"/>
      <c r="M95" s="345"/>
      <c r="N95" s="566">
        <f t="shared" si="9"/>
        <v>0</v>
      </c>
      <c r="O95" s="567">
        <f t="shared" si="6"/>
        <v>0</v>
      </c>
      <c r="R95" s="36"/>
    </row>
    <row r="96" spans="1:18" s="1" customFormat="1" x14ac:dyDescent="0.2">
      <c r="A96" s="352">
        <v>85</v>
      </c>
      <c r="B96" s="56" t="s">
        <v>153</v>
      </c>
      <c r="C96" s="154" t="s">
        <v>154</v>
      </c>
      <c r="D96" s="569"/>
      <c r="E96" s="345"/>
      <c r="F96" s="345"/>
      <c r="G96" s="345"/>
      <c r="H96" s="570">
        <f t="shared" si="7"/>
        <v>0</v>
      </c>
      <c r="I96" s="570">
        <f t="shared" si="7"/>
        <v>0</v>
      </c>
      <c r="J96" s="571">
        <f t="shared" si="8"/>
        <v>0</v>
      </c>
      <c r="K96" s="565"/>
      <c r="L96" s="345"/>
      <c r="M96" s="345"/>
      <c r="N96" s="566">
        <f t="shared" si="9"/>
        <v>0</v>
      </c>
      <c r="O96" s="567">
        <f t="shared" si="6"/>
        <v>0</v>
      </c>
      <c r="R96" s="36"/>
    </row>
    <row r="97" spans="1:18" s="1" customFormat="1" x14ac:dyDescent="0.2">
      <c r="A97" s="352">
        <v>86</v>
      </c>
      <c r="B97" s="351" t="s">
        <v>155</v>
      </c>
      <c r="C97" s="154" t="s">
        <v>156</v>
      </c>
      <c r="D97" s="569"/>
      <c r="E97" s="345"/>
      <c r="F97" s="345"/>
      <c r="G97" s="345"/>
      <c r="H97" s="570">
        <f t="shared" si="7"/>
        <v>0</v>
      </c>
      <c r="I97" s="570">
        <f t="shared" si="7"/>
        <v>0</v>
      </c>
      <c r="J97" s="571">
        <f t="shared" si="8"/>
        <v>0</v>
      </c>
      <c r="K97" s="565"/>
      <c r="L97" s="345"/>
      <c r="M97" s="345"/>
      <c r="N97" s="566">
        <f t="shared" si="9"/>
        <v>0</v>
      </c>
      <c r="O97" s="567">
        <f t="shared" si="6"/>
        <v>0</v>
      </c>
      <c r="R97" s="36"/>
    </row>
    <row r="98" spans="1:18" s="1" customFormat="1" x14ac:dyDescent="0.2">
      <c r="A98" s="352">
        <v>87</v>
      </c>
      <c r="B98" s="56" t="s">
        <v>157</v>
      </c>
      <c r="C98" s="154" t="s">
        <v>28</v>
      </c>
      <c r="D98" s="569"/>
      <c r="E98" s="345"/>
      <c r="F98" s="345"/>
      <c r="G98" s="345"/>
      <c r="H98" s="570">
        <f t="shared" si="7"/>
        <v>0</v>
      </c>
      <c r="I98" s="570">
        <f t="shared" si="7"/>
        <v>0</v>
      </c>
      <c r="J98" s="571">
        <f t="shared" si="8"/>
        <v>0</v>
      </c>
      <c r="K98" s="565">
        <v>1520585</v>
      </c>
      <c r="L98" s="345">
        <v>3041170</v>
      </c>
      <c r="M98" s="345">
        <v>4561755</v>
      </c>
      <c r="N98" s="566">
        <f t="shared" si="9"/>
        <v>9123510</v>
      </c>
      <c r="O98" s="567">
        <f t="shared" si="6"/>
        <v>9123510</v>
      </c>
      <c r="R98" s="36"/>
    </row>
    <row r="99" spans="1:18" s="1" customFormat="1" x14ac:dyDescent="0.2">
      <c r="A99" s="352">
        <v>88</v>
      </c>
      <c r="B99" s="351" t="s">
        <v>158</v>
      </c>
      <c r="C99" s="154" t="s">
        <v>12</v>
      </c>
      <c r="D99" s="569"/>
      <c r="E99" s="345"/>
      <c r="F99" s="345"/>
      <c r="G99" s="345"/>
      <c r="H99" s="570">
        <f t="shared" si="7"/>
        <v>0</v>
      </c>
      <c r="I99" s="570">
        <f t="shared" si="7"/>
        <v>0</v>
      </c>
      <c r="J99" s="571">
        <f t="shared" si="8"/>
        <v>0</v>
      </c>
      <c r="K99" s="565">
        <v>1520585</v>
      </c>
      <c r="L99" s="345">
        <v>3041170</v>
      </c>
      <c r="M99" s="345">
        <v>4561755</v>
      </c>
      <c r="N99" s="566">
        <f t="shared" si="9"/>
        <v>9123510</v>
      </c>
      <c r="O99" s="567">
        <f t="shared" si="6"/>
        <v>9123510</v>
      </c>
      <c r="R99" s="36"/>
    </row>
    <row r="100" spans="1:18" s="1" customFormat="1" x14ac:dyDescent="0.2">
      <c r="A100" s="352">
        <v>89</v>
      </c>
      <c r="B100" s="351" t="s">
        <v>159</v>
      </c>
      <c r="C100" s="154" t="s">
        <v>27</v>
      </c>
      <c r="D100" s="569">
        <v>460967.7</v>
      </c>
      <c r="E100" s="345">
        <v>281387.75</v>
      </c>
      <c r="F100" s="345">
        <v>460967.7</v>
      </c>
      <c r="G100" s="345">
        <v>278940.90000000002</v>
      </c>
      <c r="H100" s="570">
        <f t="shared" si="7"/>
        <v>921935.4</v>
      </c>
      <c r="I100" s="570">
        <f t="shared" si="7"/>
        <v>560328.65</v>
      </c>
      <c r="J100" s="571">
        <f t="shared" si="8"/>
        <v>1482264.05</v>
      </c>
      <c r="K100" s="565">
        <v>1520585</v>
      </c>
      <c r="L100" s="345">
        <v>3041170</v>
      </c>
      <c r="M100" s="345">
        <v>4561755</v>
      </c>
      <c r="N100" s="566">
        <f t="shared" si="9"/>
        <v>9123510</v>
      </c>
      <c r="O100" s="567">
        <f t="shared" si="6"/>
        <v>10605774.050000001</v>
      </c>
      <c r="R100" s="36"/>
    </row>
    <row r="101" spans="1:18" s="1" customFormat="1" x14ac:dyDescent="0.2">
      <c r="A101" s="352">
        <v>90</v>
      </c>
      <c r="B101" s="56" t="s">
        <v>160</v>
      </c>
      <c r="C101" s="154" t="s">
        <v>44</v>
      </c>
      <c r="D101" s="569">
        <v>303397</v>
      </c>
      <c r="E101" s="345">
        <v>159045.25</v>
      </c>
      <c r="F101" s="345">
        <v>303397</v>
      </c>
      <c r="G101" s="345">
        <v>159045.25</v>
      </c>
      <c r="H101" s="570">
        <f t="shared" si="7"/>
        <v>606794</v>
      </c>
      <c r="I101" s="570">
        <f t="shared" si="7"/>
        <v>318090.5</v>
      </c>
      <c r="J101" s="571">
        <f t="shared" si="8"/>
        <v>924884.5</v>
      </c>
      <c r="K101" s="565">
        <v>760292.5</v>
      </c>
      <c r="L101" s="345">
        <v>1520585</v>
      </c>
      <c r="M101" s="345">
        <v>2280877.5</v>
      </c>
      <c r="N101" s="566">
        <f t="shared" si="9"/>
        <v>4561755</v>
      </c>
      <c r="O101" s="567">
        <f t="shared" si="6"/>
        <v>5486639.5</v>
      </c>
      <c r="R101" s="36"/>
    </row>
    <row r="102" spans="1:18" s="1" customFormat="1" x14ac:dyDescent="0.2">
      <c r="A102" s="352">
        <v>91</v>
      </c>
      <c r="B102" s="56" t="s">
        <v>161</v>
      </c>
      <c r="C102" s="154" t="s">
        <v>33</v>
      </c>
      <c r="D102" s="569">
        <v>280886.90000000002</v>
      </c>
      <c r="E102" s="345"/>
      <c r="F102" s="345">
        <v>280397.55</v>
      </c>
      <c r="G102" s="345"/>
      <c r="H102" s="570">
        <f t="shared" si="7"/>
        <v>561284.44999999995</v>
      </c>
      <c r="I102" s="570">
        <f t="shared" si="7"/>
        <v>0</v>
      </c>
      <c r="J102" s="571">
        <f t="shared" si="8"/>
        <v>561284.44999999995</v>
      </c>
      <c r="K102" s="565">
        <v>1520585</v>
      </c>
      <c r="L102" s="345">
        <v>3041170</v>
      </c>
      <c r="M102" s="345">
        <v>4561755</v>
      </c>
      <c r="N102" s="566">
        <f t="shared" si="9"/>
        <v>9123510</v>
      </c>
      <c r="O102" s="567">
        <f t="shared" si="6"/>
        <v>9684794.4499999993</v>
      </c>
      <c r="R102" s="36"/>
    </row>
    <row r="103" spans="1:18" s="1" customFormat="1" x14ac:dyDescent="0.2">
      <c r="A103" s="352">
        <v>92</v>
      </c>
      <c r="B103" s="70" t="s">
        <v>162</v>
      </c>
      <c r="C103" s="154" t="s">
        <v>29</v>
      </c>
      <c r="D103" s="569">
        <v>378756.9</v>
      </c>
      <c r="E103" s="345">
        <v>374368.05</v>
      </c>
      <c r="F103" s="345">
        <v>378267.55</v>
      </c>
      <c r="G103" s="345">
        <v>374368.05</v>
      </c>
      <c r="H103" s="570">
        <f t="shared" si="7"/>
        <v>757024.45</v>
      </c>
      <c r="I103" s="570">
        <f t="shared" si="7"/>
        <v>748736.1</v>
      </c>
      <c r="J103" s="571">
        <f t="shared" si="8"/>
        <v>1505760.5499999998</v>
      </c>
      <c r="K103" s="565">
        <v>1520585</v>
      </c>
      <c r="L103" s="345">
        <v>3041170</v>
      </c>
      <c r="M103" s="345">
        <v>4561755</v>
      </c>
      <c r="N103" s="566">
        <f t="shared" si="9"/>
        <v>9123510</v>
      </c>
      <c r="O103" s="567">
        <f t="shared" si="6"/>
        <v>10629270.550000001</v>
      </c>
      <c r="R103" s="36"/>
    </row>
    <row r="104" spans="1:18" s="1" customFormat="1" x14ac:dyDescent="0.2">
      <c r="A104" s="352">
        <v>93</v>
      </c>
      <c r="B104" s="70" t="s">
        <v>163</v>
      </c>
      <c r="C104" s="154" t="s">
        <v>30</v>
      </c>
      <c r="D104" s="569">
        <v>462925.1</v>
      </c>
      <c r="E104" s="345">
        <v>460007.8</v>
      </c>
      <c r="F104" s="345">
        <v>462925.1</v>
      </c>
      <c r="G104" s="345">
        <v>457560.95</v>
      </c>
      <c r="H104" s="570">
        <f t="shared" si="7"/>
        <v>925850.2</v>
      </c>
      <c r="I104" s="570">
        <f t="shared" si="7"/>
        <v>917568.75</v>
      </c>
      <c r="J104" s="571">
        <f t="shared" si="8"/>
        <v>1843418.95</v>
      </c>
      <c r="K104" s="565">
        <v>1520585</v>
      </c>
      <c r="L104" s="345">
        <v>3041170</v>
      </c>
      <c r="M104" s="345">
        <v>4561755</v>
      </c>
      <c r="N104" s="566">
        <f t="shared" si="9"/>
        <v>9123510</v>
      </c>
      <c r="O104" s="567">
        <f t="shared" si="6"/>
        <v>10966928.949999999</v>
      </c>
      <c r="R104" s="36"/>
    </row>
    <row r="105" spans="1:18" s="1" customFormat="1" x14ac:dyDescent="0.2">
      <c r="A105" s="352">
        <v>94</v>
      </c>
      <c r="B105" s="351" t="s">
        <v>164</v>
      </c>
      <c r="C105" s="154" t="s">
        <v>14</v>
      </c>
      <c r="D105" s="569"/>
      <c r="E105" s="345"/>
      <c r="F105" s="345"/>
      <c r="G105" s="345"/>
      <c r="H105" s="570">
        <f t="shared" si="7"/>
        <v>0</v>
      </c>
      <c r="I105" s="570">
        <f t="shared" si="7"/>
        <v>0</v>
      </c>
      <c r="J105" s="571">
        <f t="shared" si="8"/>
        <v>0</v>
      </c>
      <c r="K105" s="565">
        <v>760292.5</v>
      </c>
      <c r="L105" s="345">
        <v>1520585</v>
      </c>
      <c r="M105" s="345">
        <v>2280877.5</v>
      </c>
      <c r="N105" s="566">
        <f t="shared" si="9"/>
        <v>4561755</v>
      </c>
      <c r="O105" s="567">
        <f t="shared" si="6"/>
        <v>4561755</v>
      </c>
      <c r="R105" s="36"/>
    </row>
    <row r="106" spans="1:18" s="1" customFormat="1" x14ac:dyDescent="0.2">
      <c r="A106" s="352">
        <v>95</v>
      </c>
      <c r="B106" s="70" t="s">
        <v>165</v>
      </c>
      <c r="C106" s="154" t="s">
        <v>31</v>
      </c>
      <c r="D106" s="569">
        <v>431117.35</v>
      </c>
      <c r="E106" s="345"/>
      <c r="F106" s="345">
        <v>430628</v>
      </c>
      <c r="G106" s="345"/>
      <c r="H106" s="570">
        <f t="shared" si="7"/>
        <v>861745.35</v>
      </c>
      <c r="I106" s="570">
        <f t="shared" si="7"/>
        <v>0</v>
      </c>
      <c r="J106" s="571">
        <f t="shared" si="8"/>
        <v>861745.35</v>
      </c>
      <c r="K106" s="565">
        <v>1520585</v>
      </c>
      <c r="L106" s="345">
        <v>3041170</v>
      </c>
      <c r="M106" s="345">
        <v>4561755</v>
      </c>
      <c r="N106" s="566">
        <f t="shared" si="9"/>
        <v>9123510</v>
      </c>
      <c r="O106" s="567">
        <f t="shared" si="6"/>
        <v>9985255.3499999996</v>
      </c>
      <c r="R106" s="36"/>
    </row>
    <row r="107" spans="1:18" s="1" customFormat="1" x14ac:dyDescent="0.2">
      <c r="A107" s="352">
        <v>96</v>
      </c>
      <c r="B107" s="70" t="s">
        <v>166</v>
      </c>
      <c r="C107" s="154" t="s">
        <v>15</v>
      </c>
      <c r="D107" s="569"/>
      <c r="E107" s="345"/>
      <c r="F107" s="345"/>
      <c r="G107" s="345"/>
      <c r="H107" s="570">
        <f t="shared" si="7"/>
        <v>0</v>
      </c>
      <c r="I107" s="570">
        <f t="shared" si="7"/>
        <v>0</v>
      </c>
      <c r="J107" s="571">
        <f t="shared" si="8"/>
        <v>0</v>
      </c>
      <c r="K107" s="565">
        <v>1520585</v>
      </c>
      <c r="L107" s="345">
        <v>3041170</v>
      </c>
      <c r="M107" s="345">
        <v>4561755</v>
      </c>
      <c r="N107" s="566">
        <f t="shared" si="9"/>
        <v>9123510</v>
      </c>
      <c r="O107" s="567">
        <f t="shared" si="6"/>
        <v>9123510</v>
      </c>
      <c r="R107" s="36"/>
    </row>
    <row r="108" spans="1:18" s="1" customFormat="1" x14ac:dyDescent="0.2">
      <c r="A108" s="352">
        <v>97</v>
      </c>
      <c r="B108" s="56" t="s">
        <v>167</v>
      </c>
      <c r="C108" s="154" t="s">
        <v>13</v>
      </c>
      <c r="D108" s="569">
        <v>944445.5</v>
      </c>
      <c r="E108" s="345">
        <v>648415.25</v>
      </c>
      <c r="F108" s="345">
        <v>943956.15</v>
      </c>
      <c r="G108" s="345">
        <v>648415.25</v>
      </c>
      <c r="H108" s="570">
        <f t="shared" si="7"/>
        <v>1888401.65</v>
      </c>
      <c r="I108" s="570">
        <f t="shared" si="7"/>
        <v>1296830.5</v>
      </c>
      <c r="J108" s="571">
        <f t="shared" si="8"/>
        <v>3185232.15</v>
      </c>
      <c r="K108" s="565">
        <v>1672643.5</v>
      </c>
      <c r="L108" s="345">
        <v>3345287</v>
      </c>
      <c r="M108" s="345">
        <v>5017930.5</v>
      </c>
      <c r="N108" s="566">
        <f t="shared" si="9"/>
        <v>10035861</v>
      </c>
      <c r="O108" s="567">
        <f t="shared" si="6"/>
        <v>13221093.15</v>
      </c>
      <c r="R108" s="36"/>
    </row>
    <row r="109" spans="1:18" s="1" customFormat="1" x14ac:dyDescent="0.2">
      <c r="A109" s="352">
        <v>98</v>
      </c>
      <c r="B109" s="351" t="s">
        <v>168</v>
      </c>
      <c r="C109" s="154" t="s">
        <v>32</v>
      </c>
      <c r="D109" s="569">
        <v>233909.3</v>
      </c>
      <c r="E109" s="345"/>
      <c r="F109" s="345">
        <v>233909.3</v>
      </c>
      <c r="G109" s="345">
        <v>0</v>
      </c>
      <c r="H109" s="570">
        <f t="shared" si="7"/>
        <v>467818.6</v>
      </c>
      <c r="I109" s="570">
        <f t="shared" si="7"/>
        <v>0</v>
      </c>
      <c r="J109" s="571">
        <f t="shared" si="8"/>
        <v>467818.6</v>
      </c>
      <c r="K109" s="565">
        <v>1520585</v>
      </c>
      <c r="L109" s="345">
        <v>3041170</v>
      </c>
      <c r="M109" s="345">
        <v>4561755</v>
      </c>
      <c r="N109" s="566">
        <f t="shared" si="9"/>
        <v>9123510</v>
      </c>
      <c r="O109" s="567">
        <f t="shared" si="6"/>
        <v>9591328.5999999996</v>
      </c>
      <c r="R109" s="36"/>
    </row>
    <row r="110" spans="1:18" s="1" customFormat="1" x14ac:dyDescent="0.2">
      <c r="A110" s="352">
        <v>99</v>
      </c>
      <c r="B110" s="351" t="s">
        <v>169</v>
      </c>
      <c r="C110" s="154" t="s">
        <v>54</v>
      </c>
      <c r="D110" s="569">
        <v>662090.55000000005</v>
      </c>
      <c r="E110" s="345">
        <v>484476.3</v>
      </c>
      <c r="F110" s="345">
        <v>662090.55000000005</v>
      </c>
      <c r="G110" s="345">
        <v>482029.45</v>
      </c>
      <c r="H110" s="570">
        <f t="shared" si="7"/>
        <v>1324181.1000000001</v>
      </c>
      <c r="I110" s="570">
        <f t="shared" si="7"/>
        <v>966505.75</v>
      </c>
      <c r="J110" s="571">
        <f t="shared" si="8"/>
        <v>2290686.85</v>
      </c>
      <c r="K110" s="565">
        <v>1520585</v>
      </c>
      <c r="L110" s="345">
        <v>3041170</v>
      </c>
      <c r="M110" s="345">
        <v>4561755</v>
      </c>
      <c r="N110" s="566">
        <f t="shared" si="9"/>
        <v>9123510</v>
      </c>
      <c r="O110" s="567">
        <f t="shared" si="6"/>
        <v>11414196.85</v>
      </c>
      <c r="R110" s="36"/>
    </row>
    <row r="111" spans="1:18" s="1" customFormat="1" x14ac:dyDescent="0.2">
      <c r="A111" s="352">
        <v>100</v>
      </c>
      <c r="B111" s="70" t="s">
        <v>170</v>
      </c>
      <c r="C111" s="154" t="s">
        <v>34</v>
      </c>
      <c r="D111" s="569">
        <v>593581.55000000005</v>
      </c>
      <c r="E111" s="345">
        <v>508944.8</v>
      </c>
      <c r="F111" s="345">
        <v>593581.55000000005</v>
      </c>
      <c r="G111" s="345">
        <v>508944.8</v>
      </c>
      <c r="H111" s="570">
        <f t="shared" si="7"/>
        <v>1187163.1000000001</v>
      </c>
      <c r="I111" s="570">
        <f t="shared" si="7"/>
        <v>1017889.6</v>
      </c>
      <c r="J111" s="571">
        <f t="shared" si="8"/>
        <v>2205052.7000000002</v>
      </c>
      <c r="K111" s="565">
        <v>1520585</v>
      </c>
      <c r="L111" s="345">
        <v>3041170</v>
      </c>
      <c r="M111" s="345">
        <v>4561755</v>
      </c>
      <c r="N111" s="566">
        <f t="shared" si="9"/>
        <v>9123510</v>
      </c>
      <c r="O111" s="567">
        <f t="shared" si="6"/>
        <v>11328562.699999999</v>
      </c>
      <c r="R111" s="36"/>
    </row>
    <row r="112" spans="1:18" s="1" customFormat="1" x14ac:dyDescent="0.2">
      <c r="A112" s="352">
        <v>101</v>
      </c>
      <c r="B112" s="56" t="s">
        <v>171</v>
      </c>
      <c r="C112" s="154" t="s">
        <v>241</v>
      </c>
      <c r="D112" s="569"/>
      <c r="E112" s="345"/>
      <c r="F112" s="345"/>
      <c r="G112" s="345"/>
      <c r="H112" s="570">
        <f t="shared" si="7"/>
        <v>0</v>
      </c>
      <c r="I112" s="570">
        <f t="shared" si="7"/>
        <v>0</v>
      </c>
      <c r="J112" s="571">
        <f t="shared" si="8"/>
        <v>0</v>
      </c>
      <c r="K112" s="565">
        <v>1520585</v>
      </c>
      <c r="L112" s="345">
        <v>3041170</v>
      </c>
      <c r="M112" s="345">
        <v>4561755</v>
      </c>
      <c r="N112" s="566">
        <f t="shared" si="9"/>
        <v>9123510</v>
      </c>
      <c r="O112" s="567">
        <f t="shared" si="6"/>
        <v>9123510</v>
      </c>
      <c r="R112" s="36"/>
    </row>
    <row r="113" spans="1:18" s="1" customFormat="1" x14ac:dyDescent="0.2">
      <c r="A113" s="352">
        <v>102</v>
      </c>
      <c r="B113" s="70" t="s">
        <v>172</v>
      </c>
      <c r="C113" s="154" t="s">
        <v>173</v>
      </c>
      <c r="D113" s="569"/>
      <c r="E113" s="345"/>
      <c r="F113" s="345"/>
      <c r="G113" s="345"/>
      <c r="H113" s="570">
        <f t="shared" si="7"/>
        <v>0</v>
      </c>
      <c r="I113" s="570">
        <f t="shared" si="7"/>
        <v>0</v>
      </c>
      <c r="J113" s="571">
        <f t="shared" si="8"/>
        <v>0</v>
      </c>
      <c r="K113" s="565"/>
      <c r="L113" s="345"/>
      <c r="M113" s="345"/>
      <c r="N113" s="566">
        <f t="shared" si="9"/>
        <v>0</v>
      </c>
      <c r="O113" s="567">
        <f t="shared" si="6"/>
        <v>0</v>
      </c>
      <c r="R113" s="36"/>
    </row>
    <row r="114" spans="1:18" s="1" customFormat="1" x14ac:dyDescent="0.2">
      <c r="A114" s="352">
        <v>103</v>
      </c>
      <c r="B114" s="70" t="s">
        <v>174</v>
      </c>
      <c r="C114" s="154" t="s">
        <v>175</v>
      </c>
      <c r="D114" s="569"/>
      <c r="E114" s="345"/>
      <c r="F114" s="345"/>
      <c r="G114" s="345"/>
      <c r="H114" s="570">
        <f t="shared" si="7"/>
        <v>0</v>
      </c>
      <c r="I114" s="570">
        <f t="shared" si="7"/>
        <v>0</v>
      </c>
      <c r="J114" s="571">
        <f t="shared" si="8"/>
        <v>0</v>
      </c>
      <c r="K114" s="565"/>
      <c r="L114" s="345"/>
      <c r="M114" s="345"/>
      <c r="N114" s="566">
        <f t="shared" si="9"/>
        <v>0</v>
      </c>
      <c r="O114" s="567">
        <f t="shared" si="6"/>
        <v>0</v>
      </c>
      <c r="R114" s="36"/>
    </row>
    <row r="115" spans="1:18" s="1" customFormat="1" x14ac:dyDescent="0.2">
      <c r="A115" s="352">
        <v>104</v>
      </c>
      <c r="B115" s="351" t="s">
        <v>176</v>
      </c>
      <c r="C115" s="154" t="s">
        <v>177</v>
      </c>
      <c r="D115" s="569"/>
      <c r="E115" s="345"/>
      <c r="F115" s="345"/>
      <c r="G115" s="345"/>
      <c r="H115" s="570">
        <f t="shared" si="7"/>
        <v>0</v>
      </c>
      <c r="I115" s="570">
        <f t="shared" si="7"/>
        <v>0</v>
      </c>
      <c r="J115" s="571">
        <f t="shared" si="8"/>
        <v>0</v>
      </c>
      <c r="K115" s="565"/>
      <c r="L115" s="345"/>
      <c r="M115" s="345"/>
      <c r="N115" s="566">
        <f t="shared" si="9"/>
        <v>0</v>
      </c>
      <c r="O115" s="567">
        <f t="shared" si="6"/>
        <v>0</v>
      </c>
      <c r="R115" s="36"/>
    </row>
    <row r="116" spans="1:18" s="1" customFormat="1" x14ac:dyDescent="0.2">
      <c r="A116" s="352">
        <v>105</v>
      </c>
      <c r="B116" s="351" t="s">
        <v>178</v>
      </c>
      <c r="C116" s="154" t="s">
        <v>179</v>
      </c>
      <c r="D116" s="569"/>
      <c r="E116" s="345"/>
      <c r="F116" s="345"/>
      <c r="G116" s="345"/>
      <c r="H116" s="570">
        <f t="shared" si="7"/>
        <v>0</v>
      </c>
      <c r="I116" s="570">
        <f t="shared" si="7"/>
        <v>0</v>
      </c>
      <c r="J116" s="571">
        <f t="shared" si="8"/>
        <v>0</v>
      </c>
      <c r="K116" s="565"/>
      <c r="L116" s="345"/>
      <c r="M116" s="345"/>
      <c r="N116" s="566">
        <f t="shared" si="9"/>
        <v>0</v>
      </c>
      <c r="O116" s="567">
        <f t="shared" si="6"/>
        <v>0</v>
      </c>
      <c r="R116" s="36"/>
    </row>
    <row r="117" spans="1:18" s="1" customFormat="1" x14ac:dyDescent="0.2">
      <c r="A117" s="352">
        <v>106</v>
      </c>
      <c r="B117" s="351" t="s">
        <v>180</v>
      </c>
      <c r="C117" s="154" t="s">
        <v>181</v>
      </c>
      <c r="D117" s="569"/>
      <c r="E117" s="345"/>
      <c r="F117" s="345"/>
      <c r="G117" s="345"/>
      <c r="H117" s="570">
        <f t="shared" si="7"/>
        <v>0</v>
      </c>
      <c r="I117" s="570">
        <f t="shared" si="7"/>
        <v>0</v>
      </c>
      <c r="J117" s="571">
        <f t="shared" si="8"/>
        <v>0</v>
      </c>
      <c r="K117" s="565"/>
      <c r="L117" s="345"/>
      <c r="M117" s="345"/>
      <c r="N117" s="566">
        <f t="shared" si="9"/>
        <v>0</v>
      </c>
      <c r="O117" s="567">
        <f t="shared" si="6"/>
        <v>0</v>
      </c>
      <c r="R117" s="36"/>
    </row>
    <row r="118" spans="1:18" s="1" customFormat="1" x14ac:dyDescent="0.2">
      <c r="A118" s="352">
        <v>107</v>
      </c>
      <c r="B118" s="351" t="s">
        <v>182</v>
      </c>
      <c r="C118" s="154" t="s">
        <v>183</v>
      </c>
      <c r="D118" s="569"/>
      <c r="E118" s="345"/>
      <c r="F118" s="345"/>
      <c r="G118" s="345"/>
      <c r="H118" s="570">
        <f t="shared" si="7"/>
        <v>0</v>
      </c>
      <c r="I118" s="570">
        <f t="shared" si="7"/>
        <v>0</v>
      </c>
      <c r="J118" s="571">
        <f t="shared" si="8"/>
        <v>0</v>
      </c>
      <c r="K118" s="565"/>
      <c r="L118" s="345"/>
      <c r="M118" s="345"/>
      <c r="N118" s="566">
        <f t="shared" si="9"/>
        <v>0</v>
      </c>
      <c r="O118" s="567">
        <f t="shared" si="6"/>
        <v>0</v>
      </c>
      <c r="R118" s="36"/>
    </row>
    <row r="119" spans="1:18" s="1" customFormat="1" x14ac:dyDescent="0.2">
      <c r="A119" s="352">
        <v>108</v>
      </c>
      <c r="B119" s="351" t="s">
        <v>184</v>
      </c>
      <c r="C119" s="154" t="s">
        <v>185</v>
      </c>
      <c r="D119" s="569"/>
      <c r="E119" s="345"/>
      <c r="F119" s="345"/>
      <c r="G119" s="345"/>
      <c r="H119" s="570">
        <f t="shared" si="7"/>
        <v>0</v>
      </c>
      <c r="I119" s="570">
        <f t="shared" si="7"/>
        <v>0</v>
      </c>
      <c r="J119" s="571">
        <f t="shared" si="8"/>
        <v>0</v>
      </c>
      <c r="K119" s="565"/>
      <c r="L119" s="345"/>
      <c r="M119" s="345"/>
      <c r="N119" s="566">
        <f t="shared" si="9"/>
        <v>0</v>
      </c>
      <c r="O119" s="567">
        <f t="shared" si="6"/>
        <v>0</v>
      </c>
      <c r="R119" s="36"/>
    </row>
    <row r="120" spans="1:18" s="1" customFormat="1" x14ac:dyDescent="0.2">
      <c r="A120" s="352">
        <v>109</v>
      </c>
      <c r="B120" s="351" t="s">
        <v>186</v>
      </c>
      <c r="C120" s="154" t="s">
        <v>187</v>
      </c>
      <c r="D120" s="569"/>
      <c r="E120" s="345"/>
      <c r="F120" s="345"/>
      <c r="G120" s="345"/>
      <c r="H120" s="570">
        <f t="shared" si="7"/>
        <v>0</v>
      </c>
      <c r="I120" s="570">
        <f t="shared" si="7"/>
        <v>0</v>
      </c>
      <c r="J120" s="571">
        <f t="shared" si="8"/>
        <v>0</v>
      </c>
      <c r="K120" s="565"/>
      <c r="L120" s="345"/>
      <c r="M120" s="345"/>
      <c r="N120" s="566">
        <f t="shared" si="9"/>
        <v>0</v>
      </c>
      <c r="O120" s="567">
        <f t="shared" si="6"/>
        <v>0</v>
      </c>
      <c r="R120" s="36"/>
    </row>
    <row r="121" spans="1:18" s="1" customFormat="1" x14ac:dyDescent="0.2">
      <c r="A121" s="352">
        <v>110</v>
      </c>
      <c r="B121" s="104" t="s">
        <v>188</v>
      </c>
      <c r="C121" s="160" t="s">
        <v>189</v>
      </c>
      <c r="D121" s="569"/>
      <c r="E121" s="345"/>
      <c r="F121" s="345"/>
      <c r="G121" s="345"/>
      <c r="H121" s="570">
        <f t="shared" si="7"/>
        <v>0</v>
      </c>
      <c r="I121" s="570">
        <f t="shared" si="7"/>
        <v>0</v>
      </c>
      <c r="J121" s="571">
        <f t="shared" si="8"/>
        <v>0</v>
      </c>
      <c r="K121" s="565"/>
      <c r="L121" s="345"/>
      <c r="M121" s="345"/>
      <c r="N121" s="566">
        <f t="shared" si="9"/>
        <v>0</v>
      </c>
      <c r="O121" s="567">
        <f t="shared" si="6"/>
        <v>0</v>
      </c>
      <c r="R121" s="36"/>
    </row>
    <row r="122" spans="1:18" s="1" customFormat="1" x14ac:dyDescent="0.2">
      <c r="A122" s="352">
        <v>111</v>
      </c>
      <c r="B122" s="104" t="s">
        <v>278</v>
      </c>
      <c r="C122" s="160" t="s">
        <v>250</v>
      </c>
      <c r="D122" s="569"/>
      <c r="E122" s="345"/>
      <c r="F122" s="345"/>
      <c r="G122" s="345"/>
      <c r="H122" s="570">
        <f t="shared" si="7"/>
        <v>0</v>
      </c>
      <c r="I122" s="570">
        <f t="shared" si="7"/>
        <v>0</v>
      </c>
      <c r="J122" s="571">
        <f t="shared" si="8"/>
        <v>0</v>
      </c>
      <c r="K122" s="565"/>
      <c r="L122" s="345"/>
      <c r="M122" s="345"/>
      <c r="N122" s="566">
        <f t="shared" si="9"/>
        <v>0</v>
      </c>
      <c r="O122" s="567">
        <f t="shared" si="6"/>
        <v>0</v>
      </c>
      <c r="R122" s="36"/>
    </row>
    <row r="123" spans="1:18" s="1" customFormat="1" x14ac:dyDescent="0.2">
      <c r="A123" s="352">
        <v>112</v>
      </c>
      <c r="B123" s="56" t="s">
        <v>190</v>
      </c>
      <c r="C123" s="154" t="s">
        <v>191</v>
      </c>
      <c r="D123" s="569"/>
      <c r="E123" s="345"/>
      <c r="F123" s="345"/>
      <c r="G123" s="345"/>
      <c r="H123" s="570">
        <f t="shared" si="7"/>
        <v>0</v>
      </c>
      <c r="I123" s="570">
        <f t="shared" si="7"/>
        <v>0</v>
      </c>
      <c r="J123" s="571">
        <f t="shared" si="8"/>
        <v>0</v>
      </c>
      <c r="K123" s="565"/>
      <c r="L123" s="345"/>
      <c r="M123" s="345"/>
      <c r="N123" s="566">
        <f t="shared" si="9"/>
        <v>0</v>
      </c>
      <c r="O123" s="567">
        <f t="shared" si="6"/>
        <v>0</v>
      </c>
      <c r="R123" s="36"/>
    </row>
    <row r="124" spans="1:18" s="1" customFormat="1" x14ac:dyDescent="0.2">
      <c r="A124" s="352">
        <v>113</v>
      </c>
      <c r="B124" s="351" t="s">
        <v>192</v>
      </c>
      <c r="C124" s="154" t="s">
        <v>193</v>
      </c>
      <c r="D124" s="569"/>
      <c r="E124" s="345"/>
      <c r="F124" s="345"/>
      <c r="G124" s="345"/>
      <c r="H124" s="570">
        <f t="shared" si="7"/>
        <v>0</v>
      </c>
      <c r="I124" s="570">
        <f t="shared" si="7"/>
        <v>0</v>
      </c>
      <c r="J124" s="571">
        <f t="shared" si="8"/>
        <v>0</v>
      </c>
      <c r="K124" s="565"/>
      <c r="L124" s="345"/>
      <c r="M124" s="345"/>
      <c r="N124" s="566">
        <f t="shared" si="9"/>
        <v>0</v>
      </c>
      <c r="O124" s="567">
        <f t="shared" si="6"/>
        <v>0</v>
      </c>
      <c r="R124" s="36"/>
    </row>
    <row r="125" spans="1:18" s="1" customFormat="1" x14ac:dyDescent="0.2">
      <c r="A125" s="352">
        <v>114</v>
      </c>
      <c r="B125" s="70" t="s">
        <v>194</v>
      </c>
      <c r="C125" s="161" t="s">
        <v>195</v>
      </c>
      <c r="D125" s="569"/>
      <c r="E125" s="345"/>
      <c r="F125" s="345"/>
      <c r="G125" s="345"/>
      <c r="H125" s="570">
        <f t="shared" si="7"/>
        <v>0</v>
      </c>
      <c r="I125" s="570">
        <f t="shared" si="7"/>
        <v>0</v>
      </c>
      <c r="J125" s="571">
        <f t="shared" si="8"/>
        <v>0</v>
      </c>
      <c r="K125" s="565"/>
      <c r="L125" s="345"/>
      <c r="M125" s="345"/>
      <c r="N125" s="566">
        <f t="shared" si="9"/>
        <v>0</v>
      </c>
      <c r="O125" s="567">
        <f t="shared" si="6"/>
        <v>0</v>
      </c>
      <c r="R125" s="36"/>
    </row>
    <row r="126" spans="1:18" s="1" customFormat="1" x14ac:dyDescent="0.2">
      <c r="A126" s="352">
        <v>115</v>
      </c>
      <c r="B126" s="351" t="s">
        <v>196</v>
      </c>
      <c r="C126" s="154" t="s">
        <v>294</v>
      </c>
      <c r="D126" s="569"/>
      <c r="E126" s="345"/>
      <c r="F126" s="345"/>
      <c r="G126" s="345"/>
      <c r="H126" s="570">
        <f t="shared" si="7"/>
        <v>0</v>
      </c>
      <c r="I126" s="570">
        <f t="shared" si="7"/>
        <v>0</v>
      </c>
      <c r="J126" s="571">
        <f t="shared" si="8"/>
        <v>0</v>
      </c>
      <c r="K126" s="565"/>
      <c r="L126" s="345"/>
      <c r="M126" s="345"/>
      <c r="N126" s="566">
        <f t="shared" si="9"/>
        <v>0</v>
      </c>
      <c r="O126" s="567">
        <f t="shared" si="6"/>
        <v>0</v>
      </c>
      <c r="R126" s="36"/>
    </row>
    <row r="127" spans="1:18" s="1" customFormat="1" x14ac:dyDescent="0.2">
      <c r="A127" s="352">
        <v>116</v>
      </c>
      <c r="B127" s="56" t="s">
        <v>197</v>
      </c>
      <c r="C127" s="154" t="s">
        <v>279</v>
      </c>
      <c r="D127" s="569"/>
      <c r="E127" s="345"/>
      <c r="F127" s="345"/>
      <c r="G127" s="345"/>
      <c r="H127" s="570">
        <f t="shared" si="7"/>
        <v>0</v>
      </c>
      <c r="I127" s="570">
        <f t="shared" si="7"/>
        <v>0</v>
      </c>
      <c r="J127" s="571">
        <f t="shared" si="8"/>
        <v>0</v>
      </c>
      <c r="K127" s="565"/>
      <c r="L127" s="345"/>
      <c r="M127" s="345"/>
      <c r="N127" s="566">
        <f t="shared" si="9"/>
        <v>0</v>
      </c>
      <c r="O127" s="567">
        <f t="shared" si="6"/>
        <v>0</v>
      </c>
      <c r="R127" s="36"/>
    </row>
    <row r="128" spans="1:18" s="1" customFormat="1" x14ac:dyDescent="0.2">
      <c r="A128" s="352">
        <v>117</v>
      </c>
      <c r="B128" s="56" t="s">
        <v>198</v>
      </c>
      <c r="C128" s="154" t="s">
        <v>199</v>
      </c>
      <c r="D128" s="569"/>
      <c r="E128" s="345"/>
      <c r="F128" s="345"/>
      <c r="G128" s="345"/>
      <c r="H128" s="570">
        <f t="shared" si="7"/>
        <v>0</v>
      </c>
      <c r="I128" s="570">
        <f t="shared" si="7"/>
        <v>0</v>
      </c>
      <c r="J128" s="571">
        <f t="shared" si="8"/>
        <v>0</v>
      </c>
      <c r="K128" s="565"/>
      <c r="L128" s="345"/>
      <c r="M128" s="345"/>
      <c r="N128" s="566">
        <f t="shared" si="9"/>
        <v>0</v>
      </c>
      <c r="O128" s="567">
        <f t="shared" si="6"/>
        <v>0</v>
      </c>
      <c r="R128" s="36"/>
    </row>
    <row r="129" spans="1:18" s="1" customFormat="1" x14ac:dyDescent="0.2">
      <c r="A129" s="352">
        <v>118</v>
      </c>
      <c r="B129" s="56" t="s">
        <v>200</v>
      </c>
      <c r="C129" s="154" t="s">
        <v>201</v>
      </c>
      <c r="D129" s="569"/>
      <c r="E129" s="345"/>
      <c r="F129" s="345"/>
      <c r="G129" s="345"/>
      <c r="H129" s="570">
        <f t="shared" si="7"/>
        <v>0</v>
      </c>
      <c r="I129" s="570">
        <f t="shared" si="7"/>
        <v>0</v>
      </c>
      <c r="J129" s="571">
        <f t="shared" si="8"/>
        <v>0</v>
      </c>
      <c r="K129" s="572"/>
      <c r="L129" s="573"/>
      <c r="M129" s="573"/>
      <c r="N129" s="574">
        <f t="shared" si="9"/>
        <v>0</v>
      </c>
      <c r="O129" s="567">
        <f t="shared" si="6"/>
        <v>0</v>
      </c>
      <c r="R129" s="36"/>
    </row>
    <row r="130" spans="1:18" s="1" customFormat="1" x14ac:dyDescent="0.2">
      <c r="A130" s="352">
        <v>119</v>
      </c>
      <c r="B130" s="70" t="s">
        <v>202</v>
      </c>
      <c r="C130" s="154" t="s">
        <v>203</v>
      </c>
      <c r="D130" s="569"/>
      <c r="E130" s="345"/>
      <c r="F130" s="345"/>
      <c r="G130" s="345"/>
      <c r="H130" s="570">
        <f t="shared" si="7"/>
        <v>0</v>
      </c>
      <c r="I130" s="570">
        <f t="shared" si="7"/>
        <v>0</v>
      </c>
      <c r="J130" s="571">
        <f t="shared" si="8"/>
        <v>0</v>
      </c>
      <c r="K130" s="572"/>
      <c r="L130" s="573"/>
      <c r="M130" s="573"/>
      <c r="N130" s="574">
        <f t="shared" si="9"/>
        <v>0</v>
      </c>
      <c r="O130" s="567">
        <f t="shared" si="6"/>
        <v>0</v>
      </c>
      <c r="R130" s="36"/>
    </row>
    <row r="131" spans="1:18" s="1" customFormat="1" x14ac:dyDescent="0.2">
      <c r="A131" s="352">
        <v>120</v>
      </c>
      <c r="B131" s="56" t="s">
        <v>204</v>
      </c>
      <c r="C131" s="154" t="s">
        <v>205</v>
      </c>
      <c r="D131" s="569"/>
      <c r="E131" s="345"/>
      <c r="F131" s="345"/>
      <c r="G131" s="345"/>
      <c r="H131" s="570">
        <f t="shared" si="7"/>
        <v>0</v>
      </c>
      <c r="I131" s="570">
        <f t="shared" si="7"/>
        <v>0</v>
      </c>
      <c r="J131" s="571">
        <f t="shared" si="8"/>
        <v>0</v>
      </c>
      <c r="K131" s="572"/>
      <c r="L131" s="573"/>
      <c r="M131" s="573"/>
      <c r="N131" s="574">
        <f t="shared" si="9"/>
        <v>0</v>
      </c>
      <c r="O131" s="567">
        <f t="shared" si="6"/>
        <v>0</v>
      </c>
      <c r="R131" s="36"/>
    </row>
    <row r="132" spans="1:18" s="1" customFormat="1" x14ac:dyDescent="0.2">
      <c r="A132" s="352">
        <v>121</v>
      </c>
      <c r="B132" s="351" t="s">
        <v>206</v>
      </c>
      <c r="C132" s="154" t="s">
        <v>207</v>
      </c>
      <c r="D132" s="569"/>
      <c r="E132" s="345"/>
      <c r="F132" s="345"/>
      <c r="G132" s="345"/>
      <c r="H132" s="570">
        <f t="shared" si="7"/>
        <v>0</v>
      </c>
      <c r="I132" s="570">
        <f t="shared" si="7"/>
        <v>0</v>
      </c>
      <c r="J132" s="571">
        <f t="shared" si="8"/>
        <v>0</v>
      </c>
      <c r="K132" s="572"/>
      <c r="L132" s="573"/>
      <c r="M132" s="573"/>
      <c r="N132" s="574">
        <f t="shared" si="9"/>
        <v>0</v>
      </c>
      <c r="O132" s="567">
        <f t="shared" si="6"/>
        <v>0</v>
      </c>
      <c r="R132" s="36"/>
    </row>
    <row r="133" spans="1:18" s="1" customFormat="1" x14ac:dyDescent="0.2">
      <c r="A133" s="352">
        <v>122</v>
      </c>
      <c r="B133" s="351" t="s">
        <v>208</v>
      </c>
      <c r="C133" s="154" t="s">
        <v>209</v>
      </c>
      <c r="D133" s="569"/>
      <c r="E133" s="345"/>
      <c r="F133" s="345"/>
      <c r="G133" s="345"/>
      <c r="H133" s="570">
        <f t="shared" si="7"/>
        <v>0</v>
      </c>
      <c r="I133" s="570">
        <f t="shared" si="7"/>
        <v>0</v>
      </c>
      <c r="J133" s="571">
        <f t="shared" si="8"/>
        <v>0</v>
      </c>
      <c r="K133" s="572"/>
      <c r="L133" s="573"/>
      <c r="M133" s="573"/>
      <c r="N133" s="574">
        <f t="shared" si="9"/>
        <v>0</v>
      </c>
      <c r="O133" s="567">
        <f t="shared" ref="O133:O151" si="10">J133+N133</f>
        <v>0</v>
      </c>
      <c r="R133" s="36"/>
    </row>
    <row r="134" spans="1:18" s="1" customFormat="1" x14ac:dyDescent="0.2">
      <c r="A134" s="352">
        <v>123</v>
      </c>
      <c r="B134" s="351" t="s">
        <v>210</v>
      </c>
      <c r="C134" s="154" t="s">
        <v>247</v>
      </c>
      <c r="D134" s="569"/>
      <c r="E134" s="345"/>
      <c r="F134" s="345"/>
      <c r="G134" s="345"/>
      <c r="H134" s="570">
        <f t="shared" si="7"/>
        <v>0</v>
      </c>
      <c r="I134" s="570">
        <f t="shared" si="7"/>
        <v>0</v>
      </c>
      <c r="J134" s="571">
        <f t="shared" si="8"/>
        <v>0</v>
      </c>
      <c r="K134" s="572"/>
      <c r="L134" s="573"/>
      <c r="M134" s="573"/>
      <c r="N134" s="574">
        <f t="shared" si="9"/>
        <v>0</v>
      </c>
      <c r="O134" s="567">
        <f t="shared" si="10"/>
        <v>0</v>
      </c>
      <c r="R134" s="36"/>
    </row>
    <row r="135" spans="1:18" s="1" customFormat="1" x14ac:dyDescent="0.2">
      <c r="A135" s="352">
        <v>124</v>
      </c>
      <c r="B135" s="351" t="s">
        <v>211</v>
      </c>
      <c r="C135" s="154" t="s">
        <v>212</v>
      </c>
      <c r="D135" s="569">
        <v>1386328.55</v>
      </c>
      <c r="E135" s="345">
        <v>734055</v>
      </c>
      <c r="F135" s="345"/>
      <c r="G135" s="345">
        <v>1468110</v>
      </c>
      <c r="H135" s="570">
        <f t="shared" si="7"/>
        <v>1386328.55</v>
      </c>
      <c r="I135" s="570">
        <f t="shared" si="7"/>
        <v>2202165</v>
      </c>
      <c r="J135" s="571">
        <f t="shared" si="8"/>
        <v>3588493.55</v>
      </c>
      <c r="K135" s="572">
        <v>3041170</v>
      </c>
      <c r="L135" s="573">
        <v>19211900.300000001</v>
      </c>
      <c r="M135" s="573">
        <v>9123510</v>
      </c>
      <c r="N135" s="574">
        <f t="shared" si="9"/>
        <v>31376580.300000001</v>
      </c>
      <c r="O135" s="567">
        <f t="shared" si="10"/>
        <v>34965073.850000001</v>
      </c>
      <c r="R135" s="36"/>
    </row>
    <row r="136" spans="1:18" s="1" customFormat="1" x14ac:dyDescent="0.2">
      <c r="A136" s="352">
        <v>125</v>
      </c>
      <c r="B136" s="351" t="s">
        <v>213</v>
      </c>
      <c r="C136" s="154" t="s">
        <v>41</v>
      </c>
      <c r="D136" s="569"/>
      <c r="E136" s="345"/>
      <c r="F136" s="345"/>
      <c r="G136" s="345"/>
      <c r="H136" s="570">
        <f t="shared" si="7"/>
        <v>0</v>
      </c>
      <c r="I136" s="570">
        <f t="shared" si="7"/>
        <v>0</v>
      </c>
      <c r="J136" s="571">
        <f t="shared" si="8"/>
        <v>0</v>
      </c>
      <c r="K136" s="572"/>
      <c r="L136" s="573"/>
      <c r="M136" s="573"/>
      <c r="N136" s="574">
        <f t="shared" si="9"/>
        <v>0</v>
      </c>
      <c r="O136" s="567">
        <f t="shared" si="10"/>
        <v>0</v>
      </c>
      <c r="R136" s="36"/>
    </row>
    <row r="137" spans="1:18" s="1" customFormat="1" x14ac:dyDescent="0.2">
      <c r="A137" s="352">
        <v>126</v>
      </c>
      <c r="B137" s="70" t="s">
        <v>214</v>
      </c>
      <c r="C137" s="154" t="s">
        <v>47</v>
      </c>
      <c r="D137" s="569"/>
      <c r="E137" s="345">
        <v>423305.05</v>
      </c>
      <c r="F137" s="345"/>
      <c r="G137" s="345">
        <v>420858.2</v>
      </c>
      <c r="H137" s="570">
        <f t="shared" si="7"/>
        <v>0</v>
      </c>
      <c r="I137" s="570">
        <f t="shared" si="7"/>
        <v>844163.25</v>
      </c>
      <c r="J137" s="571">
        <f t="shared" si="8"/>
        <v>844163.25</v>
      </c>
      <c r="K137" s="572">
        <v>456175.5</v>
      </c>
      <c r="L137" s="573">
        <v>912351</v>
      </c>
      <c r="M137" s="573">
        <v>1727937.5</v>
      </c>
      <c r="N137" s="574">
        <f t="shared" si="9"/>
        <v>3096464</v>
      </c>
      <c r="O137" s="567">
        <f t="shared" si="10"/>
        <v>3940627.25</v>
      </c>
      <c r="R137" s="36"/>
    </row>
    <row r="138" spans="1:18" s="1" customFormat="1" x14ac:dyDescent="0.2">
      <c r="A138" s="352">
        <v>127</v>
      </c>
      <c r="B138" s="70" t="s">
        <v>215</v>
      </c>
      <c r="C138" s="154" t="s">
        <v>251</v>
      </c>
      <c r="D138" s="569"/>
      <c r="E138" s="345"/>
      <c r="F138" s="345"/>
      <c r="G138" s="345"/>
      <c r="H138" s="570">
        <f t="shared" ref="H138:I151" si="11">D138+F138</f>
        <v>0</v>
      </c>
      <c r="I138" s="570">
        <f t="shared" si="11"/>
        <v>0</v>
      </c>
      <c r="J138" s="571">
        <f t="shared" ref="J138:J151" si="12">H138+I138</f>
        <v>0</v>
      </c>
      <c r="K138" s="572"/>
      <c r="L138" s="573"/>
      <c r="M138" s="573"/>
      <c r="N138" s="574">
        <f t="shared" ref="N138:N151" si="13">SUM(K138:M138)</f>
        <v>0</v>
      </c>
      <c r="O138" s="567">
        <f t="shared" si="10"/>
        <v>0</v>
      </c>
      <c r="R138" s="36"/>
    </row>
    <row r="139" spans="1:18" s="1" customFormat="1" x14ac:dyDescent="0.2">
      <c r="A139" s="352">
        <v>128</v>
      </c>
      <c r="B139" s="70" t="s">
        <v>216</v>
      </c>
      <c r="C139" s="154" t="s">
        <v>49</v>
      </c>
      <c r="D139" s="569"/>
      <c r="E139" s="345"/>
      <c r="F139" s="345"/>
      <c r="G139" s="345"/>
      <c r="H139" s="570">
        <f t="shared" si="11"/>
        <v>0</v>
      </c>
      <c r="I139" s="570">
        <f t="shared" si="11"/>
        <v>0</v>
      </c>
      <c r="J139" s="571">
        <f t="shared" si="12"/>
        <v>0</v>
      </c>
      <c r="K139" s="572"/>
      <c r="L139" s="573"/>
      <c r="M139" s="573"/>
      <c r="N139" s="574">
        <f t="shared" si="13"/>
        <v>0</v>
      </c>
      <c r="O139" s="567">
        <f t="shared" si="10"/>
        <v>0</v>
      </c>
      <c r="R139" s="36"/>
    </row>
    <row r="140" spans="1:18" s="1" customFormat="1" x14ac:dyDescent="0.2">
      <c r="A140" s="352">
        <v>129</v>
      </c>
      <c r="B140" s="351" t="s">
        <v>217</v>
      </c>
      <c r="C140" s="154" t="s">
        <v>48</v>
      </c>
      <c r="D140" s="569"/>
      <c r="E140" s="345"/>
      <c r="F140" s="345"/>
      <c r="G140" s="345"/>
      <c r="H140" s="570">
        <f t="shared" si="11"/>
        <v>0</v>
      </c>
      <c r="I140" s="570">
        <f t="shared" si="11"/>
        <v>0</v>
      </c>
      <c r="J140" s="571">
        <f t="shared" si="12"/>
        <v>0</v>
      </c>
      <c r="K140" s="572"/>
      <c r="L140" s="573"/>
      <c r="M140" s="573"/>
      <c r="N140" s="574">
        <f t="shared" si="13"/>
        <v>0</v>
      </c>
      <c r="O140" s="567">
        <f t="shared" si="10"/>
        <v>0</v>
      </c>
      <c r="R140" s="36"/>
    </row>
    <row r="141" spans="1:18" s="1" customFormat="1" x14ac:dyDescent="0.2">
      <c r="A141" s="352">
        <v>130</v>
      </c>
      <c r="B141" s="351" t="s">
        <v>218</v>
      </c>
      <c r="C141" s="154" t="s">
        <v>219</v>
      </c>
      <c r="D141" s="569"/>
      <c r="E141" s="345"/>
      <c r="F141" s="345"/>
      <c r="G141" s="345"/>
      <c r="H141" s="570">
        <f t="shared" si="11"/>
        <v>0</v>
      </c>
      <c r="I141" s="570">
        <f t="shared" si="11"/>
        <v>0</v>
      </c>
      <c r="J141" s="571">
        <f t="shared" si="12"/>
        <v>0</v>
      </c>
      <c r="K141" s="572"/>
      <c r="L141" s="573"/>
      <c r="M141" s="573"/>
      <c r="N141" s="574">
        <f t="shared" si="13"/>
        <v>0</v>
      </c>
      <c r="O141" s="567">
        <f t="shared" si="10"/>
        <v>0</v>
      </c>
      <c r="R141" s="36"/>
    </row>
    <row r="142" spans="1:18" s="1" customFormat="1" x14ac:dyDescent="0.2">
      <c r="A142" s="352">
        <v>131</v>
      </c>
      <c r="B142" s="351" t="s">
        <v>220</v>
      </c>
      <c r="C142" s="154" t="s">
        <v>42</v>
      </c>
      <c r="D142" s="569">
        <v>653771.6</v>
      </c>
      <c r="E142" s="345"/>
      <c r="F142" s="345">
        <v>653282.25</v>
      </c>
      <c r="G142" s="345"/>
      <c r="H142" s="570">
        <f t="shared" si="11"/>
        <v>1307053.8500000001</v>
      </c>
      <c r="I142" s="570">
        <f t="shared" si="11"/>
        <v>0</v>
      </c>
      <c r="J142" s="571">
        <f t="shared" si="12"/>
        <v>1307053.8500000001</v>
      </c>
      <c r="K142" s="572">
        <v>10644095</v>
      </c>
      <c r="L142" s="573">
        <v>21288190</v>
      </c>
      <c r="M142" s="573">
        <v>31932285</v>
      </c>
      <c r="N142" s="574">
        <f t="shared" si="13"/>
        <v>63864570</v>
      </c>
      <c r="O142" s="567">
        <f t="shared" si="10"/>
        <v>65171623.850000001</v>
      </c>
      <c r="R142" s="36"/>
    </row>
    <row r="143" spans="1:18" s="1" customFormat="1" x14ac:dyDescent="0.2">
      <c r="A143" s="352">
        <v>132</v>
      </c>
      <c r="B143" s="70" t="s">
        <v>221</v>
      </c>
      <c r="C143" s="154" t="s">
        <v>249</v>
      </c>
      <c r="D143" s="569">
        <v>662579.9</v>
      </c>
      <c r="E143" s="345"/>
      <c r="F143" s="345">
        <v>745280.05</v>
      </c>
      <c r="G143" s="345"/>
      <c r="H143" s="570">
        <f t="shared" si="11"/>
        <v>1407859.9500000002</v>
      </c>
      <c r="I143" s="570">
        <f t="shared" si="11"/>
        <v>0</v>
      </c>
      <c r="J143" s="571">
        <f t="shared" si="12"/>
        <v>1407859.9500000002</v>
      </c>
      <c r="K143" s="572"/>
      <c r="L143" s="573"/>
      <c r="M143" s="573"/>
      <c r="N143" s="574">
        <f t="shared" si="13"/>
        <v>0</v>
      </c>
      <c r="O143" s="567">
        <f t="shared" si="10"/>
        <v>1407859.9500000002</v>
      </c>
      <c r="R143" s="36"/>
    </row>
    <row r="144" spans="1:18" s="1" customFormat="1" x14ac:dyDescent="0.2">
      <c r="A144" s="352">
        <v>133</v>
      </c>
      <c r="B144" s="56" t="s">
        <v>222</v>
      </c>
      <c r="C144" s="154" t="s">
        <v>223</v>
      </c>
      <c r="D144" s="569">
        <v>716897.75</v>
      </c>
      <c r="E144" s="345">
        <v>868631.75</v>
      </c>
      <c r="F144" s="345">
        <v>876915.19999999995</v>
      </c>
      <c r="G144" s="345">
        <v>367027.5</v>
      </c>
      <c r="H144" s="570">
        <f t="shared" si="11"/>
        <v>1593812.95</v>
      </c>
      <c r="I144" s="570">
        <f t="shared" si="11"/>
        <v>1235659.25</v>
      </c>
      <c r="J144" s="571">
        <f t="shared" si="12"/>
        <v>2829472.2</v>
      </c>
      <c r="K144" s="572">
        <v>1548232</v>
      </c>
      <c r="L144" s="573">
        <v>0</v>
      </c>
      <c r="M144" s="573"/>
      <c r="N144" s="574">
        <f t="shared" si="13"/>
        <v>1548232</v>
      </c>
      <c r="O144" s="567">
        <f t="shared" si="10"/>
        <v>4377704.2</v>
      </c>
      <c r="R144" s="36"/>
    </row>
    <row r="145" spans="1:18" s="1" customFormat="1" x14ac:dyDescent="0.2">
      <c r="A145" s="352">
        <v>134</v>
      </c>
      <c r="B145" s="351" t="s">
        <v>224</v>
      </c>
      <c r="C145" s="154" t="s">
        <v>225</v>
      </c>
      <c r="D145" s="569"/>
      <c r="E145" s="345"/>
      <c r="F145" s="345"/>
      <c r="G145" s="345"/>
      <c r="H145" s="570">
        <f t="shared" si="11"/>
        <v>0</v>
      </c>
      <c r="I145" s="570">
        <f t="shared" si="11"/>
        <v>0</v>
      </c>
      <c r="J145" s="571">
        <f t="shared" si="12"/>
        <v>0</v>
      </c>
      <c r="K145" s="572"/>
      <c r="L145" s="573"/>
      <c r="M145" s="573"/>
      <c r="N145" s="574">
        <f t="shared" si="13"/>
        <v>0</v>
      </c>
      <c r="O145" s="567">
        <f t="shared" si="10"/>
        <v>0</v>
      </c>
      <c r="R145" s="36"/>
    </row>
    <row r="146" spans="1:18" s="1" customFormat="1" x14ac:dyDescent="0.2">
      <c r="A146" s="352">
        <v>135</v>
      </c>
      <c r="B146" s="70" t="s">
        <v>226</v>
      </c>
      <c r="C146" s="154" t="s">
        <v>227</v>
      </c>
      <c r="D146" s="569"/>
      <c r="E146" s="345"/>
      <c r="F146" s="345"/>
      <c r="G146" s="345"/>
      <c r="H146" s="570">
        <f t="shared" si="11"/>
        <v>0</v>
      </c>
      <c r="I146" s="570">
        <f t="shared" si="11"/>
        <v>0</v>
      </c>
      <c r="J146" s="571">
        <f t="shared" si="12"/>
        <v>0</v>
      </c>
      <c r="K146" s="572"/>
      <c r="L146" s="573"/>
      <c r="M146" s="573"/>
      <c r="N146" s="574">
        <f t="shared" si="13"/>
        <v>0</v>
      </c>
      <c r="O146" s="567">
        <f t="shared" si="10"/>
        <v>0</v>
      </c>
      <c r="R146" s="36"/>
    </row>
    <row r="147" spans="1:18" s="1" customFormat="1" x14ac:dyDescent="0.2">
      <c r="A147" s="352">
        <v>136</v>
      </c>
      <c r="B147" s="351" t="s">
        <v>228</v>
      </c>
      <c r="C147" s="154" t="s">
        <v>229</v>
      </c>
      <c r="D147" s="569"/>
      <c r="E147" s="345"/>
      <c r="F147" s="345"/>
      <c r="G147" s="345"/>
      <c r="H147" s="570">
        <f t="shared" si="11"/>
        <v>0</v>
      </c>
      <c r="I147" s="570">
        <f t="shared" si="11"/>
        <v>0</v>
      </c>
      <c r="J147" s="571">
        <f t="shared" si="12"/>
        <v>0</v>
      </c>
      <c r="K147" s="572"/>
      <c r="L147" s="573"/>
      <c r="M147" s="573"/>
      <c r="N147" s="574">
        <f t="shared" si="13"/>
        <v>0</v>
      </c>
      <c r="O147" s="567">
        <f t="shared" si="10"/>
        <v>0</v>
      </c>
      <c r="R147" s="36"/>
    </row>
    <row r="148" spans="1:18" s="1" customFormat="1" x14ac:dyDescent="0.2">
      <c r="A148" s="352">
        <v>137</v>
      </c>
      <c r="B148" s="58" t="s">
        <v>282</v>
      </c>
      <c r="C148" s="153" t="s">
        <v>283</v>
      </c>
      <c r="D148" s="569"/>
      <c r="E148" s="345"/>
      <c r="F148" s="345"/>
      <c r="G148" s="345"/>
      <c r="H148" s="570">
        <f t="shared" si="11"/>
        <v>0</v>
      </c>
      <c r="I148" s="570">
        <f t="shared" si="11"/>
        <v>0</v>
      </c>
      <c r="J148" s="571">
        <f t="shared" si="12"/>
        <v>0</v>
      </c>
      <c r="K148" s="572"/>
      <c r="L148" s="573"/>
      <c r="M148" s="573"/>
      <c r="N148" s="574">
        <f t="shared" si="13"/>
        <v>0</v>
      </c>
      <c r="O148" s="567">
        <f t="shared" si="10"/>
        <v>0</v>
      </c>
      <c r="R148" s="36"/>
    </row>
    <row r="149" spans="1:18" s="1" customFormat="1" x14ac:dyDescent="0.2">
      <c r="A149" s="303">
        <v>138</v>
      </c>
      <c r="B149" s="59" t="s">
        <v>284</v>
      </c>
      <c r="C149" s="575" t="s">
        <v>285</v>
      </c>
      <c r="D149" s="533"/>
      <c r="E149" s="345"/>
      <c r="F149" s="345"/>
      <c r="G149" s="345"/>
      <c r="H149" s="576">
        <f t="shared" si="11"/>
        <v>0</v>
      </c>
      <c r="I149" s="576">
        <f t="shared" si="11"/>
        <v>0</v>
      </c>
      <c r="J149" s="577">
        <f t="shared" si="12"/>
        <v>0</v>
      </c>
      <c r="K149" s="578"/>
      <c r="L149" s="573"/>
      <c r="M149" s="573"/>
      <c r="N149" s="574">
        <f t="shared" si="13"/>
        <v>0</v>
      </c>
      <c r="O149" s="567">
        <f t="shared" si="10"/>
        <v>0</v>
      </c>
      <c r="R149" s="36"/>
    </row>
    <row r="150" spans="1:18" s="1" customFormat="1" x14ac:dyDescent="0.2">
      <c r="A150" s="303">
        <v>139</v>
      </c>
      <c r="B150" s="188" t="s">
        <v>286</v>
      </c>
      <c r="C150" s="579" t="s">
        <v>287</v>
      </c>
      <c r="D150" s="533"/>
      <c r="E150" s="345"/>
      <c r="F150" s="345"/>
      <c r="G150" s="345"/>
      <c r="H150" s="576">
        <f t="shared" si="11"/>
        <v>0</v>
      </c>
      <c r="I150" s="576">
        <f t="shared" si="11"/>
        <v>0</v>
      </c>
      <c r="J150" s="577">
        <f t="shared" si="12"/>
        <v>0</v>
      </c>
      <c r="K150" s="580"/>
      <c r="L150" s="345">
        <v>1824702</v>
      </c>
      <c r="M150" s="345">
        <v>2737053</v>
      </c>
      <c r="N150" s="581">
        <f t="shared" si="13"/>
        <v>4561755</v>
      </c>
      <c r="O150" s="567">
        <f t="shared" si="10"/>
        <v>4561755</v>
      </c>
      <c r="R150" s="36"/>
    </row>
    <row r="151" spans="1:18" s="1" customFormat="1" x14ac:dyDescent="0.2">
      <c r="A151" s="353">
        <v>140</v>
      </c>
      <c r="B151" s="354" t="s">
        <v>292</v>
      </c>
      <c r="C151" s="582" t="s">
        <v>293</v>
      </c>
      <c r="D151" s="544"/>
      <c r="E151" s="545"/>
      <c r="F151" s="545"/>
      <c r="G151" s="545"/>
      <c r="H151" s="583">
        <f t="shared" si="11"/>
        <v>0</v>
      </c>
      <c r="I151" s="583">
        <f t="shared" si="11"/>
        <v>0</v>
      </c>
      <c r="J151" s="584">
        <f t="shared" si="12"/>
        <v>0</v>
      </c>
      <c r="K151" s="544"/>
      <c r="L151" s="545"/>
      <c r="M151" s="545"/>
      <c r="N151" s="585">
        <f t="shared" si="13"/>
        <v>0</v>
      </c>
      <c r="O151" s="586">
        <f t="shared" si="10"/>
        <v>0</v>
      </c>
      <c r="R151" s="36"/>
    </row>
    <row r="152" spans="1:18" s="1" customFormat="1" x14ac:dyDescent="0.2">
      <c r="A152" s="303">
        <v>141</v>
      </c>
      <c r="B152" s="332" t="s">
        <v>339</v>
      </c>
      <c r="C152" s="587" t="s">
        <v>338</v>
      </c>
      <c r="D152" s="533"/>
      <c r="E152" s="345">
        <v>636181</v>
      </c>
      <c r="F152" s="345"/>
      <c r="G152" s="345">
        <v>4477735.5</v>
      </c>
      <c r="H152" s="563">
        <f t="shared" ref="H152" si="14">D152+F152</f>
        <v>0</v>
      </c>
      <c r="I152" s="563">
        <f t="shared" ref="I152" si="15">E152+G152</f>
        <v>5113916.5</v>
      </c>
      <c r="J152" s="577">
        <f t="shared" ref="J152" si="16">H152+I152</f>
        <v>5113916.5</v>
      </c>
      <c r="K152" s="533"/>
      <c r="L152" s="345"/>
      <c r="M152" s="345"/>
      <c r="N152" s="581">
        <f t="shared" ref="N152" si="17">SUM(K152:M152)</f>
        <v>0</v>
      </c>
      <c r="O152" s="567">
        <f t="shared" ref="O152" si="18">J152+N152</f>
        <v>5113916.5</v>
      </c>
      <c r="R152" s="36"/>
    </row>
    <row r="153" spans="1:18" s="1" customFormat="1" ht="12.75" thickBot="1" x14ac:dyDescent="0.25">
      <c r="A153" s="283">
        <v>142</v>
      </c>
      <c r="B153" s="320" t="s">
        <v>341</v>
      </c>
      <c r="C153" s="588" t="s">
        <v>340</v>
      </c>
      <c r="D153" s="555"/>
      <c r="E153" s="556"/>
      <c r="F153" s="556"/>
      <c r="G153" s="556"/>
      <c r="H153" s="589">
        <f t="shared" ref="H153" si="19">D153+F153</f>
        <v>0</v>
      </c>
      <c r="I153" s="589">
        <f t="shared" ref="I153" si="20">E153+G153</f>
        <v>0</v>
      </c>
      <c r="J153" s="590">
        <f t="shared" ref="J153" si="21">H153+I153</f>
        <v>0</v>
      </c>
      <c r="K153" s="555"/>
      <c r="L153" s="556"/>
      <c r="M153" s="556">
        <v>22186717.5</v>
      </c>
      <c r="N153" s="591">
        <f t="shared" ref="N153" si="22">SUM(K153:M153)</f>
        <v>22186717.5</v>
      </c>
      <c r="O153" s="592">
        <f t="shared" ref="O153" si="23">J153+N153</f>
        <v>22186717.5</v>
      </c>
      <c r="R153" s="36"/>
    </row>
  </sheetData>
  <mergeCells count="18">
    <mergeCell ref="N4:N5"/>
    <mergeCell ref="D3:J3"/>
    <mergeCell ref="O3:O5"/>
    <mergeCell ref="A91:A94"/>
    <mergeCell ref="B91:B94"/>
    <mergeCell ref="K3:N3"/>
    <mergeCell ref="K4:K5"/>
    <mergeCell ref="M4:M5"/>
    <mergeCell ref="L4:L5"/>
    <mergeCell ref="A1:H1"/>
    <mergeCell ref="A8:C8"/>
    <mergeCell ref="A6:C6"/>
    <mergeCell ref="C3:C5"/>
    <mergeCell ref="B3:B5"/>
    <mergeCell ref="A3:A5"/>
    <mergeCell ref="D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4"/>
  <sheetViews>
    <sheetView zoomScale="90" zoomScaleNormal="90" workbookViewId="0">
      <pane xSplit="3" ySplit="8" topLeftCell="K119" activePane="bottomRight" state="frozen"/>
      <selection pane="topRight" activeCell="D1" sqref="D1"/>
      <selection pane="bottomLeft" activeCell="A12" sqref="A12"/>
      <selection pane="bottomRight" activeCell="R140" sqref="R140"/>
    </sheetView>
  </sheetViews>
  <sheetFormatPr defaultRowHeight="12" x14ac:dyDescent="0.2"/>
  <cols>
    <col min="1" max="1" width="5.140625" style="43" customWidth="1"/>
    <col min="2" max="2" width="9.140625" style="43"/>
    <col min="3" max="3" width="34.140625" style="43" customWidth="1"/>
    <col min="4" max="4" width="14" style="44" customWidth="1"/>
    <col min="5" max="5" width="12.85546875" style="44" customWidth="1"/>
    <col min="6" max="6" width="12.85546875" style="47" customWidth="1"/>
    <col min="7" max="7" width="11.85546875" style="44" customWidth="1"/>
    <col min="8" max="8" width="12.7109375" style="44" customWidth="1"/>
    <col min="9" max="9" width="14.140625" style="47" customWidth="1"/>
    <col min="10" max="10" width="14" style="47" customWidth="1"/>
    <col min="11" max="12" width="13.42578125" style="53" customWidth="1"/>
    <col min="13" max="13" width="13.85546875" style="77" customWidth="1"/>
    <col min="14" max="14" width="12.5703125" style="53" customWidth="1"/>
    <col min="15" max="15" width="14.140625" style="53" customWidth="1"/>
    <col min="16" max="16" width="12.85546875" style="77" customWidth="1"/>
    <col min="17" max="17" width="15.7109375" style="77" customWidth="1"/>
    <col min="18" max="16384" width="9.140625" style="43"/>
  </cols>
  <sheetData>
    <row r="1" spans="1:17" ht="15.75" x14ac:dyDescent="0.25">
      <c r="A1" s="492" t="s">
        <v>327</v>
      </c>
      <c r="B1" s="493"/>
      <c r="C1" s="493"/>
      <c r="D1" s="493"/>
      <c r="E1" s="493"/>
      <c r="F1" s="493"/>
      <c r="G1" s="493"/>
      <c r="H1" s="493"/>
      <c r="I1" s="493"/>
      <c r="J1" s="493"/>
      <c r="K1" s="494"/>
      <c r="L1" s="494"/>
      <c r="M1" s="494"/>
      <c r="N1" s="494"/>
      <c r="O1" s="494"/>
      <c r="P1" s="494"/>
    </row>
    <row r="2" spans="1:17" ht="12.75" thickBot="1" x14ac:dyDescent="0.25"/>
    <row r="3" spans="1:17" s="40" customFormat="1" ht="15" customHeight="1" x14ac:dyDescent="0.2">
      <c r="A3" s="394" t="s">
        <v>45</v>
      </c>
      <c r="B3" s="397" t="s">
        <v>295</v>
      </c>
      <c r="C3" s="400" t="s">
        <v>46</v>
      </c>
      <c r="D3" s="501" t="s">
        <v>290</v>
      </c>
      <c r="E3" s="502"/>
      <c r="F3" s="502"/>
      <c r="G3" s="502"/>
      <c r="H3" s="502"/>
      <c r="I3" s="502"/>
      <c r="J3" s="503"/>
      <c r="K3" s="486" t="s">
        <v>301</v>
      </c>
      <c r="L3" s="487"/>
      <c r="M3" s="488"/>
      <c r="N3" s="486" t="s">
        <v>302</v>
      </c>
      <c r="O3" s="491"/>
      <c r="P3" s="431"/>
      <c r="Q3" s="483" t="s">
        <v>289</v>
      </c>
    </row>
    <row r="4" spans="1:17" s="40" customFormat="1" ht="13.5" customHeight="1" x14ac:dyDescent="0.2">
      <c r="A4" s="495"/>
      <c r="B4" s="497"/>
      <c r="C4" s="499"/>
      <c r="D4" s="504" t="s">
        <v>252</v>
      </c>
      <c r="E4" s="505"/>
      <c r="F4" s="506"/>
      <c r="G4" s="507" t="s">
        <v>253</v>
      </c>
      <c r="H4" s="508"/>
      <c r="I4" s="509"/>
      <c r="J4" s="510" t="s">
        <v>257</v>
      </c>
      <c r="K4" s="489"/>
      <c r="L4" s="490"/>
      <c r="M4" s="433"/>
      <c r="N4" s="489"/>
      <c r="O4" s="490"/>
      <c r="P4" s="433"/>
      <c r="Q4" s="484"/>
    </row>
    <row r="5" spans="1:17" s="40" customFormat="1" ht="36.75" customHeight="1" x14ac:dyDescent="0.2">
      <c r="A5" s="496"/>
      <c r="B5" s="498"/>
      <c r="C5" s="500"/>
      <c r="D5" s="82" t="s">
        <v>328</v>
      </c>
      <c r="E5" s="86" t="s">
        <v>285</v>
      </c>
      <c r="F5" s="237" t="s">
        <v>257</v>
      </c>
      <c r="G5" s="112" t="s">
        <v>328</v>
      </c>
      <c r="H5" s="86" t="s">
        <v>285</v>
      </c>
      <c r="I5" s="238" t="s">
        <v>257</v>
      </c>
      <c r="J5" s="511"/>
      <c r="K5" s="82" t="s">
        <v>328</v>
      </c>
      <c r="L5" s="86" t="s">
        <v>285</v>
      </c>
      <c r="M5" s="133" t="s">
        <v>257</v>
      </c>
      <c r="N5" s="112" t="s">
        <v>328</v>
      </c>
      <c r="O5" s="86" t="s">
        <v>285</v>
      </c>
      <c r="P5" s="133" t="s">
        <v>257</v>
      </c>
      <c r="Q5" s="485"/>
    </row>
    <row r="6" spans="1:17" s="76" customFormat="1" ht="13.5" customHeight="1" x14ac:dyDescent="0.2">
      <c r="A6" s="389" t="s">
        <v>246</v>
      </c>
      <c r="B6" s="444"/>
      <c r="C6" s="391"/>
      <c r="D6" s="128">
        <f>SUM(D7:D8)</f>
        <v>8898661.9200000018</v>
      </c>
      <c r="E6" s="127">
        <f>SUM(E7:E8)</f>
        <v>28095606</v>
      </c>
      <c r="F6" s="127">
        <f>SUM(F7:F8)</f>
        <v>36994301.75</v>
      </c>
      <c r="G6" s="127">
        <f>SUM(G7:G8)</f>
        <v>3195295.2600000002</v>
      </c>
      <c r="H6" s="127">
        <f>SUM(H7:H8)</f>
        <v>10088694</v>
      </c>
      <c r="I6" s="127">
        <f>SUM(I7:I8)</f>
        <v>13284009.43</v>
      </c>
      <c r="J6" s="203">
        <f>SUM(J7:J8)</f>
        <v>50278311.18</v>
      </c>
      <c r="K6" s="204">
        <f>SUM(K7:K8)</f>
        <v>87369975</v>
      </c>
      <c r="L6" s="127">
        <f>SUM(L7:L8)</f>
        <v>206860218.24000001</v>
      </c>
      <c r="M6" s="130">
        <f>SUM(M7:M8)</f>
        <v>294282456.44</v>
      </c>
      <c r="N6" s="128">
        <f>SUM(N7:N8)</f>
        <v>13139737.5</v>
      </c>
      <c r="O6" s="127">
        <f>SUM(O7:O8)</f>
        <v>35214496.5</v>
      </c>
      <c r="P6" s="203">
        <f>SUM(P7:P8)</f>
        <v>48354375.729999997</v>
      </c>
      <c r="Q6" s="236">
        <f>SUM(Q7:Q8)</f>
        <v>392915143.34999996</v>
      </c>
    </row>
    <row r="7" spans="1:17" s="60" customFormat="1" ht="15" customHeight="1" x14ac:dyDescent="0.2">
      <c r="A7" s="39"/>
      <c r="B7" s="41"/>
      <c r="C7" s="119" t="s">
        <v>55</v>
      </c>
      <c r="D7" s="199"/>
      <c r="E7" s="200"/>
      <c r="F7" s="181">
        <v>33.83</v>
      </c>
      <c r="G7" s="80"/>
      <c r="H7" s="80"/>
      <c r="I7" s="80">
        <v>20.170000000000002</v>
      </c>
      <c r="J7" s="245">
        <f t="shared" ref="J7" si="0">F7+I7</f>
        <v>54</v>
      </c>
      <c r="K7" s="202"/>
      <c r="L7" s="80"/>
      <c r="M7" s="137">
        <v>52263.199999999997</v>
      </c>
      <c r="N7" s="201"/>
      <c r="O7" s="80"/>
      <c r="P7" s="48">
        <v>141.72999999999999</v>
      </c>
      <c r="Q7" s="233">
        <f>J7+M7+P7</f>
        <v>52458.93</v>
      </c>
    </row>
    <row r="8" spans="1:17" s="76" customFormat="1" ht="14.25" customHeight="1" x14ac:dyDescent="0.2">
      <c r="A8" s="389" t="s">
        <v>245</v>
      </c>
      <c r="B8" s="444"/>
      <c r="C8" s="391"/>
      <c r="D8" s="227">
        <f>SUM(D9:D153)-D91</f>
        <v>8898661.9200000018</v>
      </c>
      <c r="E8" s="327">
        <f t="shared" ref="E8:Q8" si="1">SUM(E9:E153)-E91</f>
        <v>28095606</v>
      </c>
      <c r="F8" s="327">
        <f t="shared" si="1"/>
        <v>36994267.920000002</v>
      </c>
      <c r="G8" s="327">
        <f t="shared" si="1"/>
        <v>3195295.2600000002</v>
      </c>
      <c r="H8" s="327">
        <f t="shared" si="1"/>
        <v>10088694</v>
      </c>
      <c r="I8" s="327">
        <f t="shared" si="1"/>
        <v>13283989.26</v>
      </c>
      <c r="J8" s="319">
        <f t="shared" si="1"/>
        <v>50278257.18</v>
      </c>
      <c r="K8" s="227">
        <f t="shared" si="1"/>
        <v>87369975</v>
      </c>
      <c r="L8" s="327">
        <f t="shared" si="1"/>
        <v>206860218.24000001</v>
      </c>
      <c r="M8" s="319">
        <f t="shared" si="1"/>
        <v>294230193.24000001</v>
      </c>
      <c r="N8" s="227">
        <f t="shared" si="1"/>
        <v>13139737.5</v>
      </c>
      <c r="O8" s="327">
        <f t="shared" si="1"/>
        <v>35214496.5</v>
      </c>
      <c r="P8" s="319">
        <f t="shared" si="1"/>
        <v>48354234</v>
      </c>
      <c r="Q8" s="305">
        <f t="shared" si="1"/>
        <v>392862684.41999996</v>
      </c>
    </row>
    <row r="9" spans="1:17" x14ac:dyDescent="0.2">
      <c r="A9" s="55">
        <v>1</v>
      </c>
      <c r="B9" s="190" t="s">
        <v>57</v>
      </c>
      <c r="C9" s="120" t="s">
        <v>43</v>
      </c>
      <c r="D9" s="234"/>
      <c r="E9" s="61"/>
      <c r="F9" s="181">
        <f>SUM(D9:E9)</f>
        <v>0</v>
      </c>
      <c r="G9" s="61"/>
      <c r="H9" s="61"/>
      <c r="I9" s="239">
        <f>SUM(G9:H9)</f>
        <v>0</v>
      </c>
      <c r="J9" s="229">
        <f>F9+I9</f>
        <v>0</v>
      </c>
      <c r="K9" s="114"/>
      <c r="L9" s="61"/>
      <c r="M9" s="137">
        <f>SUM(K9:L9)</f>
        <v>0</v>
      </c>
      <c r="N9" s="114"/>
      <c r="O9" s="61"/>
      <c r="P9" s="48">
        <f>SUM(N9:O9)</f>
        <v>0</v>
      </c>
      <c r="Q9" s="335">
        <f>J9+M9+P9</f>
        <v>0</v>
      </c>
    </row>
    <row r="10" spans="1:17" x14ac:dyDescent="0.2">
      <c r="A10" s="55">
        <v>2</v>
      </c>
      <c r="B10" s="190" t="s">
        <v>58</v>
      </c>
      <c r="C10" s="120" t="s">
        <v>230</v>
      </c>
      <c r="D10" s="234"/>
      <c r="E10" s="61"/>
      <c r="F10" s="181">
        <f t="shared" ref="F10:F73" si="2">SUM(D10:E10)</f>
        <v>0</v>
      </c>
      <c r="G10" s="61"/>
      <c r="H10" s="61"/>
      <c r="I10" s="239">
        <f t="shared" ref="I10:I73" si="3">SUM(G10:H10)</f>
        <v>0</v>
      </c>
      <c r="J10" s="229">
        <f t="shared" ref="J10:J73" si="4">F10+I10</f>
        <v>0</v>
      </c>
      <c r="K10" s="114"/>
      <c r="L10" s="61"/>
      <c r="M10" s="137">
        <f t="shared" ref="M10:M73" si="5">SUM(K10:L10)</f>
        <v>0</v>
      </c>
      <c r="N10" s="114"/>
      <c r="O10" s="61"/>
      <c r="P10" s="48">
        <f t="shared" ref="P10:P73" si="6">SUM(N10:O10)</f>
        <v>0</v>
      </c>
      <c r="Q10" s="233">
        <f t="shared" ref="Q10:Q73" si="7">J10+M10+P10</f>
        <v>0</v>
      </c>
    </row>
    <row r="11" spans="1:17" x14ac:dyDescent="0.2">
      <c r="A11" s="55">
        <v>3</v>
      </c>
      <c r="B11" s="191" t="s">
        <v>59</v>
      </c>
      <c r="C11" s="121" t="s">
        <v>5</v>
      </c>
      <c r="D11" s="114">
        <v>536462.4</v>
      </c>
      <c r="E11" s="61"/>
      <c r="F11" s="181">
        <f t="shared" si="2"/>
        <v>536462.4</v>
      </c>
      <c r="G11" s="61">
        <v>146222.56</v>
      </c>
      <c r="H11" s="61"/>
      <c r="I11" s="239">
        <f t="shared" si="3"/>
        <v>146222.56</v>
      </c>
      <c r="J11" s="132">
        <f t="shared" si="4"/>
        <v>682684.96</v>
      </c>
      <c r="K11" s="114"/>
      <c r="L11" s="61"/>
      <c r="M11" s="137">
        <f t="shared" si="5"/>
        <v>0</v>
      </c>
      <c r="N11" s="114">
        <v>2627947.5</v>
      </c>
      <c r="O11" s="61"/>
      <c r="P11" s="48">
        <f t="shared" si="6"/>
        <v>2627947.5</v>
      </c>
      <c r="Q11" s="233">
        <f t="shared" si="7"/>
        <v>3310632.46</v>
      </c>
    </row>
    <row r="12" spans="1:17" x14ac:dyDescent="0.2">
      <c r="A12" s="55">
        <v>4</v>
      </c>
      <c r="B12" s="190" t="s">
        <v>60</v>
      </c>
      <c r="C12" s="120" t="s">
        <v>231</v>
      </c>
      <c r="D12" s="114"/>
      <c r="E12" s="61"/>
      <c r="F12" s="181">
        <f t="shared" si="2"/>
        <v>0</v>
      </c>
      <c r="G12" s="61"/>
      <c r="H12" s="61"/>
      <c r="I12" s="239">
        <f t="shared" si="3"/>
        <v>0</v>
      </c>
      <c r="J12" s="132">
        <f t="shared" si="4"/>
        <v>0</v>
      </c>
      <c r="K12" s="114"/>
      <c r="L12" s="61"/>
      <c r="M12" s="48">
        <f t="shared" si="5"/>
        <v>0</v>
      </c>
      <c r="N12" s="113"/>
      <c r="O12" s="61"/>
      <c r="P12" s="48">
        <f t="shared" si="6"/>
        <v>0</v>
      </c>
      <c r="Q12" s="135">
        <f t="shared" si="7"/>
        <v>0</v>
      </c>
    </row>
    <row r="13" spans="1:17" x14ac:dyDescent="0.2">
      <c r="A13" s="55">
        <v>5</v>
      </c>
      <c r="B13" s="190" t="s">
        <v>61</v>
      </c>
      <c r="C13" s="120" t="s">
        <v>8</v>
      </c>
      <c r="D13" s="114"/>
      <c r="E13" s="61"/>
      <c r="F13" s="181">
        <f t="shared" si="2"/>
        <v>0</v>
      </c>
      <c r="G13" s="61"/>
      <c r="H13" s="61"/>
      <c r="I13" s="239">
        <f t="shared" si="3"/>
        <v>0</v>
      </c>
      <c r="J13" s="132">
        <f t="shared" si="4"/>
        <v>0</v>
      </c>
      <c r="K13" s="114"/>
      <c r="L13" s="61"/>
      <c r="M13" s="48">
        <f t="shared" si="5"/>
        <v>0</v>
      </c>
      <c r="N13" s="113"/>
      <c r="O13" s="61"/>
      <c r="P13" s="48">
        <f t="shared" si="6"/>
        <v>0</v>
      </c>
      <c r="Q13" s="135">
        <f t="shared" si="7"/>
        <v>0</v>
      </c>
    </row>
    <row r="14" spans="1:17" x14ac:dyDescent="0.2">
      <c r="A14" s="55">
        <v>6</v>
      </c>
      <c r="B14" s="191" t="s">
        <v>62</v>
      </c>
      <c r="C14" s="121" t="s">
        <v>63</v>
      </c>
      <c r="D14" s="114"/>
      <c r="E14" s="61"/>
      <c r="F14" s="181">
        <f t="shared" si="2"/>
        <v>0</v>
      </c>
      <c r="G14" s="61"/>
      <c r="H14" s="61"/>
      <c r="I14" s="239">
        <f t="shared" si="3"/>
        <v>0</v>
      </c>
      <c r="J14" s="132">
        <f t="shared" si="4"/>
        <v>0</v>
      </c>
      <c r="K14" s="114"/>
      <c r="L14" s="61"/>
      <c r="M14" s="48">
        <f t="shared" si="5"/>
        <v>0</v>
      </c>
      <c r="N14" s="113"/>
      <c r="O14" s="61"/>
      <c r="P14" s="48">
        <f t="shared" si="6"/>
        <v>0</v>
      </c>
      <c r="Q14" s="135">
        <f t="shared" si="7"/>
        <v>0</v>
      </c>
    </row>
    <row r="15" spans="1:17" x14ac:dyDescent="0.2">
      <c r="A15" s="55">
        <v>7</v>
      </c>
      <c r="B15" s="83" t="s">
        <v>64</v>
      </c>
      <c r="C15" s="109" t="s">
        <v>232</v>
      </c>
      <c r="D15" s="114"/>
      <c r="E15" s="61"/>
      <c r="F15" s="181">
        <f t="shared" si="2"/>
        <v>0</v>
      </c>
      <c r="G15" s="61"/>
      <c r="H15" s="61"/>
      <c r="I15" s="239">
        <f t="shared" si="3"/>
        <v>0</v>
      </c>
      <c r="J15" s="132">
        <f t="shared" si="4"/>
        <v>0</v>
      </c>
      <c r="K15" s="114"/>
      <c r="L15" s="61"/>
      <c r="M15" s="48">
        <f t="shared" si="5"/>
        <v>0</v>
      </c>
      <c r="N15" s="113"/>
      <c r="O15" s="61"/>
      <c r="P15" s="48">
        <f t="shared" si="6"/>
        <v>0</v>
      </c>
      <c r="Q15" s="135">
        <f t="shared" si="7"/>
        <v>0</v>
      </c>
    </row>
    <row r="16" spans="1:17" x14ac:dyDescent="0.2">
      <c r="A16" s="55">
        <v>8</v>
      </c>
      <c r="B16" s="191" t="s">
        <v>65</v>
      </c>
      <c r="C16" s="121" t="s">
        <v>17</v>
      </c>
      <c r="D16" s="114"/>
      <c r="E16" s="61"/>
      <c r="F16" s="181">
        <f t="shared" si="2"/>
        <v>0</v>
      </c>
      <c r="G16" s="61"/>
      <c r="H16" s="61"/>
      <c r="I16" s="239">
        <f t="shared" si="3"/>
        <v>0</v>
      </c>
      <c r="J16" s="132">
        <f t="shared" si="4"/>
        <v>0</v>
      </c>
      <c r="K16" s="114"/>
      <c r="L16" s="61"/>
      <c r="M16" s="48">
        <f t="shared" si="5"/>
        <v>0</v>
      </c>
      <c r="N16" s="113"/>
      <c r="O16" s="61"/>
      <c r="P16" s="48">
        <f t="shared" si="6"/>
        <v>0</v>
      </c>
      <c r="Q16" s="135">
        <f t="shared" si="7"/>
        <v>0</v>
      </c>
    </row>
    <row r="17" spans="1:17" x14ac:dyDescent="0.2">
      <c r="A17" s="55">
        <v>9</v>
      </c>
      <c r="B17" s="191" t="s">
        <v>66</v>
      </c>
      <c r="C17" s="121" t="s">
        <v>6</v>
      </c>
      <c r="D17" s="114"/>
      <c r="E17" s="61"/>
      <c r="F17" s="181">
        <f t="shared" si="2"/>
        <v>0</v>
      </c>
      <c r="G17" s="61"/>
      <c r="H17" s="61"/>
      <c r="I17" s="239">
        <f t="shared" si="3"/>
        <v>0</v>
      </c>
      <c r="J17" s="132">
        <f t="shared" si="4"/>
        <v>0</v>
      </c>
      <c r="K17" s="114"/>
      <c r="L17" s="61"/>
      <c r="M17" s="48">
        <f t="shared" si="5"/>
        <v>0</v>
      </c>
      <c r="N17" s="113"/>
      <c r="O17" s="61"/>
      <c r="P17" s="48">
        <f t="shared" si="6"/>
        <v>0</v>
      </c>
      <c r="Q17" s="135">
        <f t="shared" si="7"/>
        <v>0</v>
      </c>
    </row>
    <row r="18" spans="1:17" x14ac:dyDescent="0.2">
      <c r="A18" s="55">
        <v>10</v>
      </c>
      <c r="B18" s="191" t="s">
        <v>67</v>
      </c>
      <c r="C18" s="121" t="s">
        <v>18</v>
      </c>
      <c r="D18" s="114">
        <v>536462.4</v>
      </c>
      <c r="E18" s="61"/>
      <c r="F18" s="181">
        <f t="shared" si="2"/>
        <v>536462.4</v>
      </c>
      <c r="G18" s="61">
        <v>207702.5</v>
      </c>
      <c r="H18" s="61"/>
      <c r="I18" s="239">
        <f t="shared" si="3"/>
        <v>207702.5</v>
      </c>
      <c r="J18" s="132">
        <f t="shared" si="4"/>
        <v>744164.9</v>
      </c>
      <c r="K18" s="114">
        <v>12481425</v>
      </c>
      <c r="L18" s="61"/>
      <c r="M18" s="48">
        <f t="shared" si="5"/>
        <v>12481425</v>
      </c>
      <c r="N18" s="113"/>
      <c r="O18" s="61"/>
      <c r="P18" s="48">
        <f t="shared" si="6"/>
        <v>0</v>
      </c>
      <c r="Q18" s="135">
        <f t="shared" si="7"/>
        <v>13225589.9</v>
      </c>
    </row>
    <row r="19" spans="1:17" x14ac:dyDescent="0.2">
      <c r="A19" s="55">
        <v>11</v>
      </c>
      <c r="B19" s="191" t="s">
        <v>68</v>
      </c>
      <c r="C19" s="121" t="s">
        <v>7</v>
      </c>
      <c r="D19" s="114"/>
      <c r="E19" s="61"/>
      <c r="F19" s="181">
        <f t="shared" si="2"/>
        <v>0</v>
      </c>
      <c r="G19" s="61"/>
      <c r="H19" s="61"/>
      <c r="I19" s="239">
        <f t="shared" si="3"/>
        <v>0</v>
      </c>
      <c r="J19" s="132">
        <f t="shared" si="4"/>
        <v>0</v>
      </c>
      <c r="K19" s="114"/>
      <c r="L19" s="61"/>
      <c r="M19" s="48">
        <f t="shared" si="5"/>
        <v>0</v>
      </c>
      <c r="N19" s="113"/>
      <c r="O19" s="61"/>
      <c r="P19" s="48">
        <f t="shared" si="6"/>
        <v>0</v>
      </c>
      <c r="Q19" s="135">
        <f t="shared" si="7"/>
        <v>0</v>
      </c>
    </row>
    <row r="20" spans="1:17" x14ac:dyDescent="0.2">
      <c r="A20" s="55">
        <v>12</v>
      </c>
      <c r="B20" s="191" t="s">
        <v>69</v>
      </c>
      <c r="C20" s="121" t="s">
        <v>19</v>
      </c>
      <c r="D20" s="114"/>
      <c r="E20" s="61"/>
      <c r="F20" s="181">
        <f t="shared" si="2"/>
        <v>0</v>
      </c>
      <c r="G20" s="61"/>
      <c r="H20" s="61"/>
      <c r="I20" s="239">
        <f t="shared" si="3"/>
        <v>0</v>
      </c>
      <c r="J20" s="132">
        <f t="shared" si="4"/>
        <v>0</v>
      </c>
      <c r="K20" s="114"/>
      <c r="L20" s="61"/>
      <c r="M20" s="48">
        <f t="shared" si="5"/>
        <v>0</v>
      </c>
      <c r="N20" s="113"/>
      <c r="O20" s="61"/>
      <c r="P20" s="48">
        <f t="shared" si="6"/>
        <v>0</v>
      </c>
      <c r="Q20" s="135">
        <f t="shared" si="7"/>
        <v>0</v>
      </c>
    </row>
    <row r="21" spans="1:17" ht="12" customHeight="1" x14ac:dyDescent="0.2">
      <c r="A21" s="55">
        <v>13</v>
      </c>
      <c r="B21" s="192" t="s">
        <v>258</v>
      </c>
      <c r="C21" s="122" t="s">
        <v>259</v>
      </c>
      <c r="D21" s="114"/>
      <c r="E21" s="61"/>
      <c r="F21" s="181">
        <f t="shared" si="2"/>
        <v>0</v>
      </c>
      <c r="G21" s="61"/>
      <c r="H21" s="61"/>
      <c r="I21" s="239">
        <f t="shared" si="3"/>
        <v>0</v>
      </c>
      <c r="J21" s="132">
        <f t="shared" si="4"/>
        <v>0</v>
      </c>
      <c r="K21" s="114"/>
      <c r="L21" s="61"/>
      <c r="M21" s="48">
        <f t="shared" si="5"/>
        <v>0</v>
      </c>
      <c r="N21" s="113"/>
      <c r="O21" s="61"/>
      <c r="P21" s="48">
        <f t="shared" si="6"/>
        <v>0</v>
      </c>
      <c r="Q21" s="135">
        <f t="shared" si="7"/>
        <v>0</v>
      </c>
    </row>
    <row r="22" spans="1:17" ht="12" customHeight="1" x14ac:dyDescent="0.2">
      <c r="A22" s="55">
        <v>14</v>
      </c>
      <c r="B22" s="193" t="s">
        <v>70</v>
      </c>
      <c r="C22" s="123" t="s">
        <v>71</v>
      </c>
      <c r="D22" s="114"/>
      <c r="E22" s="61"/>
      <c r="F22" s="181">
        <f t="shared" si="2"/>
        <v>0</v>
      </c>
      <c r="G22" s="61"/>
      <c r="H22" s="61"/>
      <c r="I22" s="239">
        <f t="shared" si="3"/>
        <v>0</v>
      </c>
      <c r="J22" s="132">
        <f t="shared" si="4"/>
        <v>0</v>
      </c>
      <c r="K22" s="114"/>
      <c r="L22" s="61"/>
      <c r="M22" s="48">
        <f t="shared" si="5"/>
        <v>0</v>
      </c>
      <c r="N22" s="113"/>
      <c r="O22" s="61"/>
      <c r="P22" s="48">
        <f t="shared" si="6"/>
        <v>0</v>
      </c>
      <c r="Q22" s="135">
        <f t="shared" si="7"/>
        <v>0</v>
      </c>
    </row>
    <row r="23" spans="1:17" x14ac:dyDescent="0.2">
      <c r="A23" s="55">
        <v>15</v>
      </c>
      <c r="B23" s="191" t="s">
        <v>72</v>
      </c>
      <c r="C23" s="121" t="s">
        <v>22</v>
      </c>
      <c r="D23" s="114"/>
      <c r="E23" s="61"/>
      <c r="F23" s="181">
        <f t="shared" si="2"/>
        <v>0</v>
      </c>
      <c r="G23" s="61"/>
      <c r="H23" s="61"/>
      <c r="I23" s="239">
        <f t="shared" si="3"/>
        <v>0</v>
      </c>
      <c r="J23" s="132">
        <f t="shared" si="4"/>
        <v>0</v>
      </c>
      <c r="K23" s="114"/>
      <c r="L23" s="61"/>
      <c r="M23" s="48">
        <f t="shared" si="5"/>
        <v>0</v>
      </c>
      <c r="N23" s="113"/>
      <c r="O23" s="61"/>
      <c r="P23" s="48">
        <f t="shared" si="6"/>
        <v>0</v>
      </c>
      <c r="Q23" s="135">
        <f t="shared" si="7"/>
        <v>0</v>
      </c>
    </row>
    <row r="24" spans="1:17" x14ac:dyDescent="0.2">
      <c r="A24" s="55">
        <v>16</v>
      </c>
      <c r="B24" s="191" t="s">
        <v>73</v>
      </c>
      <c r="C24" s="121" t="s">
        <v>10</v>
      </c>
      <c r="D24" s="114"/>
      <c r="E24" s="61"/>
      <c r="F24" s="181">
        <f t="shared" si="2"/>
        <v>0</v>
      </c>
      <c r="G24" s="61"/>
      <c r="H24" s="61"/>
      <c r="I24" s="239">
        <f t="shared" si="3"/>
        <v>0</v>
      </c>
      <c r="J24" s="132">
        <f t="shared" si="4"/>
        <v>0</v>
      </c>
      <c r="K24" s="114"/>
      <c r="L24" s="61"/>
      <c r="M24" s="48">
        <f t="shared" si="5"/>
        <v>0</v>
      </c>
      <c r="N24" s="113"/>
      <c r="O24" s="61"/>
      <c r="P24" s="48">
        <f t="shared" si="6"/>
        <v>0</v>
      </c>
      <c r="Q24" s="135">
        <f t="shared" si="7"/>
        <v>0</v>
      </c>
    </row>
    <row r="25" spans="1:17" x14ac:dyDescent="0.2">
      <c r="A25" s="55">
        <v>17</v>
      </c>
      <c r="B25" s="191" t="s">
        <v>74</v>
      </c>
      <c r="C25" s="121" t="s">
        <v>233</v>
      </c>
      <c r="D25" s="114"/>
      <c r="E25" s="61"/>
      <c r="F25" s="181">
        <f t="shared" si="2"/>
        <v>0</v>
      </c>
      <c r="G25" s="61"/>
      <c r="H25" s="61"/>
      <c r="I25" s="239">
        <f t="shared" si="3"/>
        <v>0</v>
      </c>
      <c r="J25" s="132">
        <f t="shared" si="4"/>
        <v>0</v>
      </c>
      <c r="K25" s="114"/>
      <c r="L25" s="61"/>
      <c r="M25" s="48">
        <f t="shared" si="5"/>
        <v>0</v>
      </c>
      <c r="N25" s="113"/>
      <c r="O25" s="61"/>
      <c r="P25" s="48">
        <f t="shared" si="6"/>
        <v>0</v>
      </c>
      <c r="Q25" s="135">
        <f t="shared" si="7"/>
        <v>0</v>
      </c>
    </row>
    <row r="26" spans="1:17" x14ac:dyDescent="0.2">
      <c r="A26" s="55">
        <v>18</v>
      </c>
      <c r="B26" s="191" t="s">
        <v>75</v>
      </c>
      <c r="C26" s="121" t="s">
        <v>9</v>
      </c>
      <c r="D26" s="114">
        <v>1363202.4</v>
      </c>
      <c r="E26" s="61"/>
      <c r="F26" s="181">
        <f t="shared" si="2"/>
        <v>1363202.4</v>
      </c>
      <c r="G26" s="61">
        <v>742744.14</v>
      </c>
      <c r="H26" s="61"/>
      <c r="I26" s="239">
        <f t="shared" si="3"/>
        <v>742744.14</v>
      </c>
      <c r="J26" s="132">
        <f t="shared" si="4"/>
        <v>2105946.54</v>
      </c>
      <c r="K26" s="114"/>
      <c r="L26" s="61"/>
      <c r="M26" s="48">
        <f t="shared" si="5"/>
        <v>0</v>
      </c>
      <c r="N26" s="113"/>
      <c r="O26" s="61"/>
      <c r="P26" s="48">
        <f t="shared" si="6"/>
        <v>0</v>
      </c>
      <c r="Q26" s="135">
        <f t="shared" si="7"/>
        <v>2105946.54</v>
      </c>
    </row>
    <row r="27" spans="1:17" x14ac:dyDescent="0.2">
      <c r="A27" s="55">
        <v>19</v>
      </c>
      <c r="B27" s="190" t="s">
        <v>76</v>
      </c>
      <c r="C27" s="120" t="s">
        <v>11</v>
      </c>
      <c r="D27" s="114"/>
      <c r="E27" s="61"/>
      <c r="F27" s="181">
        <f t="shared" si="2"/>
        <v>0</v>
      </c>
      <c r="G27" s="61"/>
      <c r="H27" s="61"/>
      <c r="I27" s="239">
        <f t="shared" si="3"/>
        <v>0</v>
      </c>
      <c r="J27" s="132">
        <f t="shared" si="4"/>
        <v>0</v>
      </c>
      <c r="K27" s="114"/>
      <c r="L27" s="61"/>
      <c r="M27" s="48">
        <f t="shared" si="5"/>
        <v>0</v>
      </c>
      <c r="N27" s="113"/>
      <c r="O27" s="61"/>
      <c r="P27" s="48">
        <f t="shared" si="6"/>
        <v>0</v>
      </c>
      <c r="Q27" s="135">
        <f t="shared" si="7"/>
        <v>0</v>
      </c>
    </row>
    <row r="28" spans="1:17" x14ac:dyDescent="0.2">
      <c r="A28" s="55">
        <v>20</v>
      </c>
      <c r="B28" s="190" t="s">
        <v>77</v>
      </c>
      <c r="C28" s="120" t="s">
        <v>234</v>
      </c>
      <c r="D28" s="114"/>
      <c r="E28" s="61"/>
      <c r="F28" s="181">
        <f t="shared" si="2"/>
        <v>0</v>
      </c>
      <c r="G28" s="61"/>
      <c r="H28" s="61"/>
      <c r="I28" s="239">
        <f t="shared" si="3"/>
        <v>0</v>
      </c>
      <c r="J28" s="132">
        <f t="shared" si="4"/>
        <v>0</v>
      </c>
      <c r="K28" s="114"/>
      <c r="L28" s="61"/>
      <c r="M28" s="48">
        <f t="shared" si="5"/>
        <v>0</v>
      </c>
      <c r="N28" s="113"/>
      <c r="O28" s="61"/>
      <c r="P28" s="48">
        <f t="shared" si="6"/>
        <v>0</v>
      </c>
      <c r="Q28" s="135">
        <f t="shared" si="7"/>
        <v>0</v>
      </c>
    </row>
    <row r="29" spans="1:17" x14ac:dyDescent="0.2">
      <c r="A29" s="55">
        <v>21</v>
      </c>
      <c r="B29" s="190" t="s">
        <v>78</v>
      </c>
      <c r="C29" s="120" t="s">
        <v>79</v>
      </c>
      <c r="D29" s="114">
        <v>536462.4</v>
      </c>
      <c r="E29" s="61"/>
      <c r="F29" s="181">
        <f t="shared" si="2"/>
        <v>536462.4</v>
      </c>
      <c r="G29" s="61">
        <v>207702.5</v>
      </c>
      <c r="H29" s="61"/>
      <c r="I29" s="239">
        <f t="shared" si="3"/>
        <v>207702.5</v>
      </c>
      <c r="J29" s="132">
        <f t="shared" si="4"/>
        <v>744164.9</v>
      </c>
      <c r="K29" s="114">
        <v>12481425</v>
      </c>
      <c r="L29" s="61"/>
      <c r="M29" s="48">
        <f t="shared" si="5"/>
        <v>12481425</v>
      </c>
      <c r="N29" s="113"/>
      <c r="O29" s="61"/>
      <c r="P29" s="48">
        <f t="shared" si="6"/>
        <v>0</v>
      </c>
      <c r="Q29" s="135">
        <f t="shared" si="7"/>
        <v>13225589.9</v>
      </c>
    </row>
    <row r="30" spans="1:17" x14ac:dyDescent="0.2">
      <c r="A30" s="55">
        <v>22</v>
      </c>
      <c r="B30" s="190" t="s">
        <v>80</v>
      </c>
      <c r="C30" s="120" t="s">
        <v>39</v>
      </c>
      <c r="D30" s="114">
        <v>536094.96</v>
      </c>
      <c r="E30" s="61"/>
      <c r="F30" s="181">
        <f t="shared" si="2"/>
        <v>536094.96</v>
      </c>
      <c r="G30" s="61">
        <v>146222.56</v>
      </c>
      <c r="H30" s="61"/>
      <c r="I30" s="239">
        <f t="shared" si="3"/>
        <v>146222.56</v>
      </c>
      <c r="J30" s="132">
        <f t="shared" si="4"/>
        <v>682317.52</v>
      </c>
      <c r="K30" s="114">
        <v>6240712.5</v>
      </c>
      <c r="L30" s="61"/>
      <c r="M30" s="48">
        <f t="shared" si="5"/>
        <v>6240712.5</v>
      </c>
      <c r="N30" s="113"/>
      <c r="O30" s="61"/>
      <c r="P30" s="48">
        <f t="shared" si="6"/>
        <v>0</v>
      </c>
      <c r="Q30" s="135">
        <f t="shared" si="7"/>
        <v>6923030.0199999996</v>
      </c>
    </row>
    <row r="31" spans="1:17" x14ac:dyDescent="0.2">
      <c r="A31" s="55">
        <v>23</v>
      </c>
      <c r="B31" s="191" t="s">
        <v>81</v>
      </c>
      <c r="C31" s="121" t="s">
        <v>82</v>
      </c>
      <c r="D31" s="114"/>
      <c r="E31" s="61"/>
      <c r="F31" s="181">
        <f t="shared" si="2"/>
        <v>0</v>
      </c>
      <c r="G31" s="61"/>
      <c r="H31" s="61"/>
      <c r="I31" s="239">
        <f t="shared" si="3"/>
        <v>0</v>
      </c>
      <c r="J31" s="132">
        <f t="shared" si="4"/>
        <v>0</v>
      </c>
      <c r="K31" s="114"/>
      <c r="L31" s="61"/>
      <c r="M31" s="48">
        <f t="shared" si="5"/>
        <v>0</v>
      </c>
      <c r="N31" s="113"/>
      <c r="O31" s="61"/>
      <c r="P31" s="48">
        <f t="shared" si="6"/>
        <v>0</v>
      </c>
      <c r="Q31" s="135">
        <f t="shared" si="7"/>
        <v>0</v>
      </c>
    </row>
    <row r="32" spans="1:17" x14ac:dyDescent="0.2">
      <c r="A32" s="55">
        <v>24</v>
      </c>
      <c r="B32" s="191" t="s">
        <v>83</v>
      </c>
      <c r="C32" s="121" t="s">
        <v>84</v>
      </c>
      <c r="D32" s="114"/>
      <c r="E32" s="61"/>
      <c r="F32" s="181">
        <f t="shared" si="2"/>
        <v>0</v>
      </c>
      <c r="G32" s="61"/>
      <c r="H32" s="61"/>
      <c r="I32" s="239">
        <f t="shared" si="3"/>
        <v>0</v>
      </c>
      <c r="J32" s="132">
        <f t="shared" si="4"/>
        <v>0</v>
      </c>
      <c r="K32" s="114"/>
      <c r="L32" s="61"/>
      <c r="M32" s="48">
        <f t="shared" si="5"/>
        <v>0</v>
      </c>
      <c r="N32" s="113"/>
      <c r="O32" s="61"/>
      <c r="P32" s="48">
        <f t="shared" si="6"/>
        <v>0</v>
      </c>
      <c r="Q32" s="135">
        <f t="shared" si="7"/>
        <v>0</v>
      </c>
    </row>
    <row r="33" spans="1:17" ht="24" x14ac:dyDescent="0.2">
      <c r="A33" s="55">
        <v>25</v>
      </c>
      <c r="B33" s="191" t="s">
        <v>85</v>
      </c>
      <c r="C33" s="121" t="s">
        <v>86</v>
      </c>
      <c r="D33" s="114"/>
      <c r="E33" s="61"/>
      <c r="F33" s="181">
        <f t="shared" si="2"/>
        <v>0</v>
      </c>
      <c r="G33" s="61"/>
      <c r="H33" s="61"/>
      <c r="I33" s="239">
        <f t="shared" si="3"/>
        <v>0</v>
      </c>
      <c r="J33" s="132">
        <f t="shared" si="4"/>
        <v>0</v>
      </c>
      <c r="K33" s="114"/>
      <c r="L33" s="61"/>
      <c r="M33" s="48">
        <f t="shared" si="5"/>
        <v>0</v>
      </c>
      <c r="N33" s="113"/>
      <c r="O33" s="61"/>
      <c r="P33" s="48">
        <f t="shared" si="6"/>
        <v>0</v>
      </c>
      <c r="Q33" s="135">
        <f t="shared" si="7"/>
        <v>0</v>
      </c>
    </row>
    <row r="34" spans="1:17" x14ac:dyDescent="0.2">
      <c r="A34" s="55">
        <v>26</v>
      </c>
      <c r="B34" s="190" t="s">
        <v>87</v>
      </c>
      <c r="C34" s="109" t="s">
        <v>88</v>
      </c>
      <c r="D34" s="114">
        <v>536094.96</v>
      </c>
      <c r="E34" s="61"/>
      <c r="F34" s="181">
        <f t="shared" si="2"/>
        <v>536094.96</v>
      </c>
      <c r="G34" s="61">
        <v>207702.5</v>
      </c>
      <c r="H34" s="61"/>
      <c r="I34" s="239">
        <f t="shared" si="3"/>
        <v>207702.5</v>
      </c>
      <c r="J34" s="132">
        <f t="shared" si="4"/>
        <v>743797.46</v>
      </c>
      <c r="K34" s="114">
        <v>12481425</v>
      </c>
      <c r="L34" s="61"/>
      <c r="M34" s="48">
        <f t="shared" si="5"/>
        <v>12481425</v>
      </c>
      <c r="N34" s="113">
        <v>2627947.5</v>
      </c>
      <c r="O34" s="61"/>
      <c r="P34" s="48">
        <f t="shared" si="6"/>
        <v>2627947.5</v>
      </c>
      <c r="Q34" s="135">
        <f t="shared" si="7"/>
        <v>15853169.960000001</v>
      </c>
    </row>
    <row r="35" spans="1:17" x14ac:dyDescent="0.2">
      <c r="A35" s="55">
        <v>27</v>
      </c>
      <c r="B35" s="191" t="s">
        <v>89</v>
      </c>
      <c r="C35" s="121" t="s">
        <v>90</v>
      </c>
      <c r="D35" s="114"/>
      <c r="E35" s="61"/>
      <c r="F35" s="181">
        <f t="shared" si="2"/>
        <v>0</v>
      </c>
      <c r="G35" s="61"/>
      <c r="H35" s="61"/>
      <c r="I35" s="239">
        <f t="shared" si="3"/>
        <v>0</v>
      </c>
      <c r="J35" s="132">
        <f t="shared" si="4"/>
        <v>0</v>
      </c>
      <c r="K35" s="114"/>
      <c r="L35" s="61"/>
      <c r="M35" s="48">
        <f t="shared" si="5"/>
        <v>0</v>
      </c>
      <c r="N35" s="113"/>
      <c r="O35" s="61"/>
      <c r="P35" s="48">
        <f t="shared" si="6"/>
        <v>0</v>
      </c>
      <c r="Q35" s="135">
        <f t="shared" si="7"/>
        <v>0</v>
      </c>
    </row>
    <row r="36" spans="1:17" x14ac:dyDescent="0.2">
      <c r="A36" s="55">
        <v>28</v>
      </c>
      <c r="B36" s="191" t="s">
        <v>91</v>
      </c>
      <c r="C36" s="121" t="s">
        <v>92</v>
      </c>
      <c r="D36" s="114"/>
      <c r="E36" s="61"/>
      <c r="F36" s="181">
        <f t="shared" si="2"/>
        <v>0</v>
      </c>
      <c r="G36" s="61"/>
      <c r="H36" s="61"/>
      <c r="I36" s="239">
        <f t="shared" si="3"/>
        <v>0</v>
      </c>
      <c r="J36" s="132">
        <f t="shared" si="4"/>
        <v>0</v>
      </c>
      <c r="K36" s="114"/>
      <c r="L36" s="61"/>
      <c r="M36" s="48">
        <f t="shared" si="5"/>
        <v>0</v>
      </c>
      <c r="N36" s="113"/>
      <c r="O36" s="61"/>
      <c r="P36" s="48">
        <f t="shared" si="6"/>
        <v>0</v>
      </c>
      <c r="Q36" s="135">
        <f t="shared" si="7"/>
        <v>0</v>
      </c>
    </row>
    <row r="37" spans="1:17" x14ac:dyDescent="0.2">
      <c r="A37" s="55">
        <v>29</v>
      </c>
      <c r="B37" s="190" t="s">
        <v>93</v>
      </c>
      <c r="C37" s="120" t="s">
        <v>94</v>
      </c>
      <c r="D37" s="114"/>
      <c r="E37" s="61"/>
      <c r="F37" s="181">
        <f t="shared" si="2"/>
        <v>0</v>
      </c>
      <c r="G37" s="61"/>
      <c r="H37" s="61"/>
      <c r="I37" s="239">
        <f t="shared" si="3"/>
        <v>0</v>
      </c>
      <c r="J37" s="132">
        <f t="shared" si="4"/>
        <v>0</v>
      </c>
      <c r="K37" s="114"/>
      <c r="L37" s="61"/>
      <c r="M37" s="48">
        <f t="shared" si="5"/>
        <v>0</v>
      </c>
      <c r="N37" s="113"/>
      <c r="O37" s="61"/>
      <c r="P37" s="48">
        <f t="shared" si="6"/>
        <v>0</v>
      </c>
      <c r="Q37" s="135">
        <f t="shared" si="7"/>
        <v>0</v>
      </c>
    </row>
    <row r="38" spans="1:17" ht="29.25" customHeight="1" x14ac:dyDescent="0.2">
      <c r="A38" s="55">
        <v>30</v>
      </c>
      <c r="B38" s="190" t="s">
        <v>95</v>
      </c>
      <c r="C38" s="109" t="s">
        <v>23</v>
      </c>
      <c r="D38" s="114"/>
      <c r="E38" s="61"/>
      <c r="F38" s="181">
        <f t="shared" si="2"/>
        <v>0</v>
      </c>
      <c r="G38" s="61"/>
      <c r="H38" s="61"/>
      <c r="I38" s="239">
        <f t="shared" si="3"/>
        <v>0</v>
      </c>
      <c r="J38" s="132">
        <f t="shared" si="4"/>
        <v>0</v>
      </c>
      <c r="K38" s="114"/>
      <c r="L38" s="61"/>
      <c r="M38" s="48">
        <f t="shared" si="5"/>
        <v>0</v>
      </c>
      <c r="N38" s="113"/>
      <c r="O38" s="61"/>
      <c r="P38" s="48">
        <f t="shared" si="6"/>
        <v>0</v>
      </c>
      <c r="Q38" s="135">
        <f t="shared" si="7"/>
        <v>0</v>
      </c>
    </row>
    <row r="39" spans="1:17" x14ac:dyDescent="0.2">
      <c r="A39" s="55">
        <v>31</v>
      </c>
      <c r="B39" s="190" t="s">
        <v>96</v>
      </c>
      <c r="C39" s="120" t="s">
        <v>56</v>
      </c>
      <c r="D39" s="114"/>
      <c r="E39" s="61"/>
      <c r="F39" s="181">
        <f t="shared" si="2"/>
        <v>0</v>
      </c>
      <c r="G39" s="61"/>
      <c r="H39" s="61"/>
      <c r="I39" s="239">
        <f t="shared" si="3"/>
        <v>0</v>
      </c>
      <c r="J39" s="132">
        <f t="shared" si="4"/>
        <v>0</v>
      </c>
      <c r="K39" s="114"/>
      <c r="L39" s="61"/>
      <c r="M39" s="48">
        <f t="shared" si="5"/>
        <v>0</v>
      </c>
      <c r="N39" s="113"/>
      <c r="O39" s="61"/>
      <c r="P39" s="48">
        <f t="shared" si="6"/>
        <v>0</v>
      </c>
      <c r="Q39" s="135">
        <f t="shared" si="7"/>
        <v>0</v>
      </c>
    </row>
    <row r="40" spans="1:17" x14ac:dyDescent="0.2">
      <c r="A40" s="55">
        <v>32</v>
      </c>
      <c r="B40" s="191" t="s">
        <v>97</v>
      </c>
      <c r="C40" s="121" t="s">
        <v>40</v>
      </c>
      <c r="D40" s="114">
        <v>536462.4</v>
      </c>
      <c r="E40" s="61"/>
      <c r="F40" s="181">
        <f t="shared" si="2"/>
        <v>536462.4</v>
      </c>
      <c r="G40" s="61">
        <v>207702.5</v>
      </c>
      <c r="H40" s="61"/>
      <c r="I40" s="239">
        <f t="shared" si="3"/>
        <v>207702.5</v>
      </c>
      <c r="J40" s="132">
        <f t="shared" si="4"/>
        <v>744164.9</v>
      </c>
      <c r="K40" s="114"/>
      <c r="L40" s="61"/>
      <c r="M40" s="48">
        <f t="shared" si="5"/>
        <v>0</v>
      </c>
      <c r="N40" s="113">
        <v>2627947.5</v>
      </c>
      <c r="O40" s="61"/>
      <c r="P40" s="48">
        <f t="shared" si="6"/>
        <v>2627947.5</v>
      </c>
      <c r="Q40" s="135">
        <f t="shared" si="7"/>
        <v>3372112.4</v>
      </c>
    </row>
    <row r="41" spans="1:17" x14ac:dyDescent="0.2">
      <c r="A41" s="55">
        <v>33</v>
      </c>
      <c r="B41" s="190" t="s">
        <v>98</v>
      </c>
      <c r="C41" s="120" t="s">
        <v>38</v>
      </c>
      <c r="D41" s="114"/>
      <c r="E41" s="61"/>
      <c r="F41" s="181">
        <f t="shared" si="2"/>
        <v>0</v>
      </c>
      <c r="G41" s="61"/>
      <c r="H41" s="61"/>
      <c r="I41" s="239">
        <f t="shared" si="3"/>
        <v>0</v>
      </c>
      <c r="J41" s="132">
        <f t="shared" si="4"/>
        <v>0</v>
      </c>
      <c r="K41" s="114"/>
      <c r="L41" s="61"/>
      <c r="M41" s="48">
        <f t="shared" si="5"/>
        <v>0</v>
      </c>
      <c r="N41" s="113"/>
      <c r="O41" s="61"/>
      <c r="P41" s="48">
        <f t="shared" si="6"/>
        <v>0</v>
      </c>
      <c r="Q41" s="135">
        <f t="shared" si="7"/>
        <v>0</v>
      </c>
    </row>
    <row r="42" spans="1:17" x14ac:dyDescent="0.2">
      <c r="A42" s="55">
        <v>34</v>
      </c>
      <c r="B42" s="83" t="s">
        <v>99</v>
      </c>
      <c r="C42" s="109" t="s">
        <v>16</v>
      </c>
      <c r="D42" s="114"/>
      <c r="E42" s="61"/>
      <c r="F42" s="181">
        <f t="shared" si="2"/>
        <v>0</v>
      </c>
      <c r="G42" s="61"/>
      <c r="H42" s="61"/>
      <c r="I42" s="239">
        <f t="shared" si="3"/>
        <v>0</v>
      </c>
      <c r="J42" s="132">
        <f t="shared" si="4"/>
        <v>0</v>
      </c>
      <c r="K42" s="114"/>
      <c r="L42" s="61"/>
      <c r="M42" s="48">
        <f t="shared" si="5"/>
        <v>0</v>
      </c>
      <c r="N42" s="113"/>
      <c r="O42" s="61"/>
      <c r="P42" s="48">
        <f t="shared" si="6"/>
        <v>0</v>
      </c>
      <c r="Q42" s="135">
        <f t="shared" si="7"/>
        <v>0</v>
      </c>
    </row>
    <row r="43" spans="1:17" x14ac:dyDescent="0.2">
      <c r="A43" s="55">
        <v>35</v>
      </c>
      <c r="B43" s="190" t="s">
        <v>100</v>
      </c>
      <c r="C43" s="120" t="s">
        <v>21</v>
      </c>
      <c r="D43" s="114"/>
      <c r="E43" s="61"/>
      <c r="F43" s="181">
        <f t="shared" si="2"/>
        <v>0</v>
      </c>
      <c r="G43" s="61"/>
      <c r="H43" s="61"/>
      <c r="I43" s="239">
        <f t="shared" si="3"/>
        <v>0</v>
      </c>
      <c r="J43" s="132">
        <f t="shared" si="4"/>
        <v>0</v>
      </c>
      <c r="K43" s="114"/>
      <c r="L43" s="61"/>
      <c r="M43" s="48">
        <f t="shared" si="5"/>
        <v>0</v>
      </c>
      <c r="N43" s="113"/>
      <c r="O43" s="61"/>
      <c r="P43" s="48">
        <f t="shared" si="6"/>
        <v>0</v>
      </c>
      <c r="Q43" s="135">
        <f t="shared" si="7"/>
        <v>0</v>
      </c>
    </row>
    <row r="44" spans="1:17" x14ac:dyDescent="0.2">
      <c r="A44" s="55">
        <v>36</v>
      </c>
      <c r="B44" s="190" t="s">
        <v>101</v>
      </c>
      <c r="C44" s="120" t="s">
        <v>25</v>
      </c>
      <c r="D44" s="114"/>
      <c r="E44" s="61"/>
      <c r="F44" s="181">
        <f t="shared" si="2"/>
        <v>0</v>
      </c>
      <c r="G44" s="61"/>
      <c r="H44" s="61"/>
      <c r="I44" s="239">
        <f t="shared" si="3"/>
        <v>0</v>
      </c>
      <c r="J44" s="132">
        <f t="shared" si="4"/>
        <v>0</v>
      </c>
      <c r="K44" s="114"/>
      <c r="L44" s="61"/>
      <c r="M44" s="48">
        <f t="shared" si="5"/>
        <v>0</v>
      </c>
      <c r="N44" s="113"/>
      <c r="O44" s="61"/>
      <c r="P44" s="48">
        <f t="shared" si="6"/>
        <v>0</v>
      </c>
      <c r="Q44" s="135">
        <f t="shared" si="7"/>
        <v>0</v>
      </c>
    </row>
    <row r="45" spans="1:17" x14ac:dyDescent="0.2">
      <c r="A45" s="55">
        <v>37</v>
      </c>
      <c r="B45" s="191" t="s">
        <v>102</v>
      </c>
      <c r="C45" s="121" t="s">
        <v>235</v>
      </c>
      <c r="D45" s="114">
        <v>536462.4</v>
      </c>
      <c r="E45" s="61"/>
      <c r="F45" s="181">
        <f t="shared" si="2"/>
        <v>536462.4</v>
      </c>
      <c r="G45" s="61">
        <v>207702.5</v>
      </c>
      <c r="H45" s="61"/>
      <c r="I45" s="239">
        <f t="shared" si="3"/>
        <v>207702.5</v>
      </c>
      <c r="J45" s="132">
        <f t="shared" si="4"/>
        <v>744164.9</v>
      </c>
      <c r="K45" s="114">
        <v>12481425</v>
      </c>
      <c r="L45" s="61"/>
      <c r="M45" s="48">
        <f t="shared" si="5"/>
        <v>12481425</v>
      </c>
      <c r="N45" s="113"/>
      <c r="O45" s="61"/>
      <c r="P45" s="48">
        <f t="shared" si="6"/>
        <v>0</v>
      </c>
      <c r="Q45" s="135">
        <f t="shared" si="7"/>
        <v>13225589.9</v>
      </c>
    </row>
    <row r="46" spans="1:17" x14ac:dyDescent="0.2">
      <c r="A46" s="55">
        <v>38</v>
      </c>
      <c r="B46" s="190" t="s">
        <v>103</v>
      </c>
      <c r="C46" s="120" t="s">
        <v>236</v>
      </c>
      <c r="D46" s="114">
        <v>536094.96</v>
      </c>
      <c r="E46" s="61"/>
      <c r="F46" s="181">
        <f t="shared" si="2"/>
        <v>536094.96</v>
      </c>
      <c r="G46" s="61">
        <v>146222.56</v>
      </c>
      <c r="H46" s="61"/>
      <c r="I46" s="239">
        <f t="shared" si="3"/>
        <v>146222.56</v>
      </c>
      <c r="J46" s="132">
        <f t="shared" si="4"/>
        <v>682317.52</v>
      </c>
      <c r="K46" s="114"/>
      <c r="L46" s="61"/>
      <c r="M46" s="48">
        <f t="shared" si="5"/>
        <v>0</v>
      </c>
      <c r="N46" s="113">
        <v>1751965</v>
      </c>
      <c r="O46" s="61"/>
      <c r="P46" s="48">
        <f t="shared" si="6"/>
        <v>1751965</v>
      </c>
      <c r="Q46" s="135">
        <f t="shared" si="7"/>
        <v>2434282.52</v>
      </c>
    </row>
    <row r="47" spans="1:17" x14ac:dyDescent="0.2">
      <c r="A47" s="55">
        <v>39</v>
      </c>
      <c r="B47" s="190" t="s">
        <v>104</v>
      </c>
      <c r="C47" s="120" t="s">
        <v>237</v>
      </c>
      <c r="D47" s="114"/>
      <c r="E47" s="61"/>
      <c r="F47" s="181">
        <f t="shared" si="2"/>
        <v>0</v>
      </c>
      <c r="G47" s="61"/>
      <c r="H47" s="61"/>
      <c r="I47" s="239">
        <f t="shared" si="3"/>
        <v>0</v>
      </c>
      <c r="J47" s="132">
        <f t="shared" si="4"/>
        <v>0</v>
      </c>
      <c r="K47" s="114"/>
      <c r="L47" s="61"/>
      <c r="M47" s="48">
        <f t="shared" si="5"/>
        <v>0</v>
      </c>
      <c r="N47" s="113"/>
      <c r="O47" s="61"/>
      <c r="P47" s="48">
        <f t="shared" si="6"/>
        <v>0</v>
      </c>
      <c r="Q47" s="135">
        <f t="shared" si="7"/>
        <v>0</v>
      </c>
    </row>
    <row r="48" spans="1:17" x14ac:dyDescent="0.2">
      <c r="A48" s="55">
        <v>40</v>
      </c>
      <c r="B48" s="194" t="s">
        <v>105</v>
      </c>
      <c r="C48" s="124" t="s">
        <v>24</v>
      </c>
      <c r="D48" s="114"/>
      <c r="E48" s="61"/>
      <c r="F48" s="181">
        <f t="shared" si="2"/>
        <v>0</v>
      </c>
      <c r="G48" s="61"/>
      <c r="H48" s="61"/>
      <c r="I48" s="239">
        <f t="shared" si="3"/>
        <v>0</v>
      </c>
      <c r="J48" s="132">
        <f t="shared" si="4"/>
        <v>0</v>
      </c>
      <c r="K48" s="114"/>
      <c r="L48" s="61"/>
      <c r="M48" s="48">
        <f t="shared" si="5"/>
        <v>0</v>
      </c>
      <c r="N48" s="113"/>
      <c r="O48" s="61"/>
      <c r="P48" s="48">
        <f t="shared" si="6"/>
        <v>0</v>
      </c>
      <c r="Q48" s="135">
        <f t="shared" si="7"/>
        <v>0</v>
      </c>
    </row>
    <row r="49" spans="1:17" x14ac:dyDescent="0.2">
      <c r="A49" s="55">
        <v>41</v>
      </c>
      <c r="B49" s="190" t="s">
        <v>106</v>
      </c>
      <c r="C49" s="120" t="s">
        <v>20</v>
      </c>
      <c r="D49" s="114"/>
      <c r="E49" s="61"/>
      <c r="F49" s="181">
        <f t="shared" si="2"/>
        <v>0</v>
      </c>
      <c r="G49" s="61"/>
      <c r="H49" s="61"/>
      <c r="I49" s="239">
        <f t="shared" si="3"/>
        <v>0</v>
      </c>
      <c r="J49" s="132">
        <f t="shared" si="4"/>
        <v>0</v>
      </c>
      <c r="K49" s="114"/>
      <c r="L49" s="61"/>
      <c r="M49" s="48">
        <f t="shared" si="5"/>
        <v>0</v>
      </c>
      <c r="N49" s="113"/>
      <c r="O49" s="61"/>
      <c r="P49" s="48">
        <f t="shared" si="6"/>
        <v>0</v>
      </c>
      <c r="Q49" s="135">
        <f t="shared" si="7"/>
        <v>0</v>
      </c>
    </row>
    <row r="50" spans="1:17" x14ac:dyDescent="0.2">
      <c r="A50" s="55">
        <v>42</v>
      </c>
      <c r="B50" s="83" t="s">
        <v>107</v>
      </c>
      <c r="C50" s="109" t="s">
        <v>108</v>
      </c>
      <c r="D50" s="114"/>
      <c r="E50" s="61"/>
      <c r="F50" s="181">
        <f t="shared" si="2"/>
        <v>0</v>
      </c>
      <c r="G50" s="61"/>
      <c r="H50" s="61"/>
      <c r="I50" s="239">
        <f t="shared" si="3"/>
        <v>0</v>
      </c>
      <c r="J50" s="132">
        <f t="shared" si="4"/>
        <v>0</v>
      </c>
      <c r="K50" s="114"/>
      <c r="L50" s="61"/>
      <c r="M50" s="48">
        <f t="shared" si="5"/>
        <v>0</v>
      </c>
      <c r="N50" s="113"/>
      <c r="O50" s="61"/>
      <c r="P50" s="48">
        <f t="shared" si="6"/>
        <v>0</v>
      </c>
      <c r="Q50" s="135">
        <f t="shared" si="7"/>
        <v>0</v>
      </c>
    </row>
    <row r="51" spans="1:17" x14ac:dyDescent="0.2">
      <c r="A51" s="55">
        <v>43</v>
      </c>
      <c r="B51" s="191" t="s">
        <v>109</v>
      </c>
      <c r="C51" s="121" t="s">
        <v>110</v>
      </c>
      <c r="D51" s="114"/>
      <c r="E51" s="61"/>
      <c r="F51" s="181">
        <f t="shared" si="2"/>
        <v>0</v>
      </c>
      <c r="G51" s="61"/>
      <c r="H51" s="61"/>
      <c r="I51" s="239">
        <f t="shared" si="3"/>
        <v>0</v>
      </c>
      <c r="J51" s="132">
        <f t="shared" si="4"/>
        <v>0</v>
      </c>
      <c r="K51" s="114"/>
      <c r="L51" s="61"/>
      <c r="M51" s="48">
        <f t="shared" si="5"/>
        <v>0</v>
      </c>
      <c r="N51" s="113"/>
      <c r="O51" s="61"/>
      <c r="P51" s="48">
        <f t="shared" si="6"/>
        <v>0</v>
      </c>
      <c r="Q51" s="135">
        <f t="shared" si="7"/>
        <v>0</v>
      </c>
    </row>
    <row r="52" spans="1:17" x14ac:dyDescent="0.2">
      <c r="A52" s="55">
        <v>44</v>
      </c>
      <c r="B52" s="190" t="s">
        <v>111</v>
      </c>
      <c r="C52" s="120" t="s">
        <v>242</v>
      </c>
      <c r="D52" s="114">
        <v>536094.96</v>
      </c>
      <c r="E52" s="61"/>
      <c r="F52" s="181">
        <f t="shared" si="2"/>
        <v>536094.96</v>
      </c>
      <c r="G52" s="61">
        <v>146222.56</v>
      </c>
      <c r="H52" s="61"/>
      <c r="I52" s="239">
        <f t="shared" si="3"/>
        <v>146222.56</v>
      </c>
      <c r="J52" s="132">
        <f t="shared" si="4"/>
        <v>682317.52</v>
      </c>
      <c r="K52" s="114"/>
      <c r="L52" s="61"/>
      <c r="M52" s="48">
        <f t="shared" si="5"/>
        <v>0</v>
      </c>
      <c r="N52" s="113">
        <v>1751965</v>
      </c>
      <c r="O52" s="61"/>
      <c r="P52" s="48">
        <f t="shared" si="6"/>
        <v>1751965</v>
      </c>
      <c r="Q52" s="135">
        <f t="shared" si="7"/>
        <v>2434282.52</v>
      </c>
    </row>
    <row r="53" spans="1:17" x14ac:dyDescent="0.2">
      <c r="A53" s="55">
        <v>45</v>
      </c>
      <c r="B53" s="191" t="s">
        <v>112</v>
      </c>
      <c r="C53" s="121" t="s">
        <v>2</v>
      </c>
      <c r="D53" s="114"/>
      <c r="E53" s="61"/>
      <c r="F53" s="181">
        <f t="shared" si="2"/>
        <v>0</v>
      </c>
      <c r="G53" s="61"/>
      <c r="H53" s="61"/>
      <c r="I53" s="239">
        <f t="shared" si="3"/>
        <v>0</v>
      </c>
      <c r="J53" s="132">
        <f t="shared" si="4"/>
        <v>0</v>
      </c>
      <c r="K53" s="114"/>
      <c r="L53" s="61"/>
      <c r="M53" s="48">
        <f t="shared" si="5"/>
        <v>0</v>
      </c>
      <c r="N53" s="113"/>
      <c r="O53" s="61"/>
      <c r="P53" s="48">
        <f t="shared" si="6"/>
        <v>0</v>
      </c>
      <c r="Q53" s="135">
        <f t="shared" si="7"/>
        <v>0</v>
      </c>
    </row>
    <row r="54" spans="1:17" x14ac:dyDescent="0.2">
      <c r="A54" s="55">
        <v>46</v>
      </c>
      <c r="B54" s="190" t="s">
        <v>113</v>
      </c>
      <c r="C54" s="120" t="s">
        <v>3</v>
      </c>
      <c r="D54" s="114"/>
      <c r="E54" s="61"/>
      <c r="F54" s="181">
        <f t="shared" si="2"/>
        <v>0</v>
      </c>
      <c r="G54" s="61"/>
      <c r="H54" s="61"/>
      <c r="I54" s="239">
        <f t="shared" si="3"/>
        <v>0</v>
      </c>
      <c r="J54" s="132">
        <f t="shared" si="4"/>
        <v>0</v>
      </c>
      <c r="K54" s="114"/>
      <c r="L54" s="61"/>
      <c r="M54" s="48">
        <f t="shared" si="5"/>
        <v>0</v>
      </c>
      <c r="N54" s="113"/>
      <c r="O54" s="61"/>
      <c r="P54" s="48">
        <f t="shared" si="6"/>
        <v>0</v>
      </c>
      <c r="Q54" s="135">
        <f t="shared" si="7"/>
        <v>0</v>
      </c>
    </row>
    <row r="55" spans="1:17" x14ac:dyDescent="0.2">
      <c r="A55" s="55">
        <v>47</v>
      </c>
      <c r="B55" s="190" t="s">
        <v>114</v>
      </c>
      <c r="C55" s="120" t="s">
        <v>238</v>
      </c>
      <c r="D55" s="114">
        <v>536462.4</v>
      </c>
      <c r="E55" s="61"/>
      <c r="F55" s="181">
        <f t="shared" si="2"/>
        <v>536462.4</v>
      </c>
      <c r="G55" s="61">
        <v>207702.5</v>
      </c>
      <c r="H55" s="61"/>
      <c r="I55" s="239">
        <f t="shared" si="3"/>
        <v>207702.5</v>
      </c>
      <c r="J55" s="132">
        <f t="shared" si="4"/>
        <v>744164.9</v>
      </c>
      <c r="K55" s="114">
        <v>12481425</v>
      </c>
      <c r="L55" s="61"/>
      <c r="M55" s="48">
        <f t="shared" si="5"/>
        <v>12481425</v>
      </c>
      <c r="N55" s="113"/>
      <c r="O55" s="61"/>
      <c r="P55" s="48">
        <f t="shared" si="6"/>
        <v>0</v>
      </c>
      <c r="Q55" s="135">
        <f t="shared" si="7"/>
        <v>13225589.9</v>
      </c>
    </row>
    <row r="56" spans="1:17" x14ac:dyDescent="0.2">
      <c r="A56" s="55">
        <v>48</v>
      </c>
      <c r="B56" s="191" t="s">
        <v>115</v>
      </c>
      <c r="C56" s="121" t="s">
        <v>0</v>
      </c>
      <c r="D56" s="114"/>
      <c r="E56" s="61"/>
      <c r="F56" s="181">
        <f t="shared" si="2"/>
        <v>0</v>
      </c>
      <c r="G56" s="61"/>
      <c r="H56" s="61"/>
      <c r="I56" s="239">
        <f t="shared" si="3"/>
        <v>0</v>
      </c>
      <c r="J56" s="132">
        <f t="shared" si="4"/>
        <v>0</v>
      </c>
      <c r="K56" s="114"/>
      <c r="L56" s="61"/>
      <c r="M56" s="48">
        <f t="shared" si="5"/>
        <v>0</v>
      </c>
      <c r="N56" s="113"/>
      <c r="O56" s="61"/>
      <c r="P56" s="48">
        <f t="shared" si="6"/>
        <v>0</v>
      </c>
      <c r="Q56" s="135">
        <f t="shared" si="7"/>
        <v>0</v>
      </c>
    </row>
    <row r="57" spans="1:17" x14ac:dyDescent="0.2">
      <c r="A57" s="55">
        <v>49</v>
      </c>
      <c r="B57" s="191" t="s">
        <v>116</v>
      </c>
      <c r="C57" s="121" t="s">
        <v>4</v>
      </c>
      <c r="D57" s="114"/>
      <c r="E57" s="61"/>
      <c r="F57" s="181">
        <f t="shared" si="2"/>
        <v>0</v>
      </c>
      <c r="G57" s="61"/>
      <c r="H57" s="61"/>
      <c r="I57" s="239">
        <f t="shared" si="3"/>
        <v>0</v>
      </c>
      <c r="J57" s="132">
        <f t="shared" si="4"/>
        <v>0</v>
      </c>
      <c r="K57" s="114"/>
      <c r="L57" s="61"/>
      <c r="M57" s="48">
        <f t="shared" si="5"/>
        <v>0</v>
      </c>
      <c r="N57" s="113"/>
      <c r="O57" s="61"/>
      <c r="P57" s="48">
        <f t="shared" si="6"/>
        <v>0</v>
      </c>
      <c r="Q57" s="135">
        <f t="shared" si="7"/>
        <v>0</v>
      </c>
    </row>
    <row r="58" spans="1:17" x14ac:dyDescent="0.2">
      <c r="A58" s="55">
        <v>50</v>
      </c>
      <c r="B58" s="190" t="s">
        <v>117</v>
      </c>
      <c r="C58" s="120" t="s">
        <v>1</v>
      </c>
      <c r="D58" s="114"/>
      <c r="E58" s="61"/>
      <c r="F58" s="181">
        <f t="shared" si="2"/>
        <v>0</v>
      </c>
      <c r="G58" s="61"/>
      <c r="H58" s="61"/>
      <c r="I58" s="239">
        <f t="shared" si="3"/>
        <v>0</v>
      </c>
      <c r="J58" s="132">
        <f t="shared" si="4"/>
        <v>0</v>
      </c>
      <c r="K58" s="114"/>
      <c r="L58" s="61"/>
      <c r="M58" s="48">
        <f t="shared" si="5"/>
        <v>0</v>
      </c>
      <c r="N58" s="113"/>
      <c r="O58" s="61"/>
      <c r="P58" s="48">
        <f t="shared" si="6"/>
        <v>0</v>
      </c>
      <c r="Q58" s="135">
        <f t="shared" si="7"/>
        <v>0</v>
      </c>
    </row>
    <row r="59" spans="1:17" x14ac:dyDescent="0.2">
      <c r="A59" s="55">
        <v>51</v>
      </c>
      <c r="B59" s="191" t="s">
        <v>118</v>
      </c>
      <c r="C59" s="121" t="s">
        <v>239</v>
      </c>
      <c r="D59" s="114"/>
      <c r="E59" s="61"/>
      <c r="F59" s="181">
        <f t="shared" si="2"/>
        <v>0</v>
      </c>
      <c r="G59" s="61"/>
      <c r="H59" s="61"/>
      <c r="I59" s="239">
        <f t="shared" si="3"/>
        <v>0</v>
      </c>
      <c r="J59" s="132">
        <f t="shared" si="4"/>
        <v>0</v>
      </c>
      <c r="K59" s="114"/>
      <c r="L59" s="61"/>
      <c r="M59" s="48">
        <f t="shared" si="5"/>
        <v>0</v>
      </c>
      <c r="N59" s="113"/>
      <c r="O59" s="61"/>
      <c r="P59" s="48">
        <f t="shared" si="6"/>
        <v>0</v>
      </c>
      <c r="Q59" s="135">
        <f t="shared" si="7"/>
        <v>0</v>
      </c>
    </row>
    <row r="60" spans="1:17" x14ac:dyDescent="0.2">
      <c r="A60" s="55">
        <v>52</v>
      </c>
      <c r="B60" s="190" t="s">
        <v>119</v>
      </c>
      <c r="C60" s="120" t="s">
        <v>26</v>
      </c>
      <c r="D60" s="114"/>
      <c r="E60" s="61"/>
      <c r="F60" s="181">
        <f t="shared" si="2"/>
        <v>0</v>
      </c>
      <c r="G60" s="61"/>
      <c r="H60" s="61"/>
      <c r="I60" s="239">
        <f t="shared" si="3"/>
        <v>0</v>
      </c>
      <c r="J60" s="132">
        <f t="shared" si="4"/>
        <v>0</v>
      </c>
      <c r="K60" s="114"/>
      <c r="L60" s="61"/>
      <c r="M60" s="48">
        <f t="shared" si="5"/>
        <v>0</v>
      </c>
      <c r="N60" s="113"/>
      <c r="O60" s="61"/>
      <c r="P60" s="48">
        <f t="shared" si="6"/>
        <v>0</v>
      </c>
      <c r="Q60" s="135">
        <f t="shared" si="7"/>
        <v>0</v>
      </c>
    </row>
    <row r="61" spans="1:17" x14ac:dyDescent="0.2">
      <c r="A61" s="55">
        <v>53</v>
      </c>
      <c r="B61" s="191" t="s">
        <v>120</v>
      </c>
      <c r="C61" s="121" t="s">
        <v>240</v>
      </c>
      <c r="D61" s="114"/>
      <c r="E61" s="61"/>
      <c r="F61" s="181">
        <f t="shared" si="2"/>
        <v>0</v>
      </c>
      <c r="G61" s="61"/>
      <c r="H61" s="61"/>
      <c r="I61" s="239">
        <f t="shared" si="3"/>
        <v>0</v>
      </c>
      <c r="J61" s="132">
        <f t="shared" si="4"/>
        <v>0</v>
      </c>
      <c r="K61" s="114"/>
      <c r="L61" s="61"/>
      <c r="M61" s="48">
        <f t="shared" si="5"/>
        <v>0</v>
      </c>
      <c r="N61" s="113"/>
      <c r="O61" s="61"/>
      <c r="P61" s="48">
        <f t="shared" si="6"/>
        <v>0</v>
      </c>
      <c r="Q61" s="135">
        <f t="shared" si="7"/>
        <v>0</v>
      </c>
    </row>
    <row r="62" spans="1:17" x14ac:dyDescent="0.2">
      <c r="A62" s="55">
        <v>54</v>
      </c>
      <c r="B62" s="191" t="s">
        <v>121</v>
      </c>
      <c r="C62" s="121" t="s">
        <v>122</v>
      </c>
      <c r="D62" s="114"/>
      <c r="E62" s="61"/>
      <c r="F62" s="181">
        <f t="shared" si="2"/>
        <v>0</v>
      </c>
      <c r="G62" s="61"/>
      <c r="H62" s="61"/>
      <c r="I62" s="239">
        <f t="shared" si="3"/>
        <v>0</v>
      </c>
      <c r="J62" s="132">
        <f t="shared" si="4"/>
        <v>0</v>
      </c>
      <c r="K62" s="114"/>
      <c r="L62" s="61"/>
      <c r="M62" s="48">
        <f t="shared" si="5"/>
        <v>0</v>
      </c>
      <c r="N62" s="113"/>
      <c r="O62" s="61"/>
      <c r="P62" s="48">
        <f t="shared" si="6"/>
        <v>0</v>
      </c>
      <c r="Q62" s="135">
        <f t="shared" si="7"/>
        <v>0</v>
      </c>
    </row>
    <row r="63" spans="1:17" x14ac:dyDescent="0.2">
      <c r="A63" s="55">
        <v>55</v>
      </c>
      <c r="B63" s="191" t="s">
        <v>244</v>
      </c>
      <c r="C63" s="121" t="s">
        <v>243</v>
      </c>
      <c r="D63" s="114"/>
      <c r="E63" s="61"/>
      <c r="F63" s="181">
        <f t="shared" si="2"/>
        <v>0</v>
      </c>
      <c r="G63" s="61"/>
      <c r="H63" s="61"/>
      <c r="I63" s="239">
        <f t="shared" si="3"/>
        <v>0</v>
      </c>
      <c r="J63" s="132">
        <f t="shared" si="4"/>
        <v>0</v>
      </c>
      <c r="K63" s="114"/>
      <c r="L63" s="61"/>
      <c r="M63" s="48">
        <f t="shared" si="5"/>
        <v>0</v>
      </c>
      <c r="N63" s="113"/>
      <c r="O63" s="61"/>
      <c r="P63" s="48">
        <f t="shared" si="6"/>
        <v>0</v>
      </c>
      <c r="Q63" s="135">
        <f t="shared" si="7"/>
        <v>0</v>
      </c>
    </row>
    <row r="64" spans="1:17" x14ac:dyDescent="0.2">
      <c r="A64" s="55">
        <v>56</v>
      </c>
      <c r="B64" s="321" t="s">
        <v>260</v>
      </c>
      <c r="C64" s="110" t="s">
        <v>261</v>
      </c>
      <c r="D64" s="114"/>
      <c r="E64" s="61"/>
      <c r="F64" s="181">
        <f t="shared" si="2"/>
        <v>0</v>
      </c>
      <c r="G64" s="61"/>
      <c r="H64" s="61"/>
      <c r="I64" s="239">
        <f t="shared" si="3"/>
        <v>0</v>
      </c>
      <c r="J64" s="132">
        <f t="shared" si="4"/>
        <v>0</v>
      </c>
      <c r="K64" s="114"/>
      <c r="L64" s="61"/>
      <c r="M64" s="48">
        <f t="shared" si="5"/>
        <v>0</v>
      </c>
      <c r="N64" s="113"/>
      <c r="O64" s="61"/>
      <c r="P64" s="48">
        <f t="shared" si="6"/>
        <v>0</v>
      </c>
      <c r="Q64" s="135">
        <f t="shared" si="7"/>
        <v>0</v>
      </c>
    </row>
    <row r="65" spans="1:17" x14ac:dyDescent="0.2">
      <c r="A65" s="55">
        <v>57</v>
      </c>
      <c r="B65" s="191" t="s">
        <v>123</v>
      </c>
      <c r="C65" s="121" t="s">
        <v>53</v>
      </c>
      <c r="D65" s="114"/>
      <c r="E65" s="61"/>
      <c r="F65" s="181">
        <f t="shared" si="2"/>
        <v>0</v>
      </c>
      <c r="G65" s="61"/>
      <c r="H65" s="61"/>
      <c r="I65" s="239">
        <f t="shared" si="3"/>
        <v>0</v>
      </c>
      <c r="J65" s="132">
        <f t="shared" si="4"/>
        <v>0</v>
      </c>
      <c r="K65" s="114"/>
      <c r="L65" s="61"/>
      <c r="M65" s="48">
        <f t="shared" si="5"/>
        <v>0</v>
      </c>
      <c r="N65" s="113"/>
      <c r="O65" s="61"/>
      <c r="P65" s="48">
        <f t="shared" si="6"/>
        <v>0</v>
      </c>
      <c r="Q65" s="135">
        <f t="shared" si="7"/>
        <v>0</v>
      </c>
    </row>
    <row r="66" spans="1:17" x14ac:dyDescent="0.2">
      <c r="A66" s="55">
        <v>58</v>
      </c>
      <c r="B66" s="191" t="s">
        <v>124</v>
      </c>
      <c r="C66" s="121" t="s">
        <v>262</v>
      </c>
      <c r="D66" s="114"/>
      <c r="E66" s="61"/>
      <c r="F66" s="181">
        <f t="shared" si="2"/>
        <v>0</v>
      </c>
      <c r="G66" s="61"/>
      <c r="H66" s="61"/>
      <c r="I66" s="239">
        <f t="shared" si="3"/>
        <v>0</v>
      </c>
      <c r="J66" s="132">
        <f t="shared" si="4"/>
        <v>0</v>
      </c>
      <c r="K66" s="114"/>
      <c r="L66" s="61"/>
      <c r="M66" s="48">
        <f t="shared" si="5"/>
        <v>0</v>
      </c>
      <c r="N66" s="113"/>
      <c r="O66" s="61"/>
      <c r="P66" s="48">
        <f t="shared" si="6"/>
        <v>0</v>
      </c>
      <c r="Q66" s="135">
        <f t="shared" si="7"/>
        <v>0</v>
      </c>
    </row>
    <row r="67" spans="1:17" x14ac:dyDescent="0.2">
      <c r="A67" s="55">
        <v>59</v>
      </c>
      <c r="B67" s="191" t="s">
        <v>125</v>
      </c>
      <c r="C67" s="121" t="s">
        <v>126</v>
      </c>
      <c r="D67" s="114"/>
      <c r="E67" s="61"/>
      <c r="F67" s="181">
        <f t="shared" si="2"/>
        <v>0</v>
      </c>
      <c r="G67" s="61"/>
      <c r="H67" s="61"/>
      <c r="I67" s="239">
        <f t="shared" si="3"/>
        <v>0</v>
      </c>
      <c r="J67" s="132">
        <f t="shared" si="4"/>
        <v>0</v>
      </c>
      <c r="K67" s="114"/>
      <c r="L67" s="61"/>
      <c r="M67" s="48">
        <f t="shared" si="5"/>
        <v>0</v>
      </c>
      <c r="N67" s="113"/>
      <c r="O67" s="61"/>
      <c r="P67" s="48">
        <f t="shared" si="6"/>
        <v>0</v>
      </c>
      <c r="Q67" s="135">
        <f t="shared" si="7"/>
        <v>0</v>
      </c>
    </row>
    <row r="68" spans="1:17" x14ac:dyDescent="0.2">
      <c r="A68" s="55">
        <v>60</v>
      </c>
      <c r="B68" s="190" t="s">
        <v>127</v>
      </c>
      <c r="C68" s="121" t="s">
        <v>263</v>
      </c>
      <c r="D68" s="114"/>
      <c r="E68" s="61"/>
      <c r="F68" s="181">
        <f t="shared" si="2"/>
        <v>0</v>
      </c>
      <c r="G68" s="61"/>
      <c r="H68" s="61"/>
      <c r="I68" s="239">
        <f t="shared" si="3"/>
        <v>0</v>
      </c>
      <c r="J68" s="132">
        <f t="shared" si="4"/>
        <v>0</v>
      </c>
      <c r="K68" s="114"/>
      <c r="L68" s="61"/>
      <c r="M68" s="48">
        <f t="shared" si="5"/>
        <v>0</v>
      </c>
      <c r="N68" s="113"/>
      <c r="O68" s="61"/>
      <c r="P68" s="48">
        <f t="shared" si="6"/>
        <v>0</v>
      </c>
      <c r="Q68" s="135">
        <f t="shared" si="7"/>
        <v>0</v>
      </c>
    </row>
    <row r="69" spans="1:17" x14ac:dyDescent="0.2">
      <c r="A69" s="55">
        <v>61</v>
      </c>
      <c r="B69" s="83" t="s">
        <v>128</v>
      </c>
      <c r="C69" s="121" t="s">
        <v>304</v>
      </c>
      <c r="D69" s="114"/>
      <c r="E69" s="61"/>
      <c r="F69" s="181">
        <f t="shared" si="2"/>
        <v>0</v>
      </c>
      <c r="G69" s="61"/>
      <c r="H69" s="61"/>
      <c r="I69" s="239">
        <f t="shared" si="3"/>
        <v>0</v>
      </c>
      <c r="J69" s="132">
        <f t="shared" si="4"/>
        <v>0</v>
      </c>
      <c r="K69" s="114"/>
      <c r="L69" s="61"/>
      <c r="M69" s="48">
        <f t="shared" si="5"/>
        <v>0</v>
      </c>
      <c r="N69" s="113"/>
      <c r="O69" s="61"/>
      <c r="P69" s="48">
        <f t="shared" si="6"/>
        <v>0</v>
      </c>
      <c r="Q69" s="135">
        <f t="shared" si="7"/>
        <v>0</v>
      </c>
    </row>
    <row r="70" spans="1:17" ht="24" x14ac:dyDescent="0.2">
      <c r="A70" s="55">
        <v>62</v>
      </c>
      <c r="B70" s="190" t="s">
        <v>129</v>
      </c>
      <c r="C70" s="121" t="s">
        <v>264</v>
      </c>
      <c r="D70" s="114"/>
      <c r="E70" s="61"/>
      <c r="F70" s="181">
        <f t="shared" si="2"/>
        <v>0</v>
      </c>
      <c r="G70" s="61"/>
      <c r="H70" s="61"/>
      <c r="I70" s="239">
        <f t="shared" si="3"/>
        <v>0</v>
      </c>
      <c r="J70" s="132">
        <f t="shared" si="4"/>
        <v>0</v>
      </c>
      <c r="K70" s="114"/>
      <c r="L70" s="61"/>
      <c r="M70" s="48">
        <f t="shared" si="5"/>
        <v>0</v>
      </c>
      <c r="N70" s="113"/>
      <c r="O70" s="61"/>
      <c r="P70" s="48">
        <f t="shared" si="6"/>
        <v>0</v>
      </c>
      <c r="Q70" s="135">
        <f t="shared" si="7"/>
        <v>0</v>
      </c>
    </row>
    <row r="71" spans="1:17" ht="24" x14ac:dyDescent="0.2">
      <c r="A71" s="55">
        <v>63</v>
      </c>
      <c r="B71" s="191" t="s">
        <v>130</v>
      </c>
      <c r="C71" s="121" t="s">
        <v>265</v>
      </c>
      <c r="D71" s="114"/>
      <c r="E71" s="61"/>
      <c r="F71" s="181">
        <f t="shared" si="2"/>
        <v>0</v>
      </c>
      <c r="G71" s="61"/>
      <c r="H71" s="61"/>
      <c r="I71" s="239">
        <f t="shared" si="3"/>
        <v>0</v>
      </c>
      <c r="J71" s="132">
        <f t="shared" si="4"/>
        <v>0</v>
      </c>
      <c r="K71" s="114"/>
      <c r="L71" s="61"/>
      <c r="M71" s="48">
        <f t="shared" si="5"/>
        <v>0</v>
      </c>
      <c r="N71" s="113"/>
      <c r="O71" s="61"/>
      <c r="P71" s="48">
        <f t="shared" si="6"/>
        <v>0</v>
      </c>
      <c r="Q71" s="135">
        <f t="shared" si="7"/>
        <v>0</v>
      </c>
    </row>
    <row r="72" spans="1:17" x14ac:dyDescent="0.2">
      <c r="A72" s="55">
        <v>64</v>
      </c>
      <c r="B72" s="190" t="s">
        <v>131</v>
      </c>
      <c r="C72" s="121" t="s">
        <v>266</v>
      </c>
      <c r="D72" s="114"/>
      <c r="E72" s="61"/>
      <c r="F72" s="181">
        <f t="shared" si="2"/>
        <v>0</v>
      </c>
      <c r="G72" s="61"/>
      <c r="H72" s="61"/>
      <c r="I72" s="239">
        <f t="shared" si="3"/>
        <v>0</v>
      </c>
      <c r="J72" s="132">
        <f t="shared" si="4"/>
        <v>0</v>
      </c>
      <c r="K72" s="114"/>
      <c r="L72" s="61"/>
      <c r="M72" s="48">
        <f t="shared" si="5"/>
        <v>0</v>
      </c>
      <c r="N72" s="113"/>
      <c r="O72" s="61"/>
      <c r="P72" s="48">
        <f t="shared" si="6"/>
        <v>0</v>
      </c>
      <c r="Q72" s="135">
        <f t="shared" si="7"/>
        <v>0</v>
      </c>
    </row>
    <row r="73" spans="1:17" x14ac:dyDescent="0.2">
      <c r="A73" s="55">
        <v>65</v>
      </c>
      <c r="B73" s="190" t="s">
        <v>132</v>
      </c>
      <c r="C73" s="121" t="s">
        <v>52</v>
      </c>
      <c r="D73" s="114"/>
      <c r="E73" s="61"/>
      <c r="F73" s="181">
        <f t="shared" si="2"/>
        <v>0</v>
      </c>
      <c r="G73" s="61"/>
      <c r="H73" s="61"/>
      <c r="I73" s="239">
        <f t="shared" si="3"/>
        <v>0</v>
      </c>
      <c r="J73" s="132">
        <f t="shared" si="4"/>
        <v>0</v>
      </c>
      <c r="K73" s="114"/>
      <c r="L73" s="61"/>
      <c r="M73" s="48">
        <f t="shared" si="5"/>
        <v>0</v>
      </c>
      <c r="N73" s="113"/>
      <c r="O73" s="61"/>
      <c r="P73" s="48">
        <f t="shared" si="6"/>
        <v>0</v>
      </c>
      <c r="Q73" s="135">
        <f t="shared" si="7"/>
        <v>0</v>
      </c>
    </row>
    <row r="74" spans="1:17" x14ac:dyDescent="0.2">
      <c r="A74" s="55">
        <v>66</v>
      </c>
      <c r="B74" s="190" t="s">
        <v>133</v>
      </c>
      <c r="C74" s="121" t="s">
        <v>267</v>
      </c>
      <c r="D74" s="114"/>
      <c r="E74" s="61"/>
      <c r="F74" s="181">
        <f t="shared" ref="F74:F137" si="8">SUM(D74:E74)</f>
        <v>0</v>
      </c>
      <c r="G74" s="61"/>
      <c r="H74" s="61"/>
      <c r="I74" s="239">
        <f t="shared" ref="I74:I137" si="9">SUM(G74:H74)</f>
        <v>0</v>
      </c>
      <c r="J74" s="132">
        <f t="shared" ref="J74:J137" si="10">F74+I74</f>
        <v>0</v>
      </c>
      <c r="K74" s="114"/>
      <c r="L74" s="61"/>
      <c r="M74" s="48">
        <f t="shared" ref="M74:M137" si="11">SUM(K74:L74)</f>
        <v>0</v>
      </c>
      <c r="N74" s="113"/>
      <c r="O74" s="61"/>
      <c r="P74" s="48">
        <f t="shared" ref="P74:P137" si="12">SUM(N74:O74)</f>
        <v>0</v>
      </c>
      <c r="Q74" s="135">
        <f t="shared" ref="Q74:Q137" si="13">J74+M74+P74</f>
        <v>0</v>
      </c>
    </row>
    <row r="75" spans="1:17" ht="24" x14ac:dyDescent="0.2">
      <c r="A75" s="55">
        <v>67</v>
      </c>
      <c r="B75" s="190" t="s">
        <v>134</v>
      </c>
      <c r="C75" s="121" t="s">
        <v>268</v>
      </c>
      <c r="D75" s="114"/>
      <c r="E75" s="61"/>
      <c r="F75" s="181">
        <f t="shared" si="8"/>
        <v>0</v>
      </c>
      <c r="G75" s="61"/>
      <c r="H75" s="61"/>
      <c r="I75" s="239">
        <f t="shared" si="9"/>
        <v>0</v>
      </c>
      <c r="J75" s="132">
        <f t="shared" si="10"/>
        <v>0</v>
      </c>
      <c r="K75" s="114"/>
      <c r="L75" s="61"/>
      <c r="M75" s="48">
        <f t="shared" si="11"/>
        <v>0</v>
      </c>
      <c r="N75" s="113"/>
      <c r="O75" s="61"/>
      <c r="P75" s="48">
        <f t="shared" si="12"/>
        <v>0</v>
      </c>
      <c r="Q75" s="135">
        <f t="shared" si="13"/>
        <v>0</v>
      </c>
    </row>
    <row r="76" spans="1:17" ht="24" x14ac:dyDescent="0.2">
      <c r="A76" s="55">
        <v>68</v>
      </c>
      <c r="B76" s="190" t="s">
        <v>135</v>
      </c>
      <c r="C76" s="121" t="s">
        <v>269</v>
      </c>
      <c r="D76" s="114"/>
      <c r="E76" s="61"/>
      <c r="F76" s="181">
        <f t="shared" si="8"/>
        <v>0</v>
      </c>
      <c r="G76" s="61"/>
      <c r="H76" s="61"/>
      <c r="I76" s="239">
        <f t="shared" si="9"/>
        <v>0</v>
      </c>
      <c r="J76" s="132">
        <f t="shared" si="10"/>
        <v>0</v>
      </c>
      <c r="K76" s="114"/>
      <c r="L76" s="61"/>
      <c r="M76" s="48">
        <f t="shared" si="11"/>
        <v>0</v>
      </c>
      <c r="N76" s="113"/>
      <c r="O76" s="61"/>
      <c r="P76" s="48">
        <f t="shared" si="12"/>
        <v>0</v>
      </c>
      <c r="Q76" s="135">
        <f t="shared" si="13"/>
        <v>0</v>
      </c>
    </row>
    <row r="77" spans="1:17" ht="24" x14ac:dyDescent="0.2">
      <c r="A77" s="55">
        <v>69</v>
      </c>
      <c r="B77" s="190" t="s">
        <v>136</v>
      </c>
      <c r="C77" s="121" t="s">
        <v>270</v>
      </c>
      <c r="D77" s="114"/>
      <c r="E77" s="61"/>
      <c r="F77" s="181">
        <f t="shared" si="8"/>
        <v>0</v>
      </c>
      <c r="G77" s="61"/>
      <c r="H77" s="61"/>
      <c r="I77" s="239">
        <f t="shared" si="9"/>
        <v>0</v>
      </c>
      <c r="J77" s="132">
        <f t="shared" si="10"/>
        <v>0</v>
      </c>
      <c r="K77" s="114"/>
      <c r="L77" s="61"/>
      <c r="M77" s="48">
        <f t="shared" si="11"/>
        <v>0</v>
      </c>
      <c r="N77" s="113"/>
      <c r="O77" s="61"/>
      <c r="P77" s="48">
        <f t="shared" si="12"/>
        <v>0</v>
      </c>
      <c r="Q77" s="135">
        <f t="shared" si="13"/>
        <v>0</v>
      </c>
    </row>
    <row r="78" spans="1:17" ht="24" x14ac:dyDescent="0.2">
      <c r="A78" s="55">
        <v>70</v>
      </c>
      <c r="B78" s="190" t="s">
        <v>137</v>
      </c>
      <c r="C78" s="121" t="s">
        <v>271</v>
      </c>
      <c r="D78" s="114"/>
      <c r="E78" s="61"/>
      <c r="F78" s="181">
        <f t="shared" si="8"/>
        <v>0</v>
      </c>
      <c r="G78" s="61"/>
      <c r="H78" s="61"/>
      <c r="I78" s="239">
        <f t="shared" si="9"/>
        <v>0</v>
      </c>
      <c r="J78" s="132">
        <f t="shared" si="10"/>
        <v>0</v>
      </c>
      <c r="K78" s="114"/>
      <c r="L78" s="61"/>
      <c r="M78" s="48">
        <f t="shared" si="11"/>
        <v>0</v>
      </c>
      <c r="N78" s="113"/>
      <c r="O78" s="61"/>
      <c r="P78" s="48">
        <f t="shared" si="12"/>
        <v>0</v>
      </c>
      <c r="Q78" s="135">
        <f t="shared" si="13"/>
        <v>0</v>
      </c>
    </row>
    <row r="79" spans="1:17" ht="24" x14ac:dyDescent="0.2">
      <c r="A79" s="55">
        <v>71</v>
      </c>
      <c r="B79" s="191" t="s">
        <v>138</v>
      </c>
      <c r="C79" s="121" t="s">
        <v>272</v>
      </c>
      <c r="D79" s="114"/>
      <c r="E79" s="61"/>
      <c r="F79" s="181">
        <f t="shared" si="8"/>
        <v>0</v>
      </c>
      <c r="G79" s="61"/>
      <c r="H79" s="61"/>
      <c r="I79" s="239">
        <f t="shared" si="9"/>
        <v>0</v>
      </c>
      <c r="J79" s="132">
        <f t="shared" si="10"/>
        <v>0</v>
      </c>
      <c r="K79" s="114"/>
      <c r="L79" s="61"/>
      <c r="M79" s="48">
        <f t="shared" si="11"/>
        <v>0</v>
      </c>
      <c r="N79" s="113"/>
      <c r="O79" s="61"/>
      <c r="P79" s="48">
        <f t="shared" si="12"/>
        <v>0</v>
      </c>
      <c r="Q79" s="135">
        <f t="shared" si="13"/>
        <v>0</v>
      </c>
    </row>
    <row r="80" spans="1:17" ht="24" x14ac:dyDescent="0.2">
      <c r="A80" s="55">
        <v>72</v>
      </c>
      <c r="B80" s="190" t="s">
        <v>139</v>
      </c>
      <c r="C80" s="120" t="s">
        <v>273</v>
      </c>
      <c r="D80" s="114"/>
      <c r="E80" s="61"/>
      <c r="F80" s="181">
        <f t="shared" si="8"/>
        <v>0</v>
      </c>
      <c r="G80" s="61"/>
      <c r="H80" s="61"/>
      <c r="I80" s="239">
        <f t="shared" si="9"/>
        <v>0</v>
      </c>
      <c r="J80" s="132">
        <f t="shared" si="10"/>
        <v>0</v>
      </c>
      <c r="K80" s="114"/>
      <c r="L80" s="61"/>
      <c r="M80" s="48">
        <f t="shared" si="11"/>
        <v>0</v>
      </c>
      <c r="N80" s="113"/>
      <c r="O80" s="61"/>
      <c r="P80" s="48">
        <f t="shared" si="12"/>
        <v>0</v>
      </c>
      <c r="Q80" s="135">
        <f t="shared" si="13"/>
        <v>0</v>
      </c>
    </row>
    <row r="81" spans="1:17" ht="24" x14ac:dyDescent="0.2">
      <c r="A81" s="55">
        <v>73</v>
      </c>
      <c r="B81" s="191" t="s">
        <v>140</v>
      </c>
      <c r="C81" s="121" t="s">
        <v>274</v>
      </c>
      <c r="D81" s="114"/>
      <c r="E81" s="61"/>
      <c r="F81" s="181">
        <f t="shared" si="8"/>
        <v>0</v>
      </c>
      <c r="G81" s="61"/>
      <c r="H81" s="61"/>
      <c r="I81" s="239">
        <f t="shared" si="9"/>
        <v>0</v>
      </c>
      <c r="J81" s="132">
        <f t="shared" si="10"/>
        <v>0</v>
      </c>
      <c r="K81" s="114"/>
      <c r="L81" s="61"/>
      <c r="M81" s="48">
        <f t="shared" si="11"/>
        <v>0</v>
      </c>
      <c r="N81" s="113"/>
      <c r="O81" s="61"/>
      <c r="P81" s="48">
        <f t="shared" si="12"/>
        <v>0</v>
      </c>
      <c r="Q81" s="135">
        <f t="shared" si="13"/>
        <v>0</v>
      </c>
    </row>
    <row r="82" spans="1:17" x14ac:dyDescent="0.2">
      <c r="A82" s="55">
        <v>74</v>
      </c>
      <c r="B82" s="190" t="s">
        <v>141</v>
      </c>
      <c r="C82" s="121" t="s">
        <v>142</v>
      </c>
      <c r="D82" s="114"/>
      <c r="E82" s="61"/>
      <c r="F82" s="181">
        <f t="shared" si="8"/>
        <v>0</v>
      </c>
      <c r="G82" s="61"/>
      <c r="H82" s="61"/>
      <c r="I82" s="239">
        <f t="shared" si="9"/>
        <v>0</v>
      </c>
      <c r="J82" s="132">
        <f t="shared" si="10"/>
        <v>0</v>
      </c>
      <c r="K82" s="114"/>
      <c r="L82" s="61"/>
      <c r="M82" s="48">
        <f t="shared" si="11"/>
        <v>0</v>
      </c>
      <c r="N82" s="113"/>
      <c r="O82" s="61"/>
      <c r="P82" s="48">
        <f t="shared" si="12"/>
        <v>0</v>
      </c>
      <c r="Q82" s="135">
        <f t="shared" si="13"/>
        <v>0</v>
      </c>
    </row>
    <row r="83" spans="1:17" x14ac:dyDescent="0.2">
      <c r="A83" s="55">
        <v>75</v>
      </c>
      <c r="B83" s="191" t="s">
        <v>143</v>
      </c>
      <c r="C83" s="121" t="s">
        <v>275</v>
      </c>
      <c r="D83" s="114">
        <v>27558</v>
      </c>
      <c r="E83" s="61"/>
      <c r="F83" s="181">
        <f t="shared" si="8"/>
        <v>27558</v>
      </c>
      <c r="G83" s="61"/>
      <c r="H83" s="61"/>
      <c r="I83" s="239">
        <f t="shared" si="9"/>
        <v>0</v>
      </c>
      <c r="J83" s="132">
        <f t="shared" si="10"/>
        <v>27558</v>
      </c>
      <c r="K83" s="114"/>
      <c r="L83" s="61"/>
      <c r="M83" s="48">
        <f t="shared" si="11"/>
        <v>0</v>
      </c>
      <c r="N83" s="113"/>
      <c r="O83" s="61"/>
      <c r="P83" s="48">
        <f t="shared" si="12"/>
        <v>0</v>
      </c>
      <c r="Q83" s="135">
        <f t="shared" si="13"/>
        <v>27558</v>
      </c>
    </row>
    <row r="84" spans="1:17" x14ac:dyDescent="0.2">
      <c r="A84" s="55">
        <v>76</v>
      </c>
      <c r="B84" s="191" t="s">
        <v>144</v>
      </c>
      <c r="C84" s="121" t="s">
        <v>35</v>
      </c>
      <c r="D84" s="114"/>
      <c r="E84" s="61"/>
      <c r="F84" s="181">
        <f t="shared" si="8"/>
        <v>0</v>
      </c>
      <c r="G84" s="61"/>
      <c r="H84" s="61"/>
      <c r="I84" s="239">
        <f t="shared" si="9"/>
        <v>0</v>
      </c>
      <c r="J84" s="132">
        <f t="shared" si="10"/>
        <v>0</v>
      </c>
      <c r="K84" s="114"/>
      <c r="L84" s="61"/>
      <c r="M84" s="48">
        <f t="shared" si="11"/>
        <v>0</v>
      </c>
      <c r="N84" s="113"/>
      <c r="O84" s="61"/>
      <c r="P84" s="48">
        <f t="shared" si="12"/>
        <v>0</v>
      </c>
      <c r="Q84" s="135">
        <f t="shared" si="13"/>
        <v>0</v>
      </c>
    </row>
    <row r="85" spans="1:17" x14ac:dyDescent="0.2">
      <c r="A85" s="55">
        <v>77</v>
      </c>
      <c r="B85" s="190" t="s">
        <v>145</v>
      </c>
      <c r="C85" s="121" t="s">
        <v>37</v>
      </c>
      <c r="D85" s="114"/>
      <c r="E85" s="61"/>
      <c r="F85" s="181">
        <f t="shared" si="8"/>
        <v>0</v>
      </c>
      <c r="G85" s="61"/>
      <c r="H85" s="61"/>
      <c r="I85" s="239">
        <f t="shared" si="9"/>
        <v>0</v>
      </c>
      <c r="J85" s="132">
        <f t="shared" si="10"/>
        <v>0</v>
      </c>
      <c r="K85" s="114"/>
      <c r="L85" s="61"/>
      <c r="M85" s="48">
        <f t="shared" si="11"/>
        <v>0</v>
      </c>
      <c r="N85" s="113"/>
      <c r="O85" s="61"/>
      <c r="P85" s="48">
        <f t="shared" si="12"/>
        <v>0</v>
      </c>
      <c r="Q85" s="135">
        <f t="shared" si="13"/>
        <v>0</v>
      </c>
    </row>
    <row r="86" spans="1:17" x14ac:dyDescent="0.2">
      <c r="A86" s="55">
        <v>78</v>
      </c>
      <c r="B86" s="190" t="s">
        <v>146</v>
      </c>
      <c r="C86" s="121" t="s">
        <v>36</v>
      </c>
      <c r="D86" s="114"/>
      <c r="E86" s="61"/>
      <c r="F86" s="181">
        <f t="shared" si="8"/>
        <v>0</v>
      </c>
      <c r="G86" s="61"/>
      <c r="H86" s="61"/>
      <c r="I86" s="239">
        <f t="shared" si="9"/>
        <v>0</v>
      </c>
      <c r="J86" s="132">
        <f t="shared" si="10"/>
        <v>0</v>
      </c>
      <c r="K86" s="114"/>
      <c r="L86" s="61"/>
      <c r="M86" s="48">
        <f t="shared" si="11"/>
        <v>0</v>
      </c>
      <c r="N86" s="113"/>
      <c r="O86" s="61"/>
      <c r="P86" s="48">
        <f t="shared" si="12"/>
        <v>0</v>
      </c>
      <c r="Q86" s="135">
        <f t="shared" si="13"/>
        <v>0</v>
      </c>
    </row>
    <row r="87" spans="1:17" x14ac:dyDescent="0.2">
      <c r="A87" s="55">
        <v>79</v>
      </c>
      <c r="B87" s="190" t="s">
        <v>147</v>
      </c>
      <c r="C87" s="121" t="s">
        <v>51</v>
      </c>
      <c r="D87" s="114"/>
      <c r="E87" s="61"/>
      <c r="F87" s="181">
        <f t="shared" si="8"/>
        <v>0</v>
      </c>
      <c r="G87" s="61"/>
      <c r="H87" s="61"/>
      <c r="I87" s="239">
        <f t="shared" si="9"/>
        <v>0</v>
      </c>
      <c r="J87" s="132">
        <f t="shared" si="10"/>
        <v>0</v>
      </c>
      <c r="K87" s="114"/>
      <c r="L87" s="61"/>
      <c r="M87" s="48">
        <f t="shared" si="11"/>
        <v>0</v>
      </c>
      <c r="N87" s="113"/>
      <c r="O87" s="61"/>
      <c r="P87" s="48">
        <f t="shared" si="12"/>
        <v>0</v>
      </c>
      <c r="Q87" s="135">
        <f t="shared" si="13"/>
        <v>0</v>
      </c>
    </row>
    <row r="88" spans="1:17" x14ac:dyDescent="0.2">
      <c r="A88" s="55">
        <v>80</v>
      </c>
      <c r="B88" s="190" t="s">
        <v>148</v>
      </c>
      <c r="C88" s="121" t="s">
        <v>254</v>
      </c>
      <c r="D88" s="114"/>
      <c r="E88" s="61"/>
      <c r="F88" s="181">
        <f t="shared" si="8"/>
        <v>0</v>
      </c>
      <c r="G88" s="61"/>
      <c r="H88" s="61"/>
      <c r="I88" s="239">
        <f t="shared" si="9"/>
        <v>0</v>
      </c>
      <c r="J88" s="132">
        <f t="shared" si="10"/>
        <v>0</v>
      </c>
      <c r="K88" s="114"/>
      <c r="L88" s="61"/>
      <c r="M88" s="48">
        <f t="shared" si="11"/>
        <v>0</v>
      </c>
      <c r="N88" s="113"/>
      <c r="O88" s="61"/>
      <c r="P88" s="48">
        <f t="shared" si="12"/>
        <v>0</v>
      </c>
      <c r="Q88" s="135">
        <f t="shared" si="13"/>
        <v>0</v>
      </c>
    </row>
    <row r="89" spans="1:17" x14ac:dyDescent="0.2">
      <c r="A89" s="55">
        <v>81</v>
      </c>
      <c r="B89" s="190" t="s">
        <v>149</v>
      </c>
      <c r="C89" s="185" t="s">
        <v>334</v>
      </c>
      <c r="D89" s="114"/>
      <c r="E89" s="61"/>
      <c r="F89" s="181">
        <f t="shared" si="8"/>
        <v>0</v>
      </c>
      <c r="G89" s="61"/>
      <c r="H89" s="61"/>
      <c r="I89" s="239">
        <f t="shared" si="9"/>
        <v>0</v>
      </c>
      <c r="J89" s="132">
        <f t="shared" si="10"/>
        <v>0</v>
      </c>
      <c r="K89" s="114"/>
      <c r="L89" s="61"/>
      <c r="M89" s="48">
        <f t="shared" si="11"/>
        <v>0</v>
      </c>
      <c r="N89" s="113"/>
      <c r="O89" s="61"/>
      <c r="P89" s="48">
        <f t="shared" si="12"/>
        <v>0</v>
      </c>
      <c r="Q89" s="135">
        <f t="shared" si="13"/>
        <v>0</v>
      </c>
    </row>
    <row r="90" spans="1:17" x14ac:dyDescent="0.2">
      <c r="A90" s="55">
        <v>82</v>
      </c>
      <c r="B90" s="56" t="s">
        <v>150</v>
      </c>
      <c r="C90" s="110" t="s">
        <v>291</v>
      </c>
      <c r="D90" s="114"/>
      <c r="E90" s="61"/>
      <c r="F90" s="181">
        <f t="shared" si="8"/>
        <v>0</v>
      </c>
      <c r="G90" s="61"/>
      <c r="H90" s="61"/>
      <c r="I90" s="239">
        <f t="shared" si="9"/>
        <v>0</v>
      </c>
      <c r="J90" s="132">
        <f t="shared" si="10"/>
        <v>0</v>
      </c>
      <c r="K90" s="114"/>
      <c r="L90" s="61"/>
      <c r="M90" s="48">
        <f t="shared" si="11"/>
        <v>0</v>
      </c>
      <c r="N90" s="113"/>
      <c r="O90" s="61"/>
      <c r="P90" s="48">
        <f t="shared" si="12"/>
        <v>0</v>
      </c>
      <c r="Q90" s="135">
        <f t="shared" si="13"/>
        <v>0</v>
      </c>
    </row>
    <row r="91" spans="1:17" ht="24" x14ac:dyDescent="0.2">
      <c r="A91" s="480">
        <v>83</v>
      </c>
      <c r="B91" s="471" t="s">
        <v>151</v>
      </c>
      <c r="C91" s="110" t="s">
        <v>276</v>
      </c>
      <c r="D91" s="114"/>
      <c r="E91" s="61"/>
      <c r="F91" s="181">
        <f t="shared" si="8"/>
        <v>0</v>
      </c>
      <c r="G91" s="61"/>
      <c r="H91" s="61"/>
      <c r="I91" s="239">
        <f t="shared" si="9"/>
        <v>0</v>
      </c>
      <c r="J91" s="132">
        <f t="shared" si="10"/>
        <v>0</v>
      </c>
      <c r="K91" s="114"/>
      <c r="L91" s="61"/>
      <c r="M91" s="48">
        <f t="shared" si="11"/>
        <v>0</v>
      </c>
      <c r="N91" s="113"/>
      <c r="O91" s="61"/>
      <c r="P91" s="48">
        <f t="shared" si="12"/>
        <v>0</v>
      </c>
      <c r="Q91" s="135">
        <f t="shared" si="13"/>
        <v>0</v>
      </c>
    </row>
    <row r="92" spans="1:17" ht="36" x14ac:dyDescent="0.2">
      <c r="A92" s="481"/>
      <c r="B92" s="472"/>
      <c r="C92" s="185" t="s">
        <v>330</v>
      </c>
      <c r="D92" s="114"/>
      <c r="E92" s="61"/>
      <c r="F92" s="181">
        <f t="shared" si="8"/>
        <v>0</v>
      </c>
      <c r="G92" s="61"/>
      <c r="H92" s="61"/>
      <c r="I92" s="239">
        <f t="shared" si="9"/>
        <v>0</v>
      </c>
      <c r="J92" s="132">
        <f t="shared" si="10"/>
        <v>0</v>
      </c>
      <c r="K92" s="114"/>
      <c r="L92" s="61"/>
      <c r="M92" s="48">
        <f t="shared" si="11"/>
        <v>0</v>
      </c>
      <c r="N92" s="113"/>
      <c r="O92" s="61"/>
      <c r="P92" s="48">
        <f t="shared" si="12"/>
        <v>0</v>
      </c>
      <c r="Q92" s="135">
        <f t="shared" si="13"/>
        <v>0</v>
      </c>
    </row>
    <row r="93" spans="1:17" ht="24" x14ac:dyDescent="0.2">
      <c r="A93" s="481"/>
      <c r="B93" s="472"/>
      <c r="C93" s="185" t="s">
        <v>277</v>
      </c>
      <c r="D93" s="114"/>
      <c r="E93" s="61"/>
      <c r="F93" s="181">
        <f t="shared" si="8"/>
        <v>0</v>
      </c>
      <c r="G93" s="61"/>
      <c r="H93" s="61"/>
      <c r="I93" s="239">
        <f t="shared" si="9"/>
        <v>0</v>
      </c>
      <c r="J93" s="132">
        <f t="shared" si="10"/>
        <v>0</v>
      </c>
      <c r="K93" s="114"/>
      <c r="L93" s="61"/>
      <c r="M93" s="48">
        <f t="shared" si="11"/>
        <v>0</v>
      </c>
      <c r="N93" s="113"/>
      <c r="O93" s="61"/>
      <c r="P93" s="48">
        <f t="shared" si="12"/>
        <v>0</v>
      </c>
      <c r="Q93" s="135">
        <f t="shared" si="13"/>
        <v>0</v>
      </c>
    </row>
    <row r="94" spans="1:17" ht="36" x14ac:dyDescent="0.2">
      <c r="A94" s="482"/>
      <c r="B94" s="473"/>
      <c r="C94" s="213" t="s">
        <v>331</v>
      </c>
      <c r="D94" s="114"/>
      <c r="E94" s="61"/>
      <c r="F94" s="181">
        <f t="shared" si="8"/>
        <v>0</v>
      </c>
      <c r="G94" s="61"/>
      <c r="H94" s="61"/>
      <c r="I94" s="239">
        <f t="shared" si="9"/>
        <v>0</v>
      </c>
      <c r="J94" s="132">
        <f t="shared" si="10"/>
        <v>0</v>
      </c>
      <c r="K94" s="114"/>
      <c r="L94" s="61"/>
      <c r="M94" s="48">
        <f t="shared" si="11"/>
        <v>0</v>
      </c>
      <c r="N94" s="113"/>
      <c r="O94" s="61"/>
      <c r="P94" s="48">
        <f t="shared" si="12"/>
        <v>0</v>
      </c>
      <c r="Q94" s="135">
        <f t="shared" si="13"/>
        <v>0</v>
      </c>
    </row>
    <row r="95" spans="1:17" ht="24" x14ac:dyDescent="0.2">
      <c r="A95" s="55">
        <v>84</v>
      </c>
      <c r="B95" s="191" t="s">
        <v>152</v>
      </c>
      <c r="C95" s="121" t="s">
        <v>50</v>
      </c>
      <c r="D95" s="114"/>
      <c r="E95" s="61"/>
      <c r="F95" s="181">
        <f t="shared" si="8"/>
        <v>0</v>
      </c>
      <c r="G95" s="61"/>
      <c r="H95" s="61"/>
      <c r="I95" s="239">
        <f t="shared" si="9"/>
        <v>0</v>
      </c>
      <c r="J95" s="132">
        <f t="shared" si="10"/>
        <v>0</v>
      </c>
      <c r="K95" s="114"/>
      <c r="L95" s="61"/>
      <c r="M95" s="48">
        <f t="shared" si="11"/>
        <v>0</v>
      </c>
      <c r="N95" s="113"/>
      <c r="O95" s="61"/>
      <c r="P95" s="48">
        <f t="shared" si="12"/>
        <v>0</v>
      </c>
      <c r="Q95" s="135">
        <f t="shared" si="13"/>
        <v>0</v>
      </c>
    </row>
    <row r="96" spans="1:17" x14ac:dyDescent="0.2">
      <c r="A96" s="55">
        <v>85</v>
      </c>
      <c r="B96" s="190" t="s">
        <v>153</v>
      </c>
      <c r="C96" s="121" t="s">
        <v>154</v>
      </c>
      <c r="D96" s="114"/>
      <c r="E96" s="61"/>
      <c r="F96" s="181">
        <f t="shared" si="8"/>
        <v>0</v>
      </c>
      <c r="G96" s="61"/>
      <c r="H96" s="61"/>
      <c r="I96" s="239">
        <f t="shared" si="9"/>
        <v>0</v>
      </c>
      <c r="J96" s="132">
        <f t="shared" si="10"/>
        <v>0</v>
      </c>
      <c r="K96" s="114"/>
      <c r="L96" s="61"/>
      <c r="M96" s="48">
        <f t="shared" si="11"/>
        <v>0</v>
      </c>
      <c r="N96" s="113"/>
      <c r="O96" s="61"/>
      <c r="P96" s="48">
        <f t="shared" si="12"/>
        <v>0</v>
      </c>
      <c r="Q96" s="135">
        <f t="shared" si="13"/>
        <v>0</v>
      </c>
    </row>
    <row r="97" spans="1:17" x14ac:dyDescent="0.2">
      <c r="A97" s="55">
        <v>86</v>
      </c>
      <c r="B97" s="191" t="s">
        <v>155</v>
      </c>
      <c r="C97" s="121" t="s">
        <v>156</v>
      </c>
      <c r="D97" s="114"/>
      <c r="E97" s="61"/>
      <c r="F97" s="181">
        <f t="shared" si="8"/>
        <v>0</v>
      </c>
      <c r="G97" s="61"/>
      <c r="H97" s="61"/>
      <c r="I97" s="239">
        <f t="shared" si="9"/>
        <v>0</v>
      </c>
      <c r="J97" s="132">
        <f t="shared" si="10"/>
        <v>0</v>
      </c>
      <c r="K97" s="114"/>
      <c r="L97" s="61"/>
      <c r="M97" s="48">
        <f t="shared" si="11"/>
        <v>0</v>
      </c>
      <c r="N97" s="113"/>
      <c r="O97" s="61"/>
      <c r="P97" s="48">
        <f t="shared" si="12"/>
        <v>0</v>
      </c>
      <c r="Q97" s="135">
        <f t="shared" si="13"/>
        <v>0</v>
      </c>
    </row>
    <row r="98" spans="1:17" x14ac:dyDescent="0.2">
      <c r="A98" s="55">
        <v>87</v>
      </c>
      <c r="B98" s="83" t="s">
        <v>157</v>
      </c>
      <c r="C98" s="109" t="s">
        <v>28</v>
      </c>
      <c r="D98" s="114">
        <v>536094.96</v>
      </c>
      <c r="E98" s="61"/>
      <c r="F98" s="181">
        <f t="shared" si="8"/>
        <v>536094.96</v>
      </c>
      <c r="G98" s="61">
        <v>146222.56</v>
      </c>
      <c r="H98" s="61"/>
      <c r="I98" s="239">
        <f t="shared" si="9"/>
        <v>146222.56</v>
      </c>
      <c r="J98" s="132">
        <f t="shared" si="10"/>
        <v>682317.52</v>
      </c>
      <c r="K98" s="114">
        <v>6240712.5</v>
      </c>
      <c r="L98" s="61"/>
      <c r="M98" s="48">
        <f t="shared" si="11"/>
        <v>6240712.5</v>
      </c>
      <c r="N98" s="113"/>
      <c r="O98" s="61"/>
      <c r="P98" s="48">
        <f t="shared" si="12"/>
        <v>0</v>
      </c>
      <c r="Q98" s="135">
        <f t="shared" si="13"/>
        <v>6923030.0199999996</v>
      </c>
    </row>
    <row r="99" spans="1:17" x14ac:dyDescent="0.2">
      <c r="A99" s="55">
        <v>88</v>
      </c>
      <c r="B99" s="190" t="s">
        <v>158</v>
      </c>
      <c r="C99" s="121" t="s">
        <v>12</v>
      </c>
      <c r="D99" s="114">
        <v>536094.96</v>
      </c>
      <c r="E99" s="61"/>
      <c r="F99" s="181">
        <f t="shared" si="8"/>
        <v>536094.96</v>
      </c>
      <c r="G99" s="61">
        <v>146222.56</v>
      </c>
      <c r="H99" s="61"/>
      <c r="I99" s="239">
        <f t="shared" si="9"/>
        <v>146222.56</v>
      </c>
      <c r="J99" s="132">
        <f t="shared" si="10"/>
        <v>682317.52</v>
      </c>
      <c r="K99" s="114"/>
      <c r="L99" s="61"/>
      <c r="M99" s="48">
        <f t="shared" si="11"/>
        <v>0</v>
      </c>
      <c r="N99" s="113"/>
      <c r="O99" s="61"/>
      <c r="P99" s="48">
        <f t="shared" si="12"/>
        <v>0</v>
      </c>
      <c r="Q99" s="135">
        <f t="shared" si="13"/>
        <v>682317.52</v>
      </c>
    </row>
    <row r="100" spans="1:17" x14ac:dyDescent="0.2">
      <c r="A100" s="55">
        <v>89</v>
      </c>
      <c r="B100" s="190" t="s">
        <v>159</v>
      </c>
      <c r="C100" s="121" t="s">
        <v>27</v>
      </c>
      <c r="D100" s="114"/>
      <c r="E100" s="61"/>
      <c r="F100" s="181">
        <f t="shared" si="8"/>
        <v>0</v>
      </c>
      <c r="G100" s="61"/>
      <c r="H100" s="61"/>
      <c r="I100" s="239">
        <f t="shared" si="9"/>
        <v>0</v>
      </c>
      <c r="J100" s="132">
        <f t="shared" si="10"/>
        <v>0</v>
      </c>
      <c r="K100" s="114"/>
      <c r="L100" s="61"/>
      <c r="M100" s="48">
        <f t="shared" si="11"/>
        <v>0</v>
      </c>
      <c r="N100" s="113"/>
      <c r="O100" s="61"/>
      <c r="P100" s="48">
        <f t="shared" si="12"/>
        <v>0</v>
      </c>
      <c r="Q100" s="135">
        <f t="shared" si="13"/>
        <v>0</v>
      </c>
    </row>
    <row r="101" spans="1:17" x14ac:dyDescent="0.2">
      <c r="A101" s="55">
        <v>90</v>
      </c>
      <c r="B101" s="83" t="s">
        <v>160</v>
      </c>
      <c r="C101" s="109" t="s">
        <v>44</v>
      </c>
      <c r="D101" s="114"/>
      <c r="E101" s="61"/>
      <c r="F101" s="181">
        <f t="shared" si="8"/>
        <v>0</v>
      </c>
      <c r="G101" s="61"/>
      <c r="H101" s="61"/>
      <c r="I101" s="239">
        <f t="shared" si="9"/>
        <v>0</v>
      </c>
      <c r="J101" s="132">
        <f t="shared" si="10"/>
        <v>0</v>
      </c>
      <c r="K101" s="114"/>
      <c r="L101" s="61"/>
      <c r="M101" s="48">
        <f t="shared" si="11"/>
        <v>0</v>
      </c>
      <c r="N101" s="113"/>
      <c r="O101" s="61"/>
      <c r="P101" s="48">
        <f t="shared" si="12"/>
        <v>0</v>
      </c>
      <c r="Q101" s="135">
        <f t="shared" si="13"/>
        <v>0</v>
      </c>
    </row>
    <row r="102" spans="1:17" x14ac:dyDescent="0.2">
      <c r="A102" s="55">
        <v>91</v>
      </c>
      <c r="B102" s="190" t="s">
        <v>161</v>
      </c>
      <c r="C102" s="121" t="s">
        <v>33</v>
      </c>
      <c r="D102" s="114"/>
      <c r="E102" s="61"/>
      <c r="F102" s="181">
        <f t="shared" si="8"/>
        <v>0</v>
      </c>
      <c r="G102" s="61"/>
      <c r="H102" s="61"/>
      <c r="I102" s="239">
        <f t="shared" si="9"/>
        <v>0</v>
      </c>
      <c r="J102" s="132">
        <f t="shared" si="10"/>
        <v>0</v>
      </c>
      <c r="K102" s="114"/>
      <c r="L102" s="61"/>
      <c r="M102" s="48">
        <f t="shared" si="11"/>
        <v>0</v>
      </c>
      <c r="N102" s="113"/>
      <c r="O102" s="61"/>
      <c r="P102" s="48">
        <f t="shared" si="12"/>
        <v>0</v>
      </c>
      <c r="Q102" s="135">
        <f t="shared" si="13"/>
        <v>0</v>
      </c>
    </row>
    <row r="103" spans="1:17" x14ac:dyDescent="0.2">
      <c r="A103" s="55">
        <v>92</v>
      </c>
      <c r="B103" s="83" t="s">
        <v>162</v>
      </c>
      <c r="C103" s="109" t="s">
        <v>29</v>
      </c>
      <c r="D103" s="114"/>
      <c r="E103" s="61"/>
      <c r="F103" s="181">
        <f t="shared" si="8"/>
        <v>0</v>
      </c>
      <c r="G103" s="61"/>
      <c r="H103" s="61"/>
      <c r="I103" s="239">
        <f t="shared" si="9"/>
        <v>0</v>
      </c>
      <c r="J103" s="132">
        <f t="shared" si="10"/>
        <v>0</v>
      </c>
      <c r="K103" s="114"/>
      <c r="L103" s="61"/>
      <c r="M103" s="48">
        <f t="shared" si="11"/>
        <v>0</v>
      </c>
      <c r="N103" s="113"/>
      <c r="O103" s="61"/>
      <c r="P103" s="48">
        <f t="shared" si="12"/>
        <v>0</v>
      </c>
      <c r="Q103" s="135">
        <f t="shared" si="13"/>
        <v>0</v>
      </c>
    </row>
    <row r="104" spans="1:17" x14ac:dyDescent="0.2">
      <c r="A104" s="55">
        <v>93</v>
      </c>
      <c r="B104" s="190" t="s">
        <v>163</v>
      </c>
      <c r="C104" s="121" t="s">
        <v>30</v>
      </c>
      <c r="D104" s="114"/>
      <c r="E104" s="61"/>
      <c r="F104" s="181">
        <f t="shared" si="8"/>
        <v>0</v>
      </c>
      <c r="G104" s="61"/>
      <c r="H104" s="61"/>
      <c r="I104" s="239">
        <f t="shared" si="9"/>
        <v>0</v>
      </c>
      <c r="J104" s="132">
        <f t="shared" si="10"/>
        <v>0</v>
      </c>
      <c r="K104" s="114"/>
      <c r="L104" s="61"/>
      <c r="M104" s="48">
        <f t="shared" si="11"/>
        <v>0</v>
      </c>
      <c r="N104" s="113"/>
      <c r="O104" s="61"/>
      <c r="P104" s="48">
        <f t="shared" si="12"/>
        <v>0</v>
      </c>
      <c r="Q104" s="135">
        <f t="shared" si="13"/>
        <v>0</v>
      </c>
    </row>
    <row r="105" spans="1:17" x14ac:dyDescent="0.2">
      <c r="A105" s="55">
        <v>94</v>
      </c>
      <c r="B105" s="191" t="s">
        <v>164</v>
      </c>
      <c r="C105" s="121" t="s">
        <v>14</v>
      </c>
      <c r="D105" s="114">
        <v>536462.4</v>
      </c>
      <c r="E105" s="61"/>
      <c r="F105" s="181">
        <f t="shared" si="8"/>
        <v>536462.4</v>
      </c>
      <c r="G105" s="61">
        <v>182778.2</v>
      </c>
      <c r="H105" s="61"/>
      <c r="I105" s="239">
        <f t="shared" si="9"/>
        <v>182778.2</v>
      </c>
      <c r="J105" s="132">
        <f t="shared" si="10"/>
        <v>719240.60000000009</v>
      </c>
      <c r="K105" s="114">
        <v>12481425</v>
      </c>
      <c r="L105" s="61"/>
      <c r="M105" s="48">
        <f t="shared" si="11"/>
        <v>12481425</v>
      </c>
      <c r="N105" s="113"/>
      <c r="O105" s="61"/>
      <c r="P105" s="48">
        <f t="shared" si="12"/>
        <v>0</v>
      </c>
      <c r="Q105" s="135">
        <f t="shared" si="13"/>
        <v>13200665.6</v>
      </c>
    </row>
    <row r="106" spans="1:17" x14ac:dyDescent="0.2">
      <c r="A106" s="55">
        <v>95</v>
      </c>
      <c r="B106" s="190" t="s">
        <v>165</v>
      </c>
      <c r="C106" s="120" t="s">
        <v>31</v>
      </c>
      <c r="D106" s="114"/>
      <c r="E106" s="61"/>
      <c r="F106" s="181">
        <f t="shared" si="8"/>
        <v>0</v>
      </c>
      <c r="G106" s="61"/>
      <c r="H106" s="61"/>
      <c r="I106" s="239">
        <f t="shared" si="9"/>
        <v>0</v>
      </c>
      <c r="J106" s="132">
        <f t="shared" si="10"/>
        <v>0</v>
      </c>
      <c r="K106" s="114"/>
      <c r="L106" s="61"/>
      <c r="M106" s="48">
        <f t="shared" si="11"/>
        <v>0</v>
      </c>
      <c r="N106" s="113"/>
      <c r="O106" s="61"/>
      <c r="P106" s="48">
        <f t="shared" si="12"/>
        <v>0</v>
      </c>
      <c r="Q106" s="135">
        <f t="shared" si="13"/>
        <v>0</v>
      </c>
    </row>
    <row r="107" spans="1:17" x14ac:dyDescent="0.2">
      <c r="A107" s="55">
        <v>96</v>
      </c>
      <c r="B107" s="190" t="s">
        <v>166</v>
      </c>
      <c r="C107" s="109" t="s">
        <v>15</v>
      </c>
      <c r="D107" s="114"/>
      <c r="E107" s="61"/>
      <c r="F107" s="181">
        <f t="shared" si="8"/>
        <v>0</v>
      </c>
      <c r="G107" s="61"/>
      <c r="H107" s="61"/>
      <c r="I107" s="239">
        <f t="shared" si="9"/>
        <v>0</v>
      </c>
      <c r="J107" s="132">
        <f t="shared" si="10"/>
        <v>0</v>
      </c>
      <c r="K107" s="114"/>
      <c r="L107" s="61"/>
      <c r="M107" s="48">
        <f t="shared" si="11"/>
        <v>0</v>
      </c>
      <c r="N107" s="113"/>
      <c r="O107" s="61"/>
      <c r="P107" s="48">
        <f t="shared" si="12"/>
        <v>0</v>
      </c>
      <c r="Q107" s="135">
        <f t="shared" si="13"/>
        <v>0</v>
      </c>
    </row>
    <row r="108" spans="1:17" x14ac:dyDescent="0.2">
      <c r="A108" s="55">
        <v>97</v>
      </c>
      <c r="B108" s="191" t="s">
        <v>167</v>
      </c>
      <c r="C108" s="121" t="s">
        <v>13</v>
      </c>
      <c r="D108" s="114"/>
      <c r="E108" s="61"/>
      <c r="F108" s="181">
        <f t="shared" si="8"/>
        <v>0</v>
      </c>
      <c r="G108" s="61"/>
      <c r="H108" s="61"/>
      <c r="I108" s="239">
        <f t="shared" si="9"/>
        <v>0</v>
      </c>
      <c r="J108" s="132">
        <f t="shared" si="10"/>
        <v>0</v>
      </c>
      <c r="K108" s="114"/>
      <c r="L108" s="61"/>
      <c r="M108" s="48">
        <f t="shared" si="11"/>
        <v>0</v>
      </c>
      <c r="N108" s="113"/>
      <c r="O108" s="61"/>
      <c r="P108" s="48">
        <f t="shared" si="12"/>
        <v>0</v>
      </c>
      <c r="Q108" s="135">
        <f t="shared" si="13"/>
        <v>0</v>
      </c>
    </row>
    <row r="109" spans="1:17" x14ac:dyDescent="0.2">
      <c r="A109" s="55">
        <v>98</v>
      </c>
      <c r="B109" s="190" t="s">
        <v>168</v>
      </c>
      <c r="C109" s="120" t="s">
        <v>32</v>
      </c>
      <c r="D109" s="114"/>
      <c r="E109" s="61"/>
      <c r="F109" s="181">
        <f t="shared" si="8"/>
        <v>0</v>
      </c>
      <c r="G109" s="61"/>
      <c r="H109" s="61"/>
      <c r="I109" s="239">
        <f t="shared" si="9"/>
        <v>0</v>
      </c>
      <c r="J109" s="132">
        <f t="shared" si="10"/>
        <v>0</v>
      </c>
      <c r="K109" s="114"/>
      <c r="L109" s="61"/>
      <c r="M109" s="48">
        <f t="shared" si="11"/>
        <v>0</v>
      </c>
      <c r="N109" s="113"/>
      <c r="O109" s="61"/>
      <c r="P109" s="48">
        <f t="shared" si="12"/>
        <v>0</v>
      </c>
      <c r="Q109" s="135">
        <f t="shared" si="13"/>
        <v>0</v>
      </c>
    </row>
    <row r="110" spans="1:17" x14ac:dyDescent="0.2">
      <c r="A110" s="55">
        <v>99</v>
      </c>
      <c r="B110" s="191" t="s">
        <v>169</v>
      </c>
      <c r="C110" s="121" t="s">
        <v>54</v>
      </c>
      <c r="D110" s="114">
        <v>536094.96</v>
      </c>
      <c r="E110" s="61"/>
      <c r="F110" s="181">
        <f t="shared" si="8"/>
        <v>536094.96</v>
      </c>
      <c r="G110" s="61">
        <v>146222.56</v>
      </c>
      <c r="H110" s="61"/>
      <c r="I110" s="239">
        <f t="shared" si="9"/>
        <v>146222.56</v>
      </c>
      <c r="J110" s="132">
        <f t="shared" si="10"/>
        <v>682317.52</v>
      </c>
      <c r="K110" s="114"/>
      <c r="L110" s="61"/>
      <c r="M110" s="48">
        <f t="shared" si="11"/>
        <v>0</v>
      </c>
      <c r="N110" s="113">
        <v>1751965</v>
      </c>
      <c r="O110" s="61"/>
      <c r="P110" s="48">
        <f t="shared" si="12"/>
        <v>1751965</v>
      </c>
      <c r="Q110" s="135">
        <f t="shared" si="13"/>
        <v>2434282.52</v>
      </c>
    </row>
    <row r="111" spans="1:17" x14ac:dyDescent="0.2">
      <c r="A111" s="55">
        <v>100</v>
      </c>
      <c r="B111" s="191" t="s">
        <v>170</v>
      </c>
      <c r="C111" s="121" t="s">
        <v>34</v>
      </c>
      <c r="D111" s="114"/>
      <c r="E111" s="61"/>
      <c r="F111" s="181">
        <f t="shared" si="8"/>
        <v>0</v>
      </c>
      <c r="G111" s="61"/>
      <c r="H111" s="61"/>
      <c r="I111" s="239">
        <f t="shared" si="9"/>
        <v>0</v>
      </c>
      <c r="J111" s="132">
        <f t="shared" si="10"/>
        <v>0</v>
      </c>
      <c r="K111" s="114"/>
      <c r="L111" s="61"/>
      <c r="M111" s="48">
        <f t="shared" si="11"/>
        <v>0</v>
      </c>
      <c r="N111" s="113"/>
      <c r="O111" s="61"/>
      <c r="P111" s="48">
        <f t="shared" si="12"/>
        <v>0</v>
      </c>
      <c r="Q111" s="135">
        <f t="shared" si="13"/>
        <v>0</v>
      </c>
    </row>
    <row r="112" spans="1:17" x14ac:dyDescent="0.2">
      <c r="A112" s="55">
        <v>101</v>
      </c>
      <c r="B112" s="190" t="s">
        <v>171</v>
      </c>
      <c r="C112" s="109" t="s">
        <v>241</v>
      </c>
      <c r="D112" s="114"/>
      <c r="E112" s="61"/>
      <c r="F112" s="181">
        <f t="shared" si="8"/>
        <v>0</v>
      </c>
      <c r="G112" s="61"/>
      <c r="H112" s="61"/>
      <c r="I112" s="239">
        <f t="shared" si="9"/>
        <v>0</v>
      </c>
      <c r="J112" s="132">
        <f t="shared" si="10"/>
        <v>0</v>
      </c>
      <c r="K112" s="114"/>
      <c r="L112" s="61"/>
      <c r="M112" s="48">
        <f t="shared" si="11"/>
        <v>0</v>
      </c>
      <c r="N112" s="113"/>
      <c r="O112" s="61"/>
      <c r="P112" s="48">
        <f t="shared" si="12"/>
        <v>0</v>
      </c>
      <c r="Q112" s="135">
        <f t="shared" si="13"/>
        <v>0</v>
      </c>
    </row>
    <row r="113" spans="1:17" x14ac:dyDescent="0.2">
      <c r="A113" s="55">
        <v>102</v>
      </c>
      <c r="B113" s="190" t="s">
        <v>172</v>
      </c>
      <c r="C113" s="120" t="s">
        <v>173</v>
      </c>
      <c r="D113" s="114"/>
      <c r="E113" s="61"/>
      <c r="F113" s="181">
        <f t="shared" si="8"/>
        <v>0</v>
      </c>
      <c r="G113" s="61"/>
      <c r="H113" s="61"/>
      <c r="I113" s="239">
        <f t="shared" si="9"/>
        <v>0</v>
      </c>
      <c r="J113" s="132">
        <f t="shared" si="10"/>
        <v>0</v>
      </c>
      <c r="K113" s="114"/>
      <c r="L113" s="61"/>
      <c r="M113" s="48">
        <f t="shared" si="11"/>
        <v>0</v>
      </c>
      <c r="N113" s="113"/>
      <c r="O113" s="61"/>
      <c r="P113" s="48">
        <f t="shared" si="12"/>
        <v>0</v>
      </c>
      <c r="Q113" s="135">
        <f t="shared" si="13"/>
        <v>0</v>
      </c>
    </row>
    <row r="114" spans="1:17" x14ac:dyDescent="0.2">
      <c r="A114" s="55">
        <v>103</v>
      </c>
      <c r="B114" s="190" t="s">
        <v>174</v>
      </c>
      <c r="C114" s="120" t="s">
        <v>175</v>
      </c>
      <c r="D114" s="114"/>
      <c r="E114" s="61"/>
      <c r="F114" s="181">
        <f t="shared" si="8"/>
        <v>0</v>
      </c>
      <c r="G114" s="61"/>
      <c r="H114" s="61"/>
      <c r="I114" s="239">
        <f t="shared" si="9"/>
        <v>0</v>
      </c>
      <c r="J114" s="132">
        <f t="shared" si="10"/>
        <v>0</v>
      </c>
      <c r="K114" s="114"/>
      <c r="L114" s="61"/>
      <c r="M114" s="48">
        <f t="shared" si="11"/>
        <v>0</v>
      </c>
      <c r="N114" s="113"/>
      <c r="O114" s="61"/>
      <c r="P114" s="48">
        <f t="shared" si="12"/>
        <v>0</v>
      </c>
      <c r="Q114" s="135">
        <f t="shared" si="13"/>
        <v>0</v>
      </c>
    </row>
    <row r="115" spans="1:17" x14ac:dyDescent="0.2">
      <c r="A115" s="55">
        <v>104</v>
      </c>
      <c r="B115" s="190" t="s">
        <v>176</v>
      </c>
      <c r="C115" s="120" t="s">
        <v>177</v>
      </c>
      <c r="D115" s="114"/>
      <c r="E115" s="61"/>
      <c r="F115" s="181">
        <f t="shared" si="8"/>
        <v>0</v>
      </c>
      <c r="G115" s="61"/>
      <c r="H115" s="61"/>
      <c r="I115" s="239">
        <f t="shared" si="9"/>
        <v>0</v>
      </c>
      <c r="J115" s="132">
        <f t="shared" si="10"/>
        <v>0</v>
      </c>
      <c r="K115" s="114"/>
      <c r="L115" s="61"/>
      <c r="M115" s="48">
        <f t="shared" si="11"/>
        <v>0</v>
      </c>
      <c r="N115" s="113"/>
      <c r="O115" s="61"/>
      <c r="P115" s="48">
        <f t="shared" si="12"/>
        <v>0</v>
      </c>
      <c r="Q115" s="135">
        <f t="shared" si="13"/>
        <v>0</v>
      </c>
    </row>
    <row r="116" spans="1:17" x14ac:dyDescent="0.2">
      <c r="A116" s="55">
        <v>105</v>
      </c>
      <c r="B116" s="191" t="s">
        <v>178</v>
      </c>
      <c r="C116" s="121" t="s">
        <v>179</v>
      </c>
      <c r="D116" s="114"/>
      <c r="E116" s="61"/>
      <c r="F116" s="181">
        <f t="shared" si="8"/>
        <v>0</v>
      </c>
      <c r="G116" s="61"/>
      <c r="H116" s="61"/>
      <c r="I116" s="239">
        <f t="shared" si="9"/>
        <v>0</v>
      </c>
      <c r="J116" s="132">
        <f t="shared" si="10"/>
        <v>0</v>
      </c>
      <c r="K116" s="114"/>
      <c r="L116" s="61"/>
      <c r="M116" s="48">
        <f t="shared" si="11"/>
        <v>0</v>
      </c>
      <c r="N116" s="113"/>
      <c r="O116" s="61"/>
      <c r="P116" s="48">
        <f t="shared" si="12"/>
        <v>0</v>
      </c>
      <c r="Q116" s="135">
        <f t="shared" si="13"/>
        <v>0</v>
      </c>
    </row>
    <row r="117" spans="1:17" x14ac:dyDescent="0.2">
      <c r="A117" s="55">
        <v>106</v>
      </c>
      <c r="B117" s="83" t="s">
        <v>180</v>
      </c>
      <c r="C117" s="109" t="s">
        <v>181</v>
      </c>
      <c r="D117" s="114"/>
      <c r="E117" s="61"/>
      <c r="F117" s="181">
        <f t="shared" si="8"/>
        <v>0</v>
      </c>
      <c r="G117" s="61"/>
      <c r="H117" s="61"/>
      <c r="I117" s="239">
        <f t="shared" si="9"/>
        <v>0</v>
      </c>
      <c r="J117" s="132">
        <f t="shared" si="10"/>
        <v>0</v>
      </c>
      <c r="K117" s="114"/>
      <c r="L117" s="61"/>
      <c r="M117" s="48">
        <f t="shared" si="11"/>
        <v>0</v>
      </c>
      <c r="N117" s="113"/>
      <c r="O117" s="61"/>
      <c r="P117" s="48">
        <f t="shared" si="12"/>
        <v>0</v>
      </c>
      <c r="Q117" s="135">
        <f t="shared" si="13"/>
        <v>0</v>
      </c>
    </row>
    <row r="118" spans="1:17" x14ac:dyDescent="0.2">
      <c r="A118" s="55">
        <v>107</v>
      </c>
      <c r="B118" s="190" t="s">
        <v>182</v>
      </c>
      <c r="C118" s="120" t="s">
        <v>183</v>
      </c>
      <c r="D118" s="114"/>
      <c r="E118" s="61"/>
      <c r="F118" s="181">
        <f t="shared" si="8"/>
        <v>0</v>
      </c>
      <c r="G118" s="61"/>
      <c r="H118" s="61"/>
      <c r="I118" s="239">
        <f t="shared" si="9"/>
        <v>0</v>
      </c>
      <c r="J118" s="132">
        <f t="shared" si="10"/>
        <v>0</v>
      </c>
      <c r="K118" s="114"/>
      <c r="L118" s="61"/>
      <c r="M118" s="48">
        <f t="shared" si="11"/>
        <v>0</v>
      </c>
      <c r="N118" s="113"/>
      <c r="O118" s="61"/>
      <c r="P118" s="48">
        <f t="shared" si="12"/>
        <v>0</v>
      </c>
      <c r="Q118" s="135">
        <f t="shared" si="13"/>
        <v>0</v>
      </c>
    </row>
    <row r="119" spans="1:17" x14ac:dyDescent="0.2">
      <c r="A119" s="55">
        <v>108</v>
      </c>
      <c r="B119" s="190" t="s">
        <v>184</v>
      </c>
      <c r="C119" s="120" t="s">
        <v>185</v>
      </c>
      <c r="D119" s="114"/>
      <c r="E119" s="61"/>
      <c r="F119" s="181">
        <f t="shared" si="8"/>
        <v>0</v>
      </c>
      <c r="G119" s="61"/>
      <c r="H119" s="61"/>
      <c r="I119" s="239">
        <f t="shared" si="9"/>
        <v>0</v>
      </c>
      <c r="J119" s="132">
        <f t="shared" si="10"/>
        <v>0</v>
      </c>
      <c r="K119" s="114"/>
      <c r="L119" s="61"/>
      <c r="M119" s="48">
        <f t="shared" si="11"/>
        <v>0</v>
      </c>
      <c r="N119" s="113"/>
      <c r="O119" s="61"/>
      <c r="P119" s="48">
        <f t="shared" si="12"/>
        <v>0</v>
      </c>
      <c r="Q119" s="135">
        <f t="shared" si="13"/>
        <v>0</v>
      </c>
    </row>
    <row r="120" spans="1:17" x14ac:dyDescent="0.2">
      <c r="A120" s="55">
        <v>109</v>
      </c>
      <c r="B120" s="191" t="s">
        <v>186</v>
      </c>
      <c r="C120" s="121" t="s">
        <v>187</v>
      </c>
      <c r="D120" s="114"/>
      <c r="E120" s="61"/>
      <c r="F120" s="181">
        <f t="shared" si="8"/>
        <v>0</v>
      </c>
      <c r="G120" s="61"/>
      <c r="H120" s="61"/>
      <c r="I120" s="239">
        <f t="shared" si="9"/>
        <v>0</v>
      </c>
      <c r="J120" s="132">
        <f t="shared" si="10"/>
        <v>0</v>
      </c>
      <c r="K120" s="114"/>
      <c r="L120" s="61"/>
      <c r="M120" s="48">
        <f t="shared" si="11"/>
        <v>0</v>
      </c>
      <c r="N120" s="113"/>
      <c r="O120" s="61"/>
      <c r="P120" s="48">
        <f t="shared" si="12"/>
        <v>0</v>
      </c>
      <c r="Q120" s="135">
        <f t="shared" si="13"/>
        <v>0</v>
      </c>
    </row>
    <row r="121" spans="1:17" x14ac:dyDescent="0.2">
      <c r="A121" s="55">
        <v>110</v>
      </c>
      <c r="B121" s="191" t="s">
        <v>188</v>
      </c>
      <c r="C121" s="121" t="s">
        <v>189</v>
      </c>
      <c r="D121" s="114"/>
      <c r="E121" s="61"/>
      <c r="F121" s="181">
        <f t="shared" si="8"/>
        <v>0</v>
      </c>
      <c r="G121" s="61"/>
      <c r="H121" s="61"/>
      <c r="I121" s="239">
        <f t="shared" si="9"/>
        <v>0</v>
      </c>
      <c r="J121" s="132">
        <f t="shared" si="10"/>
        <v>0</v>
      </c>
      <c r="K121" s="114"/>
      <c r="L121" s="61"/>
      <c r="M121" s="48">
        <f t="shared" si="11"/>
        <v>0</v>
      </c>
      <c r="N121" s="113"/>
      <c r="O121" s="61"/>
      <c r="P121" s="48">
        <f t="shared" si="12"/>
        <v>0</v>
      </c>
      <c r="Q121" s="135">
        <f t="shared" si="13"/>
        <v>0</v>
      </c>
    </row>
    <row r="122" spans="1:17" x14ac:dyDescent="0.2">
      <c r="A122" s="55">
        <v>111</v>
      </c>
      <c r="B122" s="195" t="s">
        <v>278</v>
      </c>
      <c r="C122" s="120" t="s">
        <v>250</v>
      </c>
      <c r="D122" s="114"/>
      <c r="E122" s="61"/>
      <c r="F122" s="181">
        <f t="shared" si="8"/>
        <v>0</v>
      </c>
      <c r="G122" s="61"/>
      <c r="H122" s="61"/>
      <c r="I122" s="239">
        <f t="shared" si="9"/>
        <v>0</v>
      </c>
      <c r="J122" s="132">
        <f t="shared" si="10"/>
        <v>0</v>
      </c>
      <c r="K122" s="114"/>
      <c r="L122" s="61"/>
      <c r="M122" s="48">
        <f t="shared" si="11"/>
        <v>0</v>
      </c>
      <c r="N122" s="113"/>
      <c r="O122" s="61"/>
      <c r="P122" s="48">
        <f t="shared" si="12"/>
        <v>0</v>
      </c>
      <c r="Q122" s="135">
        <f t="shared" si="13"/>
        <v>0</v>
      </c>
    </row>
    <row r="123" spans="1:17" x14ac:dyDescent="0.2">
      <c r="A123" s="55">
        <v>112</v>
      </c>
      <c r="B123" s="190" t="s">
        <v>190</v>
      </c>
      <c r="C123" s="120" t="s">
        <v>191</v>
      </c>
      <c r="D123" s="114"/>
      <c r="E123" s="61"/>
      <c r="F123" s="181">
        <f t="shared" si="8"/>
        <v>0</v>
      </c>
      <c r="G123" s="61"/>
      <c r="H123" s="61"/>
      <c r="I123" s="239">
        <f t="shared" si="9"/>
        <v>0</v>
      </c>
      <c r="J123" s="132">
        <f t="shared" si="10"/>
        <v>0</v>
      </c>
      <c r="K123" s="114"/>
      <c r="L123" s="61"/>
      <c r="M123" s="48">
        <f t="shared" si="11"/>
        <v>0</v>
      </c>
      <c r="N123" s="113"/>
      <c r="O123" s="61"/>
      <c r="P123" s="48">
        <f t="shared" si="12"/>
        <v>0</v>
      </c>
      <c r="Q123" s="135">
        <f t="shared" si="13"/>
        <v>0</v>
      </c>
    </row>
    <row r="124" spans="1:17" x14ac:dyDescent="0.2">
      <c r="A124" s="55">
        <v>113</v>
      </c>
      <c r="B124" s="190" t="s">
        <v>192</v>
      </c>
      <c r="C124" s="121" t="s">
        <v>193</v>
      </c>
      <c r="D124" s="114"/>
      <c r="E124" s="61"/>
      <c r="F124" s="181">
        <f t="shared" si="8"/>
        <v>0</v>
      </c>
      <c r="G124" s="61"/>
      <c r="H124" s="61"/>
      <c r="I124" s="239">
        <f t="shared" si="9"/>
        <v>0</v>
      </c>
      <c r="J124" s="132">
        <f t="shared" si="10"/>
        <v>0</v>
      </c>
      <c r="K124" s="114"/>
      <c r="L124" s="61"/>
      <c r="M124" s="48">
        <f t="shared" si="11"/>
        <v>0</v>
      </c>
      <c r="N124" s="113"/>
      <c r="O124" s="61"/>
      <c r="P124" s="48">
        <f t="shared" si="12"/>
        <v>0</v>
      </c>
      <c r="Q124" s="135">
        <f t="shared" si="13"/>
        <v>0</v>
      </c>
    </row>
    <row r="125" spans="1:17" x14ac:dyDescent="0.2">
      <c r="A125" s="55">
        <v>114</v>
      </c>
      <c r="B125" s="190" t="s">
        <v>194</v>
      </c>
      <c r="C125" s="120" t="s">
        <v>195</v>
      </c>
      <c r="D125" s="114"/>
      <c r="E125" s="61"/>
      <c r="F125" s="181">
        <f t="shared" si="8"/>
        <v>0</v>
      </c>
      <c r="G125" s="61"/>
      <c r="H125" s="61"/>
      <c r="I125" s="239">
        <f t="shared" si="9"/>
        <v>0</v>
      </c>
      <c r="J125" s="132">
        <f t="shared" si="10"/>
        <v>0</v>
      </c>
      <c r="K125" s="114"/>
      <c r="L125" s="61"/>
      <c r="M125" s="48">
        <f t="shared" si="11"/>
        <v>0</v>
      </c>
      <c r="N125" s="113"/>
      <c r="O125" s="61"/>
      <c r="P125" s="48">
        <f t="shared" si="12"/>
        <v>0</v>
      </c>
      <c r="Q125" s="135">
        <f t="shared" si="13"/>
        <v>0</v>
      </c>
    </row>
    <row r="126" spans="1:17" x14ac:dyDescent="0.2">
      <c r="A126" s="55">
        <v>115</v>
      </c>
      <c r="B126" s="321" t="s">
        <v>196</v>
      </c>
      <c r="C126" s="110" t="s">
        <v>294</v>
      </c>
      <c r="D126" s="114"/>
      <c r="E126" s="61"/>
      <c r="F126" s="181">
        <f t="shared" si="8"/>
        <v>0</v>
      </c>
      <c r="G126" s="61"/>
      <c r="H126" s="61"/>
      <c r="I126" s="239">
        <f t="shared" si="9"/>
        <v>0</v>
      </c>
      <c r="J126" s="132">
        <f t="shared" si="10"/>
        <v>0</v>
      </c>
      <c r="K126" s="114"/>
      <c r="L126" s="61"/>
      <c r="M126" s="48">
        <f t="shared" si="11"/>
        <v>0</v>
      </c>
      <c r="N126" s="113"/>
      <c r="O126" s="61"/>
      <c r="P126" s="48">
        <f t="shared" si="12"/>
        <v>0</v>
      </c>
      <c r="Q126" s="135">
        <f t="shared" si="13"/>
        <v>0</v>
      </c>
    </row>
    <row r="127" spans="1:17" x14ac:dyDescent="0.2">
      <c r="A127" s="55">
        <v>116</v>
      </c>
      <c r="B127" s="191" t="s">
        <v>197</v>
      </c>
      <c r="C127" s="121" t="s">
        <v>279</v>
      </c>
      <c r="D127" s="114"/>
      <c r="E127" s="61"/>
      <c r="F127" s="181">
        <f t="shared" si="8"/>
        <v>0</v>
      </c>
      <c r="G127" s="61"/>
      <c r="H127" s="61"/>
      <c r="I127" s="239">
        <f t="shared" si="9"/>
        <v>0</v>
      </c>
      <c r="J127" s="132">
        <f t="shared" si="10"/>
        <v>0</v>
      </c>
      <c r="K127" s="114"/>
      <c r="L127" s="61"/>
      <c r="M127" s="48">
        <f t="shared" si="11"/>
        <v>0</v>
      </c>
      <c r="N127" s="113"/>
      <c r="O127" s="61"/>
      <c r="P127" s="48">
        <f t="shared" si="12"/>
        <v>0</v>
      </c>
      <c r="Q127" s="135">
        <f t="shared" si="13"/>
        <v>0</v>
      </c>
    </row>
    <row r="128" spans="1:17" x14ac:dyDescent="0.2">
      <c r="A128" s="55">
        <v>117</v>
      </c>
      <c r="B128" s="191" t="s">
        <v>198</v>
      </c>
      <c r="C128" s="121" t="s">
        <v>199</v>
      </c>
      <c r="D128" s="114"/>
      <c r="E128" s="61"/>
      <c r="F128" s="181">
        <f t="shared" si="8"/>
        <v>0</v>
      </c>
      <c r="G128" s="61"/>
      <c r="H128" s="61"/>
      <c r="I128" s="239">
        <f t="shared" si="9"/>
        <v>0</v>
      </c>
      <c r="J128" s="132">
        <f t="shared" si="10"/>
        <v>0</v>
      </c>
      <c r="K128" s="114"/>
      <c r="L128" s="61"/>
      <c r="M128" s="48">
        <f t="shared" si="11"/>
        <v>0</v>
      </c>
      <c r="N128" s="113"/>
      <c r="O128" s="61"/>
      <c r="P128" s="48">
        <f t="shared" si="12"/>
        <v>0</v>
      </c>
      <c r="Q128" s="135">
        <f t="shared" si="13"/>
        <v>0</v>
      </c>
    </row>
    <row r="129" spans="1:17" x14ac:dyDescent="0.2">
      <c r="A129" s="55">
        <v>118</v>
      </c>
      <c r="B129" s="191" t="s">
        <v>200</v>
      </c>
      <c r="C129" s="121" t="s">
        <v>201</v>
      </c>
      <c r="D129" s="114"/>
      <c r="E129" s="61"/>
      <c r="F129" s="181">
        <f t="shared" si="8"/>
        <v>0</v>
      </c>
      <c r="G129" s="61"/>
      <c r="H129" s="61"/>
      <c r="I129" s="239">
        <f t="shared" si="9"/>
        <v>0</v>
      </c>
      <c r="J129" s="132">
        <f t="shared" si="10"/>
        <v>0</v>
      </c>
      <c r="K129" s="114"/>
      <c r="L129" s="61"/>
      <c r="M129" s="48">
        <f t="shared" si="11"/>
        <v>0</v>
      </c>
      <c r="N129" s="113"/>
      <c r="O129" s="61"/>
      <c r="P129" s="48">
        <f t="shared" si="12"/>
        <v>0</v>
      </c>
      <c r="Q129" s="135">
        <f t="shared" si="13"/>
        <v>0</v>
      </c>
    </row>
    <row r="130" spans="1:17" x14ac:dyDescent="0.2">
      <c r="A130" s="55">
        <v>119</v>
      </c>
      <c r="B130" s="191" t="s">
        <v>202</v>
      </c>
      <c r="C130" s="121" t="s">
        <v>203</v>
      </c>
      <c r="D130" s="114"/>
      <c r="E130" s="61"/>
      <c r="F130" s="181">
        <f t="shared" si="8"/>
        <v>0</v>
      </c>
      <c r="G130" s="61"/>
      <c r="H130" s="61"/>
      <c r="I130" s="239">
        <f t="shared" si="9"/>
        <v>0</v>
      </c>
      <c r="J130" s="132">
        <f t="shared" si="10"/>
        <v>0</v>
      </c>
      <c r="K130" s="114"/>
      <c r="L130" s="61"/>
      <c r="M130" s="48">
        <f t="shared" si="11"/>
        <v>0</v>
      </c>
      <c r="N130" s="113"/>
      <c r="O130" s="61"/>
      <c r="P130" s="48">
        <f t="shared" si="12"/>
        <v>0</v>
      </c>
      <c r="Q130" s="135">
        <f t="shared" si="13"/>
        <v>0</v>
      </c>
    </row>
    <row r="131" spans="1:17" x14ac:dyDescent="0.2">
      <c r="A131" s="55">
        <v>120</v>
      </c>
      <c r="B131" s="196" t="s">
        <v>204</v>
      </c>
      <c r="C131" s="125" t="s">
        <v>205</v>
      </c>
      <c r="D131" s="114"/>
      <c r="E131" s="61"/>
      <c r="F131" s="181">
        <f t="shared" si="8"/>
        <v>0</v>
      </c>
      <c r="G131" s="61"/>
      <c r="H131" s="61"/>
      <c r="I131" s="239">
        <f t="shared" si="9"/>
        <v>0</v>
      </c>
      <c r="J131" s="132">
        <f t="shared" si="10"/>
        <v>0</v>
      </c>
      <c r="K131" s="114"/>
      <c r="L131" s="61"/>
      <c r="M131" s="48">
        <f t="shared" si="11"/>
        <v>0</v>
      </c>
      <c r="N131" s="113"/>
      <c r="O131" s="61"/>
      <c r="P131" s="48">
        <f t="shared" si="12"/>
        <v>0</v>
      </c>
      <c r="Q131" s="135">
        <f t="shared" si="13"/>
        <v>0</v>
      </c>
    </row>
    <row r="132" spans="1:17" x14ac:dyDescent="0.2">
      <c r="A132" s="55">
        <v>121</v>
      </c>
      <c r="B132" s="190" t="s">
        <v>206</v>
      </c>
      <c r="C132" s="120" t="s">
        <v>207</v>
      </c>
      <c r="D132" s="114"/>
      <c r="E132" s="61"/>
      <c r="F132" s="181">
        <f t="shared" si="8"/>
        <v>0</v>
      </c>
      <c r="G132" s="61"/>
      <c r="H132" s="61"/>
      <c r="I132" s="239">
        <f t="shared" si="9"/>
        <v>0</v>
      </c>
      <c r="J132" s="132">
        <f t="shared" si="10"/>
        <v>0</v>
      </c>
      <c r="K132" s="114"/>
      <c r="L132" s="61"/>
      <c r="M132" s="48">
        <f t="shared" si="11"/>
        <v>0</v>
      </c>
      <c r="N132" s="113"/>
      <c r="O132" s="61"/>
      <c r="P132" s="48">
        <f t="shared" si="12"/>
        <v>0</v>
      </c>
      <c r="Q132" s="135">
        <f t="shared" si="13"/>
        <v>0</v>
      </c>
    </row>
    <row r="133" spans="1:17" x14ac:dyDescent="0.2">
      <c r="A133" s="55">
        <v>122</v>
      </c>
      <c r="B133" s="191" t="s">
        <v>208</v>
      </c>
      <c r="C133" s="121" t="s">
        <v>209</v>
      </c>
      <c r="D133" s="114"/>
      <c r="E133" s="61"/>
      <c r="F133" s="181">
        <f t="shared" si="8"/>
        <v>0</v>
      </c>
      <c r="G133" s="61"/>
      <c r="H133" s="61"/>
      <c r="I133" s="239">
        <f t="shared" si="9"/>
        <v>0</v>
      </c>
      <c r="J133" s="132">
        <f t="shared" si="10"/>
        <v>0</v>
      </c>
      <c r="K133" s="114"/>
      <c r="L133" s="61"/>
      <c r="M133" s="48">
        <f t="shared" si="11"/>
        <v>0</v>
      </c>
      <c r="N133" s="113"/>
      <c r="O133" s="61"/>
      <c r="P133" s="48">
        <f t="shared" si="12"/>
        <v>0</v>
      </c>
      <c r="Q133" s="135">
        <f t="shared" si="13"/>
        <v>0</v>
      </c>
    </row>
    <row r="134" spans="1:17" x14ac:dyDescent="0.2">
      <c r="A134" s="55">
        <v>123</v>
      </c>
      <c r="B134" s="190" t="s">
        <v>210</v>
      </c>
      <c r="C134" s="121" t="s">
        <v>247</v>
      </c>
      <c r="D134" s="114"/>
      <c r="E134" s="61"/>
      <c r="F134" s="181">
        <f t="shared" si="8"/>
        <v>0</v>
      </c>
      <c r="G134" s="61"/>
      <c r="H134" s="61"/>
      <c r="I134" s="239">
        <f t="shared" si="9"/>
        <v>0</v>
      </c>
      <c r="J134" s="132">
        <f t="shared" si="10"/>
        <v>0</v>
      </c>
      <c r="K134" s="114"/>
      <c r="L134" s="61"/>
      <c r="M134" s="48">
        <f t="shared" si="11"/>
        <v>0</v>
      </c>
      <c r="N134" s="113"/>
      <c r="O134" s="61"/>
      <c r="P134" s="48">
        <f t="shared" si="12"/>
        <v>0</v>
      </c>
      <c r="Q134" s="135">
        <f t="shared" si="13"/>
        <v>0</v>
      </c>
    </row>
    <row r="135" spans="1:17" x14ac:dyDescent="0.2">
      <c r="A135" s="55">
        <v>124</v>
      </c>
      <c r="B135" s="191" t="s">
        <v>211</v>
      </c>
      <c r="C135" s="121" t="s">
        <v>212</v>
      </c>
      <c r="D135" s="114"/>
      <c r="E135" s="61"/>
      <c r="F135" s="181">
        <f t="shared" si="8"/>
        <v>0</v>
      </c>
      <c r="G135" s="61"/>
      <c r="H135" s="61"/>
      <c r="I135" s="239">
        <f t="shared" si="9"/>
        <v>0</v>
      </c>
      <c r="J135" s="132">
        <f t="shared" si="10"/>
        <v>0</v>
      </c>
      <c r="K135" s="114"/>
      <c r="L135" s="61"/>
      <c r="M135" s="48">
        <f t="shared" si="11"/>
        <v>0</v>
      </c>
      <c r="N135" s="113"/>
      <c r="O135" s="61"/>
      <c r="P135" s="48">
        <f t="shared" si="12"/>
        <v>0</v>
      </c>
      <c r="Q135" s="135">
        <f t="shared" si="13"/>
        <v>0</v>
      </c>
    </row>
    <row r="136" spans="1:17" x14ac:dyDescent="0.2">
      <c r="A136" s="55">
        <v>125</v>
      </c>
      <c r="B136" s="191" t="s">
        <v>213</v>
      </c>
      <c r="C136" s="121" t="s">
        <v>41</v>
      </c>
      <c r="D136" s="114"/>
      <c r="E136" s="61"/>
      <c r="F136" s="181">
        <f t="shared" si="8"/>
        <v>0</v>
      </c>
      <c r="G136" s="61"/>
      <c r="H136" s="61"/>
      <c r="I136" s="239">
        <f t="shared" si="9"/>
        <v>0</v>
      </c>
      <c r="J136" s="132">
        <f t="shared" si="10"/>
        <v>0</v>
      </c>
      <c r="K136" s="114"/>
      <c r="L136" s="61"/>
      <c r="M136" s="48">
        <f t="shared" si="11"/>
        <v>0</v>
      </c>
      <c r="N136" s="113"/>
      <c r="O136" s="61"/>
      <c r="P136" s="48">
        <f t="shared" si="12"/>
        <v>0</v>
      </c>
      <c r="Q136" s="135">
        <f t="shared" si="13"/>
        <v>0</v>
      </c>
    </row>
    <row r="137" spans="1:17" x14ac:dyDescent="0.2">
      <c r="A137" s="55">
        <v>126</v>
      </c>
      <c r="B137" s="190" t="s">
        <v>214</v>
      </c>
      <c r="C137" s="121" t="s">
        <v>47</v>
      </c>
      <c r="D137" s="114"/>
      <c r="E137" s="61"/>
      <c r="F137" s="181">
        <f t="shared" si="8"/>
        <v>0</v>
      </c>
      <c r="G137" s="61"/>
      <c r="H137" s="61"/>
      <c r="I137" s="239">
        <f t="shared" si="9"/>
        <v>0</v>
      </c>
      <c r="J137" s="132">
        <f t="shared" si="10"/>
        <v>0</v>
      </c>
      <c r="K137" s="114"/>
      <c r="L137" s="61"/>
      <c r="M137" s="48">
        <f t="shared" si="11"/>
        <v>0</v>
      </c>
      <c r="N137" s="113"/>
      <c r="O137" s="61"/>
      <c r="P137" s="48">
        <f t="shared" si="12"/>
        <v>0</v>
      </c>
      <c r="Q137" s="135">
        <f t="shared" si="13"/>
        <v>0</v>
      </c>
    </row>
    <row r="138" spans="1:17" x14ac:dyDescent="0.2">
      <c r="A138" s="55">
        <v>127</v>
      </c>
      <c r="B138" s="191" t="s">
        <v>215</v>
      </c>
      <c r="C138" s="121" t="s">
        <v>251</v>
      </c>
      <c r="D138" s="114"/>
      <c r="E138" s="61"/>
      <c r="F138" s="181">
        <f t="shared" ref="F138:F151" si="14">SUM(D138:E138)</f>
        <v>0</v>
      </c>
      <c r="G138" s="61"/>
      <c r="H138" s="61"/>
      <c r="I138" s="239">
        <f t="shared" ref="I138:I151" si="15">SUM(G138:H138)</f>
        <v>0</v>
      </c>
      <c r="J138" s="132">
        <f t="shared" ref="J138:J151" si="16">F138+I138</f>
        <v>0</v>
      </c>
      <c r="K138" s="114"/>
      <c r="L138" s="61"/>
      <c r="M138" s="48">
        <f t="shared" ref="M138:M151" si="17">SUM(K138:L138)</f>
        <v>0</v>
      </c>
      <c r="N138" s="113"/>
      <c r="O138" s="61"/>
      <c r="P138" s="48">
        <f t="shared" ref="P138:P151" si="18">SUM(N138:O138)</f>
        <v>0</v>
      </c>
      <c r="Q138" s="135">
        <f t="shared" ref="Q138:Q151" si="19">J138+M138+P138</f>
        <v>0</v>
      </c>
    </row>
    <row r="139" spans="1:17" x14ac:dyDescent="0.2">
      <c r="A139" s="55">
        <v>128</v>
      </c>
      <c r="B139" s="190" t="s">
        <v>216</v>
      </c>
      <c r="C139" s="120" t="s">
        <v>49</v>
      </c>
      <c r="D139" s="114"/>
      <c r="E139" s="61"/>
      <c r="F139" s="181">
        <f t="shared" si="14"/>
        <v>0</v>
      </c>
      <c r="G139" s="61"/>
      <c r="H139" s="61"/>
      <c r="I139" s="239">
        <f t="shared" si="15"/>
        <v>0</v>
      </c>
      <c r="J139" s="132">
        <f t="shared" si="16"/>
        <v>0</v>
      </c>
      <c r="K139" s="114"/>
      <c r="L139" s="61"/>
      <c r="M139" s="48">
        <f t="shared" si="17"/>
        <v>0</v>
      </c>
      <c r="N139" s="113"/>
      <c r="O139" s="61"/>
      <c r="P139" s="48">
        <f t="shared" si="18"/>
        <v>0</v>
      </c>
      <c r="Q139" s="135">
        <f t="shared" si="19"/>
        <v>0</v>
      </c>
    </row>
    <row r="140" spans="1:17" x14ac:dyDescent="0.2">
      <c r="A140" s="55">
        <v>129</v>
      </c>
      <c r="B140" s="190" t="s">
        <v>217</v>
      </c>
      <c r="C140" s="120" t="s">
        <v>48</v>
      </c>
      <c r="D140" s="114"/>
      <c r="E140" s="61"/>
      <c r="F140" s="181">
        <f t="shared" si="14"/>
        <v>0</v>
      </c>
      <c r="G140" s="61"/>
      <c r="H140" s="61"/>
      <c r="I140" s="239">
        <f t="shared" si="15"/>
        <v>0</v>
      </c>
      <c r="J140" s="132">
        <f t="shared" si="16"/>
        <v>0</v>
      </c>
      <c r="K140" s="114"/>
      <c r="L140" s="61"/>
      <c r="M140" s="48">
        <f t="shared" si="17"/>
        <v>0</v>
      </c>
      <c r="N140" s="113"/>
      <c r="O140" s="61"/>
      <c r="P140" s="48">
        <f t="shared" si="18"/>
        <v>0</v>
      </c>
      <c r="Q140" s="135">
        <f t="shared" si="19"/>
        <v>0</v>
      </c>
    </row>
    <row r="141" spans="1:17" x14ac:dyDescent="0.2">
      <c r="A141" s="55">
        <v>130</v>
      </c>
      <c r="B141" s="191" t="s">
        <v>218</v>
      </c>
      <c r="C141" s="121" t="s">
        <v>219</v>
      </c>
      <c r="D141" s="114"/>
      <c r="E141" s="61"/>
      <c r="F141" s="181">
        <f t="shared" si="14"/>
        <v>0</v>
      </c>
      <c r="G141" s="61"/>
      <c r="H141" s="61"/>
      <c r="I141" s="239">
        <f t="shared" si="15"/>
        <v>0</v>
      </c>
      <c r="J141" s="132">
        <f t="shared" si="16"/>
        <v>0</v>
      </c>
      <c r="K141" s="114"/>
      <c r="L141" s="61"/>
      <c r="M141" s="48">
        <f t="shared" si="17"/>
        <v>0</v>
      </c>
      <c r="N141" s="113"/>
      <c r="O141" s="61"/>
      <c r="P141" s="48">
        <f t="shared" si="18"/>
        <v>0</v>
      </c>
      <c r="Q141" s="135">
        <f t="shared" si="19"/>
        <v>0</v>
      </c>
    </row>
    <row r="142" spans="1:17" x14ac:dyDescent="0.2">
      <c r="A142" s="55">
        <v>131</v>
      </c>
      <c r="B142" s="191" t="s">
        <v>220</v>
      </c>
      <c r="C142" s="121" t="s">
        <v>42</v>
      </c>
      <c r="D142" s="114"/>
      <c r="E142" s="61"/>
      <c r="F142" s="181">
        <f t="shared" si="14"/>
        <v>0</v>
      </c>
      <c r="G142" s="61"/>
      <c r="H142" s="61"/>
      <c r="I142" s="239">
        <f t="shared" si="15"/>
        <v>0</v>
      </c>
      <c r="J142" s="132">
        <f t="shared" si="16"/>
        <v>0</v>
      </c>
      <c r="K142" s="114"/>
      <c r="L142" s="61"/>
      <c r="M142" s="48">
        <f t="shared" si="17"/>
        <v>0</v>
      </c>
      <c r="N142" s="113"/>
      <c r="O142" s="61"/>
      <c r="P142" s="48">
        <f t="shared" si="18"/>
        <v>0</v>
      </c>
      <c r="Q142" s="135">
        <f t="shared" si="19"/>
        <v>0</v>
      </c>
    </row>
    <row r="143" spans="1:17" x14ac:dyDescent="0.2">
      <c r="A143" s="55">
        <v>132</v>
      </c>
      <c r="B143" s="191" t="s">
        <v>221</v>
      </c>
      <c r="C143" s="121" t="s">
        <v>249</v>
      </c>
      <c r="D143" s="114"/>
      <c r="E143" s="61"/>
      <c r="F143" s="181">
        <f t="shared" si="14"/>
        <v>0</v>
      </c>
      <c r="G143" s="61"/>
      <c r="H143" s="61"/>
      <c r="I143" s="239">
        <f t="shared" si="15"/>
        <v>0</v>
      </c>
      <c r="J143" s="132">
        <f t="shared" si="16"/>
        <v>0</v>
      </c>
      <c r="K143" s="114"/>
      <c r="L143" s="61"/>
      <c r="M143" s="48">
        <f t="shared" si="17"/>
        <v>0</v>
      </c>
      <c r="N143" s="113"/>
      <c r="O143" s="61"/>
      <c r="P143" s="48">
        <f t="shared" si="18"/>
        <v>0</v>
      </c>
      <c r="Q143" s="135">
        <f t="shared" si="19"/>
        <v>0</v>
      </c>
    </row>
    <row r="144" spans="1:17" x14ac:dyDescent="0.2">
      <c r="A144" s="55">
        <v>133</v>
      </c>
      <c r="B144" s="191" t="s">
        <v>222</v>
      </c>
      <c r="C144" s="121" t="s">
        <v>223</v>
      </c>
      <c r="D144" s="114"/>
      <c r="E144" s="61"/>
      <c r="F144" s="181">
        <f t="shared" si="14"/>
        <v>0</v>
      </c>
      <c r="G144" s="61"/>
      <c r="H144" s="61"/>
      <c r="I144" s="239">
        <f t="shared" si="15"/>
        <v>0</v>
      </c>
      <c r="J144" s="132">
        <f t="shared" si="16"/>
        <v>0</v>
      </c>
      <c r="K144" s="114"/>
      <c r="L144" s="61"/>
      <c r="M144" s="48">
        <f t="shared" si="17"/>
        <v>0</v>
      </c>
      <c r="N144" s="113"/>
      <c r="O144" s="61"/>
      <c r="P144" s="48">
        <f t="shared" si="18"/>
        <v>0</v>
      </c>
      <c r="Q144" s="135">
        <f t="shared" si="19"/>
        <v>0</v>
      </c>
    </row>
    <row r="145" spans="1:17" x14ac:dyDescent="0.2">
      <c r="A145" s="55">
        <v>134</v>
      </c>
      <c r="B145" s="191" t="s">
        <v>224</v>
      </c>
      <c r="C145" s="121" t="s">
        <v>225</v>
      </c>
      <c r="D145" s="114"/>
      <c r="E145" s="61"/>
      <c r="F145" s="181">
        <f t="shared" si="14"/>
        <v>0</v>
      </c>
      <c r="G145" s="61"/>
      <c r="H145" s="61"/>
      <c r="I145" s="239">
        <f t="shared" si="15"/>
        <v>0</v>
      </c>
      <c r="J145" s="132">
        <f t="shared" si="16"/>
        <v>0</v>
      </c>
      <c r="K145" s="114"/>
      <c r="L145" s="61"/>
      <c r="M145" s="48">
        <f t="shared" si="17"/>
        <v>0</v>
      </c>
      <c r="N145" s="113"/>
      <c r="O145" s="61"/>
      <c r="P145" s="48">
        <f t="shared" si="18"/>
        <v>0</v>
      </c>
      <c r="Q145" s="135">
        <f t="shared" si="19"/>
        <v>0</v>
      </c>
    </row>
    <row r="146" spans="1:17" x14ac:dyDescent="0.2">
      <c r="A146" s="55">
        <v>135</v>
      </c>
      <c r="B146" s="190" t="s">
        <v>226</v>
      </c>
      <c r="C146" s="120" t="s">
        <v>227</v>
      </c>
      <c r="D146" s="114"/>
      <c r="E146" s="61"/>
      <c r="F146" s="181">
        <f t="shared" si="14"/>
        <v>0</v>
      </c>
      <c r="G146" s="61"/>
      <c r="H146" s="61"/>
      <c r="I146" s="239">
        <f t="shared" si="15"/>
        <v>0</v>
      </c>
      <c r="J146" s="132">
        <f t="shared" si="16"/>
        <v>0</v>
      </c>
      <c r="K146" s="114"/>
      <c r="L146" s="61"/>
      <c r="M146" s="48">
        <f t="shared" si="17"/>
        <v>0</v>
      </c>
      <c r="N146" s="113"/>
      <c r="O146" s="61"/>
      <c r="P146" s="48">
        <f t="shared" si="18"/>
        <v>0</v>
      </c>
      <c r="Q146" s="135">
        <f t="shared" si="19"/>
        <v>0</v>
      </c>
    </row>
    <row r="147" spans="1:17" x14ac:dyDescent="0.2">
      <c r="A147" s="55">
        <v>136</v>
      </c>
      <c r="B147" s="197" t="s">
        <v>228</v>
      </c>
      <c r="C147" s="126" t="s">
        <v>229</v>
      </c>
      <c r="D147" s="114"/>
      <c r="E147" s="61"/>
      <c r="F147" s="181">
        <f t="shared" si="14"/>
        <v>0</v>
      </c>
      <c r="G147" s="61"/>
      <c r="H147" s="61"/>
      <c r="I147" s="239">
        <f t="shared" si="15"/>
        <v>0</v>
      </c>
      <c r="J147" s="132">
        <f t="shared" si="16"/>
        <v>0</v>
      </c>
      <c r="K147" s="114"/>
      <c r="L147" s="61"/>
      <c r="M147" s="48">
        <f t="shared" si="17"/>
        <v>0</v>
      </c>
      <c r="N147" s="113"/>
      <c r="O147" s="61"/>
      <c r="P147" s="48">
        <f t="shared" si="18"/>
        <v>0</v>
      </c>
      <c r="Q147" s="135">
        <f t="shared" si="19"/>
        <v>0</v>
      </c>
    </row>
    <row r="148" spans="1:17" x14ac:dyDescent="0.2">
      <c r="A148" s="55">
        <v>137</v>
      </c>
      <c r="B148" s="58" t="s">
        <v>282</v>
      </c>
      <c r="C148" s="124" t="s">
        <v>283</v>
      </c>
      <c r="D148" s="114"/>
      <c r="E148" s="61"/>
      <c r="F148" s="181">
        <f t="shared" si="14"/>
        <v>0</v>
      </c>
      <c r="G148" s="61"/>
      <c r="H148" s="61"/>
      <c r="I148" s="239">
        <f t="shared" si="15"/>
        <v>0</v>
      </c>
      <c r="J148" s="132">
        <f t="shared" si="16"/>
        <v>0</v>
      </c>
      <c r="K148" s="114"/>
      <c r="L148" s="61"/>
      <c r="M148" s="48">
        <f t="shared" si="17"/>
        <v>0</v>
      </c>
      <c r="N148" s="113"/>
      <c r="O148" s="61"/>
      <c r="P148" s="48">
        <f t="shared" si="18"/>
        <v>0</v>
      </c>
      <c r="Q148" s="135">
        <f t="shared" si="19"/>
        <v>0</v>
      </c>
    </row>
    <row r="149" spans="1:17" x14ac:dyDescent="0.2">
      <c r="A149" s="303">
        <v>138</v>
      </c>
      <c r="B149" s="59" t="s">
        <v>284</v>
      </c>
      <c r="C149" s="333" t="s">
        <v>285</v>
      </c>
      <c r="D149" s="113"/>
      <c r="E149" s="61">
        <v>28095606</v>
      </c>
      <c r="F149" s="181">
        <f t="shared" si="14"/>
        <v>28095606</v>
      </c>
      <c r="G149" s="61"/>
      <c r="H149" s="61">
        <v>10088694</v>
      </c>
      <c r="I149" s="239">
        <f t="shared" si="15"/>
        <v>10088694</v>
      </c>
      <c r="J149" s="132">
        <f t="shared" si="16"/>
        <v>38184300</v>
      </c>
      <c r="K149" s="114"/>
      <c r="L149" s="61">
        <v>206860218.24000001</v>
      </c>
      <c r="M149" s="48">
        <f t="shared" si="17"/>
        <v>206860218.24000001</v>
      </c>
      <c r="N149" s="114"/>
      <c r="O149" s="61">
        <v>35214496.5</v>
      </c>
      <c r="P149" s="48">
        <f t="shared" si="18"/>
        <v>35214496.5</v>
      </c>
      <c r="Q149" s="135">
        <f t="shared" si="19"/>
        <v>280259014.74000001</v>
      </c>
    </row>
    <row r="150" spans="1:17" x14ac:dyDescent="0.2">
      <c r="A150" s="303">
        <v>139</v>
      </c>
      <c r="B150" s="188" t="s">
        <v>286</v>
      </c>
      <c r="C150" s="189" t="s">
        <v>287</v>
      </c>
      <c r="D150" s="113"/>
      <c r="E150" s="61"/>
      <c r="F150" s="181">
        <f t="shared" si="14"/>
        <v>0</v>
      </c>
      <c r="G150" s="61"/>
      <c r="H150" s="61"/>
      <c r="I150" s="239">
        <f t="shared" si="15"/>
        <v>0</v>
      </c>
      <c r="J150" s="132">
        <f t="shared" si="16"/>
        <v>0</v>
      </c>
      <c r="K150" s="131"/>
      <c r="L150" s="129"/>
      <c r="M150" s="307">
        <f t="shared" si="17"/>
        <v>0</v>
      </c>
      <c r="N150" s="264"/>
      <c r="O150" s="129"/>
      <c r="P150" s="137">
        <f t="shared" si="18"/>
        <v>0</v>
      </c>
      <c r="Q150" s="335">
        <f t="shared" si="19"/>
        <v>0</v>
      </c>
    </row>
    <row r="151" spans="1:17" x14ac:dyDescent="0.2">
      <c r="A151" s="329">
        <v>140</v>
      </c>
      <c r="B151" s="330" t="s">
        <v>292</v>
      </c>
      <c r="C151" s="263" t="s">
        <v>293</v>
      </c>
      <c r="D151" s="264"/>
      <c r="E151" s="129"/>
      <c r="F151" s="210">
        <f t="shared" si="14"/>
        <v>0</v>
      </c>
      <c r="G151" s="129"/>
      <c r="H151" s="129"/>
      <c r="I151" s="282">
        <f t="shared" si="15"/>
        <v>0</v>
      </c>
      <c r="J151" s="281">
        <f t="shared" si="16"/>
        <v>0</v>
      </c>
      <c r="K151" s="131"/>
      <c r="L151" s="129"/>
      <c r="M151" s="212">
        <f t="shared" si="17"/>
        <v>0</v>
      </c>
      <c r="N151" s="264"/>
      <c r="O151" s="129"/>
      <c r="P151" s="211">
        <f t="shared" si="18"/>
        <v>0</v>
      </c>
      <c r="Q151" s="336">
        <f t="shared" si="19"/>
        <v>0</v>
      </c>
    </row>
    <row r="152" spans="1:17" x14ac:dyDescent="0.2">
      <c r="A152" s="303">
        <v>141</v>
      </c>
      <c r="B152" s="332" t="s">
        <v>339</v>
      </c>
      <c r="C152" s="334" t="s">
        <v>338</v>
      </c>
      <c r="D152" s="302"/>
      <c r="E152" s="61"/>
      <c r="F152" s="181">
        <f t="shared" ref="F152" si="20">SUM(D152:E152)</f>
        <v>0</v>
      </c>
      <c r="G152" s="61"/>
      <c r="H152" s="61"/>
      <c r="I152" s="239">
        <f t="shared" ref="I152" si="21">SUM(G152:H152)</f>
        <v>0</v>
      </c>
      <c r="J152" s="132">
        <f t="shared" ref="J152" si="22">F152+I152</f>
        <v>0</v>
      </c>
      <c r="K152" s="302"/>
      <c r="L152" s="61"/>
      <c r="M152" s="307">
        <f t="shared" ref="M152" si="23">SUM(K152:L152)</f>
        <v>0</v>
      </c>
      <c r="N152" s="113"/>
      <c r="O152" s="61"/>
      <c r="P152" s="137">
        <f t="shared" ref="P152" si="24">SUM(N152:O152)</f>
        <v>0</v>
      </c>
      <c r="Q152" s="335">
        <f t="shared" ref="Q152" si="25">J152+M152+P152</f>
        <v>0</v>
      </c>
    </row>
    <row r="153" spans="1:17" ht="12.75" thickBot="1" x14ac:dyDescent="0.25">
      <c r="A153" s="283">
        <v>142</v>
      </c>
      <c r="B153" s="320" t="s">
        <v>341</v>
      </c>
      <c r="C153" s="306" t="s">
        <v>340</v>
      </c>
      <c r="D153" s="289"/>
      <c r="E153" s="284"/>
      <c r="F153" s="285">
        <f t="shared" ref="F153" si="26">SUM(D153:E153)</f>
        <v>0</v>
      </c>
      <c r="G153" s="284"/>
      <c r="H153" s="284"/>
      <c r="I153" s="286">
        <f t="shared" ref="I153" si="27">SUM(G153:H153)</f>
        <v>0</v>
      </c>
      <c r="J153" s="287">
        <f t="shared" ref="J153" si="28">F153+I153</f>
        <v>0</v>
      </c>
      <c r="K153" s="289"/>
      <c r="L153" s="284"/>
      <c r="M153" s="288">
        <f t="shared" ref="M153" si="29">SUM(K153:L153)</f>
        <v>0</v>
      </c>
      <c r="N153" s="290"/>
      <c r="O153" s="284"/>
      <c r="P153" s="308">
        <f t="shared" ref="P153" si="30">SUM(N153:O153)</f>
        <v>0</v>
      </c>
      <c r="Q153" s="337">
        <f t="shared" ref="Q153" si="31">J153+M153+P153</f>
        <v>0</v>
      </c>
    </row>
    <row r="154" spans="1:17" s="46" customFormat="1" x14ac:dyDescent="0.2">
      <c r="D154" s="45"/>
      <c r="E154" s="45"/>
      <c r="F154" s="49"/>
      <c r="G154" s="45"/>
      <c r="H154" s="45"/>
      <c r="I154" s="49"/>
      <c r="J154" s="49"/>
      <c r="K154" s="54"/>
      <c r="L154" s="54"/>
      <c r="M154" s="78"/>
      <c r="N154" s="54"/>
      <c r="O154" s="54"/>
      <c r="P154" s="78"/>
      <c r="Q154" s="78"/>
    </row>
  </sheetData>
  <mergeCells count="15">
    <mergeCell ref="A1:P1"/>
    <mergeCell ref="A3:A5"/>
    <mergeCell ref="B3:B5"/>
    <mergeCell ref="C3:C5"/>
    <mergeCell ref="D3:J3"/>
    <mergeCell ref="D4:F4"/>
    <mergeCell ref="G4:I4"/>
    <mergeCell ref="J4:J5"/>
    <mergeCell ref="A6:C6"/>
    <mergeCell ref="A8:C8"/>
    <mergeCell ref="A91:A94"/>
    <mergeCell ref="B91:B94"/>
    <mergeCell ref="Q3:Q5"/>
    <mergeCell ref="K3:M4"/>
    <mergeCell ref="N3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53"/>
  <sheetViews>
    <sheetView zoomScale="90" zoomScaleNormal="90" workbookViewId="0">
      <pane xSplit="3" ySplit="8" topLeftCell="D132" activePane="bottomRight" state="frozen"/>
      <selection activeCell="C173" sqref="C173"/>
      <selection pane="topRight" activeCell="C173" sqref="C173"/>
      <selection pane="bottomLeft" activeCell="C173" sqref="C173"/>
      <selection pane="bottomRight" activeCell="J167" sqref="J167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34" customWidth="1"/>
    <col min="4" max="4" width="13.42578125" style="35" customWidth="1"/>
    <col min="5" max="5" width="14" style="35" customWidth="1"/>
    <col min="6" max="6" width="13.42578125" style="36" customWidth="1"/>
    <col min="7" max="7" width="12.85546875" style="35" customWidth="1"/>
    <col min="8" max="8" width="13.28515625" style="35" customWidth="1"/>
    <col min="9" max="9" width="13.5703125" style="36" customWidth="1"/>
    <col min="10" max="10" width="13.42578125" style="105" customWidth="1"/>
    <col min="11" max="11" width="14.140625" style="36" customWidth="1"/>
    <col min="12" max="12" width="13.85546875" style="36" customWidth="1"/>
    <col min="13" max="13" width="13.7109375" style="105" customWidth="1"/>
    <col min="14" max="14" width="13.140625" style="36" customWidth="1"/>
    <col min="15" max="15" width="11.42578125" style="36" customWidth="1"/>
    <col min="16" max="16" width="12.5703125" style="105" customWidth="1"/>
    <col min="17" max="17" width="14.140625" style="105" customWidth="1"/>
    <col min="18" max="16384" width="9.140625" style="1"/>
  </cols>
  <sheetData>
    <row r="1" spans="1:19" ht="15.75" x14ac:dyDescent="0.2">
      <c r="A1" s="514" t="s">
        <v>321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19" ht="12.75" thickBot="1" x14ac:dyDescent="0.25"/>
    <row r="3" spans="1:19" s="107" customFormat="1" ht="15" customHeight="1" x14ac:dyDescent="0.2">
      <c r="A3" s="394" t="s">
        <v>45</v>
      </c>
      <c r="B3" s="397" t="s">
        <v>295</v>
      </c>
      <c r="C3" s="400" t="s">
        <v>46</v>
      </c>
      <c r="D3" s="422" t="s">
        <v>290</v>
      </c>
      <c r="E3" s="516"/>
      <c r="F3" s="516"/>
      <c r="G3" s="516"/>
      <c r="H3" s="516"/>
      <c r="I3" s="516"/>
      <c r="J3" s="517"/>
      <c r="K3" s="520" t="s">
        <v>301</v>
      </c>
      <c r="L3" s="491"/>
      <c r="M3" s="491"/>
      <c r="N3" s="521" t="s">
        <v>302</v>
      </c>
      <c r="O3" s="491"/>
      <c r="P3" s="431"/>
      <c r="Q3" s="428" t="s">
        <v>289</v>
      </c>
    </row>
    <row r="4" spans="1:19" s="107" customFormat="1" ht="15" customHeight="1" x14ac:dyDescent="0.2">
      <c r="A4" s="496"/>
      <c r="B4" s="515"/>
      <c r="C4" s="500"/>
      <c r="D4" s="504" t="s">
        <v>252</v>
      </c>
      <c r="E4" s="505"/>
      <c r="F4" s="506"/>
      <c r="G4" s="507" t="s">
        <v>253</v>
      </c>
      <c r="H4" s="508"/>
      <c r="I4" s="509"/>
      <c r="J4" s="518" t="s">
        <v>257</v>
      </c>
      <c r="K4" s="490"/>
      <c r="L4" s="490"/>
      <c r="M4" s="490"/>
      <c r="N4" s="489"/>
      <c r="O4" s="490"/>
      <c r="P4" s="433"/>
      <c r="Q4" s="512"/>
    </row>
    <row r="5" spans="1:19" s="107" customFormat="1" ht="54.75" customHeight="1" thickBot="1" x14ac:dyDescent="0.25">
      <c r="A5" s="396"/>
      <c r="B5" s="399"/>
      <c r="C5" s="402"/>
      <c r="D5" s="50" t="s">
        <v>323</v>
      </c>
      <c r="E5" s="51" t="s">
        <v>325</v>
      </c>
      <c r="F5" s="118" t="s">
        <v>257</v>
      </c>
      <c r="G5" s="51" t="s">
        <v>324</v>
      </c>
      <c r="H5" s="51" t="s">
        <v>283</v>
      </c>
      <c r="I5" s="51" t="s">
        <v>303</v>
      </c>
      <c r="J5" s="519"/>
      <c r="K5" s="52" t="s">
        <v>324</v>
      </c>
      <c r="L5" s="118" t="s">
        <v>283</v>
      </c>
      <c r="M5" s="136" t="s">
        <v>257</v>
      </c>
      <c r="N5" s="50" t="s">
        <v>324</v>
      </c>
      <c r="O5" s="118" t="s">
        <v>283</v>
      </c>
      <c r="P5" s="138" t="s">
        <v>257</v>
      </c>
      <c r="Q5" s="513"/>
    </row>
    <row r="6" spans="1:19" s="106" customFormat="1" ht="17.25" customHeight="1" x14ac:dyDescent="0.2">
      <c r="A6" s="386" t="s">
        <v>246</v>
      </c>
      <c r="B6" s="387"/>
      <c r="C6" s="388"/>
      <c r="D6" s="186">
        <f>SUM(D7:D8)</f>
        <v>95114584.420000017</v>
      </c>
      <c r="E6" s="187">
        <f>SUM(E7:E8)</f>
        <v>77505688.590000004</v>
      </c>
      <c r="F6" s="187">
        <f>SUM(F7:F8)</f>
        <v>172621135.25000003</v>
      </c>
      <c r="G6" s="187">
        <f>SUM(G7:G8)</f>
        <v>57878961.870000012</v>
      </c>
      <c r="H6" s="187">
        <f>SUM(H7:H8)</f>
        <v>47163811.259999998</v>
      </c>
      <c r="I6" s="187">
        <f>SUM(I7:I8)</f>
        <v>105042828.83000001</v>
      </c>
      <c r="J6" s="117">
        <f>SUM(J7:J8)</f>
        <v>277663964.07999998</v>
      </c>
      <c r="K6" s="205">
        <f>SUM(K7:K8)</f>
        <v>243198110.78</v>
      </c>
      <c r="L6" s="206">
        <f>SUM(L7:L8)</f>
        <v>315548662.44999999</v>
      </c>
      <c r="M6" s="207">
        <f>SUM(M7:M8)</f>
        <v>558748357.76999998</v>
      </c>
      <c r="N6" s="205">
        <f>SUM(N7:N8)</f>
        <v>5649795.9400000004</v>
      </c>
      <c r="O6" s="206">
        <f>SUM(O7:O8)</f>
        <v>3621222.16</v>
      </c>
      <c r="P6" s="208">
        <f>SUM(P7:P8)</f>
        <v>9271051.3200000022</v>
      </c>
      <c r="Q6" s="209">
        <f>SUM(Q7:Q8)</f>
        <v>845683373.17999995</v>
      </c>
    </row>
    <row r="7" spans="1:19" ht="12" customHeight="1" x14ac:dyDescent="0.2">
      <c r="A7" s="39"/>
      <c r="B7" s="55"/>
      <c r="C7" s="108" t="s">
        <v>55</v>
      </c>
      <c r="D7" s="201"/>
      <c r="E7" s="80"/>
      <c r="F7" s="181">
        <v>862.24</v>
      </c>
      <c r="G7" s="80"/>
      <c r="H7" s="80"/>
      <c r="I7" s="80">
        <v>55.7</v>
      </c>
      <c r="J7" s="75">
        <f t="shared" ref="J7" si="0">F7+I7</f>
        <v>917.94</v>
      </c>
      <c r="K7" s="201"/>
      <c r="L7" s="80"/>
      <c r="M7" s="137">
        <v>1584.54</v>
      </c>
      <c r="N7" s="201"/>
      <c r="O7" s="80"/>
      <c r="P7" s="48">
        <v>33.22</v>
      </c>
      <c r="Q7" s="134">
        <f>J7+M7+P7+0.01</f>
        <v>2535.71</v>
      </c>
    </row>
    <row r="8" spans="1:19" s="106" customFormat="1" ht="15" customHeight="1" x14ac:dyDescent="0.2">
      <c r="A8" s="389" t="s">
        <v>245</v>
      </c>
      <c r="B8" s="390"/>
      <c r="C8" s="391"/>
      <c r="D8" s="227">
        <f>SUM(D9:D153)-D91</f>
        <v>95114584.420000017</v>
      </c>
      <c r="E8" s="327">
        <f t="shared" ref="E8:Q8" si="1">SUM(E9:E153)-E91</f>
        <v>77505688.590000004</v>
      </c>
      <c r="F8" s="327">
        <f t="shared" si="1"/>
        <v>172620273.01000002</v>
      </c>
      <c r="G8" s="327">
        <f t="shared" si="1"/>
        <v>57878961.870000012</v>
      </c>
      <c r="H8" s="327">
        <f t="shared" si="1"/>
        <v>47163811.259999998</v>
      </c>
      <c r="I8" s="327">
        <f t="shared" si="1"/>
        <v>105042773.13000001</v>
      </c>
      <c r="J8" s="319">
        <f t="shared" si="1"/>
        <v>277663046.13999999</v>
      </c>
      <c r="K8" s="227">
        <f t="shared" si="1"/>
        <v>243198110.78</v>
      </c>
      <c r="L8" s="327">
        <f t="shared" si="1"/>
        <v>315548662.44999999</v>
      </c>
      <c r="M8" s="319">
        <f t="shared" si="1"/>
        <v>558746773.23000002</v>
      </c>
      <c r="N8" s="227">
        <f t="shared" si="1"/>
        <v>5649795.9400000004</v>
      </c>
      <c r="O8" s="327">
        <f t="shared" si="1"/>
        <v>3621222.16</v>
      </c>
      <c r="P8" s="319">
        <f t="shared" si="1"/>
        <v>9271018.1000000015</v>
      </c>
      <c r="Q8" s="305">
        <f t="shared" si="1"/>
        <v>845680837.46999991</v>
      </c>
      <c r="S8" s="105"/>
    </row>
    <row r="9" spans="1:19" x14ac:dyDescent="0.2">
      <c r="A9" s="358">
        <v>1</v>
      </c>
      <c r="B9" s="593" t="s">
        <v>57</v>
      </c>
      <c r="C9" s="150" t="s">
        <v>43</v>
      </c>
      <c r="D9" s="541">
        <v>856393.23</v>
      </c>
      <c r="E9" s="345"/>
      <c r="F9" s="594">
        <f>SUM(D9:E9)</f>
        <v>856393.23</v>
      </c>
      <c r="G9" s="595">
        <v>332799.27</v>
      </c>
      <c r="H9" s="345"/>
      <c r="I9" s="596">
        <f>SUM(G9:H9)</f>
        <v>332799.27</v>
      </c>
      <c r="J9" s="597">
        <f>F9+I9</f>
        <v>1189192.5</v>
      </c>
      <c r="K9" s="569"/>
      <c r="L9" s="345"/>
      <c r="M9" s="598">
        <f>SUM(K9:L9)</f>
        <v>0</v>
      </c>
      <c r="N9" s="569"/>
      <c r="O9" s="345"/>
      <c r="P9" s="599">
        <f>SUM(N9:O9)</f>
        <v>0</v>
      </c>
      <c r="Q9" s="567">
        <f>J9+M9+P9</f>
        <v>1189192.5</v>
      </c>
      <c r="S9" s="105"/>
    </row>
    <row r="10" spans="1:19" x14ac:dyDescent="0.2">
      <c r="A10" s="358">
        <v>2</v>
      </c>
      <c r="B10" s="593" t="s">
        <v>58</v>
      </c>
      <c r="C10" s="150" t="s">
        <v>230</v>
      </c>
      <c r="D10" s="541">
        <v>998282.86</v>
      </c>
      <c r="E10" s="345"/>
      <c r="F10" s="594">
        <f t="shared" ref="F10:F73" si="2">SUM(D10:E10)</f>
        <v>998282.86</v>
      </c>
      <c r="G10" s="595">
        <v>346401.42</v>
      </c>
      <c r="H10" s="345"/>
      <c r="I10" s="596">
        <f t="shared" ref="I10:I73" si="3">SUM(G10:H10)</f>
        <v>346401.42</v>
      </c>
      <c r="J10" s="597">
        <f t="shared" ref="J10:J73" si="4">F10+I10</f>
        <v>1344684.28</v>
      </c>
      <c r="K10" s="569"/>
      <c r="L10" s="345"/>
      <c r="M10" s="598">
        <f t="shared" ref="M10:M73" si="5">SUM(K10:L10)</f>
        <v>0</v>
      </c>
      <c r="N10" s="569"/>
      <c r="O10" s="345"/>
      <c r="P10" s="599">
        <f t="shared" ref="P10:P73" si="6">SUM(N10:O10)</f>
        <v>0</v>
      </c>
      <c r="Q10" s="600">
        <f t="shared" ref="Q10:Q73" si="7">J10+M10+P10</f>
        <v>1344684.28</v>
      </c>
      <c r="S10" s="105"/>
    </row>
    <row r="11" spans="1:19" x14ac:dyDescent="0.2">
      <c r="A11" s="358">
        <v>3</v>
      </c>
      <c r="B11" s="537" t="s">
        <v>59</v>
      </c>
      <c r="C11" s="150" t="s">
        <v>5</v>
      </c>
      <c r="D11" s="541">
        <v>1673016.92</v>
      </c>
      <c r="E11" s="345"/>
      <c r="F11" s="594">
        <f t="shared" si="2"/>
        <v>1673016.92</v>
      </c>
      <c r="G11" s="595">
        <v>2022186.3</v>
      </c>
      <c r="H11" s="345"/>
      <c r="I11" s="596">
        <f t="shared" si="3"/>
        <v>2022186.3</v>
      </c>
      <c r="J11" s="597">
        <f t="shared" si="4"/>
        <v>3695203.2199999997</v>
      </c>
      <c r="K11" s="569">
        <v>6160924.6000000006</v>
      </c>
      <c r="L11" s="345"/>
      <c r="M11" s="598">
        <f t="shared" si="5"/>
        <v>6160924.6000000006</v>
      </c>
      <c r="N11" s="569">
        <v>1023917.8</v>
      </c>
      <c r="O11" s="345"/>
      <c r="P11" s="599">
        <f t="shared" si="6"/>
        <v>1023917.8</v>
      </c>
      <c r="Q11" s="601">
        <f t="shared" si="7"/>
        <v>10880045.620000001</v>
      </c>
      <c r="S11" s="105"/>
    </row>
    <row r="12" spans="1:19" x14ac:dyDescent="0.2">
      <c r="A12" s="358">
        <v>4</v>
      </c>
      <c r="B12" s="593" t="s">
        <v>60</v>
      </c>
      <c r="C12" s="150" t="s">
        <v>231</v>
      </c>
      <c r="D12" s="541">
        <v>1146913.0900000001</v>
      </c>
      <c r="E12" s="345"/>
      <c r="F12" s="594">
        <f t="shared" si="2"/>
        <v>1146913.0900000001</v>
      </c>
      <c r="G12" s="595">
        <v>77985.66</v>
      </c>
      <c r="H12" s="345"/>
      <c r="I12" s="596">
        <f t="shared" si="3"/>
        <v>77985.66</v>
      </c>
      <c r="J12" s="597">
        <f t="shared" si="4"/>
        <v>1224898.75</v>
      </c>
      <c r="K12" s="569"/>
      <c r="L12" s="345"/>
      <c r="M12" s="598">
        <f t="shared" si="5"/>
        <v>0</v>
      </c>
      <c r="N12" s="569"/>
      <c r="O12" s="345"/>
      <c r="P12" s="599">
        <f t="shared" si="6"/>
        <v>0</v>
      </c>
      <c r="Q12" s="601">
        <f t="shared" si="7"/>
        <v>1224898.75</v>
      </c>
      <c r="S12" s="105"/>
    </row>
    <row r="13" spans="1:19" x14ac:dyDescent="0.2">
      <c r="A13" s="358">
        <v>5</v>
      </c>
      <c r="B13" s="593" t="s">
        <v>61</v>
      </c>
      <c r="C13" s="150" t="s">
        <v>8</v>
      </c>
      <c r="D13" s="541">
        <v>1006708.61</v>
      </c>
      <c r="E13" s="345"/>
      <c r="F13" s="594">
        <f t="shared" si="2"/>
        <v>1006708.61</v>
      </c>
      <c r="G13" s="595">
        <v>66197.13</v>
      </c>
      <c r="H13" s="345"/>
      <c r="I13" s="596">
        <f t="shared" si="3"/>
        <v>66197.13</v>
      </c>
      <c r="J13" s="597">
        <f t="shared" si="4"/>
        <v>1072905.74</v>
      </c>
      <c r="K13" s="569"/>
      <c r="L13" s="345"/>
      <c r="M13" s="598">
        <f t="shared" si="5"/>
        <v>0</v>
      </c>
      <c r="N13" s="569"/>
      <c r="O13" s="345"/>
      <c r="P13" s="599">
        <f t="shared" si="6"/>
        <v>0</v>
      </c>
      <c r="Q13" s="601">
        <f t="shared" si="7"/>
        <v>1072905.74</v>
      </c>
      <c r="S13" s="105"/>
    </row>
    <row r="14" spans="1:19" x14ac:dyDescent="0.2">
      <c r="A14" s="358">
        <v>6</v>
      </c>
      <c r="B14" s="537" t="s">
        <v>62</v>
      </c>
      <c r="C14" s="150" t="s">
        <v>63</v>
      </c>
      <c r="D14" s="541">
        <v>3866745.19</v>
      </c>
      <c r="E14" s="345"/>
      <c r="F14" s="594">
        <f t="shared" si="2"/>
        <v>3866745.19</v>
      </c>
      <c r="G14" s="595">
        <v>4841458.59</v>
      </c>
      <c r="H14" s="345"/>
      <c r="I14" s="596">
        <f t="shared" si="3"/>
        <v>4841458.59</v>
      </c>
      <c r="J14" s="597">
        <f t="shared" si="4"/>
        <v>8708203.7799999993</v>
      </c>
      <c r="K14" s="569">
        <v>17550368.779999997</v>
      </c>
      <c r="L14" s="345"/>
      <c r="M14" s="598">
        <f t="shared" si="5"/>
        <v>17550368.779999997</v>
      </c>
      <c r="N14" s="569">
        <v>689370.4</v>
      </c>
      <c r="O14" s="345"/>
      <c r="P14" s="599">
        <f t="shared" si="6"/>
        <v>689370.4</v>
      </c>
      <c r="Q14" s="601">
        <f t="shared" si="7"/>
        <v>26947942.959999993</v>
      </c>
      <c r="S14" s="105"/>
    </row>
    <row r="15" spans="1:19" x14ac:dyDescent="0.2">
      <c r="A15" s="358">
        <v>7</v>
      </c>
      <c r="B15" s="593" t="s">
        <v>64</v>
      </c>
      <c r="C15" s="150" t="s">
        <v>232</v>
      </c>
      <c r="D15" s="541">
        <v>2507166.17</v>
      </c>
      <c r="E15" s="345"/>
      <c r="F15" s="594">
        <f t="shared" si="2"/>
        <v>2507166.17</v>
      </c>
      <c r="G15" s="595">
        <v>719100.33</v>
      </c>
      <c r="H15" s="345"/>
      <c r="I15" s="596">
        <f t="shared" si="3"/>
        <v>719100.33</v>
      </c>
      <c r="J15" s="597">
        <f t="shared" si="4"/>
        <v>3226266.5</v>
      </c>
      <c r="K15" s="569"/>
      <c r="L15" s="345"/>
      <c r="M15" s="598">
        <f t="shared" si="5"/>
        <v>0</v>
      </c>
      <c r="N15" s="569"/>
      <c r="O15" s="345"/>
      <c r="P15" s="599">
        <f t="shared" si="6"/>
        <v>0</v>
      </c>
      <c r="Q15" s="601">
        <f t="shared" si="7"/>
        <v>3226266.5</v>
      </c>
      <c r="S15" s="105"/>
    </row>
    <row r="16" spans="1:19" x14ac:dyDescent="0.2">
      <c r="A16" s="358">
        <v>8</v>
      </c>
      <c r="B16" s="537" t="s">
        <v>65</v>
      </c>
      <c r="C16" s="150" t="s">
        <v>17</v>
      </c>
      <c r="D16" s="541">
        <v>1870853.53</v>
      </c>
      <c r="E16" s="345"/>
      <c r="F16" s="594">
        <f t="shared" si="2"/>
        <v>1870853.53</v>
      </c>
      <c r="G16" s="595">
        <v>50781.36</v>
      </c>
      <c r="H16" s="345"/>
      <c r="I16" s="596">
        <f t="shared" si="3"/>
        <v>50781.36</v>
      </c>
      <c r="J16" s="597">
        <f t="shared" si="4"/>
        <v>1921634.8900000001</v>
      </c>
      <c r="K16" s="569"/>
      <c r="L16" s="345"/>
      <c r="M16" s="598">
        <f t="shared" si="5"/>
        <v>0</v>
      </c>
      <c r="N16" s="569"/>
      <c r="O16" s="345"/>
      <c r="P16" s="599">
        <f t="shared" si="6"/>
        <v>0</v>
      </c>
      <c r="Q16" s="601">
        <f t="shared" si="7"/>
        <v>1921634.8900000001</v>
      </c>
      <c r="S16" s="105"/>
    </row>
    <row r="17" spans="1:19" x14ac:dyDescent="0.2">
      <c r="A17" s="358">
        <v>9</v>
      </c>
      <c r="B17" s="537" t="s">
        <v>66</v>
      </c>
      <c r="C17" s="150" t="s">
        <v>6</v>
      </c>
      <c r="D17" s="541">
        <v>1103773.25</v>
      </c>
      <c r="E17" s="345"/>
      <c r="F17" s="594">
        <f t="shared" si="2"/>
        <v>1103773.25</v>
      </c>
      <c r="G17" s="595">
        <v>522322.56</v>
      </c>
      <c r="H17" s="345"/>
      <c r="I17" s="596">
        <f t="shared" si="3"/>
        <v>522322.56</v>
      </c>
      <c r="J17" s="597">
        <f t="shared" si="4"/>
        <v>1626095.81</v>
      </c>
      <c r="K17" s="569">
        <v>3913985.4899999998</v>
      </c>
      <c r="L17" s="345"/>
      <c r="M17" s="598">
        <f t="shared" si="5"/>
        <v>3913985.4899999998</v>
      </c>
      <c r="N17" s="569"/>
      <c r="O17" s="345"/>
      <c r="P17" s="599">
        <f t="shared" si="6"/>
        <v>0</v>
      </c>
      <c r="Q17" s="601">
        <f t="shared" si="7"/>
        <v>5540081.2999999998</v>
      </c>
      <c r="S17" s="105"/>
    </row>
    <row r="18" spans="1:19" x14ac:dyDescent="0.2">
      <c r="A18" s="358">
        <v>10</v>
      </c>
      <c r="B18" s="537" t="s">
        <v>67</v>
      </c>
      <c r="C18" s="150" t="s">
        <v>18</v>
      </c>
      <c r="D18" s="541"/>
      <c r="E18" s="345"/>
      <c r="F18" s="594">
        <f t="shared" si="2"/>
        <v>0</v>
      </c>
      <c r="G18" s="595"/>
      <c r="H18" s="345"/>
      <c r="I18" s="596">
        <f t="shared" si="3"/>
        <v>0</v>
      </c>
      <c r="J18" s="597">
        <f t="shared" si="4"/>
        <v>0</v>
      </c>
      <c r="K18" s="569"/>
      <c r="L18" s="345"/>
      <c r="M18" s="598">
        <f t="shared" si="5"/>
        <v>0</v>
      </c>
      <c r="N18" s="569"/>
      <c r="O18" s="345"/>
      <c r="P18" s="599">
        <f t="shared" si="6"/>
        <v>0</v>
      </c>
      <c r="Q18" s="601">
        <f t="shared" si="7"/>
        <v>0</v>
      </c>
      <c r="S18" s="105"/>
    </row>
    <row r="19" spans="1:19" x14ac:dyDescent="0.2">
      <c r="A19" s="358">
        <v>11</v>
      </c>
      <c r="B19" s="537" t="s">
        <v>68</v>
      </c>
      <c r="C19" s="150" t="s">
        <v>7</v>
      </c>
      <c r="D19" s="541">
        <v>965927.98</v>
      </c>
      <c r="E19" s="345"/>
      <c r="F19" s="594">
        <f t="shared" si="2"/>
        <v>965927.98</v>
      </c>
      <c r="G19" s="595">
        <v>66197.13</v>
      </c>
      <c r="H19" s="345"/>
      <c r="I19" s="596">
        <f t="shared" si="3"/>
        <v>66197.13</v>
      </c>
      <c r="J19" s="597">
        <f t="shared" si="4"/>
        <v>1032125.11</v>
      </c>
      <c r="K19" s="569"/>
      <c r="L19" s="345"/>
      <c r="M19" s="598">
        <f t="shared" si="5"/>
        <v>0</v>
      </c>
      <c r="N19" s="569"/>
      <c r="O19" s="345"/>
      <c r="P19" s="599">
        <f t="shared" si="6"/>
        <v>0</v>
      </c>
      <c r="Q19" s="601">
        <f t="shared" si="7"/>
        <v>1032125.11</v>
      </c>
      <c r="S19" s="105"/>
    </row>
    <row r="20" spans="1:19" x14ac:dyDescent="0.2">
      <c r="A20" s="358">
        <v>12</v>
      </c>
      <c r="B20" s="537" t="s">
        <v>69</v>
      </c>
      <c r="C20" s="150" t="s">
        <v>19</v>
      </c>
      <c r="D20" s="541">
        <v>1863101.84</v>
      </c>
      <c r="E20" s="345"/>
      <c r="F20" s="594">
        <f t="shared" si="2"/>
        <v>1863101.84</v>
      </c>
      <c r="G20" s="595">
        <v>770788.5</v>
      </c>
      <c r="H20" s="345"/>
      <c r="I20" s="596">
        <f t="shared" si="3"/>
        <v>770788.5</v>
      </c>
      <c r="J20" s="597">
        <f t="shared" si="4"/>
        <v>2633890.34</v>
      </c>
      <c r="K20" s="569"/>
      <c r="L20" s="345"/>
      <c r="M20" s="598">
        <f t="shared" si="5"/>
        <v>0</v>
      </c>
      <c r="N20" s="569"/>
      <c r="O20" s="345"/>
      <c r="P20" s="599">
        <f t="shared" si="6"/>
        <v>0</v>
      </c>
      <c r="Q20" s="601">
        <f t="shared" si="7"/>
        <v>2633890.34</v>
      </c>
      <c r="S20" s="105"/>
    </row>
    <row r="21" spans="1:19" ht="12" customHeight="1" x14ac:dyDescent="0.2">
      <c r="A21" s="358">
        <v>13</v>
      </c>
      <c r="B21" s="357" t="s">
        <v>258</v>
      </c>
      <c r="C21" s="154" t="s">
        <v>259</v>
      </c>
      <c r="D21" s="541"/>
      <c r="E21" s="345"/>
      <c r="F21" s="594">
        <f t="shared" si="2"/>
        <v>0</v>
      </c>
      <c r="G21" s="595"/>
      <c r="H21" s="345"/>
      <c r="I21" s="596">
        <f t="shared" si="3"/>
        <v>0</v>
      </c>
      <c r="J21" s="597">
        <f t="shared" si="4"/>
        <v>0</v>
      </c>
      <c r="K21" s="569"/>
      <c r="L21" s="345"/>
      <c r="M21" s="598">
        <f t="shared" si="5"/>
        <v>0</v>
      </c>
      <c r="N21" s="569"/>
      <c r="O21" s="345"/>
      <c r="P21" s="599">
        <f t="shared" si="6"/>
        <v>0</v>
      </c>
      <c r="Q21" s="601">
        <f t="shared" si="7"/>
        <v>0</v>
      </c>
      <c r="S21" s="105"/>
    </row>
    <row r="22" spans="1:19" ht="12" customHeight="1" x14ac:dyDescent="0.2">
      <c r="A22" s="358">
        <v>14</v>
      </c>
      <c r="B22" s="67" t="s">
        <v>70</v>
      </c>
      <c r="C22" s="154" t="s">
        <v>71</v>
      </c>
      <c r="D22" s="541"/>
      <c r="E22" s="345"/>
      <c r="F22" s="594">
        <f t="shared" si="2"/>
        <v>0</v>
      </c>
      <c r="G22" s="595"/>
      <c r="H22" s="345"/>
      <c r="I22" s="596">
        <f t="shared" si="3"/>
        <v>0</v>
      </c>
      <c r="J22" s="597">
        <f t="shared" si="4"/>
        <v>0</v>
      </c>
      <c r="K22" s="569"/>
      <c r="L22" s="345"/>
      <c r="M22" s="598">
        <f t="shared" si="5"/>
        <v>0</v>
      </c>
      <c r="N22" s="569"/>
      <c r="O22" s="345"/>
      <c r="P22" s="599">
        <f t="shared" si="6"/>
        <v>0</v>
      </c>
      <c r="Q22" s="601">
        <f t="shared" si="7"/>
        <v>0</v>
      </c>
      <c r="S22" s="105"/>
    </row>
    <row r="23" spans="1:19" x14ac:dyDescent="0.2">
      <c r="A23" s="358">
        <v>15</v>
      </c>
      <c r="B23" s="537" t="s">
        <v>72</v>
      </c>
      <c r="C23" s="150" t="s">
        <v>22</v>
      </c>
      <c r="D23" s="541">
        <v>1775137.01</v>
      </c>
      <c r="E23" s="345"/>
      <c r="F23" s="594">
        <f t="shared" si="2"/>
        <v>1775137.01</v>
      </c>
      <c r="G23" s="595">
        <v>66197.13</v>
      </c>
      <c r="H23" s="345"/>
      <c r="I23" s="596">
        <f t="shared" si="3"/>
        <v>66197.13</v>
      </c>
      <c r="J23" s="597">
        <f t="shared" si="4"/>
        <v>1841334.1400000001</v>
      </c>
      <c r="K23" s="569"/>
      <c r="L23" s="345"/>
      <c r="M23" s="598">
        <f t="shared" si="5"/>
        <v>0</v>
      </c>
      <c r="N23" s="569"/>
      <c r="O23" s="345"/>
      <c r="P23" s="599">
        <f t="shared" si="6"/>
        <v>0</v>
      </c>
      <c r="Q23" s="601">
        <f t="shared" si="7"/>
        <v>1841334.1400000001</v>
      </c>
      <c r="S23" s="105"/>
    </row>
    <row r="24" spans="1:19" x14ac:dyDescent="0.2">
      <c r="A24" s="358">
        <v>16</v>
      </c>
      <c r="B24" s="537" t="s">
        <v>73</v>
      </c>
      <c r="C24" s="150" t="s">
        <v>10</v>
      </c>
      <c r="D24" s="541">
        <v>2121603.85</v>
      </c>
      <c r="E24" s="345"/>
      <c r="F24" s="594">
        <f t="shared" si="2"/>
        <v>2121603.85</v>
      </c>
      <c r="G24" s="595">
        <v>66197.13</v>
      </c>
      <c r="H24" s="345"/>
      <c r="I24" s="596">
        <f t="shared" si="3"/>
        <v>66197.13</v>
      </c>
      <c r="J24" s="597">
        <f t="shared" si="4"/>
        <v>2187800.98</v>
      </c>
      <c r="K24" s="569">
        <v>8362642.3899999987</v>
      </c>
      <c r="L24" s="345"/>
      <c r="M24" s="598">
        <f t="shared" si="5"/>
        <v>8362642.3899999987</v>
      </c>
      <c r="N24" s="569"/>
      <c r="O24" s="345"/>
      <c r="P24" s="599">
        <f t="shared" si="6"/>
        <v>0</v>
      </c>
      <c r="Q24" s="601">
        <f t="shared" si="7"/>
        <v>10550443.369999999</v>
      </c>
      <c r="S24" s="105"/>
    </row>
    <row r="25" spans="1:19" x14ac:dyDescent="0.2">
      <c r="A25" s="358">
        <v>17</v>
      </c>
      <c r="B25" s="537" t="s">
        <v>74</v>
      </c>
      <c r="C25" s="150" t="s">
        <v>233</v>
      </c>
      <c r="D25" s="541">
        <v>1677398.31</v>
      </c>
      <c r="E25" s="345"/>
      <c r="F25" s="594">
        <f t="shared" si="2"/>
        <v>1677398.31</v>
      </c>
      <c r="G25" s="595">
        <v>1031949.78</v>
      </c>
      <c r="H25" s="345"/>
      <c r="I25" s="596">
        <f t="shared" si="3"/>
        <v>1031949.78</v>
      </c>
      <c r="J25" s="597">
        <f t="shared" si="4"/>
        <v>2709348.09</v>
      </c>
      <c r="K25" s="569">
        <v>4455663.0200000005</v>
      </c>
      <c r="L25" s="345"/>
      <c r="M25" s="598">
        <f t="shared" si="5"/>
        <v>4455663.0200000005</v>
      </c>
      <c r="N25" s="569"/>
      <c r="O25" s="345"/>
      <c r="P25" s="599">
        <f t="shared" si="6"/>
        <v>0</v>
      </c>
      <c r="Q25" s="601">
        <f t="shared" si="7"/>
        <v>7165011.1100000003</v>
      </c>
      <c r="S25" s="105"/>
    </row>
    <row r="26" spans="1:19" x14ac:dyDescent="0.2">
      <c r="A26" s="358">
        <v>18</v>
      </c>
      <c r="B26" s="537" t="s">
        <v>75</v>
      </c>
      <c r="C26" s="150" t="s">
        <v>9</v>
      </c>
      <c r="D26" s="541">
        <v>2851610.83</v>
      </c>
      <c r="E26" s="345"/>
      <c r="F26" s="594">
        <f t="shared" si="2"/>
        <v>2851610.83</v>
      </c>
      <c r="G26" s="595">
        <v>3680741.79</v>
      </c>
      <c r="H26" s="345"/>
      <c r="I26" s="596">
        <f t="shared" si="3"/>
        <v>3680741.79</v>
      </c>
      <c r="J26" s="597">
        <f t="shared" si="4"/>
        <v>6532352.6200000001</v>
      </c>
      <c r="K26" s="569">
        <v>10869740.389999999</v>
      </c>
      <c r="L26" s="345"/>
      <c r="M26" s="598">
        <f t="shared" si="5"/>
        <v>10869740.389999999</v>
      </c>
      <c r="N26" s="569"/>
      <c r="O26" s="345"/>
      <c r="P26" s="599">
        <f t="shared" si="6"/>
        <v>0</v>
      </c>
      <c r="Q26" s="601">
        <f t="shared" si="7"/>
        <v>17402093.009999998</v>
      </c>
      <c r="S26" s="105"/>
    </row>
    <row r="27" spans="1:19" x14ac:dyDescent="0.2">
      <c r="A27" s="358">
        <v>19</v>
      </c>
      <c r="B27" s="593" t="s">
        <v>76</v>
      </c>
      <c r="C27" s="150" t="s">
        <v>11</v>
      </c>
      <c r="D27" s="541">
        <v>513633.72</v>
      </c>
      <c r="E27" s="345"/>
      <c r="F27" s="594">
        <f t="shared" si="2"/>
        <v>513633.72</v>
      </c>
      <c r="G27" s="595">
        <v>52594.98</v>
      </c>
      <c r="H27" s="345"/>
      <c r="I27" s="596">
        <f t="shared" si="3"/>
        <v>52594.98</v>
      </c>
      <c r="J27" s="597">
        <f t="shared" si="4"/>
        <v>566228.69999999995</v>
      </c>
      <c r="K27" s="569"/>
      <c r="L27" s="345"/>
      <c r="M27" s="598">
        <f t="shared" si="5"/>
        <v>0</v>
      </c>
      <c r="N27" s="569"/>
      <c r="O27" s="345"/>
      <c r="P27" s="599">
        <f t="shared" si="6"/>
        <v>0</v>
      </c>
      <c r="Q27" s="601">
        <f t="shared" si="7"/>
        <v>566228.69999999995</v>
      </c>
      <c r="S27" s="105"/>
    </row>
    <row r="28" spans="1:19" x14ac:dyDescent="0.2">
      <c r="A28" s="358">
        <v>20</v>
      </c>
      <c r="B28" s="593" t="s">
        <v>77</v>
      </c>
      <c r="C28" s="150" t="s">
        <v>234</v>
      </c>
      <c r="D28" s="541">
        <v>761350.77</v>
      </c>
      <c r="E28" s="345"/>
      <c r="F28" s="594">
        <f t="shared" si="2"/>
        <v>761350.77</v>
      </c>
      <c r="G28" s="595">
        <v>66197.13</v>
      </c>
      <c r="H28" s="345"/>
      <c r="I28" s="596">
        <f t="shared" si="3"/>
        <v>66197.13</v>
      </c>
      <c r="J28" s="597">
        <f t="shared" si="4"/>
        <v>827547.9</v>
      </c>
      <c r="K28" s="569"/>
      <c r="L28" s="345"/>
      <c r="M28" s="598">
        <f t="shared" si="5"/>
        <v>0</v>
      </c>
      <c r="N28" s="569"/>
      <c r="O28" s="345"/>
      <c r="P28" s="599">
        <f t="shared" si="6"/>
        <v>0</v>
      </c>
      <c r="Q28" s="601">
        <f t="shared" si="7"/>
        <v>827547.9</v>
      </c>
      <c r="S28" s="105"/>
    </row>
    <row r="29" spans="1:19" x14ac:dyDescent="0.2">
      <c r="A29" s="358">
        <v>21</v>
      </c>
      <c r="B29" s="593" t="s">
        <v>78</v>
      </c>
      <c r="C29" s="150" t="s">
        <v>79</v>
      </c>
      <c r="D29" s="541">
        <v>1833443.2</v>
      </c>
      <c r="E29" s="345"/>
      <c r="F29" s="594">
        <f t="shared" si="2"/>
        <v>1833443.2</v>
      </c>
      <c r="G29" s="595">
        <v>2493727.5</v>
      </c>
      <c r="H29" s="345"/>
      <c r="I29" s="596">
        <f t="shared" si="3"/>
        <v>2493727.5</v>
      </c>
      <c r="J29" s="597">
        <f t="shared" si="4"/>
        <v>4327170.7</v>
      </c>
      <c r="K29" s="569">
        <v>8735854.5800000001</v>
      </c>
      <c r="L29" s="345"/>
      <c r="M29" s="598">
        <f t="shared" si="5"/>
        <v>8735854.5800000001</v>
      </c>
      <c r="N29" s="569"/>
      <c r="O29" s="345"/>
      <c r="P29" s="599">
        <f t="shared" si="6"/>
        <v>0</v>
      </c>
      <c r="Q29" s="601">
        <f t="shared" si="7"/>
        <v>13063025.280000001</v>
      </c>
      <c r="S29" s="105"/>
    </row>
    <row r="30" spans="1:19" x14ac:dyDescent="0.2">
      <c r="A30" s="358">
        <v>22</v>
      </c>
      <c r="B30" s="593" t="s">
        <v>80</v>
      </c>
      <c r="C30" s="150" t="s">
        <v>39</v>
      </c>
      <c r="D30" s="541">
        <v>1044118.94</v>
      </c>
      <c r="E30" s="345"/>
      <c r="F30" s="594">
        <f t="shared" si="2"/>
        <v>1044118.94</v>
      </c>
      <c r="G30" s="595">
        <v>1298551.92</v>
      </c>
      <c r="H30" s="345"/>
      <c r="I30" s="596">
        <f t="shared" si="3"/>
        <v>1298551.92</v>
      </c>
      <c r="J30" s="597">
        <f t="shared" si="4"/>
        <v>2342670.86</v>
      </c>
      <c r="K30" s="569">
        <v>22007305.640000001</v>
      </c>
      <c r="L30" s="345"/>
      <c r="M30" s="598">
        <f t="shared" si="5"/>
        <v>22007305.640000001</v>
      </c>
      <c r="N30" s="569"/>
      <c r="O30" s="345"/>
      <c r="P30" s="599">
        <f t="shared" si="6"/>
        <v>0</v>
      </c>
      <c r="Q30" s="601">
        <f t="shared" si="7"/>
        <v>24349976.5</v>
      </c>
      <c r="S30" s="105"/>
    </row>
    <row r="31" spans="1:19" x14ac:dyDescent="0.2">
      <c r="A31" s="358">
        <v>23</v>
      </c>
      <c r="B31" s="537" t="s">
        <v>81</v>
      </c>
      <c r="C31" s="150" t="s">
        <v>82</v>
      </c>
      <c r="D31" s="541"/>
      <c r="E31" s="345"/>
      <c r="F31" s="594">
        <f t="shared" si="2"/>
        <v>0</v>
      </c>
      <c r="G31" s="595"/>
      <c r="H31" s="345"/>
      <c r="I31" s="596">
        <f t="shared" si="3"/>
        <v>0</v>
      </c>
      <c r="J31" s="597">
        <f t="shared" si="4"/>
        <v>0</v>
      </c>
      <c r="K31" s="569"/>
      <c r="L31" s="345"/>
      <c r="M31" s="598">
        <f t="shared" si="5"/>
        <v>0</v>
      </c>
      <c r="N31" s="569"/>
      <c r="O31" s="345"/>
      <c r="P31" s="599">
        <f t="shared" si="6"/>
        <v>0</v>
      </c>
      <c r="Q31" s="601">
        <f t="shared" si="7"/>
        <v>0</v>
      </c>
      <c r="S31" s="105"/>
    </row>
    <row r="32" spans="1:19" x14ac:dyDescent="0.2">
      <c r="A32" s="358">
        <v>24</v>
      </c>
      <c r="B32" s="537" t="s">
        <v>83</v>
      </c>
      <c r="C32" s="150" t="s">
        <v>84</v>
      </c>
      <c r="D32" s="541"/>
      <c r="E32" s="345"/>
      <c r="F32" s="594">
        <f t="shared" si="2"/>
        <v>0</v>
      </c>
      <c r="G32" s="595"/>
      <c r="H32" s="345"/>
      <c r="I32" s="596">
        <f t="shared" si="3"/>
        <v>0</v>
      </c>
      <c r="J32" s="597">
        <f t="shared" si="4"/>
        <v>0</v>
      </c>
      <c r="K32" s="569"/>
      <c r="L32" s="345"/>
      <c r="M32" s="598">
        <f t="shared" si="5"/>
        <v>0</v>
      </c>
      <c r="N32" s="569"/>
      <c r="O32" s="345"/>
      <c r="P32" s="599">
        <f t="shared" si="6"/>
        <v>0</v>
      </c>
      <c r="Q32" s="601">
        <f t="shared" si="7"/>
        <v>0</v>
      </c>
      <c r="S32" s="105"/>
    </row>
    <row r="33" spans="1:19" ht="24" x14ac:dyDescent="0.2">
      <c r="A33" s="358">
        <v>25</v>
      </c>
      <c r="B33" s="537" t="s">
        <v>85</v>
      </c>
      <c r="C33" s="150" t="s">
        <v>86</v>
      </c>
      <c r="D33" s="541"/>
      <c r="E33" s="345"/>
      <c r="F33" s="594">
        <f t="shared" si="2"/>
        <v>0</v>
      </c>
      <c r="G33" s="595"/>
      <c r="H33" s="345"/>
      <c r="I33" s="596">
        <f t="shared" si="3"/>
        <v>0</v>
      </c>
      <c r="J33" s="597">
        <f t="shared" si="4"/>
        <v>0</v>
      </c>
      <c r="K33" s="569"/>
      <c r="L33" s="345"/>
      <c r="M33" s="598">
        <f t="shared" si="5"/>
        <v>0</v>
      </c>
      <c r="N33" s="569"/>
      <c r="O33" s="345"/>
      <c r="P33" s="599">
        <f t="shared" si="6"/>
        <v>0</v>
      </c>
      <c r="Q33" s="601">
        <f t="shared" si="7"/>
        <v>0</v>
      </c>
      <c r="S33" s="105"/>
    </row>
    <row r="34" spans="1:19" x14ac:dyDescent="0.2">
      <c r="A34" s="358">
        <v>26</v>
      </c>
      <c r="B34" s="593" t="s">
        <v>87</v>
      </c>
      <c r="C34" s="150" t="s">
        <v>88</v>
      </c>
      <c r="D34" s="541">
        <v>911329.12</v>
      </c>
      <c r="E34" s="345"/>
      <c r="F34" s="594">
        <f t="shared" si="2"/>
        <v>911329.12</v>
      </c>
      <c r="G34" s="595">
        <v>57129.03</v>
      </c>
      <c r="H34" s="345"/>
      <c r="I34" s="596">
        <f t="shared" si="3"/>
        <v>57129.03</v>
      </c>
      <c r="J34" s="597">
        <f t="shared" si="4"/>
        <v>968458.15</v>
      </c>
      <c r="K34" s="569"/>
      <c r="L34" s="345"/>
      <c r="M34" s="598">
        <f t="shared" si="5"/>
        <v>0</v>
      </c>
      <c r="N34" s="569"/>
      <c r="O34" s="345"/>
      <c r="P34" s="599">
        <f t="shared" si="6"/>
        <v>0</v>
      </c>
      <c r="Q34" s="601">
        <f t="shared" si="7"/>
        <v>968458.15</v>
      </c>
      <c r="S34" s="105"/>
    </row>
    <row r="35" spans="1:19" x14ac:dyDescent="0.2">
      <c r="A35" s="358">
        <v>27</v>
      </c>
      <c r="B35" s="537" t="s">
        <v>89</v>
      </c>
      <c r="C35" s="150" t="s">
        <v>90</v>
      </c>
      <c r="D35" s="541">
        <v>673048.91</v>
      </c>
      <c r="E35" s="345"/>
      <c r="F35" s="594">
        <f t="shared" si="2"/>
        <v>673048.91</v>
      </c>
      <c r="G35" s="595">
        <v>62569.89</v>
      </c>
      <c r="H35" s="345"/>
      <c r="I35" s="596">
        <f t="shared" si="3"/>
        <v>62569.89</v>
      </c>
      <c r="J35" s="597">
        <f t="shared" si="4"/>
        <v>735618.8</v>
      </c>
      <c r="K35" s="569"/>
      <c r="L35" s="345"/>
      <c r="M35" s="598">
        <f t="shared" si="5"/>
        <v>0</v>
      </c>
      <c r="N35" s="569"/>
      <c r="O35" s="345"/>
      <c r="P35" s="599">
        <f t="shared" si="6"/>
        <v>0</v>
      </c>
      <c r="Q35" s="601">
        <f t="shared" si="7"/>
        <v>735618.8</v>
      </c>
      <c r="S35" s="105"/>
    </row>
    <row r="36" spans="1:19" x14ac:dyDescent="0.2">
      <c r="A36" s="358">
        <v>28</v>
      </c>
      <c r="B36" s="537" t="s">
        <v>91</v>
      </c>
      <c r="C36" s="150" t="s">
        <v>92</v>
      </c>
      <c r="D36" s="541"/>
      <c r="E36" s="345"/>
      <c r="F36" s="594">
        <f t="shared" si="2"/>
        <v>0</v>
      </c>
      <c r="G36" s="595"/>
      <c r="H36" s="345"/>
      <c r="I36" s="596">
        <f t="shared" si="3"/>
        <v>0</v>
      </c>
      <c r="J36" s="597">
        <f t="shared" si="4"/>
        <v>0</v>
      </c>
      <c r="K36" s="569"/>
      <c r="L36" s="345"/>
      <c r="M36" s="598">
        <f t="shared" si="5"/>
        <v>0</v>
      </c>
      <c r="N36" s="569"/>
      <c r="O36" s="345"/>
      <c r="P36" s="599">
        <f t="shared" si="6"/>
        <v>0</v>
      </c>
      <c r="Q36" s="601">
        <f t="shared" si="7"/>
        <v>0</v>
      </c>
      <c r="S36" s="105"/>
    </row>
    <row r="37" spans="1:19" x14ac:dyDescent="0.2">
      <c r="A37" s="358">
        <v>29</v>
      </c>
      <c r="B37" s="593" t="s">
        <v>93</v>
      </c>
      <c r="C37" s="150" t="s">
        <v>94</v>
      </c>
      <c r="D37" s="541"/>
      <c r="E37" s="345"/>
      <c r="F37" s="594">
        <f t="shared" si="2"/>
        <v>0</v>
      </c>
      <c r="G37" s="595"/>
      <c r="H37" s="345"/>
      <c r="I37" s="596">
        <f t="shared" si="3"/>
        <v>0</v>
      </c>
      <c r="J37" s="597">
        <f t="shared" si="4"/>
        <v>0</v>
      </c>
      <c r="K37" s="569"/>
      <c r="L37" s="345"/>
      <c r="M37" s="598">
        <f t="shared" si="5"/>
        <v>0</v>
      </c>
      <c r="N37" s="569"/>
      <c r="O37" s="345"/>
      <c r="P37" s="599">
        <f t="shared" si="6"/>
        <v>0</v>
      </c>
      <c r="Q37" s="601">
        <f t="shared" si="7"/>
        <v>0</v>
      </c>
      <c r="S37" s="105"/>
    </row>
    <row r="38" spans="1:19" ht="22.5" customHeight="1" x14ac:dyDescent="0.2">
      <c r="A38" s="358">
        <v>30</v>
      </c>
      <c r="B38" s="593" t="s">
        <v>95</v>
      </c>
      <c r="C38" s="150" t="s">
        <v>23</v>
      </c>
      <c r="D38" s="541"/>
      <c r="E38" s="345"/>
      <c r="F38" s="594">
        <f t="shared" si="2"/>
        <v>0</v>
      </c>
      <c r="G38" s="595"/>
      <c r="H38" s="345"/>
      <c r="I38" s="596">
        <f t="shared" si="3"/>
        <v>0</v>
      </c>
      <c r="J38" s="597">
        <f t="shared" si="4"/>
        <v>0</v>
      </c>
      <c r="K38" s="569"/>
      <c r="L38" s="345"/>
      <c r="M38" s="598">
        <f t="shared" si="5"/>
        <v>0</v>
      </c>
      <c r="N38" s="569"/>
      <c r="O38" s="345"/>
      <c r="P38" s="599">
        <f t="shared" si="6"/>
        <v>0</v>
      </c>
      <c r="Q38" s="601">
        <f t="shared" si="7"/>
        <v>0</v>
      </c>
      <c r="S38" s="105"/>
    </row>
    <row r="39" spans="1:19" ht="15" customHeight="1" x14ac:dyDescent="0.2">
      <c r="A39" s="358">
        <v>31</v>
      </c>
      <c r="B39" s="593" t="s">
        <v>96</v>
      </c>
      <c r="C39" s="150" t="s">
        <v>56</v>
      </c>
      <c r="D39" s="541"/>
      <c r="E39" s="345"/>
      <c r="F39" s="594">
        <f t="shared" si="2"/>
        <v>0</v>
      </c>
      <c r="G39" s="595"/>
      <c r="H39" s="345"/>
      <c r="I39" s="596">
        <f t="shared" si="3"/>
        <v>0</v>
      </c>
      <c r="J39" s="597">
        <f t="shared" si="4"/>
        <v>0</v>
      </c>
      <c r="K39" s="569"/>
      <c r="L39" s="345"/>
      <c r="M39" s="598">
        <f t="shared" si="5"/>
        <v>0</v>
      </c>
      <c r="N39" s="569"/>
      <c r="O39" s="345"/>
      <c r="P39" s="599">
        <f t="shared" si="6"/>
        <v>0</v>
      </c>
      <c r="Q39" s="601">
        <f t="shared" si="7"/>
        <v>0</v>
      </c>
      <c r="S39" s="105"/>
    </row>
    <row r="40" spans="1:19" x14ac:dyDescent="0.2">
      <c r="A40" s="358">
        <v>32</v>
      </c>
      <c r="B40" s="537" t="s">
        <v>97</v>
      </c>
      <c r="C40" s="150" t="s">
        <v>40</v>
      </c>
      <c r="D40" s="541">
        <v>4626747.84</v>
      </c>
      <c r="E40" s="345"/>
      <c r="F40" s="594">
        <f t="shared" si="2"/>
        <v>4626747.84</v>
      </c>
      <c r="G40" s="595">
        <v>3529304.52</v>
      </c>
      <c r="H40" s="345"/>
      <c r="I40" s="596">
        <f t="shared" si="3"/>
        <v>3529304.52</v>
      </c>
      <c r="J40" s="597">
        <f t="shared" si="4"/>
        <v>8156052.3599999994</v>
      </c>
      <c r="K40" s="569">
        <v>13123367.16</v>
      </c>
      <c r="L40" s="345"/>
      <c r="M40" s="598">
        <f t="shared" si="5"/>
        <v>13123367.16</v>
      </c>
      <c r="N40" s="569"/>
      <c r="O40" s="345"/>
      <c r="P40" s="599">
        <f t="shared" si="6"/>
        <v>0</v>
      </c>
      <c r="Q40" s="601">
        <f t="shared" si="7"/>
        <v>21279419.52</v>
      </c>
      <c r="S40" s="105"/>
    </row>
    <row r="41" spans="1:19" x14ac:dyDescent="0.2">
      <c r="A41" s="358">
        <v>33</v>
      </c>
      <c r="B41" s="593" t="s">
        <v>98</v>
      </c>
      <c r="C41" s="150" t="s">
        <v>38</v>
      </c>
      <c r="D41" s="541">
        <v>4088173.9</v>
      </c>
      <c r="E41" s="345"/>
      <c r="F41" s="594">
        <f t="shared" si="2"/>
        <v>4088173.9</v>
      </c>
      <c r="G41" s="595">
        <v>5160655.71</v>
      </c>
      <c r="H41" s="345"/>
      <c r="I41" s="596">
        <f t="shared" si="3"/>
        <v>5160655.71</v>
      </c>
      <c r="J41" s="597">
        <f t="shared" si="4"/>
        <v>9248829.6099999994</v>
      </c>
      <c r="K41" s="569">
        <v>28319498.740000002</v>
      </c>
      <c r="L41" s="345"/>
      <c r="M41" s="598">
        <f t="shared" si="5"/>
        <v>28319498.740000002</v>
      </c>
      <c r="N41" s="569">
        <v>1535876.7</v>
      </c>
      <c r="O41" s="345"/>
      <c r="P41" s="599">
        <f t="shared" si="6"/>
        <v>1535876.7</v>
      </c>
      <c r="Q41" s="601">
        <f t="shared" si="7"/>
        <v>39104205.050000004</v>
      </c>
      <c r="S41" s="105"/>
    </row>
    <row r="42" spans="1:19" x14ac:dyDescent="0.2">
      <c r="A42" s="358">
        <v>34</v>
      </c>
      <c r="B42" s="593" t="s">
        <v>99</v>
      </c>
      <c r="C42" s="150" t="s">
        <v>16</v>
      </c>
      <c r="D42" s="541">
        <v>1071755.3999999999</v>
      </c>
      <c r="E42" s="345"/>
      <c r="F42" s="594">
        <f t="shared" si="2"/>
        <v>1071755.3999999999</v>
      </c>
      <c r="G42" s="595">
        <v>443430.09</v>
      </c>
      <c r="H42" s="345"/>
      <c r="I42" s="596">
        <f t="shared" si="3"/>
        <v>443430.09</v>
      </c>
      <c r="J42" s="597">
        <f t="shared" si="4"/>
        <v>1515185.49</v>
      </c>
      <c r="K42" s="569">
        <v>6178439.9000000004</v>
      </c>
      <c r="L42" s="345"/>
      <c r="M42" s="598">
        <f t="shared" si="5"/>
        <v>6178439.9000000004</v>
      </c>
      <c r="N42" s="569"/>
      <c r="O42" s="345"/>
      <c r="P42" s="599">
        <f t="shared" si="6"/>
        <v>0</v>
      </c>
      <c r="Q42" s="601">
        <f t="shared" si="7"/>
        <v>7693625.3900000006</v>
      </c>
      <c r="S42" s="105"/>
    </row>
    <row r="43" spans="1:19" x14ac:dyDescent="0.2">
      <c r="A43" s="358">
        <v>35</v>
      </c>
      <c r="B43" s="593" t="s">
        <v>100</v>
      </c>
      <c r="C43" s="150" t="s">
        <v>21</v>
      </c>
      <c r="D43" s="541">
        <v>2388531.61</v>
      </c>
      <c r="E43" s="345"/>
      <c r="F43" s="594">
        <f t="shared" si="2"/>
        <v>2388531.61</v>
      </c>
      <c r="G43" s="595">
        <v>3102197.01</v>
      </c>
      <c r="H43" s="345"/>
      <c r="I43" s="596">
        <f t="shared" si="3"/>
        <v>3102197.01</v>
      </c>
      <c r="J43" s="597">
        <f t="shared" si="4"/>
        <v>5490728.6199999992</v>
      </c>
      <c r="K43" s="569">
        <v>10998398.23</v>
      </c>
      <c r="L43" s="345"/>
      <c r="M43" s="598">
        <f t="shared" si="5"/>
        <v>10998398.23</v>
      </c>
      <c r="N43" s="569">
        <v>1021890.24</v>
      </c>
      <c r="O43" s="345"/>
      <c r="P43" s="599">
        <f t="shared" si="6"/>
        <v>1021890.24</v>
      </c>
      <c r="Q43" s="601">
        <f t="shared" si="7"/>
        <v>17511017.09</v>
      </c>
      <c r="S43" s="105"/>
    </row>
    <row r="44" spans="1:19" x14ac:dyDescent="0.2">
      <c r="A44" s="358">
        <v>36</v>
      </c>
      <c r="B44" s="593" t="s">
        <v>101</v>
      </c>
      <c r="C44" s="150" t="s">
        <v>25</v>
      </c>
      <c r="D44" s="541">
        <v>1606284.98</v>
      </c>
      <c r="E44" s="345"/>
      <c r="F44" s="594">
        <f t="shared" si="2"/>
        <v>1606284.98</v>
      </c>
      <c r="G44" s="595">
        <v>66197.13</v>
      </c>
      <c r="H44" s="345"/>
      <c r="I44" s="596">
        <f t="shared" si="3"/>
        <v>66197.13</v>
      </c>
      <c r="J44" s="597">
        <f t="shared" si="4"/>
        <v>1672482.1099999999</v>
      </c>
      <c r="K44" s="569">
        <v>3905387.0700000003</v>
      </c>
      <c r="L44" s="345"/>
      <c r="M44" s="598">
        <f t="shared" si="5"/>
        <v>3905387.0700000003</v>
      </c>
      <c r="N44" s="569"/>
      <c r="O44" s="345"/>
      <c r="P44" s="599">
        <f t="shared" si="6"/>
        <v>0</v>
      </c>
      <c r="Q44" s="601">
        <f t="shared" si="7"/>
        <v>5577869.1799999997</v>
      </c>
      <c r="S44" s="105"/>
    </row>
    <row r="45" spans="1:19" x14ac:dyDescent="0.2">
      <c r="A45" s="358">
        <v>37</v>
      </c>
      <c r="B45" s="537" t="s">
        <v>102</v>
      </c>
      <c r="C45" s="150" t="s">
        <v>235</v>
      </c>
      <c r="D45" s="541">
        <v>2341684.44</v>
      </c>
      <c r="E45" s="345"/>
      <c r="F45" s="594">
        <f t="shared" si="2"/>
        <v>2341684.44</v>
      </c>
      <c r="G45" s="595">
        <v>2927182.68</v>
      </c>
      <c r="H45" s="345"/>
      <c r="I45" s="596">
        <f t="shared" si="3"/>
        <v>2927182.68</v>
      </c>
      <c r="J45" s="597">
        <f t="shared" si="4"/>
        <v>5268867.12</v>
      </c>
      <c r="K45" s="569">
        <v>13211262.120000001</v>
      </c>
      <c r="L45" s="345"/>
      <c r="M45" s="598">
        <f t="shared" si="5"/>
        <v>13211262.120000001</v>
      </c>
      <c r="N45" s="569"/>
      <c r="O45" s="345"/>
      <c r="P45" s="599">
        <f t="shared" si="6"/>
        <v>0</v>
      </c>
      <c r="Q45" s="601">
        <f t="shared" si="7"/>
        <v>18480129.240000002</v>
      </c>
      <c r="S45" s="105"/>
    </row>
    <row r="46" spans="1:19" x14ac:dyDescent="0.2">
      <c r="A46" s="358">
        <v>38</v>
      </c>
      <c r="B46" s="593" t="s">
        <v>103</v>
      </c>
      <c r="C46" s="150" t="s">
        <v>236</v>
      </c>
      <c r="D46" s="541">
        <v>1576626.34</v>
      </c>
      <c r="E46" s="345"/>
      <c r="F46" s="594">
        <f t="shared" si="2"/>
        <v>1576626.34</v>
      </c>
      <c r="G46" s="595">
        <v>85240.14</v>
      </c>
      <c r="H46" s="345"/>
      <c r="I46" s="596">
        <f t="shared" si="3"/>
        <v>85240.14</v>
      </c>
      <c r="J46" s="597">
        <f t="shared" si="4"/>
        <v>1661866.48</v>
      </c>
      <c r="K46" s="569"/>
      <c r="L46" s="345"/>
      <c r="M46" s="598">
        <f t="shared" si="5"/>
        <v>0</v>
      </c>
      <c r="N46" s="569"/>
      <c r="O46" s="345"/>
      <c r="P46" s="599">
        <f t="shared" si="6"/>
        <v>0</v>
      </c>
      <c r="Q46" s="601">
        <f t="shared" si="7"/>
        <v>1661866.48</v>
      </c>
      <c r="S46" s="105"/>
    </row>
    <row r="47" spans="1:19" x14ac:dyDescent="0.2">
      <c r="A47" s="358">
        <v>39</v>
      </c>
      <c r="B47" s="593" t="s">
        <v>104</v>
      </c>
      <c r="C47" s="150" t="s">
        <v>237</v>
      </c>
      <c r="D47" s="541">
        <v>650804.93000000005</v>
      </c>
      <c r="E47" s="345"/>
      <c r="F47" s="594">
        <f t="shared" si="2"/>
        <v>650804.93000000005</v>
      </c>
      <c r="G47" s="595">
        <v>56222.22</v>
      </c>
      <c r="H47" s="345"/>
      <c r="I47" s="596">
        <f t="shared" si="3"/>
        <v>56222.22</v>
      </c>
      <c r="J47" s="597">
        <f t="shared" si="4"/>
        <v>707027.15</v>
      </c>
      <c r="K47" s="569"/>
      <c r="L47" s="345"/>
      <c r="M47" s="598">
        <f t="shared" si="5"/>
        <v>0</v>
      </c>
      <c r="N47" s="569"/>
      <c r="O47" s="345"/>
      <c r="P47" s="599">
        <f t="shared" si="6"/>
        <v>0</v>
      </c>
      <c r="Q47" s="601">
        <f t="shared" si="7"/>
        <v>707027.15</v>
      </c>
      <c r="S47" s="105"/>
    </row>
    <row r="48" spans="1:19" x14ac:dyDescent="0.2">
      <c r="A48" s="358">
        <v>40</v>
      </c>
      <c r="B48" s="602" t="s">
        <v>105</v>
      </c>
      <c r="C48" s="540" t="s">
        <v>24</v>
      </c>
      <c r="D48" s="541">
        <v>1981736.4</v>
      </c>
      <c r="E48" s="345"/>
      <c r="F48" s="594">
        <f t="shared" si="2"/>
        <v>1981736.4</v>
      </c>
      <c r="G48" s="595">
        <v>422573.46</v>
      </c>
      <c r="H48" s="345"/>
      <c r="I48" s="596">
        <f t="shared" si="3"/>
        <v>422573.46</v>
      </c>
      <c r="J48" s="597">
        <f t="shared" si="4"/>
        <v>2404309.86</v>
      </c>
      <c r="K48" s="569"/>
      <c r="L48" s="345"/>
      <c r="M48" s="598">
        <f t="shared" si="5"/>
        <v>0</v>
      </c>
      <c r="N48" s="569"/>
      <c r="O48" s="345"/>
      <c r="P48" s="599">
        <f t="shared" si="6"/>
        <v>0</v>
      </c>
      <c r="Q48" s="601">
        <f t="shared" si="7"/>
        <v>2404309.86</v>
      </c>
      <c r="S48" s="105"/>
    </row>
    <row r="49" spans="1:19" x14ac:dyDescent="0.2">
      <c r="A49" s="358">
        <v>41</v>
      </c>
      <c r="B49" s="593" t="s">
        <v>106</v>
      </c>
      <c r="C49" s="150" t="s">
        <v>20</v>
      </c>
      <c r="D49" s="541">
        <v>972668.58</v>
      </c>
      <c r="E49" s="345"/>
      <c r="F49" s="594">
        <f t="shared" si="2"/>
        <v>972668.58</v>
      </c>
      <c r="G49" s="595">
        <v>141462.35999999999</v>
      </c>
      <c r="H49" s="345"/>
      <c r="I49" s="596">
        <f t="shared" si="3"/>
        <v>141462.35999999999</v>
      </c>
      <c r="J49" s="597">
        <f t="shared" si="4"/>
        <v>1114130.94</v>
      </c>
      <c r="K49" s="569"/>
      <c r="L49" s="345"/>
      <c r="M49" s="598">
        <f t="shared" si="5"/>
        <v>0</v>
      </c>
      <c r="N49" s="569"/>
      <c r="O49" s="345"/>
      <c r="P49" s="599">
        <f t="shared" si="6"/>
        <v>0</v>
      </c>
      <c r="Q49" s="601">
        <f t="shared" si="7"/>
        <v>1114130.94</v>
      </c>
      <c r="S49" s="105"/>
    </row>
    <row r="50" spans="1:19" x14ac:dyDescent="0.2">
      <c r="A50" s="358">
        <v>42</v>
      </c>
      <c r="B50" s="593" t="s">
        <v>107</v>
      </c>
      <c r="C50" s="150" t="s">
        <v>108</v>
      </c>
      <c r="D50" s="541"/>
      <c r="E50" s="345"/>
      <c r="F50" s="594">
        <f t="shared" si="2"/>
        <v>0</v>
      </c>
      <c r="G50" s="595"/>
      <c r="H50" s="345"/>
      <c r="I50" s="596">
        <f t="shared" si="3"/>
        <v>0</v>
      </c>
      <c r="J50" s="597">
        <f t="shared" si="4"/>
        <v>0</v>
      </c>
      <c r="K50" s="569"/>
      <c r="L50" s="345"/>
      <c r="M50" s="598">
        <f t="shared" si="5"/>
        <v>0</v>
      </c>
      <c r="N50" s="569"/>
      <c r="O50" s="345"/>
      <c r="P50" s="599">
        <f t="shared" si="6"/>
        <v>0</v>
      </c>
      <c r="Q50" s="601">
        <f t="shared" si="7"/>
        <v>0</v>
      </c>
      <c r="S50" s="105"/>
    </row>
    <row r="51" spans="1:19" x14ac:dyDescent="0.2">
      <c r="A51" s="358">
        <v>43</v>
      </c>
      <c r="B51" s="537" t="s">
        <v>109</v>
      </c>
      <c r="C51" s="150" t="s">
        <v>110</v>
      </c>
      <c r="D51" s="541">
        <v>2746794.5</v>
      </c>
      <c r="E51" s="345"/>
      <c r="F51" s="594">
        <f t="shared" si="2"/>
        <v>2746794.5</v>
      </c>
      <c r="G51" s="595">
        <v>3745125.3</v>
      </c>
      <c r="H51" s="345"/>
      <c r="I51" s="596">
        <f t="shared" si="3"/>
        <v>3745125.3</v>
      </c>
      <c r="J51" s="597">
        <f t="shared" si="4"/>
        <v>6491919.7999999998</v>
      </c>
      <c r="K51" s="569">
        <v>11156035.93</v>
      </c>
      <c r="L51" s="345"/>
      <c r="M51" s="598">
        <f t="shared" si="5"/>
        <v>11156035.93</v>
      </c>
      <c r="N51" s="569"/>
      <c r="O51" s="345"/>
      <c r="P51" s="599">
        <f t="shared" si="6"/>
        <v>0</v>
      </c>
      <c r="Q51" s="601">
        <f t="shared" si="7"/>
        <v>17647955.73</v>
      </c>
      <c r="S51" s="105"/>
    </row>
    <row r="52" spans="1:19" x14ac:dyDescent="0.2">
      <c r="A52" s="358">
        <v>44</v>
      </c>
      <c r="B52" s="593" t="s">
        <v>111</v>
      </c>
      <c r="C52" s="150" t="s">
        <v>242</v>
      </c>
      <c r="D52" s="541">
        <v>925484.38</v>
      </c>
      <c r="E52" s="345"/>
      <c r="F52" s="594">
        <f t="shared" si="2"/>
        <v>925484.38</v>
      </c>
      <c r="G52" s="595">
        <v>457939.05</v>
      </c>
      <c r="H52" s="345"/>
      <c r="I52" s="596">
        <f t="shared" si="3"/>
        <v>457939.05</v>
      </c>
      <c r="J52" s="597">
        <f t="shared" si="4"/>
        <v>1383423.43</v>
      </c>
      <c r="K52" s="569"/>
      <c r="L52" s="345"/>
      <c r="M52" s="598">
        <f t="shared" si="5"/>
        <v>0</v>
      </c>
      <c r="N52" s="569"/>
      <c r="O52" s="345"/>
      <c r="P52" s="599">
        <f t="shared" si="6"/>
        <v>0</v>
      </c>
      <c r="Q52" s="601">
        <f t="shared" si="7"/>
        <v>1383423.43</v>
      </c>
      <c r="S52" s="105"/>
    </row>
    <row r="53" spans="1:19" x14ac:dyDescent="0.2">
      <c r="A53" s="358">
        <v>45</v>
      </c>
      <c r="B53" s="537" t="s">
        <v>112</v>
      </c>
      <c r="C53" s="150" t="s">
        <v>2</v>
      </c>
      <c r="D53" s="541">
        <v>2934857.24</v>
      </c>
      <c r="E53" s="345"/>
      <c r="F53" s="594">
        <f t="shared" si="2"/>
        <v>2934857.24</v>
      </c>
      <c r="G53" s="595">
        <v>3713386.95</v>
      </c>
      <c r="H53" s="345"/>
      <c r="I53" s="596">
        <f t="shared" si="3"/>
        <v>3713386.95</v>
      </c>
      <c r="J53" s="597">
        <f t="shared" si="4"/>
        <v>6648244.1900000004</v>
      </c>
      <c r="K53" s="569">
        <v>15371261.65</v>
      </c>
      <c r="L53" s="345"/>
      <c r="M53" s="598">
        <f t="shared" si="5"/>
        <v>15371261.65</v>
      </c>
      <c r="N53" s="569"/>
      <c r="O53" s="345"/>
      <c r="P53" s="599">
        <f t="shared" si="6"/>
        <v>0</v>
      </c>
      <c r="Q53" s="601">
        <f t="shared" si="7"/>
        <v>22019505.84</v>
      </c>
      <c r="S53" s="105"/>
    </row>
    <row r="54" spans="1:19" x14ac:dyDescent="0.2">
      <c r="A54" s="358">
        <v>46</v>
      </c>
      <c r="B54" s="593" t="s">
        <v>113</v>
      </c>
      <c r="C54" s="150" t="s">
        <v>3</v>
      </c>
      <c r="D54" s="541">
        <v>1264536.56</v>
      </c>
      <c r="E54" s="345"/>
      <c r="F54" s="594">
        <f t="shared" si="2"/>
        <v>1264536.56</v>
      </c>
      <c r="G54" s="595">
        <v>38086.019999999997</v>
      </c>
      <c r="H54" s="345"/>
      <c r="I54" s="596">
        <f t="shared" si="3"/>
        <v>38086.019999999997</v>
      </c>
      <c r="J54" s="597">
        <f t="shared" si="4"/>
        <v>1302622.58</v>
      </c>
      <c r="K54" s="569"/>
      <c r="L54" s="345"/>
      <c r="M54" s="598">
        <f t="shared" si="5"/>
        <v>0</v>
      </c>
      <c r="N54" s="569"/>
      <c r="O54" s="345"/>
      <c r="P54" s="599">
        <f t="shared" si="6"/>
        <v>0</v>
      </c>
      <c r="Q54" s="601">
        <f t="shared" si="7"/>
        <v>1302622.58</v>
      </c>
      <c r="S54" s="105"/>
    </row>
    <row r="55" spans="1:19" x14ac:dyDescent="0.2">
      <c r="A55" s="358">
        <v>47</v>
      </c>
      <c r="B55" s="593" t="s">
        <v>114</v>
      </c>
      <c r="C55" s="150" t="s">
        <v>238</v>
      </c>
      <c r="D55" s="541">
        <v>1537530.86</v>
      </c>
      <c r="E55" s="345"/>
      <c r="F55" s="594">
        <f t="shared" si="2"/>
        <v>1537530.86</v>
      </c>
      <c r="G55" s="595">
        <v>553154.1</v>
      </c>
      <c r="H55" s="345"/>
      <c r="I55" s="596">
        <f t="shared" si="3"/>
        <v>553154.1</v>
      </c>
      <c r="J55" s="597">
        <f t="shared" si="4"/>
        <v>2090684.96</v>
      </c>
      <c r="K55" s="569"/>
      <c r="L55" s="345"/>
      <c r="M55" s="598">
        <f t="shared" si="5"/>
        <v>0</v>
      </c>
      <c r="N55" s="569"/>
      <c r="O55" s="345"/>
      <c r="P55" s="599">
        <f t="shared" si="6"/>
        <v>0</v>
      </c>
      <c r="Q55" s="601">
        <f t="shared" si="7"/>
        <v>2090684.96</v>
      </c>
      <c r="S55" s="105"/>
    </row>
    <row r="56" spans="1:19" x14ac:dyDescent="0.2">
      <c r="A56" s="358">
        <v>48</v>
      </c>
      <c r="B56" s="537" t="s">
        <v>115</v>
      </c>
      <c r="C56" s="150" t="s">
        <v>0</v>
      </c>
      <c r="D56" s="541">
        <v>1135454.07</v>
      </c>
      <c r="E56" s="345"/>
      <c r="F56" s="594">
        <f t="shared" si="2"/>
        <v>1135454.07</v>
      </c>
      <c r="G56" s="595">
        <v>1363842.24</v>
      </c>
      <c r="H56" s="345"/>
      <c r="I56" s="596">
        <f t="shared" si="3"/>
        <v>1363842.24</v>
      </c>
      <c r="J56" s="597">
        <f t="shared" si="4"/>
        <v>2499296.31</v>
      </c>
      <c r="K56" s="569">
        <v>10829318.899999999</v>
      </c>
      <c r="L56" s="345"/>
      <c r="M56" s="598">
        <f t="shared" si="5"/>
        <v>10829318.899999999</v>
      </c>
      <c r="N56" s="569">
        <v>0</v>
      </c>
      <c r="O56" s="345"/>
      <c r="P56" s="599">
        <f t="shared" si="6"/>
        <v>0</v>
      </c>
      <c r="Q56" s="601">
        <f t="shared" si="7"/>
        <v>13328615.209999999</v>
      </c>
      <c r="S56" s="105"/>
    </row>
    <row r="57" spans="1:19" x14ac:dyDescent="0.2">
      <c r="A57" s="358">
        <v>49</v>
      </c>
      <c r="B57" s="537" t="s">
        <v>116</v>
      </c>
      <c r="C57" s="150" t="s">
        <v>4</v>
      </c>
      <c r="D57" s="541">
        <v>776180.09</v>
      </c>
      <c r="E57" s="345"/>
      <c r="F57" s="594">
        <f t="shared" si="2"/>
        <v>776180.09</v>
      </c>
      <c r="G57" s="595">
        <v>155971.32</v>
      </c>
      <c r="H57" s="345"/>
      <c r="I57" s="596">
        <f t="shared" si="3"/>
        <v>155971.32</v>
      </c>
      <c r="J57" s="597">
        <f t="shared" si="4"/>
        <v>932151.40999999992</v>
      </c>
      <c r="K57" s="569"/>
      <c r="L57" s="345"/>
      <c r="M57" s="598">
        <f t="shared" si="5"/>
        <v>0</v>
      </c>
      <c r="N57" s="569"/>
      <c r="O57" s="345"/>
      <c r="P57" s="599">
        <f t="shared" si="6"/>
        <v>0</v>
      </c>
      <c r="Q57" s="601">
        <f t="shared" si="7"/>
        <v>932151.40999999992</v>
      </c>
      <c r="S57" s="105"/>
    </row>
    <row r="58" spans="1:19" x14ac:dyDescent="0.2">
      <c r="A58" s="358">
        <v>50</v>
      </c>
      <c r="B58" s="593" t="s">
        <v>117</v>
      </c>
      <c r="C58" s="150" t="s">
        <v>1</v>
      </c>
      <c r="D58" s="541">
        <v>1181964.21</v>
      </c>
      <c r="E58" s="345"/>
      <c r="F58" s="594">
        <f t="shared" si="2"/>
        <v>1181964.21</v>
      </c>
      <c r="G58" s="595">
        <v>447057.33</v>
      </c>
      <c r="H58" s="345"/>
      <c r="I58" s="596">
        <f t="shared" si="3"/>
        <v>447057.33</v>
      </c>
      <c r="J58" s="597">
        <f t="shared" si="4"/>
        <v>1629021.54</v>
      </c>
      <c r="K58" s="569"/>
      <c r="L58" s="345"/>
      <c r="M58" s="598">
        <f t="shared" si="5"/>
        <v>0</v>
      </c>
      <c r="N58" s="569"/>
      <c r="O58" s="345"/>
      <c r="P58" s="599">
        <f t="shared" si="6"/>
        <v>0</v>
      </c>
      <c r="Q58" s="601">
        <f t="shared" si="7"/>
        <v>1629021.54</v>
      </c>
      <c r="S58" s="105"/>
    </row>
    <row r="59" spans="1:19" x14ac:dyDescent="0.2">
      <c r="A59" s="358">
        <v>51</v>
      </c>
      <c r="B59" s="537" t="s">
        <v>118</v>
      </c>
      <c r="C59" s="150" t="s">
        <v>239</v>
      </c>
      <c r="D59" s="541">
        <v>2041727.74</v>
      </c>
      <c r="E59" s="345"/>
      <c r="F59" s="594">
        <f t="shared" si="2"/>
        <v>2041727.74</v>
      </c>
      <c r="G59" s="595">
        <v>121512.54</v>
      </c>
      <c r="H59" s="345"/>
      <c r="I59" s="596">
        <f t="shared" si="3"/>
        <v>121512.54</v>
      </c>
      <c r="J59" s="597">
        <f t="shared" si="4"/>
        <v>2163240.2799999998</v>
      </c>
      <c r="K59" s="569"/>
      <c r="L59" s="345"/>
      <c r="M59" s="598">
        <f t="shared" si="5"/>
        <v>0</v>
      </c>
      <c r="N59" s="569"/>
      <c r="O59" s="345"/>
      <c r="P59" s="599">
        <f t="shared" si="6"/>
        <v>0</v>
      </c>
      <c r="Q59" s="601">
        <f t="shared" si="7"/>
        <v>2163240.2799999998</v>
      </c>
      <c r="S59" s="105"/>
    </row>
    <row r="60" spans="1:19" x14ac:dyDescent="0.2">
      <c r="A60" s="358">
        <v>52</v>
      </c>
      <c r="B60" s="593" t="s">
        <v>119</v>
      </c>
      <c r="C60" s="150" t="s">
        <v>26</v>
      </c>
      <c r="D60" s="541">
        <v>3064276.76</v>
      </c>
      <c r="E60" s="345"/>
      <c r="F60" s="594">
        <f t="shared" si="2"/>
        <v>3064276.76</v>
      </c>
      <c r="G60" s="595">
        <v>4894960.38</v>
      </c>
      <c r="H60" s="345"/>
      <c r="I60" s="596">
        <f t="shared" si="3"/>
        <v>4894960.38</v>
      </c>
      <c r="J60" s="597">
        <f t="shared" si="4"/>
        <v>7959237.1399999997</v>
      </c>
      <c r="K60" s="569">
        <v>17536993.460000001</v>
      </c>
      <c r="L60" s="345"/>
      <c r="M60" s="598">
        <f t="shared" si="5"/>
        <v>17536993.460000001</v>
      </c>
      <c r="N60" s="569">
        <v>1378740.8</v>
      </c>
      <c r="O60" s="345"/>
      <c r="P60" s="599">
        <f t="shared" si="6"/>
        <v>1378740.8</v>
      </c>
      <c r="Q60" s="601">
        <f t="shared" si="7"/>
        <v>26874971.400000002</v>
      </c>
      <c r="S60" s="105"/>
    </row>
    <row r="61" spans="1:19" x14ac:dyDescent="0.2">
      <c r="A61" s="358">
        <v>53</v>
      </c>
      <c r="B61" s="537" t="s">
        <v>120</v>
      </c>
      <c r="C61" s="150" t="s">
        <v>240</v>
      </c>
      <c r="D61" s="541">
        <v>928517.65</v>
      </c>
      <c r="E61" s="345"/>
      <c r="F61" s="594">
        <f t="shared" si="2"/>
        <v>928517.65</v>
      </c>
      <c r="G61" s="595">
        <v>369978.48</v>
      </c>
      <c r="H61" s="345"/>
      <c r="I61" s="596">
        <f t="shared" si="3"/>
        <v>369978.48</v>
      </c>
      <c r="J61" s="597">
        <f t="shared" si="4"/>
        <v>1298496.1299999999</v>
      </c>
      <c r="K61" s="569"/>
      <c r="L61" s="345"/>
      <c r="M61" s="598">
        <f t="shared" si="5"/>
        <v>0</v>
      </c>
      <c r="N61" s="569"/>
      <c r="O61" s="345"/>
      <c r="P61" s="599">
        <f t="shared" si="6"/>
        <v>0</v>
      </c>
      <c r="Q61" s="601">
        <f t="shared" si="7"/>
        <v>1298496.1299999999</v>
      </c>
      <c r="S61" s="105"/>
    </row>
    <row r="62" spans="1:19" x14ac:dyDescent="0.2">
      <c r="A62" s="358">
        <v>54</v>
      </c>
      <c r="B62" s="537" t="s">
        <v>121</v>
      </c>
      <c r="C62" s="150" t="s">
        <v>122</v>
      </c>
      <c r="D62" s="541"/>
      <c r="E62" s="345"/>
      <c r="F62" s="594">
        <f t="shared" si="2"/>
        <v>0</v>
      </c>
      <c r="G62" s="595"/>
      <c r="H62" s="345"/>
      <c r="I62" s="596">
        <f t="shared" si="3"/>
        <v>0</v>
      </c>
      <c r="J62" s="597">
        <f t="shared" si="4"/>
        <v>0</v>
      </c>
      <c r="K62" s="569"/>
      <c r="L62" s="345"/>
      <c r="M62" s="598">
        <f t="shared" si="5"/>
        <v>0</v>
      </c>
      <c r="N62" s="569"/>
      <c r="O62" s="345"/>
      <c r="P62" s="599">
        <f t="shared" si="6"/>
        <v>0</v>
      </c>
      <c r="Q62" s="601">
        <f t="shared" si="7"/>
        <v>0</v>
      </c>
      <c r="S62" s="105"/>
    </row>
    <row r="63" spans="1:19" x14ac:dyDescent="0.2">
      <c r="A63" s="358">
        <v>55</v>
      </c>
      <c r="B63" s="537" t="s">
        <v>244</v>
      </c>
      <c r="C63" s="150" t="s">
        <v>243</v>
      </c>
      <c r="D63" s="541"/>
      <c r="E63" s="345"/>
      <c r="F63" s="594">
        <f t="shared" si="2"/>
        <v>0</v>
      </c>
      <c r="G63" s="595"/>
      <c r="H63" s="345"/>
      <c r="I63" s="596">
        <f t="shared" si="3"/>
        <v>0</v>
      </c>
      <c r="J63" s="597">
        <f t="shared" si="4"/>
        <v>0</v>
      </c>
      <c r="K63" s="569"/>
      <c r="L63" s="345"/>
      <c r="M63" s="598">
        <f t="shared" si="5"/>
        <v>0</v>
      </c>
      <c r="N63" s="569"/>
      <c r="O63" s="345"/>
      <c r="P63" s="599">
        <f t="shared" si="6"/>
        <v>0</v>
      </c>
      <c r="Q63" s="601">
        <f t="shared" si="7"/>
        <v>0</v>
      </c>
      <c r="S63" s="105"/>
    </row>
    <row r="64" spans="1:19" x14ac:dyDescent="0.2">
      <c r="A64" s="358">
        <v>56</v>
      </c>
      <c r="B64" s="357" t="s">
        <v>260</v>
      </c>
      <c r="C64" s="154" t="s">
        <v>261</v>
      </c>
      <c r="D64" s="541"/>
      <c r="E64" s="345"/>
      <c r="F64" s="594">
        <f t="shared" si="2"/>
        <v>0</v>
      </c>
      <c r="G64" s="595"/>
      <c r="H64" s="345"/>
      <c r="I64" s="596">
        <f t="shared" si="3"/>
        <v>0</v>
      </c>
      <c r="J64" s="597">
        <f t="shared" si="4"/>
        <v>0</v>
      </c>
      <c r="K64" s="569"/>
      <c r="L64" s="345"/>
      <c r="M64" s="598">
        <f t="shared" si="5"/>
        <v>0</v>
      </c>
      <c r="N64" s="569"/>
      <c r="O64" s="345"/>
      <c r="P64" s="599">
        <f t="shared" si="6"/>
        <v>0</v>
      </c>
      <c r="Q64" s="601">
        <f t="shared" si="7"/>
        <v>0</v>
      </c>
      <c r="S64" s="105"/>
    </row>
    <row r="65" spans="1:19" x14ac:dyDescent="0.2">
      <c r="A65" s="358">
        <v>57</v>
      </c>
      <c r="B65" s="537" t="s">
        <v>123</v>
      </c>
      <c r="C65" s="150" t="s">
        <v>53</v>
      </c>
      <c r="D65" s="541"/>
      <c r="E65" s="345"/>
      <c r="F65" s="594">
        <f t="shared" si="2"/>
        <v>0</v>
      </c>
      <c r="G65" s="595"/>
      <c r="H65" s="345"/>
      <c r="I65" s="596">
        <f t="shared" si="3"/>
        <v>0</v>
      </c>
      <c r="J65" s="597">
        <f t="shared" si="4"/>
        <v>0</v>
      </c>
      <c r="K65" s="569"/>
      <c r="L65" s="345"/>
      <c r="M65" s="598">
        <f t="shared" si="5"/>
        <v>0</v>
      </c>
      <c r="N65" s="569"/>
      <c r="O65" s="345"/>
      <c r="P65" s="599">
        <f t="shared" si="6"/>
        <v>0</v>
      </c>
      <c r="Q65" s="601">
        <f t="shared" si="7"/>
        <v>0</v>
      </c>
      <c r="S65" s="105"/>
    </row>
    <row r="66" spans="1:19" x14ac:dyDescent="0.2">
      <c r="A66" s="358">
        <v>58</v>
      </c>
      <c r="B66" s="537" t="s">
        <v>124</v>
      </c>
      <c r="C66" s="150" t="s">
        <v>262</v>
      </c>
      <c r="D66" s="541"/>
      <c r="E66" s="345"/>
      <c r="F66" s="594">
        <f t="shared" si="2"/>
        <v>0</v>
      </c>
      <c r="G66" s="595"/>
      <c r="H66" s="345"/>
      <c r="I66" s="596">
        <f t="shared" si="3"/>
        <v>0</v>
      </c>
      <c r="J66" s="597">
        <f t="shared" si="4"/>
        <v>0</v>
      </c>
      <c r="K66" s="569"/>
      <c r="L66" s="345"/>
      <c r="M66" s="598">
        <f t="shared" si="5"/>
        <v>0</v>
      </c>
      <c r="N66" s="569"/>
      <c r="O66" s="345"/>
      <c r="P66" s="599">
        <f t="shared" si="6"/>
        <v>0</v>
      </c>
      <c r="Q66" s="601">
        <f t="shared" si="7"/>
        <v>0</v>
      </c>
      <c r="S66" s="105"/>
    </row>
    <row r="67" spans="1:19" x14ac:dyDescent="0.2">
      <c r="A67" s="358">
        <v>59</v>
      </c>
      <c r="B67" s="537" t="s">
        <v>125</v>
      </c>
      <c r="C67" s="150" t="s">
        <v>126</v>
      </c>
      <c r="D67" s="541"/>
      <c r="E67" s="345"/>
      <c r="F67" s="594">
        <f t="shared" si="2"/>
        <v>0</v>
      </c>
      <c r="G67" s="595"/>
      <c r="H67" s="345"/>
      <c r="I67" s="596">
        <f t="shared" si="3"/>
        <v>0</v>
      </c>
      <c r="J67" s="597">
        <f t="shared" si="4"/>
        <v>0</v>
      </c>
      <c r="K67" s="569"/>
      <c r="L67" s="345"/>
      <c r="M67" s="598">
        <f t="shared" si="5"/>
        <v>0</v>
      </c>
      <c r="N67" s="569"/>
      <c r="O67" s="345"/>
      <c r="P67" s="599">
        <f t="shared" si="6"/>
        <v>0</v>
      </c>
      <c r="Q67" s="601">
        <f t="shared" si="7"/>
        <v>0</v>
      </c>
      <c r="S67" s="105"/>
    </row>
    <row r="68" spans="1:19" x14ac:dyDescent="0.2">
      <c r="A68" s="358">
        <v>60</v>
      </c>
      <c r="B68" s="593" t="s">
        <v>127</v>
      </c>
      <c r="C68" s="150" t="s">
        <v>263</v>
      </c>
      <c r="D68" s="541"/>
      <c r="E68" s="345"/>
      <c r="F68" s="594">
        <f t="shared" si="2"/>
        <v>0</v>
      </c>
      <c r="G68" s="595"/>
      <c r="H68" s="345"/>
      <c r="I68" s="596">
        <f t="shared" si="3"/>
        <v>0</v>
      </c>
      <c r="J68" s="597">
        <f t="shared" si="4"/>
        <v>0</v>
      </c>
      <c r="K68" s="569"/>
      <c r="L68" s="345"/>
      <c r="M68" s="598">
        <f t="shared" si="5"/>
        <v>0</v>
      </c>
      <c r="N68" s="569"/>
      <c r="O68" s="345"/>
      <c r="P68" s="599">
        <f t="shared" si="6"/>
        <v>0</v>
      </c>
      <c r="Q68" s="601">
        <f t="shared" si="7"/>
        <v>0</v>
      </c>
      <c r="S68" s="105"/>
    </row>
    <row r="69" spans="1:19" x14ac:dyDescent="0.2">
      <c r="A69" s="358">
        <v>61</v>
      </c>
      <c r="B69" s="593" t="s">
        <v>128</v>
      </c>
      <c r="C69" s="150" t="s">
        <v>304</v>
      </c>
      <c r="D69" s="541"/>
      <c r="E69" s="345"/>
      <c r="F69" s="594">
        <f t="shared" si="2"/>
        <v>0</v>
      </c>
      <c r="G69" s="595"/>
      <c r="H69" s="345"/>
      <c r="I69" s="596">
        <f t="shared" si="3"/>
        <v>0</v>
      </c>
      <c r="J69" s="597">
        <f t="shared" si="4"/>
        <v>0</v>
      </c>
      <c r="K69" s="569"/>
      <c r="L69" s="345"/>
      <c r="M69" s="598">
        <f t="shared" si="5"/>
        <v>0</v>
      </c>
      <c r="N69" s="569"/>
      <c r="O69" s="345"/>
      <c r="P69" s="599">
        <f t="shared" si="6"/>
        <v>0</v>
      </c>
      <c r="Q69" s="601">
        <f t="shared" si="7"/>
        <v>0</v>
      </c>
      <c r="S69" s="105"/>
    </row>
    <row r="70" spans="1:19" ht="24" x14ac:dyDescent="0.2">
      <c r="A70" s="358">
        <v>62</v>
      </c>
      <c r="B70" s="593" t="s">
        <v>129</v>
      </c>
      <c r="C70" s="150" t="s">
        <v>264</v>
      </c>
      <c r="D70" s="541"/>
      <c r="E70" s="345"/>
      <c r="F70" s="594">
        <f t="shared" si="2"/>
        <v>0</v>
      </c>
      <c r="G70" s="595"/>
      <c r="H70" s="345"/>
      <c r="I70" s="596">
        <f t="shared" si="3"/>
        <v>0</v>
      </c>
      <c r="J70" s="597">
        <f t="shared" si="4"/>
        <v>0</v>
      </c>
      <c r="K70" s="569"/>
      <c r="L70" s="345"/>
      <c r="M70" s="598">
        <f t="shared" si="5"/>
        <v>0</v>
      </c>
      <c r="N70" s="569"/>
      <c r="O70" s="345"/>
      <c r="P70" s="599">
        <f t="shared" si="6"/>
        <v>0</v>
      </c>
      <c r="Q70" s="601">
        <f t="shared" si="7"/>
        <v>0</v>
      </c>
      <c r="S70" s="105"/>
    </row>
    <row r="71" spans="1:19" ht="24" x14ac:dyDescent="0.2">
      <c r="A71" s="358">
        <v>63</v>
      </c>
      <c r="B71" s="537" t="s">
        <v>130</v>
      </c>
      <c r="C71" s="150" t="s">
        <v>265</v>
      </c>
      <c r="D71" s="541"/>
      <c r="E71" s="345"/>
      <c r="F71" s="594">
        <f t="shared" si="2"/>
        <v>0</v>
      </c>
      <c r="G71" s="595"/>
      <c r="H71" s="345"/>
      <c r="I71" s="596">
        <f t="shared" si="3"/>
        <v>0</v>
      </c>
      <c r="J71" s="597">
        <f t="shared" si="4"/>
        <v>0</v>
      </c>
      <c r="K71" s="569"/>
      <c r="L71" s="345"/>
      <c r="M71" s="598">
        <f t="shared" si="5"/>
        <v>0</v>
      </c>
      <c r="N71" s="569"/>
      <c r="O71" s="345"/>
      <c r="P71" s="599">
        <f t="shared" si="6"/>
        <v>0</v>
      </c>
      <c r="Q71" s="601">
        <f t="shared" si="7"/>
        <v>0</v>
      </c>
      <c r="S71" s="105"/>
    </row>
    <row r="72" spans="1:19" x14ac:dyDescent="0.2">
      <c r="A72" s="358">
        <v>64</v>
      </c>
      <c r="B72" s="593" t="s">
        <v>131</v>
      </c>
      <c r="C72" s="150" t="s">
        <v>266</v>
      </c>
      <c r="D72" s="541"/>
      <c r="E72" s="345"/>
      <c r="F72" s="594">
        <f t="shared" si="2"/>
        <v>0</v>
      </c>
      <c r="G72" s="595"/>
      <c r="H72" s="345"/>
      <c r="I72" s="596">
        <f t="shared" si="3"/>
        <v>0</v>
      </c>
      <c r="J72" s="597">
        <f t="shared" si="4"/>
        <v>0</v>
      </c>
      <c r="K72" s="569"/>
      <c r="L72" s="345"/>
      <c r="M72" s="598">
        <f t="shared" si="5"/>
        <v>0</v>
      </c>
      <c r="N72" s="569"/>
      <c r="O72" s="345"/>
      <c r="P72" s="599">
        <f t="shared" si="6"/>
        <v>0</v>
      </c>
      <c r="Q72" s="601">
        <f t="shared" si="7"/>
        <v>0</v>
      </c>
      <c r="S72" s="105"/>
    </row>
    <row r="73" spans="1:19" x14ac:dyDescent="0.2">
      <c r="A73" s="358">
        <v>65</v>
      </c>
      <c r="B73" s="593" t="s">
        <v>132</v>
      </c>
      <c r="C73" s="150" t="s">
        <v>52</v>
      </c>
      <c r="D73" s="541"/>
      <c r="E73" s="345"/>
      <c r="F73" s="594">
        <f t="shared" si="2"/>
        <v>0</v>
      </c>
      <c r="G73" s="595"/>
      <c r="H73" s="345"/>
      <c r="I73" s="596">
        <f t="shared" si="3"/>
        <v>0</v>
      </c>
      <c r="J73" s="597">
        <f t="shared" si="4"/>
        <v>0</v>
      </c>
      <c r="K73" s="569"/>
      <c r="L73" s="345"/>
      <c r="M73" s="598">
        <f t="shared" si="5"/>
        <v>0</v>
      </c>
      <c r="N73" s="569"/>
      <c r="O73" s="345"/>
      <c r="P73" s="599">
        <f t="shared" si="6"/>
        <v>0</v>
      </c>
      <c r="Q73" s="601">
        <f t="shared" si="7"/>
        <v>0</v>
      </c>
      <c r="S73" s="105"/>
    </row>
    <row r="74" spans="1:19" x14ac:dyDescent="0.2">
      <c r="A74" s="358">
        <v>66</v>
      </c>
      <c r="B74" s="593" t="s">
        <v>133</v>
      </c>
      <c r="C74" s="150" t="s">
        <v>267</v>
      </c>
      <c r="D74" s="541"/>
      <c r="E74" s="345"/>
      <c r="F74" s="594">
        <f t="shared" ref="F74:F137" si="8">SUM(D74:E74)</f>
        <v>0</v>
      </c>
      <c r="G74" s="595"/>
      <c r="H74" s="345"/>
      <c r="I74" s="596">
        <f t="shared" ref="I74:I137" si="9">SUM(G74:H74)</f>
        <v>0</v>
      </c>
      <c r="J74" s="597">
        <f t="shared" ref="J74:J137" si="10">F74+I74</f>
        <v>0</v>
      </c>
      <c r="K74" s="569"/>
      <c r="L74" s="345"/>
      <c r="M74" s="598">
        <f t="shared" ref="M74:M137" si="11">SUM(K74:L74)</f>
        <v>0</v>
      </c>
      <c r="N74" s="569"/>
      <c r="O74" s="345"/>
      <c r="P74" s="599">
        <f t="shared" ref="P74:P137" si="12">SUM(N74:O74)</f>
        <v>0</v>
      </c>
      <c r="Q74" s="601">
        <f t="shared" ref="Q74:Q137" si="13">J74+M74+P74</f>
        <v>0</v>
      </c>
      <c r="S74" s="105"/>
    </row>
    <row r="75" spans="1:19" ht="24" x14ac:dyDescent="0.2">
      <c r="A75" s="358">
        <v>67</v>
      </c>
      <c r="B75" s="593" t="s">
        <v>134</v>
      </c>
      <c r="C75" s="150" t="s">
        <v>268</v>
      </c>
      <c r="D75" s="541"/>
      <c r="E75" s="345"/>
      <c r="F75" s="594">
        <f t="shared" si="8"/>
        <v>0</v>
      </c>
      <c r="G75" s="595"/>
      <c r="H75" s="345"/>
      <c r="I75" s="596">
        <f t="shared" si="9"/>
        <v>0</v>
      </c>
      <c r="J75" s="597">
        <f t="shared" si="10"/>
        <v>0</v>
      </c>
      <c r="K75" s="569"/>
      <c r="L75" s="345"/>
      <c r="M75" s="598">
        <f t="shared" si="11"/>
        <v>0</v>
      </c>
      <c r="N75" s="569"/>
      <c r="O75" s="345"/>
      <c r="P75" s="599">
        <f t="shared" si="12"/>
        <v>0</v>
      </c>
      <c r="Q75" s="601">
        <f t="shared" si="13"/>
        <v>0</v>
      </c>
      <c r="S75" s="105"/>
    </row>
    <row r="76" spans="1:19" ht="24" x14ac:dyDescent="0.2">
      <c r="A76" s="358">
        <v>68</v>
      </c>
      <c r="B76" s="593" t="s">
        <v>135</v>
      </c>
      <c r="C76" s="150" t="s">
        <v>269</v>
      </c>
      <c r="D76" s="541"/>
      <c r="E76" s="345"/>
      <c r="F76" s="594">
        <f t="shared" si="8"/>
        <v>0</v>
      </c>
      <c r="G76" s="595"/>
      <c r="H76" s="345"/>
      <c r="I76" s="596">
        <f t="shared" si="9"/>
        <v>0</v>
      </c>
      <c r="J76" s="597">
        <f t="shared" si="10"/>
        <v>0</v>
      </c>
      <c r="K76" s="569"/>
      <c r="L76" s="345"/>
      <c r="M76" s="598">
        <f t="shared" si="11"/>
        <v>0</v>
      </c>
      <c r="N76" s="569"/>
      <c r="O76" s="345"/>
      <c r="P76" s="599">
        <f t="shared" si="12"/>
        <v>0</v>
      </c>
      <c r="Q76" s="601">
        <f t="shared" si="13"/>
        <v>0</v>
      </c>
      <c r="S76" s="105"/>
    </row>
    <row r="77" spans="1:19" ht="24" x14ac:dyDescent="0.2">
      <c r="A77" s="358">
        <v>69</v>
      </c>
      <c r="B77" s="593" t="s">
        <v>136</v>
      </c>
      <c r="C77" s="150" t="s">
        <v>270</v>
      </c>
      <c r="D77" s="541"/>
      <c r="E77" s="345"/>
      <c r="F77" s="594">
        <f t="shared" si="8"/>
        <v>0</v>
      </c>
      <c r="G77" s="595"/>
      <c r="H77" s="345"/>
      <c r="I77" s="596">
        <f t="shared" si="9"/>
        <v>0</v>
      </c>
      <c r="J77" s="597">
        <f t="shared" si="10"/>
        <v>0</v>
      </c>
      <c r="K77" s="569"/>
      <c r="L77" s="345"/>
      <c r="M77" s="598">
        <f t="shared" si="11"/>
        <v>0</v>
      </c>
      <c r="N77" s="569"/>
      <c r="O77" s="345"/>
      <c r="P77" s="599">
        <f t="shared" si="12"/>
        <v>0</v>
      </c>
      <c r="Q77" s="601">
        <f t="shared" si="13"/>
        <v>0</v>
      </c>
      <c r="S77" s="105"/>
    </row>
    <row r="78" spans="1:19" ht="24" x14ac:dyDescent="0.2">
      <c r="A78" s="358">
        <v>70</v>
      </c>
      <c r="B78" s="593" t="s">
        <v>137</v>
      </c>
      <c r="C78" s="150" t="s">
        <v>271</v>
      </c>
      <c r="D78" s="541"/>
      <c r="E78" s="345"/>
      <c r="F78" s="594">
        <f t="shared" si="8"/>
        <v>0</v>
      </c>
      <c r="G78" s="595"/>
      <c r="H78" s="345"/>
      <c r="I78" s="596">
        <f t="shared" si="9"/>
        <v>0</v>
      </c>
      <c r="J78" s="597">
        <f t="shared" si="10"/>
        <v>0</v>
      </c>
      <c r="K78" s="569"/>
      <c r="L78" s="345"/>
      <c r="M78" s="598">
        <f t="shared" si="11"/>
        <v>0</v>
      </c>
      <c r="N78" s="569"/>
      <c r="O78" s="345"/>
      <c r="P78" s="599">
        <f t="shared" si="12"/>
        <v>0</v>
      </c>
      <c r="Q78" s="601">
        <f t="shared" si="13"/>
        <v>0</v>
      </c>
      <c r="S78" s="105"/>
    </row>
    <row r="79" spans="1:19" ht="24" x14ac:dyDescent="0.2">
      <c r="A79" s="358">
        <v>71</v>
      </c>
      <c r="B79" s="537" t="s">
        <v>138</v>
      </c>
      <c r="C79" s="150" t="s">
        <v>272</v>
      </c>
      <c r="D79" s="541"/>
      <c r="E79" s="345"/>
      <c r="F79" s="594">
        <f t="shared" si="8"/>
        <v>0</v>
      </c>
      <c r="G79" s="595"/>
      <c r="H79" s="345"/>
      <c r="I79" s="596">
        <f t="shared" si="9"/>
        <v>0</v>
      </c>
      <c r="J79" s="597">
        <f t="shared" si="10"/>
        <v>0</v>
      </c>
      <c r="K79" s="569"/>
      <c r="L79" s="345"/>
      <c r="M79" s="598">
        <f t="shared" si="11"/>
        <v>0</v>
      </c>
      <c r="N79" s="569"/>
      <c r="O79" s="345"/>
      <c r="P79" s="599">
        <f t="shared" si="12"/>
        <v>0</v>
      </c>
      <c r="Q79" s="601">
        <f t="shared" si="13"/>
        <v>0</v>
      </c>
      <c r="S79" s="105"/>
    </row>
    <row r="80" spans="1:19" ht="24" x14ac:dyDescent="0.2">
      <c r="A80" s="358">
        <v>72</v>
      </c>
      <c r="B80" s="593" t="s">
        <v>139</v>
      </c>
      <c r="C80" s="150" t="s">
        <v>273</v>
      </c>
      <c r="D80" s="541"/>
      <c r="E80" s="345"/>
      <c r="F80" s="594">
        <f t="shared" si="8"/>
        <v>0</v>
      </c>
      <c r="G80" s="595"/>
      <c r="H80" s="345"/>
      <c r="I80" s="596">
        <f t="shared" si="9"/>
        <v>0</v>
      </c>
      <c r="J80" s="597">
        <f t="shared" si="10"/>
        <v>0</v>
      </c>
      <c r="K80" s="569"/>
      <c r="L80" s="345"/>
      <c r="M80" s="598">
        <f t="shared" si="11"/>
        <v>0</v>
      </c>
      <c r="N80" s="569"/>
      <c r="O80" s="345"/>
      <c r="P80" s="599">
        <f t="shared" si="12"/>
        <v>0</v>
      </c>
      <c r="Q80" s="601">
        <f t="shared" si="13"/>
        <v>0</v>
      </c>
      <c r="S80" s="105"/>
    </row>
    <row r="81" spans="1:19" ht="24" x14ac:dyDescent="0.2">
      <c r="A81" s="358">
        <v>73</v>
      </c>
      <c r="B81" s="537" t="s">
        <v>140</v>
      </c>
      <c r="C81" s="150" t="s">
        <v>274</v>
      </c>
      <c r="D81" s="541"/>
      <c r="E81" s="345"/>
      <c r="F81" s="594">
        <f t="shared" si="8"/>
        <v>0</v>
      </c>
      <c r="G81" s="595"/>
      <c r="H81" s="345"/>
      <c r="I81" s="596">
        <f t="shared" si="9"/>
        <v>0</v>
      </c>
      <c r="J81" s="597">
        <f t="shared" si="10"/>
        <v>0</v>
      </c>
      <c r="K81" s="569"/>
      <c r="L81" s="345"/>
      <c r="M81" s="598">
        <f t="shared" si="11"/>
        <v>0</v>
      </c>
      <c r="N81" s="569"/>
      <c r="O81" s="345"/>
      <c r="P81" s="599">
        <f t="shared" si="12"/>
        <v>0</v>
      </c>
      <c r="Q81" s="601">
        <f t="shared" si="13"/>
        <v>0</v>
      </c>
      <c r="S81" s="105"/>
    </row>
    <row r="82" spans="1:19" x14ac:dyDescent="0.2">
      <c r="A82" s="358">
        <v>74</v>
      </c>
      <c r="B82" s="593" t="s">
        <v>141</v>
      </c>
      <c r="C82" s="150" t="s">
        <v>142</v>
      </c>
      <c r="D82" s="541"/>
      <c r="E82" s="345"/>
      <c r="F82" s="594">
        <f t="shared" si="8"/>
        <v>0</v>
      </c>
      <c r="G82" s="595"/>
      <c r="H82" s="345"/>
      <c r="I82" s="596">
        <f t="shared" si="9"/>
        <v>0</v>
      </c>
      <c r="J82" s="597">
        <f t="shared" si="10"/>
        <v>0</v>
      </c>
      <c r="K82" s="569"/>
      <c r="L82" s="345"/>
      <c r="M82" s="598">
        <f t="shared" si="11"/>
        <v>0</v>
      </c>
      <c r="N82" s="569"/>
      <c r="O82" s="345"/>
      <c r="P82" s="599">
        <f t="shared" si="12"/>
        <v>0</v>
      </c>
      <c r="Q82" s="601">
        <f t="shared" si="13"/>
        <v>0</v>
      </c>
      <c r="S82" s="105"/>
    </row>
    <row r="83" spans="1:19" x14ac:dyDescent="0.2">
      <c r="A83" s="358">
        <v>75</v>
      </c>
      <c r="B83" s="537" t="s">
        <v>143</v>
      </c>
      <c r="C83" s="150" t="s">
        <v>275</v>
      </c>
      <c r="D83" s="541"/>
      <c r="E83" s="345"/>
      <c r="F83" s="594">
        <f t="shared" si="8"/>
        <v>0</v>
      </c>
      <c r="G83" s="595"/>
      <c r="H83" s="345"/>
      <c r="I83" s="596">
        <f t="shared" si="9"/>
        <v>0</v>
      </c>
      <c r="J83" s="597">
        <f t="shared" si="10"/>
        <v>0</v>
      </c>
      <c r="K83" s="569"/>
      <c r="L83" s="345"/>
      <c r="M83" s="598">
        <f t="shared" si="11"/>
        <v>0</v>
      </c>
      <c r="N83" s="569"/>
      <c r="O83" s="345"/>
      <c r="P83" s="599">
        <f t="shared" si="12"/>
        <v>0</v>
      </c>
      <c r="Q83" s="601">
        <f t="shared" si="13"/>
        <v>0</v>
      </c>
      <c r="S83" s="105"/>
    </row>
    <row r="84" spans="1:19" x14ac:dyDescent="0.2">
      <c r="A84" s="358">
        <v>76</v>
      </c>
      <c r="B84" s="537" t="s">
        <v>144</v>
      </c>
      <c r="C84" s="150" t="s">
        <v>35</v>
      </c>
      <c r="D84" s="541"/>
      <c r="E84" s="345"/>
      <c r="F84" s="594">
        <f t="shared" si="8"/>
        <v>0</v>
      </c>
      <c r="G84" s="595"/>
      <c r="H84" s="345"/>
      <c r="I84" s="596">
        <f t="shared" si="9"/>
        <v>0</v>
      </c>
      <c r="J84" s="597">
        <f t="shared" si="10"/>
        <v>0</v>
      </c>
      <c r="K84" s="569"/>
      <c r="L84" s="345"/>
      <c r="M84" s="598">
        <f t="shared" si="11"/>
        <v>0</v>
      </c>
      <c r="N84" s="569"/>
      <c r="O84" s="345"/>
      <c r="P84" s="599">
        <f t="shared" si="12"/>
        <v>0</v>
      </c>
      <c r="Q84" s="601">
        <f t="shared" si="13"/>
        <v>0</v>
      </c>
      <c r="S84" s="105"/>
    </row>
    <row r="85" spans="1:19" x14ac:dyDescent="0.2">
      <c r="A85" s="358">
        <v>77</v>
      </c>
      <c r="B85" s="593" t="s">
        <v>145</v>
      </c>
      <c r="C85" s="150" t="s">
        <v>37</v>
      </c>
      <c r="D85" s="541"/>
      <c r="E85" s="345"/>
      <c r="F85" s="594">
        <f t="shared" si="8"/>
        <v>0</v>
      </c>
      <c r="G85" s="595"/>
      <c r="H85" s="345"/>
      <c r="I85" s="596">
        <f t="shared" si="9"/>
        <v>0</v>
      </c>
      <c r="J85" s="597">
        <f t="shared" si="10"/>
        <v>0</v>
      </c>
      <c r="K85" s="569"/>
      <c r="L85" s="345"/>
      <c r="M85" s="598">
        <f t="shared" si="11"/>
        <v>0</v>
      </c>
      <c r="N85" s="569"/>
      <c r="O85" s="345"/>
      <c r="P85" s="599">
        <f t="shared" si="12"/>
        <v>0</v>
      </c>
      <c r="Q85" s="601">
        <f t="shared" si="13"/>
        <v>0</v>
      </c>
      <c r="S85" s="105"/>
    </row>
    <row r="86" spans="1:19" x14ac:dyDescent="0.2">
      <c r="A86" s="358">
        <v>78</v>
      </c>
      <c r="B86" s="593" t="s">
        <v>146</v>
      </c>
      <c r="C86" s="150" t="s">
        <v>36</v>
      </c>
      <c r="D86" s="541"/>
      <c r="E86" s="345"/>
      <c r="F86" s="594">
        <f t="shared" si="8"/>
        <v>0</v>
      </c>
      <c r="G86" s="595"/>
      <c r="H86" s="345"/>
      <c r="I86" s="596">
        <f t="shared" si="9"/>
        <v>0</v>
      </c>
      <c r="J86" s="597">
        <f t="shared" si="10"/>
        <v>0</v>
      </c>
      <c r="K86" s="569"/>
      <c r="L86" s="345"/>
      <c r="M86" s="598">
        <f t="shared" si="11"/>
        <v>0</v>
      </c>
      <c r="N86" s="569"/>
      <c r="O86" s="345"/>
      <c r="P86" s="599">
        <f t="shared" si="12"/>
        <v>0</v>
      </c>
      <c r="Q86" s="601">
        <f t="shared" si="13"/>
        <v>0</v>
      </c>
      <c r="S86" s="105"/>
    </row>
    <row r="87" spans="1:19" x14ac:dyDescent="0.2">
      <c r="A87" s="358">
        <v>79</v>
      </c>
      <c r="B87" s="593" t="s">
        <v>147</v>
      </c>
      <c r="C87" s="150" t="s">
        <v>51</v>
      </c>
      <c r="D87" s="541"/>
      <c r="E87" s="345"/>
      <c r="F87" s="594">
        <f t="shared" si="8"/>
        <v>0</v>
      </c>
      <c r="G87" s="595"/>
      <c r="H87" s="345"/>
      <c r="I87" s="596">
        <f t="shared" si="9"/>
        <v>0</v>
      </c>
      <c r="J87" s="597">
        <f t="shared" si="10"/>
        <v>0</v>
      </c>
      <c r="K87" s="569"/>
      <c r="L87" s="345"/>
      <c r="M87" s="598">
        <f t="shared" si="11"/>
        <v>0</v>
      </c>
      <c r="N87" s="569"/>
      <c r="O87" s="345"/>
      <c r="P87" s="599">
        <f t="shared" si="12"/>
        <v>0</v>
      </c>
      <c r="Q87" s="601">
        <f t="shared" si="13"/>
        <v>0</v>
      </c>
      <c r="S87" s="105"/>
    </row>
    <row r="88" spans="1:19" x14ac:dyDescent="0.2">
      <c r="A88" s="358">
        <v>80</v>
      </c>
      <c r="B88" s="593" t="s">
        <v>148</v>
      </c>
      <c r="C88" s="150" t="s">
        <v>254</v>
      </c>
      <c r="D88" s="541"/>
      <c r="E88" s="345"/>
      <c r="F88" s="594">
        <f t="shared" si="8"/>
        <v>0</v>
      </c>
      <c r="G88" s="595"/>
      <c r="H88" s="345"/>
      <c r="I88" s="596">
        <f t="shared" si="9"/>
        <v>0</v>
      </c>
      <c r="J88" s="597">
        <f t="shared" si="10"/>
        <v>0</v>
      </c>
      <c r="K88" s="569"/>
      <c r="L88" s="345"/>
      <c r="M88" s="598">
        <f t="shared" si="11"/>
        <v>0</v>
      </c>
      <c r="N88" s="569"/>
      <c r="O88" s="345"/>
      <c r="P88" s="599">
        <f t="shared" si="12"/>
        <v>0</v>
      </c>
      <c r="Q88" s="601">
        <f t="shared" si="13"/>
        <v>0</v>
      </c>
      <c r="S88" s="105"/>
    </row>
    <row r="89" spans="1:19" x14ac:dyDescent="0.2">
      <c r="A89" s="358">
        <v>81</v>
      </c>
      <c r="B89" s="593" t="s">
        <v>149</v>
      </c>
      <c r="C89" s="84" t="s">
        <v>334</v>
      </c>
      <c r="D89" s="541"/>
      <c r="E89" s="345"/>
      <c r="F89" s="594">
        <f t="shared" si="8"/>
        <v>0</v>
      </c>
      <c r="G89" s="595"/>
      <c r="H89" s="345"/>
      <c r="I89" s="596">
        <f t="shared" si="9"/>
        <v>0</v>
      </c>
      <c r="J89" s="597">
        <f t="shared" si="10"/>
        <v>0</v>
      </c>
      <c r="K89" s="569"/>
      <c r="L89" s="345"/>
      <c r="M89" s="598">
        <f t="shared" si="11"/>
        <v>0</v>
      </c>
      <c r="N89" s="569"/>
      <c r="O89" s="345"/>
      <c r="P89" s="599">
        <f t="shared" si="12"/>
        <v>0</v>
      </c>
      <c r="Q89" s="601">
        <f t="shared" si="13"/>
        <v>0</v>
      </c>
      <c r="S89" s="105"/>
    </row>
    <row r="90" spans="1:19" x14ac:dyDescent="0.2">
      <c r="A90" s="358">
        <v>82</v>
      </c>
      <c r="B90" s="68" t="s">
        <v>150</v>
      </c>
      <c r="C90" s="154" t="s">
        <v>291</v>
      </c>
      <c r="D90" s="541"/>
      <c r="E90" s="345"/>
      <c r="F90" s="594">
        <f t="shared" si="8"/>
        <v>0</v>
      </c>
      <c r="G90" s="595"/>
      <c r="H90" s="345"/>
      <c r="I90" s="596">
        <f t="shared" si="9"/>
        <v>0</v>
      </c>
      <c r="J90" s="597">
        <f t="shared" si="10"/>
        <v>0</v>
      </c>
      <c r="K90" s="569"/>
      <c r="L90" s="345"/>
      <c r="M90" s="598">
        <f t="shared" si="11"/>
        <v>0</v>
      </c>
      <c r="N90" s="569"/>
      <c r="O90" s="345"/>
      <c r="P90" s="599">
        <f t="shared" si="12"/>
        <v>0</v>
      </c>
      <c r="Q90" s="601">
        <f t="shared" si="13"/>
        <v>0</v>
      </c>
      <c r="S90" s="105"/>
    </row>
    <row r="91" spans="1:19" ht="24" x14ac:dyDescent="0.2">
      <c r="A91" s="403">
        <v>83</v>
      </c>
      <c r="B91" s="385" t="s">
        <v>151</v>
      </c>
      <c r="C91" s="154" t="s">
        <v>276</v>
      </c>
      <c r="D91" s="541"/>
      <c r="E91" s="345"/>
      <c r="F91" s="594">
        <f t="shared" si="8"/>
        <v>0</v>
      </c>
      <c r="G91" s="595"/>
      <c r="H91" s="345"/>
      <c r="I91" s="596">
        <f t="shared" si="9"/>
        <v>0</v>
      </c>
      <c r="J91" s="597">
        <f t="shared" si="10"/>
        <v>0</v>
      </c>
      <c r="K91" s="569"/>
      <c r="L91" s="345"/>
      <c r="M91" s="598">
        <f t="shared" si="11"/>
        <v>0</v>
      </c>
      <c r="N91" s="569"/>
      <c r="O91" s="345"/>
      <c r="P91" s="599">
        <f t="shared" si="12"/>
        <v>0</v>
      </c>
      <c r="Q91" s="601">
        <f t="shared" si="13"/>
        <v>0</v>
      </c>
      <c r="S91" s="105"/>
    </row>
    <row r="92" spans="1:19" ht="36" x14ac:dyDescent="0.2">
      <c r="A92" s="403"/>
      <c r="B92" s="385"/>
      <c r="C92" s="84" t="s">
        <v>330</v>
      </c>
      <c r="D92" s="541"/>
      <c r="E92" s="345"/>
      <c r="F92" s="594">
        <f t="shared" si="8"/>
        <v>0</v>
      </c>
      <c r="G92" s="595"/>
      <c r="H92" s="345"/>
      <c r="I92" s="596">
        <f t="shared" si="9"/>
        <v>0</v>
      </c>
      <c r="J92" s="597">
        <f t="shared" si="10"/>
        <v>0</v>
      </c>
      <c r="K92" s="569"/>
      <c r="L92" s="345"/>
      <c r="M92" s="598">
        <f t="shared" si="11"/>
        <v>0</v>
      </c>
      <c r="N92" s="569"/>
      <c r="O92" s="345"/>
      <c r="P92" s="599">
        <f t="shared" si="12"/>
        <v>0</v>
      </c>
      <c r="Q92" s="601">
        <f t="shared" si="13"/>
        <v>0</v>
      </c>
      <c r="S92" s="105"/>
    </row>
    <row r="93" spans="1:19" ht="24" x14ac:dyDescent="0.2">
      <c r="A93" s="403"/>
      <c r="B93" s="385"/>
      <c r="C93" s="84" t="s">
        <v>277</v>
      </c>
      <c r="D93" s="541"/>
      <c r="E93" s="345"/>
      <c r="F93" s="594">
        <f t="shared" si="8"/>
        <v>0</v>
      </c>
      <c r="G93" s="595"/>
      <c r="H93" s="345"/>
      <c r="I93" s="596">
        <f t="shared" si="9"/>
        <v>0</v>
      </c>
      <c r="J93" s="597">
        <f t="shared" si="10"/>
        <v>0</v>
      </c>
      <c r="K93" s="569"/>
      <c r="L93" s="345"/>
      <c r="M93" s="598">
        <f t="shared" si="11"/>
        <v>0</v>
      </c>
      <c r="N93" s="569"/>
      <c r="O93" s="345"/>
      <c r="P93" s="599">
        <f t="shared" si="12"/>
        <v>0</v>
      </c>
      <c r="Q93" s="601">
        <f t="shared" si="13"/>
        <v>0</v>
      </c>
      <c r="S93" s="105"/>
    </row>
    <row r="94" spans="1:19" ht="36" x14ac:dyDescent="0.2">
      <c r="A94" s="403"/>
      <c r="B94" s="385"/>
      <c r="C94" s="175" t="s">
        <v>331</v>
      </c>
      <c r="D94" s="541"/>
      <c r="E94" s="345"/>
      <c r="F94" s="594">
        <f t="shared" si="8"/>
        <v>0</v>
      </c>
      <c r="G94" s="595"/>
      <c r="H94" s="345"/>
      <c r="I94" s="596">
        <f t="shared" si="9"/>
        <v>0</v>
      </c>
      <c r="J94" s="597">
        <f t="shared" si="10"/>
        <v>0</v>
      </c>
      <c r="K94" s="569"/>
      <c r="L94" s="345"/>
      <c r="M94" s="598">
        <f t="shared" si="11"/>
        <v>0</v>
      </c>
      <c r="N94" s="569"/>
      <c r="O94" s="345"/>
      <c r="P94" s="599">
        <f t="shared" si="12"/>
        <v>0</v>
      </c>
      <c r="Q94" s="601">
        <f t="shared" si="13"/>
        <v>0</v>
      </c>
      <c r="S94" s="105"/>
    </row>
    <row r="95" spans="1:19" ht="24" x14ac:dyDescent="0.2">
      <c r="A95" s="358">
        <v>84</v>
      </c>
      <c r="B95" s="537" t="s">
        <v>152</v>
      </c>
      <c r="C95" s="150" t="s">
        <v>50</v>
      </c>
      <c r="D95" s="541"/>
      <c r="E95" s="345"/>
      <c r="F95" s="594">
        <f t="shared" si="8"/>
        <v>0</v>
      </c>
      <c r="G95" s="595"/>
      <c r="H95" s="345"/>
      <c r="I95" s="596">
        <f t="shared" si="9"/>
        <v>0</v>
      </c>
      <c r="J95" s="597">
        <f t="shared" si="10"/>
        <v>0</v>
      </c>
      <c r="K95" s="569"/>
      <c r="L95" s="345"/>
      <c r="M95" s="598">
        <f t="shared" si="11"/>
        <v>0</v>
      </c>
      <c r="N95" s="569"/>
      <c r="O95" s="345"/>
      <c r="P95" s="599">
        <f t="shared" si="12"/>
        <v>0</v>
      </c>
      <c r="Q95" s="601">
        <f t="shared" si="13"/>
        <v>0</v>
      </c>
      <c r="S95" s="105"/>
    </row>
    <row r="96" spans="1:19" x14ac:dyDescent="0.2">
      <c r="A96" s="358">
        <v>85</v>
      </c>
      <c r="B96" s="593" t="s">
        <v>153</v>
      </c>
      <c r="C96" s="150" t="s">
        <v>154</v>
      </c>
      <c r="D96" s="541"/>
      <c r="E96" s="345"/>
      <c r="F96" s="594">
        <f t="shared" si="8"/>
        <v>0</v>
      </c>
      <c r="G96" s="595"/>
      <c r="H96" s="345"/>
      <c r="I96" s="596">
        <f t="shared" si="9"/>
        <v>0</v>
      </c>
      <c r="J96" s="597">
        <f t="shared" si="10"/>
        <v>0</v>
      </c>
      <c r="K96" s="569"/>
      <c r="L96" s="345"/>
      <c r="M96" s="598">
        <f t="shared" si="11"/>
        <v>0</v>
      </c>
      <c r="N96" s="569"/>
      <c r="O96" s="345"/>
      <c r="P96" s="599">
        <f t="shared" si="12"/>
        <v>0</v>
      </c>
      <c r="Q96" s="601">
        <f t="shared" si="13"/>
        <v>0</v>
      </c>
      <c r="S96" s="105"/>
    </row>
    <row r="97" spans="1:19" x14ac:dyDescent="0.2">
      <c r="A97" s="358">
        <v>86</v>
      </c>
      <c r="B97" s="537" t="s">
        <v>155</v>
      </c>
      <c r="C97" s="150" t="s">
        <v>156</v>
      </c>
      <c r="D97" s="541"/>
      <c r="E97" s="345"/>
      <c r="F97" s="594">
        <f t="shared" si="8"/>
        <v>0</v>
      </c>
      <c r="G97" s="595"/>
      <c r="H97" s="345"/>
      <c r="I97" s="596">
        <f t="shared" si="9"/>
        <v>0</v>
      </c>
      <c r="J97" s="597">
        <f t="shared" si="10"/>
        <v>0</v>
      </c>
      <c r="K97" s="569"/>
      <c r="L97" s="345"/>
      <c r="M97" s="598">
        <f t="shared" si="11"/>
        <v>0</v>
      </c>
      <c r="N97" s="569"/>
      <c r="O97" s="345"/>
      <c r="P97" s="599">
        <f t="shared" si="12"/>
        <v>0</v>
      </c>
      <c r="Q97" s="601">
        <f t="shared" si="13"/>
        <v>0</v>
      </c>
      <c r="S97" s="105"/>
    </row>
    <row r="98" spans="1:19" x14ac:dyDescent="0.2">
      <c r="A98" s="358">
        <v>87</v>
      </c>
      <c r="B98" s="593" t="s">
        <v>157</v>
      </c>
      <c r="C98" s="150" t="s">
        <v>28</v>
      </c>
      <c r="D98" s="541">
        <v>836845.49</v>
      </c>
      <c r="E98" s="345"/>
      <c r="F98" s="594">
        <f t="shared" si="8"/>
        <v>836845.49</v>
      </c>
      <c r="G98" s="595">
        <v>102469.53</v>
      </c>
      <c r="H98" s="345"/>
      <c r="I98" s="596">
        <f t="shared" si="9"/>
        <v>102469.53</v>
      </c>
      <c r="J98" s="597">
        <f t="shared" si="10"/>
        <v>939315.02</v>
      </c>
      <c r="K98" s="569"/>
      <c r="L98" s="345"/>
      <c r="M98" s="598">
        <f t="shared" si="11"/>
        <v>0</v>
      </c>
      <c r="N98" s="569"/>
      <c r="O98" s="345"/>
      <c r="P98" s="599">
        <f t="shared" si="12"/>
        <v>0</v>
      </c>
      <c r="Q98" s="601">
        <f t="shared" si="13"/>
        <v>939315.02</v>
      </c>
      <c r="S98" s="105"/>
    </row>
    <row r="99" spans="1:19" x14ac:dyDescent="0.2">
      <c r="A99" s="358">
        <v>88</v>
      </c>
      <c r="B99" s="593" t="s">
        <v>158</v>
      </c>
      <c r="C99" s="150" t="s">
        <v>12</v>
      </c>
      <c r="D99" s="541">
        <v>799435.16</v>
      </c>
      <c r="E99" s="345"/>
      <c r="F99" s="594">
        <f t="shared" si="8"/>
        <v>799435.16</v>
      </c>
      <c r="G99" s="595">
        <v>320103.93</v>
      </c>
      <c r="H99" s="345"/>
      <c r="I99" s="596">
        <f t="shared" si="9"/>
        <v>320103.93</v>
      </c>
      <c r="J99" s="597">
        <f t="shared" si="10"/>
        <v>1119539.0900000001</v>
      </c>
      <c r="K99" s="569"/>
      <c r="L99" s="345"/>
      <c r="M99" s="598">
        <f t="shared" si="11"/>
        <v>0</v>
      </c>
      <c r="N99" s="569"/>
      <c r="O99" s="345"/>
      <c r="P99" s="599">
        <f t="shared" si="12"/>
        <v>0</v>
      </c>
      <c r="Q99" s="601">
        <f t="shared" si="13"/>
        <v>1119539.0900000001</v>
      </c>
      <c r="S99" s="105"/>
    </row>
    <row r="100" spans="1:19" x14ac:dyDescent="0.2">
      <c r="A100" s="358">
        <v>89</v>
      </c>
      <c r="B100" s="593" t="s">
        <v>159</v>
      </c>
      <c r="C100" s="150" t="s">
        <v>27</v>
      </c>
      <c r="D100" s="541">
        <v>2314722.04</v>
      </c>
      <c r="E100" s="345"/>
      <c r="F100" s="594">
        <f t="shared" si="8"/>
        <v>2314722.04</v>
      </c>
      <c r="G100" s="595">
        <v>237584.22</v>
      </c>
      <c r="H100" s="345"/>
      <c r="I100" s="596">
        <f t="shared" si="9"/>
        <v>237584.22</v>
      </c>
      <c r="J100" s="597">
        <f t="shared" si="10"/>
        <v>2552306.2600000002</v>
      </c>
      <c r="K100" s="569"/>
      <c r="L100" s="345"/>
      <c r="M100" s="598">
        <f t="shared" si="11"/>
        <v>0</v>
      </c>
      <c r="N100" s="569"/>
      <c r="O100" s="345"/>
      <c r="P100" s="599">
        <f t="shared" si="12"/>
        <v>0</v>
      </c>
      <c r="Q100" s="601">
        <f t="shared" si="13"/>
        <v>2552306.2600000002</v>
      </c>
      <c r="S100" s="105"/>
    </row>
    <row r="101" spans="1:19" x14ac:dyDescent="0.2">
      <c r="A101" s="358">
        <v>90</v>
      </c>
      <c r="B101" s="593" t="s">
        <v>160</v>
      </c>
      <c r="C101" s="150" t="s">
        <v>44</v>
      </c>
      <c r="D101" s="541">
        <v>784605.84</v>
      </c>
      <c r="E101" s="345"/>
      <c r="F101" s="594">
        <f t="shared" si="8"/>
        <v>784605.84</v>
      </c>
      <c r="G101" s="595">
        <v>423480.27</v>
      </c>
      <c r="H101" s="345"/>
      <c r="I101" s="596">
        <f t="shared" si="9"/>
        <v>423480.27</v>
      </c>
      <c r="J101" s="597">
        <f t="shared" si="10"/>
        <v>1208086.1099999999</v>
      </c>
      <c r="K101" s="569"/>
      <c r="L101" s="345"/>
      <c r="M101" s="598">
        <f t="shared" si="11"/>
        <v>0</v>
      </c>
      <c r="N101" s="569"/>
      <c r="O101" s="345"/>
      <c r="P101" s="599">
        <f t="shared" si="12"/>
        <v>0</v>
      </c>
      <c r="Q101" s="601">
        <f t="shared" si="13"/>
        <v>1208086.1099999999</v>
      </c>
      <c r="S101" s="105"/>
    </row>
    <row r="102" spans="1:19" x14ac:dyDescent="0.2">
      <c r="A102" s="358">
        <v>91</v>
      </c>
      <c r="B102" s="593" t="s">
        <v>161</v>
      </c>
      <c r="C102" s="150" t="s">
        <v>33</v>
      </c>
      <c r="D102" s="541">
        <v>1283747.27</v>
      </c>
      <c r="E102" s="345"/>
      <c r="F102" s="594">
        <f t="shared" si="8"/>
        <v>1283747.27</v>
      </c>
      <c r="G102" s="595">
        <v>491491.02</v>
      </c>
      <c r="H102" s="345"/>
      <c r="I102" s="596">
        <f t="shared" si="9"/>
        <v>491491.02</v>
      </c>
      <c r="J102" s="597">
        <f t="shared" si="10"/>
        <v>1775238.29</v>
      </c>
      <c r="K102" s="569">
        <v>4493559.76</v>
      </c>
      <c r="L102" s="345"/>
      <c r="M102" s="598">
        <f t="shared" si="11"/>
        <v>4493559.76</v>
      </c>
      <c r="N102" s="569"/>
      <c r="O102" s="345"/>
      <c r="P102" s="599">
        <f t="shared" si="12"/>
        <v>0</v>
      </c>
      <c r="Q102" s="601">
        <f t="shared" si="13"/>
        <v>6268798.0499999998</v>
      </c>
      <c r="S102" s="105"/>
    </row>
    <row r="103" spans="1:19" x14ac:dyDescent="0.2">
      <c r="A103" s="358">
        <v>92</v>
      </c>
      <c r="B103" s="593" t="s">
        <v>162</v>
      </c>
      <c r="C103" s="150" t="s">
        <v>29</v>
      </c>
      <c r="D103" s="541">
        <v>2299218.66</v>
      </c>
      <c r="E103" s="345"/>
      <c r="F103" s="594">
        <f t="shared" si="8"/>
        <v>2299218.66</v>
      </c>
      <c r="G103" s="595">
        <v>817942.62</v>
      </c>
      <c r="H103" s="345"/>
      <c r="I103" s="596">
        <f t="shared" si="9"/>
        <v>817942.62</v>
      </c>
      <c r="J103" s="597">
        <f t="shared" si="10"/>
        <v>3117161.2800000003</v>
      </c>
      <c r="K103" s="569"/>
      <c r="L103" s="345"/>
      <c r="M103" s="598">
        <f t="shared" si="11"/>
        <v>0</v>
      </c>
      <c r="N103" s="569"/>
      <c r="O103" s="345"/>
      <c r="P103" s="599">
        <f t="shared" si="12"/>
        <v>0</v>
      </c>
      <c r="Q103" s="601">
        <f t="shared" si="13"/>
        <v>3117161.2800000003</v>
      </c>
      <c r="S103" s="105"/>
    </row>
    <row r="104" spans="1:19" x14ac:dyDescent="0.2">
      <c r="A104" s="358">
        <v>93</v>
      </c>
      <c r="B104" s="593" t="s">
        <v>163</v>
      </c>
      <c r="C104" s="150" t="s">
        <v>30</v>
      </c>
      <c r="D104" s="541">
        <v>2594456.94</v>
      </c>
      <c r="E104" s="345"/>
      <c r="F104" s="594">
        <f t="shared" si="8"/>
        <v>2594456.94</v>
      </c>
      <c r="G104" s="595">
        <v>366351.24</v>
      </c>
      <c r="H104" s="345"/>
      <c r="I104" s="596">
        <f t="shared" si="9"/>
        <v>366351.24</v>
      </c>
      <c r="J104" s="597">
        <f t="shared" si="10"/>
        <v>2960808.1799999997</v>
      </c>
      <c r="K104" s="569"/>
      <c r="L104" s="345"/>
      <c r="M104" s="598">
        <f t="shared" si="11"/>
        <v>0</v>
      </c>
      <c r="N104" s="569"/>
      <c r="O104" s="345"/>
      <c r="P104" s="599">
        <f t="shared" si="12"/>
        <v>0</v>
      </c>
      <c r="Q104" s="601">
        <f t="shared" si="13"/>
        <v>2960808.1799999997</v>
      </c>
      <c r="S104" s="105"/>
    </row>
    <row r="105" spans="1:19" x14ac:dyDescent="0.2">
      <c r="A105" s="358">
        <v>94</v>
      </c>
      <c r="B105" s="537" t="s">
        <v>164</v>
      </c>
      <c r="C105" s="150" t="s">
        <v>14</v>
      </c>
      <c r="D105" s="541">
        <v>978735.12</v>
      </c>
      <c r="E105" s="345"/>
      <c r="F105" s="594">
        <f t="shared" si="8"/>
        <v>978735.12</v>
      </c>
      <c r="G105" s="595">
        <v>47154.12</v>
      </c>
      <c r="H105" s="345"/>
      <c r="I105" s="596">
        <f t="shared" si="9"/>
        <v>47154.12</v>
      </c>
      <c r="J105" s="597">
        <f t="shared" si="10"/>
        <v>1025889.24</v>
      </c>
      <c r="K105" s="569">
        <v>6245316.5</v>
      </c>
      <c r="L105" s="345"/>
      <c r="M105" s="598">
        <f t="shared" si="11"/>
        <v>6245316.5</v>
      </c>
      <c r="N105" s="569"/>
      <c r="O105" s="345"/>
      <c r="P105" s="599">
        <f t="shared" si="12"/>
        <v>0</v>
      </c>
      <c r="Q105" s="601">
        <f t="shared" si="13"/>
        <v>7271205.7400000002</v>
      </c>
      <c r="S105" s="105"/>
    </row>
    <row r="106" spans="1:19" x14ac:dyDescent="0.2">
      <c r="A106" s="358">
        <v>95</v>
      </c>
      <c r="B106" s="593" t="s">
        <v>165</v>
      </c>
      <c r="C106" s="150" t="s">
        <v>31</v>
      </c>
      <c r="D106" s="541">
        <v>1106806.52</v>
      </c>
      <c r="E106" s="345"/>
      <c r="F106" s="594">
        <f t="shared" si="8"/>
        <v>1106806.52</v>
      </c>
      <c r="G106" s="595">
        <v>441616.47</v>
      </c>
      <c r="H106" s="345"/>
      <c r="I106" s="596">
        <f t="shared" si="9"/>
        <v>441616.47</v>
      </c>
      <c r="J106" s="597">
        <f t="shared" si="10"/>
        <v>1548422.99</v>
      </c>
      <c r="K106" s="569"/>
      <c r="L106" s="345"/>
      <c r="M106" s="598">
        <f t="shared" si="11"/>
        <v>0</v>
      </c>
      <c r="N106" s="569"/>
      <c r="O106" s="345"/>
      <c r="P106" s="599">
        <f t="shared" si="12"/>
        <v>0</v>
      </c>
      <c r="Q106" s="601">
        <f t="shared" si="13"/>
        <v>1548422.99</v>
      </c>
      <c r="S106" s="105"/>
    </row>
    <row r="107" spans="1:19" x14ac:dyDescent="0.2">
      <c r="A107" s="358">
        <v>96</v>
      </c>
      <c r="B107" s="593" t="s">
        <v>166</v>
      </c>
      <c r="C107" s="150" t="s">
        <v>15</v>
      </c>
      <c r="D107" s="541">
        <v>1278017.76</v>
      </c>
      <c r="E107" s="345"/>
      <c r="F107" s="594">
        <f t="shared" si="8"/>
        <v>1278017.76</v>
      </c>
      <c r="G107" s="595">
        <v>67103.94</v>
      </c>
      <c r="H107" s="345"/>
      <c r="I107" s="596">
        <f t="shared" si="9"/>
        <v>67103.94</v>
      </c>
      <c r="J107" s="597">
        <f t="shared" si="10"/>
        <v>1345121.7</v>
      </c>
      <c r="K107" s="569">
        <v>4399614.0599999996</v>
      </c>
      <c r="L107" s="345"/>
      <c r="M107" s="598">
        <f t="shared" si="11"/>
        <v>4399614.0599999996</v>
      </c>
      <c r="N107" s="569"/>
      <c r="O107" s="345"/>
      <c r="P107" s="599">
        <f t="shared" si="12"/>
        <v>0</v>
      </c>
      <c r="Q107" s="601">
        <f t="shared" si="13"/>
        <v>5744735.7599999998</v>
      </c>
      <c r="S107" s="105"/>
    </row>
    <row r="108" spans="1:19" x14ac:dyDescent="0.2">
      <c r="A108" s="358">
        <v>97</v>
      </c>
      <c r="B108" s="537" t="s">
        <v>167</v>
      </c>
      <c r="C108" s="150" t="s">
        <v>13</v>
      </c>
      <c r="D108" s="541">
        <v>1302957.98</v>
      </c>
      <c r="E108" s="345"/>
      <c r="F108" s="594">
        <f t="shared" si="8"/>
        <v>1302957.98</v>
      </c>
      <c r="G108" s="595">
        <v>535017.9</v>
      </c>
      <c r="H108" s="345"/>
      <c r="I108" s="596">
        <f t="shared" si="9"/>
        <v>535017.9</v>
      </c>
      <c r="J108" s="597">
        <f t="shared" si="10"/>
        <v>1837975.88</v>
      </c>
      <c r="K108" s="569">
        <v>6622668.6699999999</v>
      </c>
      <c r="L108" s="345"/>
      <c r="M108" s="598">
        <f t="shared" si="11"/>
        <v>6622668.6699999999</v>
      </c>
      <c r="N108" s="569"/>
      <c r="O108" s="345"/>
      <c r="P108" s="599">
        <f t="shared" si="12"/>
        <v>0</v>
      </c>
      <c r="Q108" s="601">
        <f t="shared" si="13"/>
        <v>8460644.5500000007</v>
      </c>
      <c r="S108" s="105"/>
    </row>
    <row r="109" spans="1:19" x14ac:dyDescent="0.2">
      <c r="A109" s="358">
        <v>98</v>
      </c>
      <c r="B109" s="593" t="s">
        <v>168</v>
      </c>
      <c r="C109" s="150" t="s">
        <v>32</v>
      </c>
      <c r="D109" s="541">
        <v>890770.29</v>
      </c>
      <c r="E109" s="345"/>
      <c r="F109" s="594">
        <f t="shared" si="8"/>
        <v>890770.29</v>
      </c>
      <c r="G109" s="595">
        <v>335519.7</v>
      </c>
      <c r="H109" s="345"/>
      <c r="I109" s="596">
        <f t="shared" si="9"/>
        <v>335519.7</v>
      </c>
      <c r="J109" s="597">
        <f t="shared" si="10"/>
        <v>1226289.99</v>
      </c>
      <c r="K109" s="569"/>
      <c r="L109" s="345"/>
      <c r="M109" s="598">
        <f t="shared" si="11"/>
        <v>0</v>
      </c>
      <c r="N109" s="569"/>
      <c r="O109" s="345"/>
      <c r="P109" s="599">
        <f t="shared" si="12"/>
        <v>0</v>
      </c>
      <c r="Q109" s="601">
        <f t="shared" si="13"/>
        <v>1226289.99</v>
      </c>
      <c r="S109" s="105"/>
    </row>
    <row r="110" spans="1:19" x14ac:dyDescent="0.2">
      <c r="A110" s="358">
        <v>99</v>
      </c>
      <c r="B110" s="537" t="s">
        <v>169</v>
      </c>
      <c r="C110" s="150" t="s">
        <v>54</v>
      </c>
      <c r="D110" s="541">
        <v>1230496.53</v>
      </c>
      <c r="E110" s="345"/>
      <c r="F110" s="594">
        <f t="shared" si="8"/>
        <v>1230496.53</v>
      </c>
      <c r="G110" s="595">
        <v>520508.94</v>
      </c>
      <c r="H110" s="345"/>
      <c r="I110" s="596">
        <f t="shared" si="9"/>
        <v>520508.94</v>
      </c>
      <c r="J110" s="597">
        <f t="shared" si="10"/>
        <v>1751005.47</v>
      </c>
      <c r="K110" s="569"/>
      <c r="L110" s="345"/>
      <c r="M110" s="598">
        <f t="shared" si="11"/>
        <v>0</v>
      </c>
      <c r="N110" s="569"/>
      <c r="O110" s="345"/>
      <c r="P110" s="599">
        <f t="shared" si="12"/>
        <v>0</v>
      </c>
      <c r="Q110" s="601">
        <f t="shared" si="13"/>
        <v>1751005.47</v>
      </c>
      <c r="S110" s="105"/>
    </row>
    <row r="111" spans="1:19" x14ac:dyDescent="0.2">
      <c r="A111" s="358">
        <v>100</v>
      </c>
      <c r="B111" s="537" t="s">
        <v>170</v>
      </c>
      <c r="C111" s="150" t="s">
        <v>34</v>
      </c>
      <c r="D111" s="541">
        <v>1420244.42</v>
      </c>
      <c r="E111" s="345"/>
      <c r="F111" s="594">
        <f t="shared" si="8"/>
        <v>1420244.42</v>
      </c>
      <c r="G111" s="595">
        <v>1887978.42</v>
      </c>
      <c r="H111" s="345"/>
      <c r="I111" s="596">
        <f t="shared" si="9"/>
        <v>1887978.42</v>
      </c>
      <c r="J111" s="597">
        <f t="shared" si="10"/>
        <v>3308222.84</v>
      </c>
      <c r="K111" s="569">
        <v>8750503.7400000002</v>
      </c>
      <c r="L111" s="345"/>
      <c r="M111" s="598">
        <f t="shared" si="11"/>
        <v>8750503.7400000002</v>
      </c>
      <c r="N111" s="569"/>
      <c r="O111" s="345"/>
      <c r="P111" s="599">
        <f t="shared" si="12"/>
        <v>0</v>
      </c>
      <c r="Q111" s="601">
        <f t="shared" si="13"/>
        <v>12058726.58</v>
      </c>
      <c r="S111" s="105"/>
    </row>
    <row r="112" spans="1:19" x14ac:dyDescent="0.2">
      <c r="A112" s="358">
        <v>101</v>
      </c>
      <c r="B112" s="593" t="s">
        <v>171</v>
      </c>
      <c r="C112" s="150" t="s">
        <v>241</v>
      </c>
      <c r="D112" s="541">
        <v>1051870.6299999999</v>
      </c>
      <c r="E112" s="345"/>
      <c r="F112" s="594">
        <f t="shared" si="8"/>
        <v>1051870.6299999999</v>
      </c>
      <c r="G112" s="595">
        <v>66197.13</v>
      </c>
      <c r="H112" s="345"/>
      <c r="I112" s="596">
        <f t="shared" si="9"/>
        <v>66197.13</v>
      </c>
      <c r="J112" s="597">
        <f t="shared" si="10"/>
        <v>1118067.7599999998</v>
      </c>
      <c r="K112" s="569"/>
      <c r="L112" s="345"/>
      <c r="M112" s="598">
        <f t="shared" si="11"/>
        <v>0</v>
      </c>
      <c r="N112" s="569"/>
      <c r="O112" s="345"/>
      <c r="P112" s="599">
        <f t="shared" si="12"/>
        <v>0</v>
      </c>
      <c r="Q112" s="601">
        <f t="shared" si="13"/>
        <v>1118067.7599999998</v>
      </c>
      <c r="S112" s="105"/>
    </row>
    <row r="113" spans="1:19" x14ac:dyDescent="0.2">
      <c r="A113" s="358">
        <v>102</v>
      </c>
      <c r="B113" s="593" t="s">
        <v>172</v>
      </c>
      <c r="C113" s="150" t="s">
        <v>173</v>
      </c>
      <c r="D113" s="541"/>
      <c r="E113" s="345"/>
      <c r="F113" s="594">
        <f t="shared" si="8"/>
        <v>0</v>
      </c>
      <c r="G113" s="595"/>
      <c r="H113" s="345"/>
      <c r="I113" s="596">
        <f t="shared" si="9"/>
        <v>0</v>
      </c>
      <c r="J113" s="597">
        <f t="shared" si="10"/>
        <v>0</v>
      </c>
      <c r="K113" s="569"/>
      <c r="L113" s="345"/>
      <c r="M113" s="598">
        <f t="shared" si="11"/>
        <v>0</v>
      </c>
      <c r="N113" s="569"/>
      <c r="O113" s="345"/>
      <c r="P113" s="599">
        <f t="shared" si="12"/>
        <v>0</v>
      </c>
      <c r="Q113" s="601">
        <f t="shared" si="13"/>
        <v>0</v>
      </c>
      <c r="S113" s="105"/>
    </row>
    <row r="114" spans="1:19" x14ac:dyDescent="0.2">
      <c r="A114" s="358">
        <v>103</v>
      </c>
      <c r="B114" s="593" t="s">
        <v>174</v>
      </c>
      <c r="C114" s="150" t="s">
        <v>175</v>
      </c>
      <c r="D114" s="541"/>
      <c r="E114" s="345"/>
      <c r="F114" s="594">
        <f t="shared" si="8"/>
        <v>0</v>
      </c>
      <c r="G114" s="595"/>
      <c r="H114" s="345"/>
      <c r="I114" s="596">
        <f t="shared" si="9"/>
        <v>0</v>
      </c>
      <c r="J114" s="597">
        <f t="shared" si="10"/>
        <v>0</v>
      </c>
      <c r="K114" s="569"/>
      <c r="L114" s="345"/>
      <c r="M114" s="598">
        <f t="shared" si="11"/>
        <v>0</v>
      </c>
      <c r="N114" s="569"/>
      <c r="O114" s="345"/>
      <c r="P114" s="599">
        <f t="shared" si="12"/>
        <v>0</v>
      </c>
      <c r="Q114" s="601">
        <f t="shared" si="13"/>
        <v>0</v>
      </c>
      <c r="S114" s="105"/>
    </row>
    <row r="115" spans="1:19" x14ac:dyDescent="0.2">
      <c r="A115" s="358">
        <v>104</v>
      </c>
      <c r="B115" s="593" t="s">
        <v>176</v>
      </c>
      <c r="C115" s="150" t="s">
        <v>177</v>
      </c>
      <c r="D115" s="541"/>
      <c r="E115" s="345"/>
      <c r="F115" s="594">
        <f t="shared" si="8"/>
        <v>0</v>
      </c>
      <c r="G115" s="595"/>
      <c r="H115" s="345"/>
      <c r="I115" s="596">
        <f t="shared" si="9"/>
        <v>0</v>
      </c>
      <c r="J115" s="597">
        <f t="shared" si="10"/>
        <v>0</v>
      </c>
      <c r="K115" s="569"/>
      <c r="L115" s="345"/>
      <c r="M115" s="598">
        <f t="shared" si="11"/>
        <v>0</v>
      </c>
      <c r="N115" s="569"/>
      <c r="O115" s="345"/>
      <c r="P115" s="599">
        <f t="shared" si="12"/>
        <v>0</v>
      </c>
      <c r="Q115" s="601">
        <f t="shared" si="13"/>
        <v>0</v>
      </c>
      <c r="S115" s="105"/>
    </row>
    <row r="116" spans="1:19" x14ac:dyDescent="0.2">
      <c r="A116" s="358">
        <v>105</v>
      </c>
      <c r="B116" s="537" t="s">
        <v>178</v>
      </c>
      <c r="C116" s="150" t="s">
        <v>179</v>
      </c>
      <c r="D116" s="541"/>
      <c r="E116" s="345"/>
      <c r="F116" s="594">
        <f t="shared" si="8"/>
        <v>0</v>
      </c>
      <c r="G116" s="595"/>
      <c r="H116" s="345"/>
      <c r="I116" s="596">
        <f t="shared" si="9"/>
        <v>0</v>
      </c>
      <c r="J116" s="597">
        <f t="shared" si="10"/>
        <v>0</v>
      </c>
      <c r="K116" s="569"/>
      <c r="L116" s="345"/>
      <c r="M116" s="598">
        <f t="shared" si="11"/>
        <v>0</v>
      </c>
      <c r="N116" s="569"/>
      <c r="O116" s="345"/>
      <c r="P116" s="599">
        <f t="shared" si="12"/>
        <v>0</v>
      </c>
      <c r="Q116" s="601">
        <f t="shared" si="13"/>
        <v>0</v>
      </c>
      <c r="S116" s="105"/>
    </row>
    <row r="117" spans="1:19" x14ac:dyDescent="0.2">
      <c r="A117" s="358">
        <v>106</v>
      </c>
      <c r="B117" s="593" t="s">
        <v>180</v>
      </c>
      <c r="C117" s="150" t="s">
        <v>181</v>
      </c>
      <c r="D117" s="541"/>
      <c r="E117" s="345"/>
      <c r="F117" s="594">
        <f t="shared" si="8"/>
        <v>0</v>
      </c>
      <c r="G117" s="595"/>
      <c r="H117" s="345"/>
      <c r="I117" s="596">
        <f t="shared" si="9"/>
        <v>0</v>
      </c>
      <c r="J117" s="597">
        <f t="shared" si="10"/>
        <v>0</v>
      </c>
      <c r="K117" s="569"/>
      <c r="L117" s="345"/>
      <c r="M117" s="598">
        <f t="shared" si="11"/>
        <v>0</v>
      </c>
      <c r="N117" s="569"/>
      <c r="O117" s="345"/>
      <c r="P117" s="599">
        <f t="shared" si="12"/>
        <v>0</v>
      </c>
      <c r="Q117" s="601">
        <f t="shared" si="13"/>
        <v>0</v>
      </c>
      <c r="S117" s="105"/>
    </row>
    <row r="118" spans="1:19" x14ac:dyDescent="0.2">
      <c r="A118" s="358">
        <v>107</v>
      </c>
      <c r="B118" s="593" t="s">
        <v>182</v>
      </c>
      <c r="C118" s="150" t="s">
        <v>183</v>
      </c>
      <c r="D118" s="541"/>
      <c r="E118" s="345"/>
      <c r="F118" s="594">
        <f t="shared" si="8"/>
        <v>0</v>
      </c>
      <c r="G118" s="595"/>
      <c r="H118" s="345"/>
      <c r="I118" s="596">
        <f t="shared" si="9"/>
        <v>0</v>
      </c>
      <c r="J118" s="597">
        <f t="shared" si="10"/>
        <v>0</v>
      </c>
      <c r="K118" s="569"/>
      <c r="L118" s="345"/>
      <c r="M118" s="598">
        <f t="shared" si="11"/>
        <v>0</v>
      </c>
      <c r="N118" s="569"/>
      <c r="O118" s="345"/>
      <c r="P118" s="599">
        <f t="shared" si="12"/>
        <v>0</v>
      </c>
      <c r="Q118" s="601">
        <f t="shared" si="13"/>
        <v>0</v>
      </c>
      <c r="S118" s="105"/>
    </row>
    <row r="119" spans="1:19" x14ac:dyDescent="0.2">
      <c r="A119" s="358">
        <v>108</v>
      </c>
      <c r="B119" s="593" t="s">
        <v>184</v>
      </c>
      <c r="C119" s="150" t="s">
        <v>185</v>
      </c>
      <c r="D119" s="541"/>
      <c r="E119" s="345"/>
      <c r="F119" s="594">
        <f t="shared" si="8"/>
        <v>0</v>
      </c>
      <c r="G119" s="595"/>
      <c r="H119" s="345"/>
      <c r="I119" s="596">
        <f t="shared" si="9"/>
        <v>0</v>
      </c>
      <c r="J119" s="597">
        <f t="shared" si="10"/>
        <v>0</v>
      </c>
      <c r="K119" s="569"/>
      <c r="L119" s="345"/>
      <c r="M119" s="598">
        <f t="shared" si="11"/>
        <v>0</v>
      </c>
      <c r="N119" s="569"/>
      <c r="O119" s="345"/>
      <c r="P119" s="599">
        <f t="shared" si="12"/>
        <v>0</v>
      </c>
      <c r="Q119" s="601">
        <f t="shared" si="13"/>
        <v>0</v>
      </c>
      <c r="S119" s="105"/>
    </row>
    <row r="120" spans="1:19" x14ac:dyDescent="0.2">
      <c r="A120" s="358">
        <v>109</v>
      </c>
      <c r="B120" s="537" t="s">
        <v>186</v>
      </c>
      <c r="C120" s="150" t="s">
        <v>187</v>
      </c>
      <c r="D120" s="541"/>
      <c r="E120" s="345"/>
      <c r="F120" s="594">
        <f t="shared" si="8"/>
        <v>0</v>
      </c>
      <c r="G120" s="595"/>
      <c r="H120" s="345"/>
      <c r="I120" s="596">
        <f t="shared" si="9"/>
        <v>0</v>
      </c>
      <c r="J120" s="597">
        <f t="shared" si="10"/>
        <v>0</v>
      </c>
      <c r="K120" s="569"/>
      <c r="L120" s="345"/>
      <c r="M120" s="598">
        <f t="shared" si="11"/>
        <v>0</v>
      </c>
      <c r="N120" s="569"/>
      <c r="O120" s="345"/>
      <c r="P120" s="599">
        <f t="shared" si="12"/>
        <v>0</v>
      </c>
      <c r="Q120" s="601">
        <f t="shared" si="13"/>
        <v>0</v>
      </c>
      <c r="S120" s="105"/>
    </row>
    <row r="121" spans="1:19" x14ac:dyDescent="0.2">
      <c r="A121" s="358">
        <v>110</v>
      </c>
      <c r="B121" s="537" t="s">
        <v>188</v>
      </c>
      <c r="C121" s="150" t="s">
        <v>189</v>
      </c>
      <c r="D121" s="541"/>
      <c r="E121" s="345"/>
      <c r="F121" s="594">
        <f t="shared" si="8"/>
        <v>0</v>
      </c>
      <c r="G121" s="595"/>
      <c r="H121" s="345"/>
      <c r="I121" s="596">
        <f t="shared" si="9"/>
        <v>0</v>
      </c>
      <c r="J121" s="597">
        <f t="shared" si="10"/>
        <v>0</v>
      </c>
      <c r="K121" s="569"/>
      <c r="L121" s="345"/>
      <c r="M121" s="598">
        <f t="shared" si="11"/>
        <v>0</v>
      </c>
      <c r="N121" s="569"/>
      <c r="O121" s="345"/>
      <c r="P121" s="599">
        <f t="shared" si="12"/>
        <v>0</v>
      </c>
      <c r="Q121" s="601">
        <f t="shared" si="13"/>
        <v>0</v>
      </c>
      <c r="S121" s="105"/>
    </row>
    <row r="122" spans="1:19" x14ac:dyDescent="0.2">
      <c r="A122" s="358">
        <v>111</v>
      </c>
      <c r="B122" s="72" t="s">
        <v>278</v>
      </c>
      <c r="C122" s="150" t="s">
        <v>250</v>
      </c>
      <c r="D122" s="541"/>
      <c r="E122" s="345"/>
      <c r="F122" s="594">
        <f t="shared" si="8"/>
        <v>0</v>
      </c>
      <c r="G122" s="595"/>
      <c r="H122" s="345"/>
      <c r="I122" s="596">
        <f t="shared" si="9"/>
        <v>0</v>
      </c>
      <c r="J122" s="597">
        <f t="shared" si="10"/>
        <v>0</v>
      </c>
      <c r="K122" s="569"/>
      <c r="L122" s="345"/>
      <c r="M122" s="598">
        <f t="shared" si="11"/>
        <v>0</v>
      </c>
      <c r="N122" s="569"/>
      <c r="O122" s="345"/>
      <c r="P122" s="599">
        <f t="shared" si="12"/>
        <v>0</v>
      </c>
      <c r="Q122" s="601">
        <f t="shared" si="13"/>
        <v>0</v>
      </c>
      <c r="S122" s="105"/>
    </row>
    <row r="123" spans="1:19" x14ac:dyDescent="0.2">
      <c r="A123" s="358">
        <v>112</v>
      </c>
      <c r="B123" s="593" t="s">
        <v>190</v>
      </c>
      <c r="C123" s="150" t="s">
        <v>191</v>
      </c>
      <c r="D123" s="541"/>
      <c r="E123" s="345"/>
      <c r="F123" s="594">
        <f t="shared" si="8"/>
        <v>0</v>
      </c>
      <c r="G123" s="595"/>
      <c r="H123" s="345"/>
      <c r="I123" s="596">
        <f t="shared" si="9"/>
        <v>0</v>
      </c>
      <c r="J123" s="597">
        <f t="shared" si="10"/>
        <v>0</v>
      </c>
      <c r="K123" s="569"/>
      <c r="L123" s="345"/>
      <c r="M123" s="598">
        <f t="shared" si="11"/>
        <v>0</v>
      </c>
      <c r="N123" s="569"/>
      <c r="O123" s="345"/>
      <c r="P123" s="599">
        <f t="shared" si="12"/>
        <v>0</v>
      </c>
      <c r="Q123" s="601">
        <f t="shared" si="13"/>
        <v>0</v>
      </c>
      <c r="S123" s="105"/>
    </row>
    <row r="124" spans="1:19" x14ac:dyDescent="0.2">
      <c r="A124" s="358">
        <v>113</v>
      </c>
      <c r="B124" s="593" t="s">
        <v>192</v>
      </c>
      <c r="C124" s="150" t="s">
        <v>193</v>
      </c>
      <c r="D124" s="541"/>
      <c r="E124" s="345"/>
      <c r="F124" s="594">
        <f t="shared" si="8"/>
        <v>0</v>
      </c>
      <c r="G124" s="595"/>
      <c r="H124" s="345"/>
      <c r="I124" s="596">
        <f t="shared" si="9"/>
        <v>0</v>
      </c>
      <c r="J124" s="597">
        <f t="shared" si="10"/>
        <v>0</v>
      </c>
      <c r="K124" s="569"/>
      <c r="L124" s="345"/>
      <c r="M124" s="598">
        <f t="shared" si="11"/>
        <v>0</v>
      </c>
      <c r="N124" s="569"/>
      <c r="O124" s="345"/>
      <c r="P124" s="599">
        <f t="shared" si="12"/>
        <v>0</v>
      </c>
      <c r="Q124" s="601">
        <f t="shared" si="13"/>
        <v>0</v>
      </c>
      <c r="S124" s="105"/>
    </row>
    <row r="125" spans="1:19" x14ac:dyDescent="0.2">
      <c r="A125" s="358">
        <v>114</v>
      </c>
      <c r="B125" s="593" t="s">
        <v>194</v>
      </c>
      <c r="C125" s="150" t="s">
        <v>195</v>
      </c>
      <c r="D125" s="541"/>
      <c r="E125" s="345"/>
      <c r="F125" s="594">
        <f t="shared" si="8"/>
        <v>0</v>
      </c>
      <c r="G125" s="595"/>
      <c r="H125" s="345"/>
      <c r="I125" s="596">
        <f t="shared" si="9"/>
        <v>0</v>
      </c>
      <c r="J125" s="597">
        <f t="shared" si="10"/>
        <v>0</v>
      </c>
      <c r="K125" s="569"/>
      <c r="L125" s="345"/>
      <c r="M125" s="598">
        <f t="shared" si="11"/>
        <v>0</v>
      </c>
      <c r="N125" s="569"/>
      <c r="O125" s="345"/>
      <c r="P125" s="599">
        <f t="shared" si="12"/>
        <v>0</v>
      </c>
      <c r="Q125" s="601">
        <f t="shared" si="13"/>
        <v>0</v>
      </c>
      <c r="S125" s="105"/>
    </row>
    <row r="126" spans="1:19" x14ac:dyDescent="0.2">
      <c r="A126" s="358">
        <v>115</v>
      </c>
      <c r="B126" s="357" t="s">
        <v>196</v>
      </c>
      <c r="C126" s="154" t="s">
        <v>294</v>
      </c>
      <c r="D126" s="541"/>
      <c r="E126" s="345"/>
      <c r="F126" s="594">
        <f t="shared" si="8"/>
        <v>0</v>
      </c>
      <c r="G126" s="595"/>
      <c r="H126" s="345"/>
      <c r="I126" s="596">
        <f t="shared" si="9"/>
        <v>0</v>
      </c>
      <c r="J126" s="597">
        <f t="shared" si="10"/>
        <v>0</v>
      </c>
      <c r="K126" s="569"/>
      <c r="L126" s="345"/>
      <c r="M126" s="598">
        <f t="shared" si="11"/>
        <v>0</v>
      </c>
      <c r="N126" s="569"/>
      <c r="O126" s="345"/>
      <c r="P126" s="599">
        <f t="shared" si="12"/>
        <v>0</v>
      </c>
      <c r="Q126" s="601">
        <f t="shared" si="13"/>
        <v>0</v>
      </c>
      <c r="S126" s="105"/>
    </row>
    <row r="127" spans="1:19" x14ac:dyDescent="0.2">
      <c r="A127" s="358">
        <v>116</v>
      </c>
      <c r="B127" s="537" t="s">
        <v>197</v>
      </c>
      <c r="C127" s="150" t="s">
        <v>279</v>
      </c>
      <c r="D127" s="541"/>
      <c r="E127" s="345"/>
      <c r="F127" s="594">
        <f t="shared" si="8"/>
        <v>0</v>
      </c>
      <c r="G127" s="595"/>
      <c r="H127" s="345"/>
      <c r="I127" s="596">
        <f t="shared" si="9"/>
        <v>0</v>
      </c>
      <c r="J127" s="597">
        <f t="shared" si="10"/>
        <v>0</v>
      </c>
      <c r="K127" s="569"/>
      <c r="L127" s="345"/>
      <c r="M127" s="598">
        <f t="shared" si="11"/>
        <v>0</v>
      </c>
      <c r="N127" s="569"/>
      <c r="O127" s="345"/>
      <c r="P127" s="599">
        <f t="shared" si="12"/>
        <v>0</v>
      </c>
      <c r="Q127" s="601">
        <f t="shared" si="13"/>
        <v>0</v>
      </c>
      <c r="S127" s="105"/>
    </row>
    <row r="128" spans="1:19" x14ac:dyDescent="0.2">
      <c r="A128" s="358">
        <v>117</v>
      </c>
      <c r="B128" s="537" t="s">
        <v>198</v>
      </c>
      <c r="C128" s="150" t="s">
        <v>199</v>
      </c>
      <c r="D128" s="541"/>
      <c r="E128" s="345"/>
      <c r="F128" s="594">
        <f t="shared" si="8"/>
        <v>0</v>
      </c>
      <c r="G128" s="595"/>
      <c r="H128" s="345"/>
      <c r="I128" s="596">
        <f t="shared" si="9"/>
        <v>0</v>
      </c>
      <c r="J128" s="597">
        <f t="shared" si="10"/>
        <v>0</v>
      </c>
      <c r="K128" s="569"/>
      <c r="L128" s="345"/>
      <c r="M128" s="598">
        <f t="shared" si="11"/>
        <v>0</v>
      </c>
      <c r="N128" s="569"/>
      <c r="O128" s="345"/>
      <c r="P128" s="599">
        <f t="shared" si="12"/>
        <v>0</v>
      </c>
      <c r="Q128" s="601">
        <f t="shared" si="13"/>
        <v>0</v>
      </c>
      <c r="S128" s="105"/>
    </row>
    <row r="129" spans="1:19" x14ac:dyDescent="0.2">
      <c r="A129" s="358">
        <v>118</v>
      </c>
      <c r="B129" s="537" t="s">
        <v>200</v>
      </c>
      <c r="C129" s="150" t="s">
        <v>201</v>
      </c>
      <c r="D129" s="541"/>
      <c r="E129" s="345"/>
      <c r="F129" s="594">
        <f t="shared" si="8"/>
        <v>0</v>
      </c>
      <c r="G129" s="595"/>
      <c r="H129" s="345"/>
      <c r="I129" s="596">
        <f t="shared" si="9"/>
        <v>0</v>
      </c>
      <c r="J129" s="597">
        <f t="shared" si="10"/>
        <v>0</v>
      </c>
      <c r="K129" s="569"/>
      <c r="L129" s="345"/>
      <c r="M129" s="598">
        <f t="shared" si="11"/>
        <v>0</v>
      </c>
      <c r="N129" s="569"/>
      <c r="O129" s="345"/>
      <c r="P129" s="599">
        <f t="shared" si="12"/>
        <v>0</v>
      </c>
      <c r="Q129" s="601">
        <f t="shared" si="13"/>
        <v>0</v>
      </c>
      <c r="S129" s="105"/>
    </row>
    <row r="130" spans="1:19" x14ac:dyDescent="0.2">
      <c r="A130" s="358">
        <v>119</v>
      </c>
      <c r="B130" s="537" t="s">
        <v>202</v>
      </c>
      <c r="C130" s="150" t="s">
        <v>203</v>
      </c>
      <c r="D130" s="541"/>
      <c r="E130" s="345"/>
      <c r="F130" s="594">
        <f t="shared" si="8"/>
        <v>0</v>
      </c>
      <c r="G130" s="595"/>
      <c r="H130" s="345"/>
      <c r="I130" s="596">
        <f t="shared" si="9"/>
        <v>0</v>
      </c>
      <c r="J130" s="597">
        <f t="shared" si="10"/>
        <v>0</v>
      </c>
      <c r="K130" s="569"/>
      <c r="L130" s="345"/>
      <c r="M130" s="598">
        <f t="shared" si="11"/>
        <v>0</v>
      </c>
      <c r="N130" s="569"/>
      <c r="O130" s="345"/>
      <c r="P130" s="599">
        <f t="shared" si="12"/>
        <v>0</v>
      </c>
      <c r="Q130" s="601">
        <f t="shared" si="13"/>
        <v>0</v>
      </c>
      <c r="S130" s="105"/>
    </row>
    <row r="131" spans="1:19" x14ac:dyDescent="0.2">
      <c r="A131" s="358">
        <v>120</v>
      </c>
      <c r="B131" s="603" t="s">
        <v>204</v>
      </c>
      <c r="C131" s="540" t="s">
        <v>205</v>
      </c>
      <c r="D131" s="541"/>
      <c r="E131" s="345"/>
      <c r="F131" s="594">
        <f t="shared" si="8"/>
        <v>0</v>
      </c>
      <c r="G131" s="595"/>
      <c r="H131" s="345"/>
      <c r="I131" s="596">
        <f t="shared" si="9"/>
        <v>0</v>
      </c>
      <c r="J131" s="597">
        <f t="shared" si="10"/>
        <v>0</v>
      </c>
      <c r="K131" s="569"/>
      <c r="L131" s="345"/>
      <c r="M131" s="598">
        <f t="shared" si="11"/>
        <v>0</v>
      </c>
      <c r="N131" s="569"/>
      <c r="O131" s="345"/>
      <c r="P131" s="599">
        <f t="shared" si="12"/>
        <v>0</v>
      </c>
      <c r="Q131" s="601">
        <f t="shared" si="13"/>
        <v>0</v>
      </c>
      <c r="S131" s="105"/>
    </row>
    <row r="132" spans="1:19" x14ac:dyDescent="0.2">
      <c r="A132" s="358">
        <v>121</v>
      </c>
      <c r="B132" s="593" t="s">
        <v>206</v>
      </c>
      <c r="C132" s="150" t="s">
        <v>207</v>
      </c>
      <c r="D132" s="541"/>
      <c r="E132" s="345"/>
      <c r="F132" s="594">
        <f t="shared" si="8"/>
        <v>0</v>
      </c>
      <c r="G132" s="595"/>
      <c r="H132" s="345"/>
      <c r="I132" s="596">
        <f t="shared" si="9"/>
        <v>0</v>
      </c>
      <c r="J132" s="597">
        <f t="shared" si="10"/>
        <v>0</v>
      </c>
      <c r="K132" s="569"/>
      <c r="L132" s="345"/>
      <c r="M132" s="598">
        <f t="shared" si="11"/>
        <v>0</v>
      </c>
      <c r="N132" s="569"/>
      <c r="O132" s="345"/>
      <c r="P132" s="599">
        <f t="shared" si="12"/>
        <v>0</v>
      </c>
      <c r="Q132" s="601">
        <f t="shared" si="13"/>
        <v>0</v>
      </c>
      <c r="S132" s="105"/>
    </row>
    <row r="133" spans="1:19" x14ac:dyDescent="0.2">
      <c r="A133" s="358">
        <v>122</v>
      </c>
      <c r="B133" s="537" t="s">
        <v>208</v>
      </c>
      <c r="C133" s="150" t="s">
        <v>209</v>
      </c>
      <c r="D133" s="541"/>
      <c r="E133" s="345"/>
      <c r="F133" s="594">
        <f t="shared" si="8"/>
        <v>0</v>
      </c>
      <c r="G133" s="595"/>
      <c r="H133" s="345"/>
      <c r="I133" s="596">
        <f t="shared" si="9"/>
        <v>0</v>
      </c>
      <c r="J133" s="597">
        <f t="shared" si="10"/>
        <v>0</v>
      </c>
      <c r="K133" s="569"/>
      <c r="L133" s="345"/>
      <c r="M133" s="598">
        <f t="shared" si="11"/>
        <v>0</v>
      </c>
      <c r="N133" s="569"/>
      <c r="O133" s="345"/>
      <c r="P133" s="599">
        <f t="shared" si="12"/>
        <v>0</v>
      </c>
      <c r="Q133" s="601">
        <f t="shared" si="13"/>
        <v>0</v>
      </c>
      <c r="S133" s="105"/>
    </row>
    <row r="134" spans="1:19" x14ac:dyDescent="0.2">
      <c r="A134" s="358">
        <v>123</v>
      </c>
      <c r="B134" s="593" t="s">
        <v>210</v>
      </c>
      <c r="C134" s="150" t="s">
        <v>247</v>
      </c>
      <c r="D134" s="541"/>
      <c r="E134" s="345"/>
      <c r="F134" s="594">
        <f t="shared" si="8"/>
        <v>0</v>
      </c>
      <c r="G134" s="595"/>
      <c r="H134" s="345"/>
      <c r="I134" s="596">
        <f t="shared" si="9"/>
        <v>0</v>
      </c>
      <c r="J134" s="597">
        <f t="shared" si="10"/>
        <v>0</v>
      </c>
      <c r="K134" s="569"/>
      <c r="L134" s="345"/>
      <c r="M134" s="598">
        <f t="shared" si="11"/>
        <v>0</v>
      </c>
      <c r="N134" s="569"/>
      <c r="O134" s="345"/>
      <c r="P134" s="599">
        <f t="shared" si="12"/>
        <v>0</v>
      </c>
      <c r="Q134" s="601">
        <f t="shared" si="13"/>
        <v>0</v>
      </c>
      <c r="S134" s="105"/>
    </row>
    <row r="135" spans="1:19" x14ac:dyDescent="0.2">
      <c r="A135" s="358">
        <v>124</v>
      </c>
      <c r="B135" s="537" t="s">
        <v>211</v>
      </c>
      <c r="C135" s="150" t="s">
        <v>212</v>
      </c>
      <c r="D135" s="541"/>
      <c r="E135" s="345"/>
      <c r="F135" s="594">
        <f t="shared" si="8"/>
        <v>0</v>
      </c>
      <c r="G135" s="595"/>
      <c r="H135" s="345"/>
      <c r="I135" s="596">
        <f t="shared" si="9"/>
        <v>0</v>
      </c>
      <c r="J135" s="597">
        <f t="shared" si="10"/>
        <v>0</v>
      </c>
      <c r="K135" s="569"/>
      <c r="L135" s="345"/>
      <c r="M135" s="598">
        <f t="shared" si="11"/>
        <v>0</v>
      </c>
      <c r="N135" s="569"/>
      <c r="O135" s="345"/>
      <c r="P135" s="599">
        <f t="shared" si="12"/>
        <v>0</v>
      </c>
      <c r="Q135" s="601">
        <f t="shared" si="13"/>
        <v>0</v>
      </c>
      <c r="S135" s="105"/>
    </row>
    <row r="136" spans="1:19" x14ac:dyDescent="0.2">
      <c r="A136" s="358">
        <v>125</v>
      </c>
      <c r="B136" s="537" t="s">
        <v>213</v>
      </c>
      <c r="C136" s="150" t="s">
        <v>41</v>
      </c>
      <c r="D136" s="541"/>
      <c r="E136" s="345"/>
      <c r="F136" s="594">
        <f t="shared" si="8"/>
        <v>0</v>
      </c>
      <c r="G136" s="595"/>
      <c r="H136" s="345"/>
      <c r="I136" s="596">
        <f t="shared" si="9"/>
        <v>0</v>
      </c>
      <c r="J136" s="597">
        <f t="shared" si="10"/>
        <v>0</v>
      </c>
      <c r="K136" s="569"/>
      <c r="L136" s="345"/>
      <c r="M136" s="598">
        <f t="shared" si="11"/>
        <v>0</v>
      </c>
      <c r="N136" s="569"/>
      <c r="O136" s="345"/>
      <c r="P136" s="599">
        <f t="shared" si="12"/>
        <v>0</v>
      </c>
      <c r="Q136" s="601">
        <f t="shared" si="13"/>
        <v>0</v>
      </c>
      <c r="S136" s="105"/>
    </row>
    <row r="137" spans="1:19" x14ac:dyDescent="0.2">
      <c r="A137" s="358">
        <v>126</v>
      </c>
      <c r="B137" s="593" t="s">
        <v>214</v>
      </c>
      <c r="C137" s="150" t="s">
        <v>47</v>
      </c>
      <c r="D137" s="541"/>
      <c r="E137" s="345"/>
      <c r="F137" s="594">
        <f t="shared" si="8"/>
        <v>0</v>
      </c>
      <c r="G137" s="595"/>
      <c r="H137" s="345"/>
      <c r="I137" s="596">
        <f t="shared" si="9"/>
        <v>0</v>
      </c>
      <c r="J137" s="597">
        <f t="shared" si="10"/>
        <v>0</v>
      </c>
      <c r="K137" s="569"/>
      <c r="L137" s="345"/>
      <c r="M137" s="598">
        <f t="shared" si="11"/>
        <v>0</v>
      </c>
      <c r="N137" s="569"/>
      <c r="O137" s="345"/>
      <c r="P137" s="599">
        <f t="shared" si="12"/>
        <v>0</v>
      </c>
      <c r="Q137" s="601">
        <f t="shared" si="13"/>
        <v>0</v>
      </c>
      <c r="S137" s="105"/>
    </row>
    <row r="138" spans="1:19" x14ac:dyDescent="0.2">
      <c r="A138" s="358">
        <v>127</v>
      </c>
      <c r="B138" s="537" t="s">
        <v>215</v>
      </c>
      <c r="C138" s="150" t="s">
        <v>251</v>
      </c>
      <c r="D138" s="541"/>
      <c r="E138" s="345"/>
      <c r="F138" s="594">
        <f t="shared" ref="F138:F151" si="14">SUM(D138:E138)</f>
        <v>0</v>
      </c>
      <c r="G138" s="595"/>
      <c r="H138" s="345"/>
      <c r="I138" s="596">
        <f t="shared" ref="I138:I151" si="15">SUM(G138:H138)</f>
        <v>0</v>
      </c>
      <c r="J138" s="597">
        <f t="shared" ref="J138:J151" si="16">F138+I138</f>
        <v>0</v>
      </c>
      <c r="K138" s="569"/>
      <c r="L138" s="345"/>
      <c r="M138" s="598">
        <f t="shared" ref="M138:M151" si="17">SUM(K138:L138)</f>
        <v>0</v>
      </c>
      <c r="N138" s="569"/>
      <c r="O138" s="345"/>
      <c r="P138" s="599">
        <f t="shared" ref="P138:P151" si="18">SUM(N138:O138)</f>
        <v>0</v>
      </c>
      <c r="Q138" s="601">
        <f t="shared" ref="Q138:Q151" si="19">J138+M138+P138</f>
        <v>0</v>
      </c>
      <c r="S138" s="105"/>
    </row>
    <row r="139" spans="1:19" x14ac:dyDescent="0.2">
      <c r="A139" s="358">
        <v>128</v>
      </c>
      <c r="B139" s="593" t="s">
        <v>216</v>
      </c>
      <c r="C139" s="150" t="s">
        <v>49</v>
      </c>
      <c r="D139" s="541"/>
      <c r="E139" s="345"/>
      <c r="F139" s="594">
        <f t="shared" si="14"/>
        <v>0</v>
      </c>
      <c r="G139" s="595"/>
      <c r="H139" s="345"/>
      <c r="I139" s="596">
        <f t="shared" si="15"/>
        <v>0</v>
      </c>
      <c r="J139" s="597">
        <f t="shared" si="16"/>
        <v>0</v>
      </c>
      <c r="K139" s="569"/>
      <c r="L139" s="345"/>
      <c r="M139" s="598">
        <f t="shared" si="17"/>
        <v>0</v>
      </c>
      <c r="N139" s="569"/>
      <c r="O139" s="345"/>
      <c r="P139" s="599">
        <f t="shared" si="18"/>
        <v>0</v>
      </c>
      <c r="Q139" s="601">
        <f t="shared" si="19"/>
        <v>0</v>
      </c>
      <c r="S139" s="105"/>
    </row>
    <row r="140" spans="1:19" x14ac:dyDescent="0.2">
      <c r="A140" s="358">
        <v>129</v>
      </c>
      <c r="B140" s="593" t="s">
        <v>217</v>
      </c>
      <c r="C140" s="150" t="s">
        <v>48</v>
      </c>
      <c r="D140" s="541"/>
      <c r="E140" s="345"/>
      <c r="F140" s="594">
        <f t="shared" si="14"/>
        <v>0</v>
      </c>
      <c r="G140" s="595"/>
      <c r="H140" s="345"/>
      <c r="I140" s="596">
        <f t="shared" si="15"/>
        <v>0</v>
      </c>
      <c r="J140" s="597">
        <f t="shared" si="16"/>
        <v>0</v>
      </c>
      <c r="K140" s="569"/>
      <c r="L140" s="345"/>
      <c r="M140" s="598">
        <f t="shared" si="17"/>
        <v>0</v>
      </c>
      <c r="N140" s="569"/>
      <c r="O140" s="345"/>
      <c r="P140" s="599">
        <f t="shared" si="18"/>
        <v>0</v>
      </c>
      <c r="Q140" s="601">
        <f t="shared" si="19"/>
        <v>0</v>
      </c>
      <c r="S140" s="105"/>
    </row>
    <row r="141" spans="1:19" x14ac:dyDescent="0.2">
      <c r="A141" s="358">
        <v>130</v>
      </c>
      <c r="B141" s="537" t="s">
        <v>218</v>
      </c>
      <c r="C141" s="150" t="s">
        <v>219</v>
      </c>
      <c r="D141" s="541"/>
      <c r="E141" s="345"/>
      <c r="F141" s="594">
        <f t="shared" si="14"/>
        <v>0</v>
      </c>
      <c r="G141" s="595"/>
      <c r="H141" s="345"/>
      <c r="I141" s="596">
        <f t="shared" si="15"/>
        <v>0</v>
      </c>
      <c r="J141" s="597">
        <f t="shared" si="16"/>
        <v>0</v>
      </c>
      <c r="K141" s="569"/>
      <c r="L141" s="345"/>
      <c r="M141" s="598">
        <f t="shared" si="17"/>
        <v>0</v>
      </c>
      <c r="N141" s="569"/>
      <c r="O141" s="345"/>
      <c r="P141" s="599">
        <f t="shared" si="18"/>
        <v>0</v>
      </c>
      <c r="Q141" s="601">
        <f t="shared" si="19"/>
        <v>0</v>
      </c>
      <c r="S141" s="105"/>
    </row>
    <row r="142" spans="1:19" x14ac:dyDescent="0.2">
      <c r="A142" s="358">
        <v>131</v>
      </c>
      <c r="B142" s="537" t="s">
        <v>220</v>
      </c>
      <c r="C142" s="150" t="s">
        <v>42</v>
      </c>
      <c r="D142" s="541"/>
      <c r="E142" s="345"/>
      <c r="F142" s="594">
        <f t="shared" si="14"/>
        <v>0</v>
      </c>
      <c r="G142" s="595"/>
      <c r="H142" s="345"/>
      <c r="I142" s="596">
        <f t="shared" si="15"/>
        <v>0</v>
      </c>
      <c r="J142" s="597">
        <f t="shared" si="16"/>
        <v>0</v>
      </c>
      <c r="K142" s="569"/>
      <c r="L142" s="345"/>
      <c r="M142" s="598">
        <f t="shared" si="17"/>
        <v>0</v>
      </c>
      <c r="N142" s="569"/>
      <c r="O142" s="345"/>
      <c r="P142" s="599">
        <f t="shared" si="18"/>
        <v>0</v>
      </c>
      <c r="Q142" s="601">
        <f t="shared" si="19"/>
        <v>0</v>
      </c>
      <c r="S142" s="105"/>
    </row>
    <row r="143" spans="1:19" x14ac:dyDescent="0.2">
      <c r="A143" s="358">
        <v>132</v>
      </c>
      <c r="B143" s="537" t="s">
        <v>221</v>
      </c>
      <c r="C143" s="150" t="s">
        <v>249</v>
      </c>
      <c r="D143" s="541"/>
      <c r="E143" s="345"/>
      <c r="F143" s="594">
        <f t="shared" si="14"/>
        <v>0</v>
      </c>
      <c r="G143" s="595"/>
      <c r="H143" s="345"/>
      <c r="I143" s="596">
        <f t="shared" si="15"/>
        <v>0</v>
      </c>
      <c r="J143" s="597">
        <f t="shared" si="16"/>
        <v>0</v>
      </c>
      <c r="K143" s="569"/>
      <c r="L143" s="345"/>
      <c r="M143" s="598">
        <f t="shared" si="17"/>
        <v>0</v>
      </c>
      <c r="N143" s="569"/>
      <c r="O143" s="345"/>
      <c r="P143" s="599">
        <f t="shared" si="18"/>
        <v>0</v>
      </c>
      <c r="Q143" s="601">
        <f t="shared" si="19"/>
        <v>0</v>
      </c>
      <c r="S143" s="105"/>
    </row>
    <row r="144" spans="1:19" x14ac:dyDescent="0.2">
      <c r="A144" s="358">
        <v>133</v>
      </c>
      <c r="B144" s="537" t="s">
        <v>222</v>
      </c>
      <c r="C144" s="150" t="s">
        <v>223</v>
      </c>
      <c r="D144" s="541">
        <v>3077757.96</v>
      </c>
      <c r="E144" s="345"/>
      <c r="F144" s="594">
        <f t="shared" si="14"/>
        <v>3077757.96</v>
      </c>
      <c r="G144" s="595">
        <v>730888.86</v>
      </c>
      <c r="H144" s="345"/>
      <c r="I144" s="596">
        <f t="shared" si="15"/>
        <v>730888.86</v>
      </c>
      <c r="J144" s="597">
        <f t="shared" si="16"/>
        <v>3808646.82</v>
      </c>
      <c r="K144" s="569"/>
      <c r="L144" s="345"/>
      <c r="M144" s="598">
        <f t="shared" si="17"/>
        <v>0</v>
      </c>
      <c r="N144" s="569"/>
      <c r="O144" s="345"/>
      <c r="P144" s="599">
        <f t="shared" si="18"/>
        <v>0</v>
      </c>
      <c r="Q144" s="601">
        <f t="shared" si="19"/>
        <v>3808646.82</v>
      </c>
      <c r="S144" s="105"/>
    </row>
    <row r="145" spans="1:19" x14ac:dyDescent="0.2">
      <c r="A145" s="358">
        <v>134</v>
      </c>
      <c r="B145" s="537" t="s">
        <v>224</v>
      </c>
      <c r="C145" s="150" t="s">
        <v>225</v>
      </c>
      <c r="D145" s="533"/>
      <c r="E145" s="345"/>
      <c r="F145" s="594">
        <f t="shared" si="14"/>
        <v>0</v>
      </c>
      <c r="G145" s="345"/>
      <c r="H145" s="345"/>
      <c r="I145" s="596">
        <f t="shared" si="15"/>
        <v>0</v>
      </c>
      <c r="J145" s="597">
        <f t="shared" si="16"/>
        <v>0</v>
      </c>
      <c r="K145" s="569"/>
      <c r="L145" s="345"/>
      <c r="M145" s="598">
        <f t="shared" si="17"/>
        <v>0</v>
      </c>
      <c r="N145" s="569"/>
      <c r="O145" s="345"/>
      <c r="P145" s="599">
        <f t="shared" si="18"/>
        <v>0</v>
      </c>
      <c r="Q145" s="601">
        <f t="shared" si="19"/>
        <v>0</v>
      </c>
      <c r="S145" s="105"/>
    </row>
    <row r="146" spans="1:19" x14ac:dyDescent="0.2">
      <c r="A146" s="358">
        <v>135</v>
      </c>
      <c r="B146" s="593" t="s">
        <v>226</v>
      </c>
      <c r="C146" s="150" t="s">
        <v>227</v>
      </c>
      <c r="D146" s="533"/>
      <c r="E146" s="345"/>
      <c r="F146" s="594">
        <f t="shared" si="14"/>
        <v>0</v>
      </c>
      <c r="G146" s="345"/>
      <c r="H146" s="345"/>
      <c r="I146" s="596">
        <f t="shared" si="15"/>
        <v>0</v>
      </c>
      <c r="J146" s="597">
        <f t="shared" si="16"/>
        <v>0</v>
      </c>
      <c r="K146" s="569"/>
      <c r="L146" s="345"/>
      <c r="M146" s="598">
        <f t="shared" si="17"/>
        <v>0</v>
      </c>
      <c r="N146" s="569"/>
      <c r="O146" s="345"/>
      <c r="P146" s="599">
        <f t="shared" si="18"/>
        <v>0</v>
      </c>
      <c r="Q146" s="601">
        <f t="shared" si="19"/>
        <v>0</v>
      </c>
      <c r="S146" s="105"/>
    </row>
    <row r="147" spans="1:19" x14ac:dyDescent="0.2">
      <c r="A147" s="358">
        <v>136</v>
      </c>
      <c r="B147" s="537" t="s">
        <v>228</v>
      </c>
      <c r="C147" s="150" t="s">
        <v>229</v>
      </c>
      <c r="D147" s="533"/>
      <c r="E147" s="345"/>
      <c r="F147" s="594">
        <f t="shared" si="14"/>
        <v>0</v>
      </c>
      <c r="G147" s="345"/>
      <c r="H147" s="345"/>
      <c r="I147" s="596">
        <f t="shared" si="15"/>
        <v>0</v>
      </c>
      <c r="J147" s="597">
        <f t="shared" si="16"/>
        <v>0</v>
      </c>
      <c r="K147" s="569"/>
      <c r="L147" s="345"/>
      <c r="M147" s="598">
        <f t="shared" si="17"/>
        <v>0</v>
      </c>
      <c r="N147" s="569"/>
      <c r="O147" s="345"/>
      <c r="P147" s="599">
        <f t="shared" si="18"/>
        <v>0</v>
      </c>
      <c r="Q147" s="601">
        <f t="shared" si="19"/>
        <v>0</v>
      </c>
      <c r="S147" s="105"/>
    </row>
    <row r="148" spans="1:19" x14ac:dyDescent="0.2">
      <c r="A148" s="358">
        <v>137</v>
      </c>
      <c r="B148" s="537" t="s">
        <v>282</v>
      </c>
      <c r="C148" s="540" t="s">
        <v>283</v>
      </c>
      <c r="D148" s="533"/>
      <c r="E148" s="345">
        <v>77505688.590000004</v>
      </c>
      <c r="F148" s="594">
        <f t="shared" si="14"/>
        <v>77505688.590000004</v>
      </c>
      <c r="G148" s="345"/>
      <c r="H148" s="345">
        <v>47163811.259999998</v>
      </c>
      <c r="I148" s="596">
        <f t="shared" si="15"/>
        <v>47163811.259999998</v>
      </c>
      <c r="J148" s="597">
        <f t="shared" si="16"/>
        <v>124669499.84999999</v>
      </c>
      <c r="K148" s="569"/>
      <c r="L148" s="345">
        <v>315548662.44999999</v>
      </c>
      <c r="M148" s="598">
        <f t="shared" si="17"/>
        <v>315548662.44999999</v>
      </c>
      <c r="N148" s="569"/>
      <c r="O148" s="345">
        <v>3621222.16</v>
      </c>
      <c r="P148" s="599">
        <f t="shared" si="18"/>
        <v>3621222.16</v>
      </c>
      <c r="Q148" s="601">
        <f t="shared" si="19"/>
        <v>443839384.45999998</v>
      </c>
      <c r="S148" s="105"/>
    </row>
    <row r="149" spans="1:19" x14ac:dyDescent="0.2">
      <c r="A149" s="604">
        <v>138</v>
      </c>
      <c r="B149" s="539" t="s">
        <v>284</v>
      </c>
      <c r="C149" s="575" t="s">
        <v>285</v>
      </c>
      <c r="D149" s="580"/>
      <c r="E149" s="345"/>
      <c r="F149" s="594">
        <f t="shared" si="14"/>
        <v>0</v>
      </c>
      <c r="G149" s="345"/>
      <c r="H149" s="345"/>
      <c r="I149" s="596">
        <f t="shared" si="15"/>
        <v>0</v>
      </c>
      <c r="J149" s="597">
        <f t="shared" si="16"/>
        <v>0</v>
      </c>
      <c r="K149" s="569"/>
      <c r="L149" s="345"/>
      <c r="M149" s="598">
        <f t="shared" si="17"/>
        <v>0</v>
      </c>
      <c r="N149" s="533"/>
      <c r="O149" s="345"/>
      <c r="P149" s="598">
        <f t="shared" si="18"/>
        <v>0</v>
      </c>
      <c r="Q149" s="567">
        <f t="shared" si="19"/>
        <v>0</v>
      </c>
      <c r="S149" s="105"/>
    </row>
    <row r="150" spans="1:19" x14ac:dyDescent="0.2">
      <c r="A150" s="604">
        <v>139</v>
      </c>
      <c r="B150" s="537" t="s">
        <v>286</v>
      </c>
      <c r="C150" s="575" t="s">
        <v>287</v>
      </c>
      <c r="D150" s="580"/>
      <c r="E150" s="345"/>
      <c r="F150" s="594">
        <f t="shared" si="14"/>
        <v>0</v>
      </c>
      <c r="G150" s="345"/>
      <c r="H150" s="345"/>
      <c r="I150" s="596">
        <f t="shared" si="15"/>
        <v>0</v>
      </c>
      <c r="J150" s="605">
        <f t="shared" si="16"/>
        <v>0</v>
      </c>
      <c r="K150" s="533"/>
      <c r="L150" s="345"/>
      <c r="M150" s="606">
        <f t="shared" si="17"/>
        <v>0</v>
      </c>
      <c r="N150" s="533"/>
      <c r="O150" s="345"/>
      <c r="P150" s="598">
        <f t="shared" si="18"/>
        <v>0</v>
      </c>
      <c r="Q150" s="567">
        <f t="shared" si="19"/>
        <v>0</v>
      </c>
      <c r="S150" s="105"/>
    </row>
    <row r="151" spans="1:19" x14ac:dyDescent="0.2">
      <c r="A151" s="607">
        <v>140</v>
      </c>
      <c r="B151" s="608" t="s">
        <v>292</v>
      </c>
      <c r="C151" s="582" t="s">
        <v>293</v>
      </c>
      <c r="D151" s="609"/>
      <c r="E151" s="545"/>
      <c r="F151" s="610">
        <f t="shared" si="14"/>
        <v>0</v>
      </c>
      <c r="G151" s="545"/>
      <c r="H151" s="545"/>
      <c r="I151" s="611">
        <f t="shared" si="15"/>
        <v>0</v>
      </c>
      <c r="J151" s="612">
        <f t="shared" si="16"/>
        <v>0</v>
      </c>
      <c r="K151" s="544"/>
      <c r="L151" s="545"/>
      <c r="M151" s="613">
        <f t="shared" si="17"/>
        <v>0</v>
      </c>
      <c r="N151" s="544"/>
      <c r="O151" s="545"/>
      <c r="P151" s="614">
        <f t="shared" si="18"/>
        <v>0</v>
      </c>
      <c r="Q151" s="586">
        <f t="shared" si="19"/>
        <v>0</v>
      </c>
      <c r="S151" s="105"/>
    </row>
    <row r="152" spans="1:19" x14ac:dyDescent="0.2">
      <c r="A152" s="604">
        <v>141</v>
      </c>
      <c r="B152" s="550" t="s">
        <v>339</v>
      </c>
      <c r="C152" s="587" t="s">
        <v>338</v>
      </c>
      <c r="D152" s="580"/>
      <c r="E152" s="345"/>
      <c r="F152" s="594">
        <f t="shared" ref="F152" si="20">SUM(D152:E152)</f>
        <v>0</v>
      </c>
      <c r="G152" s="345"/>
      <c r="H152" s="345"/>
      <c r="I152" s="596">
        <f t="shared" ref="I152" si="21">SUM(G152:H152)</f>
        <v>0</v>
      </c>
      <c r="J152" s="605">
        <f t="shared" ref="J152" si="22">F152+I152</f>
        <v>0</v>
      </c>
      <c r="K152" s="533"/>
      <c r="L152" s="345"/>
      <c r="M152" s="606">
        <f t="shared" ref="M152" si="23">SUM(K152:L152)</f>
        <v>0</v>
      </c>
      <c r="N152" s="533"/>
      <c r="O152" s="345"/>
      <c r="P152" s="598">
        <f t="shared" ref="P152" si="24">SUM(N152:O152)</f>
        <v>0</v>
      </c>
      <c r="Q152" s="567">
        <f t="shared" ref="Q152" si="25">J152+M152+P152</f>
        <v>0</v>
      </c>
      <c r="S152" s="105"/>
    </row>
    <row r="153" spans="1:19" ht="12.75" thickBot="1" x14ac:dyDescent="0.25">
      <c r="A153" s="552">
        <v>142</v>
      </c>
      <c r="B153" s="553" t="s">
        <v>341</v>
      </c>
      <c r="C153" s="588" t="s">
        <v>340</v>
      </c>
      <c r="D153" s="555"/>
      <c r="E153" s="556"/>
      <c r="F153" s="615">
        <f t="shared" ref="F153" si="26">SUM(D153:E153)</f>
        <v>0</v>
      </c>
      <c r="G153" s="556"/>
      <c r="H153" s="556"/>
      <c r="I153" s="616">
        <f t="shared" ref="I153" si="27">SUM(G153:H153)</f>
        <v>0</v>
      </c>
      <c r="J153" s="617">
        <f t="shared" ref="J153" si="28">F153+I153</f>
        <v>0</v>
      </c>
      <c r="K153" s="555"/>
      <c r="L153" s="556"/>
      <c r="M153" s="618">
        <f t="shared" ref="M153" si="29">SUM(K153:L153)</f>
        <v>0</v>
      </c>
      <c r="N153" s="555"/>
      <c r="O153" s="556"/>
      <c r="P153" s="619">
        <f t="shared" ref="P153" si="30">SUM(N153:O153)</f>
        <v>0</v>
      </c>
      <c r="Q153" s="592">
        <f t="shared" ref="Q153" si="31">J153+M153+P153</f>
        <v>0</v>
      </c>
      <c r="S153" s="105"/>
    </row>
  </sheetData>
  <mergeCells count="15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8:C8"/>
    <mergeCell ref="A91:A94"/>
    <mergeCell ref="B91:B94"/>
    <mergeCell ref="Q3:Q5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3"/>
  <sheetViews>
    <sheetView zoomScale="90" zoomScaleNormal="90" workbookViewId="0">
      <pane xSplit="3" ySplit="8" topLeftCell="D138" activePane="bottomRight" state="frozen"/>
      <selection activeCell="C173" sqref="C173"/>
      <selection pane="topRight" activeCell="C173" sqref="C173"/>
      <selection pane="bottomLeft" activeCell="C173" sqref="C173"/>
      <selection pane="bottomRight" activeCell="L171" sqref="L171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34" customWidth="1"/>
    <col min="4" max="4" width="15.140625" style="36" customWidth="1"/>
    <col min="5" max="5" width="15" style="36" customWidth="1"/>
    <col min="6" max="6" width="15.140625" style="105" customWidth="1"/>
    <col min="7" max="7" width="14.7109375" style="36" customWidth="1"/>
    <col min="8" max="8" width="14.42578125" style="105" customWidth="1"/>
    <col min="9" max="9" width="15.5703125" style="36" customWidth="1"/>
    <col min="10" max="10" width="14.42578125" style="36" customWidth="1"/>
    <col min="11" max="11" width="16" style="105" customWidth="1"/>
    <col min="12" max="16384" width="9.140625" style="1"/>
  </cols>
  <sheetData>
    <row r="1" spans="1:13" ht="15.75" x14ac:dyDescent="0.2">
      <c r="A1" s="514" t="s">
        <v>320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</row>
    <row r="2" spans="1:13" ht="12.75" thickBot="1" x14ac:dyDescent="0.25"/>
    <row r="3" spans="1:13" ht="16.5" customHeight="1" x14ac:dyDescent="0.2">
      <c r="A3" s="394" t="s">
        <v>45</v>
      </c>
      <c r="B3" s="397" t="s">
        <v>295</v>
      </c>
      <c r="C3" s="400" t="s">
        <v>46</v>
      </c>
      <c r="D3" s="425" t="s">
        <v>290</v>
      </c>
      <c r="E3" s="524"/>
      <c r="F3" s="524"/>
      <c r="G3" s="524"/>
      <c r="H3" s="525"/>
      <c r="I3" s="437" t="s">
        <v>326</v>
      </c>
      <c r="J3" s="439" t="s">
        <v>288</v>
      </c>
      <c r="K3" s="522" t="s">
        <v>289</v>
      </c>
    </row>
    <row r="4" spans="1:13" ht="16.5" customHeight="1" x14ac:dyDescent="0.2">
      <c r="A4" s="496"/>
      <c r="B4" s="515"/>
      <c r="C4" s="500"/>
      <c r="D4" s="504" t="s">
        <v>252</v>
      </c>
      <c r="E4" s="530"/>
      <c r="F4" s="531"/>
      <c r="G4" s="532" t="s">
        <v>253</v>
      </c>
      <c r="H4" s="518" t="s">
        <v>257</v>
      </c>
      <c r="I4" s="526"/>
      <c r="J4" s="528"/>
      <c r="K4" s="523"/>
    </row>
    <row r="5" spans="1:13" ht="52.5" customHeight="1" thickBot="1" x14ac:dyDescent="0.25">
      <c r="A5" s="396"/>
      <c r="B5" s="399"/>
      <c r="C5" s="402"/>
      <c r="D5" s="50" t="s">
        <v>252</v>
      </c>
      <c r="E5" s="51" t="s">
        <v>322</v>
      </c>
      <c r="F5" s="219" t="s">
        <v>300</v>
      </c>
      <c r="G5" s="365"/>
      <c r="H5" s="370"/>
      <c r="I5" s="527"/>
      <c r="J5" s="529"/>
      <c r="K5" s="513"/>
    </row>
    <row r="6" spans="1:13" s="106" customFormat="1" x14ac:dyDescent="0.2">
      <c r="A6" s="386" t="s">
        <v>246</v>
      </c>
      <c r="B6" s="387"/>
      <c r="C6" s="388"/>
      <c r="D6" s="240">
        <f>SUM(D7:D8)</f>
        <v>182240400</v>
      </c>
      <c r="E6" s="218">
        <f>SUM(E7:E8)</f>
        <v>128086580.16</v>
      </c>
      <c r="F6" s="218">
        <f>SUM(F7:F8)</f>
        <v>310327702.99999994</v>
      </c>
      <c r="G6" s="218">
        <f>SUM(G7:G8)</f>
        <v>229211823.57000002</v>
      </c>
      <c r="H6" s="242">
        <f>SUM(H7:H8)</f>
        <v>539539526.56999993</v>
      </c>
      <c r="I6" s="217">
        <f>SUM(I7:I8)</f>
        <v>1325404960.6500001</v>
      </c>
      <c r="J6" s="217">
        <f>SUM(J7:J8)</f>
        <v>27021674.010000002</v>
      </c>
      <c r="K6" s="244">
        <f>SUM(K7:K8)</f>
        <v>1891966161.2299998</v>
      </c>
    </row>
    <row r="7" spans="1:13" ht="12.75" customHeight="1" x14ac:dyDescent="0.2">
      <c r="A7" s="115"/>
      <c r="B7" s="55"/>
      <c r="C7" s="108" t="s">
        <v>55</v>
      </c>
      <c r="D7" s="241"/>
      <c r="E7" s="79"/>
      <c r="F7" s="80">
        <v>722.84</v>
      </c>
      <c r="G7" s="61">
        <v>48.8</v>
      </c>
      <c r="H7" s="243">
        <f t="shared" ref="H7" si="0">SUM(F7:G7)</f>
        <v>771.64</v>
      </c>
      <c r="I7" s="74">
        <v>2537.81</v>
      </c>
      <c r="J7" s="174">
        <v>319.41000000000003</v>
      </c>
      <c r="K7" s="184">
        <f t="shared" ref="K7" si="1">H7+I7+J7</f>
        <v>3628.8599999999997</v>
      </c>
    </row>
    <row r="8" spans="1:13" s="106" customFormat="1" ht="12.75" customHeight="1" x14ac:dyDescent="0.2">
      <c r="A8" s="389" t="s">
        <v>245</v>
      </c>
      <c r="B8" s="390"/>
      <c r="C8" s="391"/>
      <c r="D8" s="227">
        <f>SUM(D9:D153)-D91</f>
        <v>182240400</v>
      </c>
      <c r="E8" s="327">
        <f t="shared" ref="E8:K8" si="2">SUM(E9:E153)-E91</f>
        <v>128086580.16</v>
      </c>
      <c r="F8" s="319">
        <f t="shared" si="2"/>
        <v>310326980.15999997</v>
      </c>
      <c r="G8" s="327">
        <f t="shared" si="2"/>
        <v>229211774.77000001</v>
      </c>
      <c r="H8" s="319">
        <f t="shared" si="2"/>
        <v>539538754.92999995</v>
      </c>
      <c r="I8" s="227">
        <f t="shared" si="2"/>
        <v>1325402422.8400002</v>
      </c>
      <c r="J8" s="227">
        <f t="shared" si="2"/>
        <v>27021354.600000001</v>
      </c>
      <c r="K8" s="305">
        <f t="shared" si="2"/>
        <v>1891962532.3699999</v>
      </c>
      <c r="M8" s="36"/>
    </row>
    <row r="9" spans="1:13" x14ac:dyDescent="0.2">
      <c r="A9" s="358">
        <v>1</v>
      </c>
      <c r="B9" s="593" t="s">
        <v>57</v>
      </c>
      <c r="C9" s="150" t="s">
        <v>43</v>
      </c>
      <c r="D9" s="541">
        <v>812250</v>
      </c>
      <c r="E9" s="88"/>
      <c r="F9" s="596">
        <f>SUM(D9:E9)</f>
        <v>812250</v>
      </c>
      <c r="G9" s="345">
        <v>577414.75</v>
      </c>
      <c r="H9" s="605">
        <f>SUM(F9:G9)</f>
        <v>1389664.75</v>
      </c>
      <c r="I9" s="620"/>
      <c r="J9" s="621"/>
      <c r="K9" s="567">
        <f>H9+I9+J9</f>
        <v>1389664.75</v>
      </c>
      <c r="M9" s="36"/>
    </row>
    <row r="10" spans="1:13" x14ac:dyDescent="0.2">
      <c r="A10" s="358">
        <v>2</v>
      </c>
      <c r="B10" s="593" t="s">
        <v>58</v>
      </c>
      <c r="C10" s="150" t="s">
        <v>230</v>
      </c>
      <c r="D10" s="541">
        <v>1555530</v>
      </c>
      <c r="E10" s="88"/>
      <c r="F10" s="596">
        <f>SUM(D10:E10)</f>
        <v>1555530</v>
      </c>
      <c r="G10" s="345">
        <v>1157260.72</v>
      </c>
      <c r="H10" s="605">
        <f t="shared" ref="H10:H73" si="3">SUM(F10:G10)</f>
        <v>2712790.7199999997</v>
      </c>
      <c r="I10" s="620"/>
      <c r="J10" s="621"/>
      <c r="K10" s="567">
        <f t="shared" ref="K10:K73" si="4">H10+I10+J10</f>
        <v>2712790.7199999997</v>
      </c>
      <c r="M10" s="36"/>
    </row>
    <row r="11" spans="1:13" x14ac:dyDescent="0.2">
      <c r="A11" s="358">
        <v>3</v>
      </c>
      <c r="B11" s="537" t="s">
        <v>59</v>
      </c>
      <c r="C11" s="150" t="s">
        <v>5</v>
      </c>
      <c r="D11" s="541"/>
      <c r="E11" s="88"/>
      <c r="F11" s="596">
        <f t="shared" ref="F11:F74" si="5">SUM(D11:E11)</f>
        <v>0</v>
      </c>
      <c r="G11" s="345"/>
      <c r="H11" s="605">
        <f t="shared" si="3"/>
        <v>0</v>
      </c>
      <c r="I11" s="620"/>
      <c r="J11" s="621"/>
      <c r="K11" s="601">
        <f t="shared" si="4"/>
        <v>0</v>
      </c>
      <c r="M11" s="36"/>
    </row>
    <row r="12" spans="1:13" x14ac:dyDescent="0.2">
      <c r="A12" s="358">
        <v>4</v>
      </c>
      <c r="B12" s="593" t="s">
        <v>60</v>
      </c>
      <c r="C12" s="150" t="s">
        <v>231</v>
      </c>
      <c r="D12" s="541">
        <v>669750</v>
      </c>
      <c r="E12" s="88"/>
      <c r="F12" s="596">
        <f t="shared" si="5"/>
        <v>669750</v>
      </c>
      <c r="G12" s="345">
        <v>516634.25</v>
      </c>
      <c r="H12" s="605">
        <f t="shared" si="3"/>
        <v>1186384.25</v>
      </c>
      <c r="I12" s="620"/>
      <c r="J12" s="621"/>
      <c r="K12" s="601">
        <f t="shared" si="4"/>
        <v>1186384.25</v>
      </c>
      <c r="M12" s="36"/>
    </row>
    <row r="13" spans="1:13" x14ac:dyDescent="0.2">
      <c r="A13" s="358">
        <v>5</v>
      </c>
      <c r="B13" s="593" t="s">
        <v>61</v>
      </c>
      <c r="C13" s="150" t="s">
        <v>8</v>
      </c>
      <c r="D13" s="541">
        <v>855000</v>
      </c>
      <c r="E13" s="88"/>
      <c r="F13" s="596">
        <f t="shared" si="5"/>
        <v>855000</v>
      </c>
      <c r="G13" s="345">
        <v>607805</v>
      </c>
      <c r="H13" s="605">
        <f t="shared" si="3"/>
        <v>1462805</v>
      </c>
      <c r="I13" s="620"/>
      <c r="J13" s="621"/>
      <c r="K13" s="601">
        <f t="shared" si="4"/>
        <v>1462805</v>
      </c>
      <c r="M13" s="36"/>
    </row>
    <row r="14" spans="1:13" x14ac:dyDescent="0.2">
      <c r="A14" s="358">
        <v>6</v>
      </c>
      <c r="B14" s="537" t="s">
        <v>62</v>
      </c>
      <c r="C14" s="150" t="s">
        <v>63</v>
      </c>
      <c r="D14" s="541">
        <v>427500</v>
      </c>
      <c r="E14" s="88"/>
      <c r="F14" s="596">
        <f t="shared" si="5"/>
        <v>427500</v>
      </c>
      <c r="G14" s="345">
        <v>303902.5</v>
      </c>
      <c r="H14" s="605">
        <f t="shared" si="3"/>
        <v>731402.5</v>
      </c>
      <c r="I14" s="620"/>
      <c r="J14" s="621"/>
      <c r="K14" s="601">
        <f t="shared" si="4"/>
        <v>731402.5</v>
      </c>
      <c r="M14" s="36"/>
    </row>
    <row r="15" spans="1:13" x14ac:dyDescent="0.2">
      <c r="A15" s="358">
        <v>7</v>
      </c>
      <c r="B15" s="593" t="s">
        <v>64</v>
      </c>
      <c r="C15" s="150" t="s">
        <v>232</v>
      </c>
      <c r="D15" s="541">
        <v>1679220</v>
      </c>
      <c r="E15" s="88"/>
      <c r="F15" s="596">
        <f t="shared" si="5"/>
        <v>1679220</v>
      </c>
      <c r="G15" s="345">
        <v>1298271.48</v>
      </c>
      <c r="H15" s="605">
        <f t="shared" si="3"/>
        <v>2977491.48</v>
      </c>
      <c r="I15" s="620"/>
      <c r="J15" s="621"/>
      <c r="K15" s="601">
        <f t="shared" si="4"/>
        <v>2977491.48</v>
      </c>
      <c r="M15" s="36"/>
    </row>
    <row r="16" spans="1:13" x14ac:dyDescent="0.2">
      <c r="A16" s="358">
        <v>8</v>
      </c>
      <c r="B16" s="537" t="s">
        <v>65</v>
      </c>
      <c r="C16" s="150" t="s">
        <v>17</v>
      </c>
      <c r="D16" s="541">
        <v>655500</v>
      </c>
      <c r="E16" s="88"/>
      <c r="F16" s="596">
        <f t="shared" si="5"/>
        <v>655500</v>
      </c>
      <c r="G16" s="345">
        <v>303902.5</v>
      </c>
      <c r="H16" s="605">
        <f t="shared" si="3"/>
        <v>959402.5</v>
      </c>
      <c r="I16" s="620"/>
      <c r="J16" s="621"/>
      <c r="K16" s="601">
        <f t="shared" si="4"/>
        <v>959402.5</v>
      </c>
      <c r="M16" s="36"/>
    </row>
    <row r="17" spans="1:13" x14ac:dyDescent="0.2">
      <c r="A17" s="358">
        <v>9</v>
      </c>
      <c r="B17" s="537" t="s">
        <v>66</v>
      </c>
      <c r="C17" s="150" t="s">
        <v>6</v>
      </c>
      <c r="D17" s="541">
        <v>1154250</v>
      </c>
      <c r="E17" s="88"/>
      <c r="F17" s="596">
        <f t="shared" si="5"/>
        <v>1154250</v>
      </c>
      <c r="G17" s="345">
        <v>759756.25</v>
      </c>
      <c r="H17" s="605">
        <f t="shared" si="3"/>
        <v>1914006.25</v>
      </c>
      <c r="I17" s="620"/>
      <c r="J17" s="621"/>
      <c r="K17" s="601">
        <f t="shared" si="4"/>
        <v>1914006.25</v>
      </c>
      <c r="M17" s="36"/>
    </row>
    <row r="18" spans="1:13" x14ac:dyDescent="0.2">
      <c r="A18" s="358">
        <v>10</v>
      </c>
      <c r="B18" s="537" t="s">
        <v>67</v>
      </c>
      <c r="C18" s="150" t="s">
        <v>18</v>
      </c>
      <c r="D18" s="541">
        <v>748125</v>
      </c>
      <c r="E18" s="88"/>
      <c r="F18" s="596">
        <f t="shared" si="5"/>
        <v>748125</v>
      </c>
      <c r="G18" s="345">
        <v>568905.48</v>
      </c>
      <c r="H18" s="605">
        <f t="shared" si="3"/>
        <v>1317030.48</v>
      </c>
      <c r="I18" s="620"/>
      <c r="J18" s="621"/>
      <c r="K18" s="601">
        <f t="shared" si="4"/>
        <v>1317030.48</v>
      </c>
      <c r="M18" s="36"/>
    </row>
    <row r="19" spans="1:13" x14ac:dyDescent="0.2">
      <c r="A19" s="358">
        <v>11</v>
      </c>
      <c r="B19" s="537" t="s">
        <v>68</v>
      </c>
      <c r="C19" s="150" t="s">
        <v>7</v>
      </c>
      <c r="D19" s="541">
        <v>888630</v>
      </c>
      <c r="E19" s="88"/>
      <c r="F19" s="596">
        <f t="shared" si="5"/>
        <v>888630</v>
      </c>
      <c r="G19" s="345">
        <v>691682.09</v>
      </c>
      <c r="H19" s="605">
        <f t="shared" si="3"/>
        <v>1580312.0899999999</v>
      </c>
      <c r="I19" s="620"/>
      <c r="J19" s="621"/>
      <c r="K19" s="601">
        <f t="shared" si="4"/>
        <v>1580312.0899999999</v>
      </c>
      <c r="M19" s="36"/>
    </row>
    <row r="20" spans="1:13" x14ac:dyDescent="0.2">
      <c r="A20" s="358">
        <v>12</v>
      </c>
      <c r="B20" s="537" t="s">
        <v>69</v>
      </c>
      <c r="C20" s="150" t="s">
        <v>19</v>
      </c>
      <c r="D20" s="541">
        <v>1859625</v>
      </c>
      <c r="E20" s="88"/>
      <c r="F20" s="596">
        <f t="shared" si="5"/>
        <v>1859625</v>
      </c>
      <c r="G20" s="345">
        <v>1322583.68</v>
      </c>
      <c r="H20" s="605">
        <f t="shared" si="3"/>
        <v>3182208.6799999997</v>
      </c>
      <c r="I20" s="620"/>
      <c r="J20" s="621"/>
      <c r="K20" s="601">
        <f t="shared" si="4"/>
        <v>3182208.6799999997</v>
      </c>
      <c r="M20" s="36"/>
    </row>
    <row r="21" spans="1:13" x14ac:dyDescent="0.2">
      <c r="A21" s="358">
        <v>13</v>
      </c>
      <c r="B21" s="357" t="s">
        <v>258</v>
      </c>
      <c r="C21" s="154" t="s">
        <v>259</v>
      </c>
      <c r="D21" s="541"/>
      <c r="E21" s="88"/>
      <c r="F21" s="596">
        <f t="shared" si="5"/>
        <v>0</v>
      </c>
      <c r="G21" s="345"/>
      <c r="H21" s="605">
        <f t="shared" si="3"/>
        <v>0</v>
      </c>
      <c r="I21" s="620"/>
      <c r="J21" s="621"/>
      <c r="K21" s="601">
        <f t="shared" si="4"/>
        <v>0</v>
      </c>
      <c r="M21" s="36"/>
    </row>
    <row r="22" spans="1:13" x14ac:dyDescent="0.2">
      <c r="A22" s="358">
        <v>14</v>
      </c>
      <c r="B22" s="67" t="s">
        <v>70</v>
      </c>
      <c r="C22" s="154" t="s">
        <v>71</v>
      </c>
      <c r="D22" s="541"/>
      <c r="E22" s="88"/>
      <c r="F22" s="596">
        <f t="shared" si="5"/>
        <v>0</v>
      </c>
      <c r="G22" s="345"/>
      <c r="H22" s="605">
        <f t="shared" si="3"/>
        <v>0</v>
      </c>
      <c r="I22" s="620"/>
      <c r="J22" s="621"/>
      <c r="K22" s="601">
        <f t="shared" si="4"/>
        <v>0</v>
      </c>
      <c r="M22" s="36"/>
    </row>
    <row r="23" spans="1:13" x14ac:dyDescent="0.2">
      <c r="A23" s="358">
        <v>15</v>
      </c>
      <c r="B23" s="537" t="s">
        <v>72</v>
      </c>
      <c r="C23" s="150" t="s">
        <v>22</v>
      </c>
      <c r="D23" s="541">
        <v>1469745</v>
      </c>
      <c r="E23" s="88"/>
      <c r="F23" s="596">
        <f t="shared" si="5"/>
        <v>1469745</v>
      </c>
      <c r="G23" s="345">
        <v>895904.57</v>
      </c>
      <c r="H23" s="605">
        <f t="shared" si="3"/>
        <v>2365649.5699999998</v>
      </c>
      <c r="I23" s="620"/>
      <c r="J23" s="621"/>
      <c r="K23" s="601">
        <f t="shared" si="4"/>
        <v>2365649.5699999998</v>
      </c>
      <c r="M23" s="36"/>
    </row>
    <row r="24" spans="1:13" x14ac:dyDescent="0.2">
      <c r="A24" s="358">
        <v>16</v>
      </c>
      <c r="B24" s="537" t="s">
        <v>73</v>
      </c>
      <c r="C24" s="150" t="s">
        <v>10</v>
      </c>
      <c r="D24" s="541">
        <v>1026000</v>
      </c>
      <c r="E24" s="88"/>
      <c r="F24" s="596">
        <f t="shared" si="5"/>
        <v>1026000</v>
      </c>
      <c r="G24" s="345">
        <v>1057580.7</v>
      </c>
      <c r="H24" s="605">
        <f t="shared" si="3"/>
        <v>2083580.7</v>
      </c>
      <c r="I24" s="620"/>
      <c r="J24" s="621"/>
      <c r="K24" s="601">
        <f t="shared" si="4"/>
        <v>2083580.7</v>
      </c>
      <c r="M24" s="36"/>
    </row>
    <row r="25" spans="1:13" x14ac:dyDescent="0.2">
      <c r="A25" s="358">
        <v>17</v>
      </c>
      <c r="B25" s="537" t="s">
        <v>74</v>
      </c>
      <c r="C25" s="150" t="s">
        <v>233</v>
      </c>
      <c r="D25" s="541">
        <v>2394000</v>
      </c>
      <c r="E25" s="88"/>
      <c r="F25" s="596">
        <f t="shared" si="5"/>
        <v>2394000</v>
      </c>
      <c r="G25" s="345">
        <v>1489122.25</v>
      </c>
      <c r="H25" s="605">
        <f t="shared" si="3"/>
        <v>3883122.25</v>
      </c>
      <c r="I25" s="620"/>
      <c r="J25" s="621"/>
      <c r="K25" s="601">
        <f t="shared" si="4"/>
        <v>3883122.25</v>
      </c>
      <c r="M25" s="36"/>
    </row>
    <row r="26" spans="1:13" x14ac:dyDescent="0.2">
      <c r="A26" s="358">
        <v>18</v>
      </c>
      <c r="B26" s="537" t="s">
        <v>75</v>
      </c>
      <c r="C26" s="150" t="s">
        <v>9</v>
      </c>
      <c r="D26" s="541"/>
      <c r="E26" s="88"/>
      <c r="F26" s="596">
        <f t="shared" si="5"/>
        <v>0</v>
      </c>
      <c r="G26" s="345"/>
      <c r="H26" s="605">
        <f t="shared" si="3"/>
        <v>0</v>
      </c>
      <c r="I26" s="620"/>
      <c r="J26" s="621"/>
      <c r="K26" s="601">
        <f t="shared" si="4"/>
        <v>0</v>
      </c>
      <c r="M26" s="36"/>
    </row>
    <row r="27" spans="1:13" x14ac:dyDescent="0.2">
      <c r="A27" s="358">
        <v>19</v>
      </c>
      <c r="B27" s="593" t="s">
        <v>76</v>
      </c>
      <c r="C27" s="150" t="s">
        <v>11</v>
      </c>
      <c r="D27" s="541">
        <v>641250</v>
      </c>
      <c r="E27" s="88"/>
      <c r="F27" s="596">
        <f t="shared" si="5"/>
        <v>641250</v>
      </c>
      <c r="G27" s="345">
        <v>395073.25</v>
      </c>
      <c r="H27" s="605">
        <f t="shared" si="3"/>
        <v>1036323.25</v>
      </c>
      <c r="I27" s="620"/>
      <c r="J27" s="621"/>
      <c r="K27" s="601">
        <f t="shared" si="4"/>
        <v>1036323.25</v>
      </c>
      <c r="M27" s="36"/>
    </row>
    <row r="28" spans="1:13" x14ac:dyDescent="0.2">
      <c r="A28" s="358">
        <v>20</v>
      </c>
      <c r="B28" s="593" t="s">
        <v>77</v>
      </c>
      <c r="C28" s="150" t="s">
        <v>234</v>
      </c>
      <c r="D28" s="541">
        <v>641250</v>
      </c>
      <c r="E28" s="88"/>
      <c r="F28" s="596">
        <f t="shared" si="5"/>
        <v>641250</v>
      </c>
      <c r="G28" s="345">
        <v>455853.75</v>
      </c>
      <c r="H28" s="605">
        <f t="shared" si="3"/>
        <v>1097103.75</v>
      </c>
      <c r="I28" s="620"/>
      <c r="J28" s="621"/>
      <c r="K28" s="601">
        <f t="shared" si="4"/>
        <v>1097103.75</v>
      </c>
      <c r="M28" s="36"/>
    </row>
    <row r="29" spans="1:13" x14ac:dyDescent="0.2">
      <c r="A29" s="358">
        <v>21</v>
      </c>
      <c r="B29" s="593" t="s">
        <v>78</v>
      </c>
      <c r="C29" s="150" t="s">
        <v>79</v>
      </c>
      <c r="D29" s="541">
        <v>1496250</v>
      </c>
      <c r="E29" s="88"/>
      <c r="F29" s="596">
        <f t="shared" si="5"/>
        <v>1496250</v>
      </c>
      <c r="G29" s="345">
        <v>1063658.75</v>
      </c>
      <c r="H29" s="605">
        <f t="shared" si="3"/>
        <v>2559908.75</v>
      </c>
      <c r="I29" s="620"/>
      <c r="J29" s="621"/>
      <c r="K29" s="601">
        <f t="shared" si="4"/>
        <v>2559908.75</v>
      </c>
      <c r="M29" s="36"/>
    </row>
    <row r="30" spans="1:13" x14ac:dyDescent="0.2">
      <c r="A30" s="358">
        <v>22</v>
      </c>
      <c r="B30" s="593" t="s">
        <v>80</v>
      </c>
      <c r="C30" s="150" t="s">
        <v>39</v>
      </c>
      <c r="D30" s="541"/>
      <c r="E30" s="88"/>
      <c r="F30" s="596">
        <f t="shared" si="5"/>
        <v>0</v>
      </c>
      <c r="G30" s="345"/>
      <c r="H30" s="605">
        <f t="shared" si="3"/>
        <v>0</v>
      </c>
      <c r="I30" s="620"/>
      <c r="J30" s="621"/>
      <c r="K30" s="601">
        <f t="shared" si="4"/>
        <v>0</v>
      </c>
      <c r="M30" s="36"/>
    </row>
    <row r="31" spans="1:13" x14ac:dyDescent="0.2">
      <c r="A31" s="358">
        <v>23</v>
      </c>
      <c r="B31" s="537" t="s">
        <v>81</v>
      </c>
      <c r="C31" s="150" t="s">
        <v>82</v>
      </c>
      <c r="D31" s="541"/>
      <c r="E31" s="88"/>
      <c r="F31" s="596">
        <f t="shared" si="5"/>
        <v>0</v>
      </c>
      <c r="G31" s="345"/>
      <c r="H31" s="605">
        <f t="shared" si="3"/>
        <v>0</v>
      </c>
      <c r="I31" s="620"/>
      <c r="J31" s="621"/>
      <c r="K31" s="601">
        <f t="shared" si="4"/>
        <v>0</v>
      </c>
      <c r="M31" s="36"/>
    </row>
    <row r="32" spans="1:13" x14ac:dyDescent="0.2">
      <c r="A32" s="358">
        <v>24</v>
      </c>
      <c r="B32" s="537" t="s">
        <v>83</v>
      </c>
      <c r="C32" s="150" t="s">
        <v>84</v>
      </c>
      <c r="D32" s="541"/>
      <c r="E32" s="88"/>
      <c r="F32" s="596">
        <f t="shared" si="5"/>
        <v>0</v>
      </c>
      <c r="G32" s="345"/>
      <c r="H32" s="605">
        <f t="shared" si="3"/>
        <v>0</v>
      </c>
      <c r="I32" s="620"/>
      <c r="J32" s="621"/>
      <c r="K32" s="601">
        <f t="shared" si="4"/>
        <v>0</v>
      </c>
      <c r="M32" s="36"/>
    </row>
    <row r="33" spans="1:13" ht="24" x14ac:dyDescent="0.2">
      <c r="A33" s="358">
        <v>25</v>
      </c>
      <c r="B33" s="537" t="s">
        <v>85</v>
      </c>
      <c r="C33" s="150" t="s">
        <v>86</v>
      </c>
      <c r="D33" s="541"/>
      <c r="E33" s="88"/>
      <c r="F33" s="596">
        <f t="shared" si="5"/>
        <v>0</v>
      </c>
      <c r="G33" s="345"/>
      <c r="H33" s="605">
        <f t="shared" si="3"/>
        <v>0</v>
      </c>
      <c r="I33" s="620"/>
      <c r="J33" s="621"/>
      <c r="K33" s="601">
        <f t="shared" si="4"/>
        <v>0</v>
      </c>
      <c r="M33" s="36"/>
    </row>
    <row r="34" spans="1:13" x14ac:dyDescent="0.2">
      <c r="A34" s="358">
        <v>26</v>
      </c>
      <c r="B34" s="593" t="s">
        <v>87</v>
      </c>
      <c r="C34" s="150" t="s">
        <v>88</v>
      </c>
      <c r="D34" s="541">
        <v>828210</v>
      </c>
      <c r="E34" s="88"/>
      <c r="F34" s="596">
        <f t="shared" si="5"/>
        <v>828210</v>
      </c>
      <c r="G34" s="345">
        <v>925079.21</v>
      </c>
      <c r="H34" s="605">
        <f t="shared" si="3"/>
        <v>1753289.21</v>
      </c>
      <c r="I34" s="620"/>
      <c r="J34" s="621"/>
      <c r="K34" s="601">
        <f t="shared" si="4"/>
        <v>1753289.21</v>
      </c>
      <c r="M34" s="36"/>
    </row>
    <row r="35" spans="1:13" x14ac:dyDescent="0.2">
      <c r="A35" s="358">
        <v>27</v>
      </c>
      <c r="B35" s="537" t="s">
        <v>89</v>
      </c>
      <c r="C35" s="150" t="s">
        <v>90</v>
      </c>
      <c r="D35" s="541">
        <v>546915</v>
      </c>
      <c r="E35" s="88"/>
      <c r="F35" s="596">
        <f t="shared" si="5"/>
        <v>546915</v>
      </c>
      <c r="G35" s="345">
        <v>215162.97</v>
      </c>
      <c r="H35" s="605">
        <f t="shared" si="3"/>
        <v>762077.97</v>
      </c>
      <c r="I35" s="620"/>
      <c r="J35" s="621"/>
      <c r="K35" s="601">
        <f t="shared" si="4"/>
        <v>762077.97</v>
      </c>
      <c r="M35" s="36"/>
    </row>
    <row r="36" spans="1:13" x14ac:dyDescent="0.2">
      <c r="A36" s="358">
        <v>28</v>
      </c>
      <c r="B36" s="537" t="s">
        <v>91</v>
      </c>
      <c r="C36" s="150" t="s">
        <v>92</v>
      </c>
      <c r="D36" s="541"/>
      <c r="E36" s="88"/>
      <c r="F36" s="596">
        <f t="shared" si="5"/>
        <v>0</v>
      </c>
      <c r="G36" s="345"/>
      <c r="H36" s="605">
        <f t="shared" si="3"/>
        <v>0</v>
      </c>
      <c r="I36" s="620"/>
      <c r="J36" s="621"/>
      <c r="K36" s="601">
        <f t="shared" si="4"/>
        <v>0</v>
      </c>
      <c r="M36" s="36"/>
    </row>
    <row r="37" spans="1:13" x14ac:dyDescent="0.2">
      <c r="A37" s="358">
        <v>29</v>
      </c>
      <c r="B37" s="593" t="s">
        <v>93</v>
      </c>
      <c r="C37" s="150" t="s">
        <v>94</v>
      </c>
      <c r="D37" s="541"/>
      <c r="E37" s="88"/>
      <c r="F37" s="596">
        <f t="shared" si="5"/>
        <v>0</v>
      </c>
      <c r="G37" s="345"/>
      <c r="H37" s="605">
        <f t="shared" si="3"/>
        <v>0</v>
      </c>
      <c r="I37" s="620"/>
      <c r="J37" s="621"/>
      <c r="K37" s="601">
        <f t="shared" si="4"/>
        <v>0</v>
      </c>
      <c r="M37" s="36"/>
    </row>
    <row r="38" spans="1:13" ht="24" x14ac:dyDescent="0.2">
      <c r="A38" s="358">
        <v>30</v>
      </c>
      <c r="B38" s="593" t="s">
        <v>95</v>
      </c>
      <c r="C38" s="150" t="s">
        <v>23</v>
      </c>
      <c r="D38" s="541"/>
      <c r="E38" s="88"/>
      <c r="F38" s="596">
        <f t="shared" si="5"/>
        <v>0</v>
      </c>
      <c r="G38" s="345"/>
      <c r="H38" s="605">
        <f t="shared" si="3"/>
        <v>0</v>
      </c>
      <c r="I38" s="620"/>
      <c r="J38" s="621"/>
      <c r="K38" s="601">
        <f t="shared" si="4"/>
        <v>0</v>
      </c>
      <c r="M38" s="36"/>
    </row>
    <row r="39" spans="1:13" x14ac:dyDescent="0.2">
      <c r="A39" s="358">
        <v>31</v>
      </c>
      <c r="B39" s="593" t="s">
        <v>96</v>
      </c>
      <c r="C39" s="150" t="s">
        <v>56</v>
      </c>
      <c r="D39" s="541"/>
      <c r="E39" s="88"/>
      <c r="F39" s="596">
        <f t="shared" si="5"/>
        <v>0</v>
      </c>
      <c r="G39" s="345"/>
      <c r="H39" s="605">
        <f t="shared" si="3"/>
        <v>0</v>
      </c>
      <c r="I39" s="620"/>
      <c r="J39" s="621"/>
      <c r="K39" s="601">
        <f t="shared" si="4"/>
        <v>0</v>
      </c>
      <c r="M39" s="36"/>
    </row>
    <row r="40" spans="1:13" x14ac:dyDescent="0.2">
      <c r="A40" s="358">
        <v>32</v>
      </c>
      <c r="B40" s="537" t="s">
        <v>97</v>
      </c>
      <c r="C40" s="150" t="s">
        <v>40</v>
      </c>
      <c r="D40" s="541"/>
      <c r="E40" s="88"/>
      <c r="F40" s="596">
        <f t="shared" si="5"/>
        <v>0</v>
      </c>
      <c r="G40" s="345"/>
      <c r="H40" s="605">
        <f t="shared" si="3"/>
        <v>0</v>
      </c>
      <c r="I40" s="620"/>
      <c r="J40" s="621"/>
      <c r="K40" s="601">
        <f t="shared" si="4"/>
        <v>0</v>
      </c>
      <c r="M40" s="36"/>
    </row>
    <row r="41" spans="1:13" x14ac:dyDescent="0.2">
      <c r="A41" s="358">
        <v>33</v>
      </c>
      <c r="B41" s="593" t="s">
        <v>98</v>
      </c>
      <c r="C41" s="150" t="s">
        <v>38</v>
      </c>
      <c r="D41" s="541"/>
      <c r="E41" s="88"/>
      <c r="F41" s="596">
        <f t="shared" si="5"/>
        <v>0</v>
      </c>
      <c r="G41" s="345"/>
      <c r="H41" s="605">
        <f t="shared" si="3"/>
        <v>0</v>
      </c>
      <c r="I41" s="620"/>
      <c r="J41" s="621"/>
      <c r="K41" s="601">
        <f t="shared" si="4"/>
        <v>0</v>
      </c>
      <c r="M41" s="36"/>
    </row>
    <row r="42" spans="1:13" x14ac:dyDescent="0.2">
      <c r="A42" s="358">
        <v>34</v>
      </c>
      <c r="B42" s="593" t="s">
        <v>99</v>
      </c>
      <c r="C42" s="150" t="s">
        <v>16</v>
      </c>
      <c r="D42" s="541">
        <v>1068750</v>
      </c>
      <c r="E42" s="88"/>
      <c r="F42" s="596">
        <f t="shared" si="5"/>
        <v>1068750</v>
      </c>
      <c r="G42" s="345">
        <v>796224.55</v>
      </c>
      <c r="H42" s="605">
        <f t="shared" si="3"/>
        <v>1864974.55</v>
      </c>
      <c r="I42" s="620"/>
      <c r="J42" s="621"/>
      <c r="K42" s="601">
        <f t="shared" si="4"/>
        <v>1864974.55</v>
      </c>
      <c r="M42" s="36"/>
    </row>
    <row r="43" spans="1:13" x14ac:dyDescent="0.2">
      <c r="A43" s="358">
        <v>35</v>
      </c>
      <c r="B43" s="593" t="s">
        <v>100</v>
      </c>
      <c r="C43" s="150" t="s">
        <v>21</v>
      </c>
      <c r="D43" s="541"/>
      <c r="E43" s="88"/>
      <c r="F43" s="596">
        <f t="shared" si="5"/>
        <v>0</v>
      </c>
      <c r="G43" s="345"/>
      <c r="H43" s="605">
        <f t="shared" si="3"/>
        <v>0</v>
      </c>
      <c r="I43" s="620"/>
      <c r="J43" s="621"/>
      <c r="K43" s="601">
        <f t="shared" si="4"/>
        <v>0</v>
      </c>
      <c r="M43" s="36"/>
    </row>
    <row r="44" spans="1:13" x14ac:dyDescent="0.2">
      <c r="A44" s="358">
        <v>36</v>
      </c>
      <c r="B44" s="593" t="s">
        <v>101</v>
      </c>
      <c r="C44" s="150" t="s">
        <v>25</v>
      </c>
      <c r="D44" s="541">
        <v>1180185</v>
      </c>
      <c r="E44" s="88"/>
      <c r="F44" s="596">
        <f t="shared" si="5"/>
        <v>1180185</v>
      </c>
      <c r="G44" s="345">
        <v>759756.25</v>
      </c>
      <c r="H44" s="605">
        <f t="shared" si="3"/>
        <v>1939941.25</v>
      </c>
      <c r="I44" s="620"/>
      <c r="J44" s="621"/>
      <c r="K44" s="601">
        <f t="shared" si="4"/>
        <v>1939941.25</v>
      </c>
      <c r="M44" s="36"/>
    </row>
    <row r="45" spans="1:13" x14ac:dyDescent="0.2">
      <c r="A45" s="358">
        <v>37</v>
      </c>
      <c r="B45" s="537" t="s">
        <v>102</v>
      </c>
      <c r="C45" s="150" t="s">
        <v>235</v>
      </c>
      <c r="D45" s="541">
        <v>3206250</v>
      </c>
      <c r="E45" s="88"/>
      <c r="F45" s="596">
        <f t="shared" si="5"/>
        <v>3206250</v>
      </c>
      <c r="G45" s="345">
        <v>2279268.75</v>
      </c>
      <c r="H45" s="605">
        <f t="shared" si="3"/>
        <v>5485518.75</v>
      </c>
      <c r="I45" s="620"/>
      <c r="J45" s="621"/>
      <c r="K45" s="601">
        <f t="shared" si="4"/>
        <v>5485518.75</v>
      </c>
      <c r="M45" s="36"/>
    </row>
    <row r="46" spans="1:13" x14ac:dyDescent="0.2">
      <c r="A46" s="358">
        <v>38</v>
      </c>
      <c r="B46" s="593" t="s">
        <v>103</v>
      </c>
      <c r="C46" s="150" t="s">
        <v>236</v>
      </c>
      <c r="D46" s="541">
        <v>855000</v>
      </c>
      <c r="E46" s="88"/>
      <c r="F46" s="596">
        <f t="shared" si="5"/>
        <v>855000</v>
      </c>
      <c r="G46" s="345">
        <v>607805</v>
      </c>
      <c r="H46" s="605">
        <f t="shared" si="3"/>
        <v>1462805</v>
      </c>
      <c r="I46" s="620"/>
      <c r="J46" s="621"/>
      <c r="K46" s="601">
        <f t="shared" si="4"/>
        <v>1462805</v>
      </c>
      <c r="M46" s="36"/>
    </row>
    <row r="47" spans="1:13" x14ac:dyDescent="0.2">
      <c r="A47" s="358">
        <v>39</v>
      </c>
      <c r="B47" s="593" t="s">
        <v>104</v>
      </c>
      <c r="C47" s="150" t="s">
        <v>237</v>
      </c>
      <c r="D47" s="541">
        <v>780900</v>
      </c>
      <c r="E47" s="88"/>
      <c r="F47" s="596">
        <f t="shared" si="5"/>
        <v>780900</v>
      </c>
      <c r="G47" s="345">
        <v>583492.80000000005</v>
      </c>
      <c r="H47" s="605">
        <f t="shared" si="3"/>
        <v>1364392.8</v>
      </c>
      <c r="I47" s="620"/>
      <c r="J47" s="621"/>
      <c r="K47" s="601">
        <f t="shared" si="4"/>
        <v>1364392.8</v>
      </c>
      <c r="M47" s="36"/>
    </row>
    <row r="48" spans="1:13" x14ac:dyDescent="0.2">
      <c r="A48" s="358">
        <v>40</v>
      </c>
      <c r="B48" s="602" t="s">
        <v>105</v>
      </c>
      <c r="C48" s="540" t="s">
        <v>24</v>
      </c>
      <c r="D48" s="541">
        <v>1593150</v>
      </c>
      <c r="E48" s="88"/>
      <c r="F48" s="596">
        <f t="shared" si="5"/>
        <v>1593150</v>
      </c>
      <c r="G48" s="345">
        <v>1154829.5</v>
      </c>
      <c r="H48" s="605">
        <f t="shared" si="3"/>
        <v>2747979.5</v>
      </c>
      <c r="I48" s="620"/>
      <c r="J48" s="621"/>
      <c r="K48" s="601">
        <f t="shared" si="4"/>
        <v>2747979.5</v>
      </c>
      <c r="M48" s="36"/>
    </row>
    <row r="49" spans="1:13" x14ac:dyDescent="0.2">
      <c r="A49" s="358">
        <v>41</v>
      </c>
      <c r="B49" s="593" t="s">
        <v>106</v>
      </c>
      <c r="C49" s="150" t="s">
        <v>20</v>
      </c>
      <c r="D49" s="541">
        <v>814815</v>
      </c>
      <c r="E49" s="88"/>
      <c r="F49" s="596">
        <f t="shared" si="5"/>
        <v>814815</v>
      </c>
      <c r="G49" s="345">
        <v>595648.9</v>
      </c>
      <c r="H49" s="605">
        <f t="shared" si="3"/>
        <v>1410463.9</v>
      </c>
      <c r="I49" s="620"/>
      <c r="J49" s="621"/>
      <c r="K49" s="601">
        <f t="shared" si="4"/>
        <v>1410463.9</v>
      </c>
      <c r="M49" s="36"/>
    </row>
    <row r="50" spans="1:13" x14ac:dyDescent="0.2">
      <c r="A50" s="358">
        <v>42</v>
      </c>
      <c r="B50" s="593" t="s">
        <v>107</v>
      </c>
      <c r="C50" s="150" t="s">
        <v>108</v>
      </c>
      <c r="D50" s="541"/>
      <c r="E50" s="88"/>
      <c r="F50" s="596">
        <f t="shared" si="5"/>
        <v>0</v>
      </c>
      <c r="G50" s="345"/>
      <c r="H50" s="605">
        <f t="shared" si="3"/>
        <v>0</v>
      </c>
      <c r="I50" s="620"/>
      <c r="J50" s="621"/>
      <c r="K50" s="601">
        <f t="shared" si="4"/>
        <v>0</v>
      </c>
      <c r="M50" s="36"/>
    </row>
    <row r="51" spans="1:13" x14ac:dyDescent="0.2">
      <c r="A51" s="358">
        <v>43</v>
      </c>
      <c r="B51" s="537" t="s">
        <v>109</v>
      </c>
      <c r="C51" s="150" t="s">
        <v>110</v>
      </c>
      <c r="D51" s="541"/>
      <c r="E51" s="88"/>
      <c r="F51" s="596">
        <f t="shared" si="5"/>
        <v>0</v>
      </c>
      <c r="G51" s="345"/>
      <c r="H51" s="605">
        <f t="shared" si="3"/>
        <v>0</v>
      </c>
      <c r="I51" s="620"/>
      <c r="J51" s="621"/>
      <c r="K51" s="601">
        <f t="shared" si="4"/>
        <v>0</v>
      </c>
      <c r="M51" s="36"/>
    </row>
    <row r="52" spans="1:13" x14ac:dyDescent="0.2">
      <c r="A52" s="358">
        <v>44</v>
      </c>
      <c r="B52" s="593" t="s">
        <v>111</v>
      </c>
      <c r="C52" s="150" t="s">
        <v>242</v>
      </c>
      <c r="D52" s="541">
        <v>855000</v>
      </c>
      <c r="E52" s="88"/>
      <c r="F52" s="596">
        <f t="shared" si="5"/>
        <v>855000</v>
      </c>
      <c r="G52" s="345">
        <v>632117.19999999995</v>
      </c>
      <c r="H52" s="605">
        <f t="shared" si="3"/>
        <v>1487117.2</v>
      </c>
      <c r="I52" s="620"/>
      <c r="J52" s="621"/>
      <c r="K52" s="601">
        <f t="shared" si="4"/>
        <v>1487117.2</v>
      </c>
      <c r="M52" s="36"/>
    </row>
    <row r="53" spans="1:13" x14ac:dyDescent="0.2">
      <c r="A53" s="358">
        <v>45</v>
      </c>
      <c r="B53" s="537" t="s">
        <v>112</v>
      </c>
      <c r="C53" s="150" t="s">
        <v>2</v>
      </c>
      <c r="D53" s="541">
        <v>1710000</v>
      </c>
      <c r="E53" s="88"/>
      <c r="F53" s="596">
        <f t="shared" si="5"/>
        <v>1710000</v>
      </c>
      <c r="G53" s="345">
        <v>1094049</v>
      </c>
      <c r="H53" s="605">
        <f t="shared" si="3"/>
        <v>2804049</v>
      </c>
      <c r="I53" s="620"/>
      <c r="J53" s="621"/>
      <c r="K53" s="601">
        <f t="shared" si="4"/>
        <v>2804049</v>
      </c>
      <c r="M53" s="36"/>
    </row>
    <row r="54" spans="1:13" x14ac:dyDescent="0.2">
      <c r="A54" s="358">
        <v>46</v>
      </c>
      <c r="B54" s="593" t="s">
        <v>113</v>
      </c>
      <c r="C54" s="150" t="s">
        <v>3</v>
      </c>
      <c r="D54" s="541">
        <v>961875</v>
      </c>
      <c r="E54" s="88"/>
      <c r="F54" s="596">
        <f t="shared" si="5"/>
        <v>961875</v>
      </c>
      <c r="G54" s="345">
        <v>889826.52</v>
      </c>
      <c r="H54" s="605">
        <f t="shared" si="3"/>
        <v>1851701.52</v>
      </c>
      <c r="I54" s="620"/>
      <c r="J54" s="621"/>
      <c r="K54" s="601">
        <f t="shared" si="4"/>
        <v>1851701.52</v>
      </c>
      <c r="M54" s="36"/>
    </row>
    <row r="55" spans="1:13" x14ac:dyDescent="0.2">
      <c r="A55" s="358">
        <v>47</v>
      </c>
      <c r="B55" s="593" t="s">
        <v>114</v>
      </c>
      <c r="C55" s="150" t="s">
        <v>238</v>
      </c>
      <c r="D55" s="541">
        <v>726750</v>
      </c>
      <c r="E55" s="88"/>
      <c r="F55" s="596">
        <f t="shared" si="5"/>
        <v>726750</v>
      </c>
      <c r="G55" s="345">
        <v>30390.25</v>
      </c>
      <c r="H55" s="605">
        <f t="shared" si="3"/>
        <v>757140.25</v>
      </c>
      <c r="I55" s="620"/>
      <c r="J55" s="621"/>
      <c r="K55" s="601">
        <f t="shared" si="4"/>
        <v>757140.25</v>
      </c>
      <c r="M55" s="36"/>
    </row>
    <row r="56" spans="1:13" x14ac:dyDescent="0.2">
      <c r="A56" s="358">
        <v>48</v>
      </c>
      <c r="B56" s="537" t="s">
        <v>115</v>
      </c>
      <c r="C56" s="150" t="s">
        <v>0</v>
      </c>
      <c r="D56" s="541">
        <v>1603125</v>
      </c>
      <c r="E56" s="88"/>
      <c r="F56" s="596">
        <f t="shared" si="5"/>
        <v>1603125</v>
      </c>
      <c r="G56" s="345">
        <v>1359051.98</v>
      </c>
      <c r="H56" s="605">
        <f t="shared" si="3"/>
        <v>2962176.98</v>
      </c>
      <c r="I56" s="620"/>
      <c r="J56" s="621"/>
      <c r="K56" s="601">
        <f t="shared" si="4"/>
        <v>2962176.98</v>
      </c>
      <c r="M56" s="36"/>
    </row>
    <row r="57" spans="1:13" x14ac:dyDescent="0.2">
      <c r="A57" s="358">
        <v>49</v>
      </c>
      <c r="B57" s="537" t="s">
        <v>116</v>
      </c>
      <c r="C57" s="150" t="s">
        <v>4</v>
      </c>
      <c r="D57" s="541">
        <v>641250</v>
      </c>
      <c r="E57" s="88"/>
      <c r="F57" s="596">
        <f t="shared" si="5"/>
        <v>641250</v>
      </c>
      <c r="G57" s="345">
        <v>492322.05</v>
      </c>
      <c r="H57" s="605">
        <f t="shared" si="3"/>
        <v>1133572.05</v>
      </c>
      <c r="I57" s="620"/>
      <c r="J57" s="621"/>
      <c r="K57" s="601">
        <f t="shared" si="4"/>
        <v>1133572.05</v>
      </c>
      <c r="M57" s="36"/>
    </row>
    <row r="58" spans="1:13" x14ac:dyDescent="0.2">
      <c r="A58" s="358">
        <v>50</v>
      </c>
      <c r="B58" s="593" t="s">
        <v>117</v>
      </c>
      <c r="C58" s="150" t="s">
        <v>1</v>
      </c>
      <c r="D58" s="541">
        <v>1138290</v>
      </c>
      <c r="E58" s="88"/>
      <c r="F58" s="596">
        <f t="shared" si="5"/>
        <v>1138290</v>
      </c>
      <c r="G58" s="345">
        <v>759756.25</v>
      </c>
      <c r="H58" s="605">
        <f t="shared" si="3"/>
        <v>1898046.25</v>
      </c>
      <c r="I58" s="620"/>
      <c r="J58" s="621"/>
      <c r="K58" s="601">
        <f t="shared" si="4"/>
        <v>1898046.25</v>
      </c>
      <c r="M58" s="36"/>
    </row>
    <row r="59" spans="1:13" x14ac:dyDescent="0.2">
      <c r="A59" s="358">
        <v>51</v>
      </c>
      <c r="B59" s="537" t="s">
        <v>118</v>
      </c>
      <c r="C59" s="150" t="s">
        <v>239</v>
      </c>
      <c r="D59" s="541">
        <v>1988445</v>
      </c>
      <c r="E59" s="88"/>
      <c r="F59" s="596">
        <f t="shared" si="5"/>
        <v>1988445</v>
      </c>
      <c r="G59" s="345">
        <v>1404029.55</v>
      </c>
      <c r="H59" s="605">
        <f t="shared" si="3"/>
        <v>3392474.55</v>
      </c>
      <c r="I59" s="620"/>
      <c r="J59" s="621"/>
      <c r="K59" s="601">
        <f t="shared" si="4"/>
        <v>3392474.55</v>
      </c>
      <c r="M59" s="36"/>
    </row>
    <row r="60" spans="1:13" x14ac:dyDescent="0.2">
      <c r="A60" s="358">
        <v>52</v>
      </c>
      <c r="B60" s="593" t="s">
        <v>119</v>
      </c>
      <c r="C60" s="150" t="s">
        <v>26</v>
      </c>
      <c r="D60" s="541">
        <v>3206250</v>
      </c>
      <c r="E60" s="88"/>
      <c r="F60" s="596">
        <f t="shared" si="5"/>
        <v>3206250</v>
      </c>
      <c r="G60" s="345">
        <v>2279268.75</v>
      </c>
      <c r="H60" s="605">
        <f t="shared" si="3"/>
        <v>5485518.75</v>
      </c>
      <c r="I60" s="620"/>
      <c r="J60" s="621"/>
      <c r="K60" s="601">
        <f t="shared" si="4"/>
        <v>5485518.75</v>
      </c>
      <c r="M60" s="36"/>
    </row>
    <row r="61" spans="1:13" x14ac:dyDescent="0.2">
      <c r="A61" s="358">
        <v>53</v>
      </c>
      <c r="B61" s="537" t="s">
        <v>120</v>
      </c>
      <c r="C61" s="150" t="s">
        <v>240</v>
      </c>
      <c r="D61" s="541">
        <v>919125</v>
      </c>
      <c r="E61" s="88"/>
      <c r="F61" s="596">
        <f t="shared" si="5"/>
        <v>919125</v>
      </c>
      <c r="G61" s="345">
        <v>695328.92</v>
      </c>
      <c r="H61" s="605">
        <f t="shared" si="3"/>
        <v>1614453.92</v>
      </c>
      <c r="I61" s="620"/>
      <c r="J61" s="621"/>
      <c r="K61" s="601">
        <f t="shared" si="4"/>
        <v>1614453.92</v>
      </c>
      <c r="M61" s="36"/>
    </row>
    <row r="62" spans="1:13" x14ac:dyDescent="0.2">
      <c r="A62" s="358">
        <v>54</v>
      </c>
      <c r="B62" s="537" t="s">
        <v>121</v>
      </c>
      <c r="C62" s="150" t="s">
        <v>122</v>
      </c>
      <c r="D62" s="541"/>
      <c r="E62" s="88"/>
      <c r="F62" s="596">
        <f t="shared" si="5"/>
        <v>0</v>
      </c>
      <c r="G62" s="345"/>
      <c r="H62" s="605">
        <f t="shared" si="3"/>
        <v>0</v>
      </c>
      <c r="I62" s="620"/>
      <c r="J62" s="621"/>
      <c r="K62" s="601">
        <f t="shared" si="4"/>
        <v>0</v>
      </c>
      <c r="M62" s="36"/>
    </row>
    <row r="63" spans="1:13" x14ac:dyDescent="0.2">
      <c r="A63" s="358">
        <v>55</v>
      </c>
      <c r="B63" s="537" t="s">
        <v>244</v>
      </c>
      <c r="C63" s="150" t="s">
        <v>243</v>
      </c>
      <c r="D63" s="541"/>
      <c r="E63" s="88"/>
      <c r="F63" s="596">
        <f t="shared" si="5"/>
        <v>0</v>
      </c>
      <c r="G63" s="345"/>
      <c r="H63" s="605">
        <f t="shared" si="3"/>
        <v>0</v>
      </c>
      <c r="I63" s="620"/>
      <c r="J63" s="621"/>
      <c r="K63" s="601">
        <f t="shared" si="4"/>
        <v>0</v>
      </c>
      <c r="M63" s="36"/>
    </row>
    <row r="64" spans="1:13" x14ac:dyDescent="0.2">
      <c r="A64" s="358">
        <v>56</v>
      </c>
      <c r="B64" s="357" t="s">
        <v>260</v>
      </c>
      <c r="C64" s="154" t="s">
        <v>261</v>
      </c>
      <c r="D64" s="541"/>
      <c r="E64" s="88"/>
      <c r="F64" s="596">
        <f t="shared" si="5"/>
        <v>0</v>
      </c>
      <c r="G64" s="345"/>
      <c r="H64" s="605">
        <f t="shared" si="3"/>
        <v>0</v>
      </c>
      <c r="I64" s="620"/>
      <c r="J64" s="621"/>
      <c r="K64" s="601">
        <f t="shared" si="4"/>
        <v>0</v>
      </c>
      <c r="M64" s="36"/>
    </row>
    <row r="65" spans="1:13" x14ac:dyDescent="0.2">
      <c r="A65" s="358">
        <v>57</v>
      </c>
      <c r="B65" s="537" t="s">
        <v>123</v>
      </c>
      <c r="C65" s="150" t="s">
        <v>53</v>
      </c>
      <c r="D65" s="541"/>
      <c r="E65" s="88"/>
      <c r="F65" s="596">
        <f t="shared" si="5"/>
        <v>0</v>
      </c>
      <c r="G65" s="345"/>
      <c r="H65" s="605">
        <f t="shared" si="3"/>
        <v>0</v>
      </c>
      <c r="I65" s="620"/>
      <c r="J65" s="621"/>
      <c r="K65" s="601">
        <f t="shared" si="4"/>
        <v>0</v>
      </c>
      <c r="M65" s="36"/>
    </row>
    <row r="66" spans="1:13" x14ac:dyDescent="0.2">
      <c r="A66" s="358">
        <v>58</v>
      </c>
      <c r="B66" s="537" t="s">
        <v>124</v>
      </c>
      <c r="C66" s="150" t="s">
        <v>262</v>
      </c>
      <c r="D66" s="541"/>
      <c r="E66" s="88"/>
      <c r="F66" s="596">
        <f t="shared" si="5"/>
        <v>0</v>
      </c>
      <c r="G66" s="345"/>
      <c r="H66" s="605">
        <f t="shared" si="3"/>
        <v>0</v>
      </c>
      <c r="I66" s="620"/>
      <c r="J66" s="621"/>
      <c r="K66" s="601">
        <f t="shared" si="4"/>
        <v>0</v>
      </c>
      <c r="M66" s="36"/>
    </row>
    <row r="67" spans="1:13" x14ac:dyDescent="0.2">
      <c r="A67" s="358">
        <v>59</v>
      </c>
      <c r="B67" s="537" t="s">
        <v>125</v>
      </c>
      <c r="C67" s="150" t="s">
        <v>126</v>
      </c>
      <c r="D67" s="541"/>
      <c r="E67" s="88"/>
      <c r="F67" s="596">
        <f t="shared" si="5"/>
        <v>0</v>
      </c>
      <c r="G67" s="345"/>
      <c r="H67" s="605">
        <f t="shared" si="3"/>
        <v>0</v>
      </c>
      <c r="I67" s="620"/>
      <c r="J67" s="621"/>
      <c r="K67" s="601">
        <f t="shared" si="4"/>
        <v>0</v>
      </c>
      <c r="M67" s="36"/>
    </row>
    <row r="68" spans="1:13" x14ac:dyDescent="0.2">
      <c r="A68" s="358">
        <v>60</v>
      </c>
      <c r="B68" s="593" t="s">
        <v>127</v>
      </c>
      <c r="C68" s="150" t="s">
        <v>263</v>
      </c>
      <c r="D68" s="541"/>
      <c r="E68" s="88"/>
      <c r="F68" s="596">
        <f t="shared" si="5"/>
        <v>0</v>
      </c>
      <c r="G68" s="345"/>
      <c r="H68" s="605">
        <f t="shared" si="3"/>
        <v>0</v>
      </c>
      <c r="I68" s="620"/>
      <c r="J68" s="621"/>
      <c r="K68" s="601">
        <f t="shared" si="4"/>
        <v>0</v>
      </c>
      <c r="M68" s="36"/>
    </row>
    <row r="69" spans="1:13" x14ac:dyDescent="0.2">
      <c r="A69" s="358">
        <v>61</v>
      </c>
      <c r="B69" s="593" t="s">
        <v>128</v>
      </c>
      <c r="C69" s="150" t="s">
        <v>304</v>
      </c>
      <c r="D69" s="541"/>
      <c r="E69" s="88"/>
      <c r="F69" s="596">
        <f t="shared" si="5"/>
        <v>0</v>
      </c>
      <c r="G69" s="345"/>
      <c r="H69" s="605">
        <f t="shared" si="3"/>
        <v>0</v>
      </c>
      <c r="I69" s="620"/>
      <c r="J69" s="621"/>
      <c r="K69" s="601">
        <f t="shared" si="4"/>
        <v>0</v>
      </c>
      <c r="M69" s="36"/>
    </row>
    <row r="70" spans="1:13" ht="24" x14ac:dyDescent="0.2">
      <c r="A70" s="358">
        <v>62</v>
      </c>
      <c r="B70" s="593" t="s">
        <v>129</v>
      </c>
      <c r="C70" s="150" t="s">
        <v>264</v>
      </c>
      <c r="D70" s="541"/>
      <c r="E70" s="88"/>
      <c r="F70" s="596">
        <f t="shared" si="5"/>
        <v>0</v>
      </c>
      <c r="G70" s="345"/>
      <c r="H70" s="605">
        <f t="shared" si="3"/>
        <v>0</v>
      </c>
      <c r="I70" s="620"/>
      <c r="J70" s="621"/>
      <c r="K70" s="601">
        <f t="shared" si="4"/>
        <v>0</v>
      </c>
      <c r="M70" s="36"/>
    </row>
    <row r="71" spans="1:13" ht="24" x14ac:dyDescent="0.2">
      <c r="A71" s="358">
        <v>63</v>
      </c>
      <c r="B71" s="537" t="s">
        <v>130</v>
      </c>
      <c r="C71" s="150" t="s">
        <v>265</v>
      </c>
      <c r="D71" s="541"/>
      <c r="E71" s="88"/>
      <c r="F71" s="596">
        <f t="shared" si="5"/>
        <v>0</v>
      </c>
      <c r="G71" s="345"/>
      <c r="H71" s="605">
        <f t="shared" si="3"/>
        <v>0</v>
      </c>
      <c r="I71" s="620"/>
      <c r="J71" s="621"/>
      <c r="K71" s="601">
        <f t="shared" si="4"/>
        <v>0</v>
      </c>
      <c r="M71" s="36"/>
    </row>
    <row r="72" spans="1:13" x14ac:dyDescent="0.2">
      <c r="A72" s="358">
        <v>64</v>
      </c>
      <c r="B72" s="593" t="s">
        <v>131</v>
      </c>
      <c r="C72" s="150" t="s">
        <v>266</v>
      </c>
      <c r="D72" s="541"/>
      <c r="E72" s="88"/>
      <c r="F72" s="596">
        <f t="shared" si="5"/>
        <v>0</v>
      </c>
      <c r="G72" s="345"/>
      <c r="H72" s="605">
        <f t="shared" si="3"/>
        <v>0</v>
      </c>
      <c r="I72" s="620"/>
      <c r="J72" s="621"/>
      <c r="K72" s="601">
        <f t="shared" si="4"/>
        <v>0</v>
      </c>
      <c r="M72" s="36"/>
    </row>
    <row r="73" spans="1:13" x14ac:dyDescent="0.2">
      <c r="A73" s="358">
        <v>65</v>
      </c>
      <c r="B73" s="593" t="s">
        <v>132</v>
      </c>
      <c r="C73" s="150" t="s">
        <v>52</v>
      </c>
      <c r="D73" s="541"/>
      <c r="E73" s="88"/>
      <c r="F73" s="596">
        <f t="shared" si="5"/>
        <v>0</v>
      </c>
      <c r="G73" s="345"/>
      <c r="H73" s="605">
        <f t="shared" si="3"/>
        <v>0</v>
      </c>
      <c r="I73" s="620"/>
      <c r="J73" s="621"/>
      <c r="K73" s="601">
        <f t="shared" si="4"/>
        <v>0</v>
      </c>
      <c r="M73" s="36"/>
    </row>
    <row r="74" spans="1:13" x14ac:dyDescent="0.2">
      <c r="A74" s="358">
        <v>66</v>
      </c>
      <c r="B74" s="593" t="s">
        <v>133</v>
      </c>
      <c r="C74" s="150" t="s">
        <v>267</v>
      </c>
      <c r="D74" s="541"/>
      <c r="E74" s="88"/>
      <c r="F74" s="596">
        <f t="shared" si="5"/>
        <v>0</v>
      </c>
      <c r="G74" s="345"/>
      <c r="H74" s="605">
        <f t="shared" ref="H74:H137" si="6">SUM(F74:G74)</f>
        <v>0</v>
      </c>
      <c r="I74" s="620"/>
      <c r="J74" s="621"/>
      <c r="K74" s="601">
        <f t="shared" ref="K74:K137" si="7">H74+I74+J74</f>
        <v>0</v>
      </c>
      <c r="M74" s="36"/>
    </row>
    <row r="75" spans="1:13" ht="24" x14ac:dyDescent="0.2">
      <c r="A75" s="358">
        <v>67</v>
      </c>
      <c r="B75" s="593" t="s">
        <v>134</v>
      </c>
      <c r="C75" s="150" t="s">
        <v>268</v>
      </c>
      <c r="D75" s="541"/>
      <c r="E75" s="88"/>
      <c r="F75" s="596">
        <f t="shared" ref="F75:F138" si="8">SUM(D75:E75)</f>
        <v>0</v>
      </c>
      <c r="G75" s="345"/>
      <c r="H75" s="605">
        <f t="shared" si="6"/>
        <v>0</v>
      </c>
      <c r="I75" s="620"/>
      <c r="J75" s="621"/>
      <c r="K75" s="601">
        <f t="shared" si="7"/>
        <v>0</v>
      </c>
      <c r="M75" s="36"/>
    </row>
    <row r="76" spans="1:13" ht="24" x14ac:dyDescent="0.2">
      <c r="A76" s="358">
        <v>68</v>
      </c>
      <c r="B76" s="593" t="s">
        <v>135</v>
      </c>
      <c r="C76" s="150" t="s">
        <v>269</v>
      </c>
      <c r="D76" s="541"/>
      <c r="E76" s="88"/>
      <c r="F76" s="596">
        <f t="shared" si="8"/>
        <v>0</v>
      </c>
      <c r="G76" s="345"/>
      <c r="H76" s="605">
        <f t="shared" si="6"/>
        <v>0</v>
      </c>
      <c r="I76" s="620"/>
      <c r="J76" s="621"/>
      <c r="K76" s="601">
        <f t="shared" si="7"/>
        <v>0</v>
      </c>
      <c r="M76" s="36"/>
    </row>
    <row r="77" spans="1:13" ht="24" x14ac:dyDescent="0.2">
      <c r="A77" s="358">
        <v>69</v>
      </c>
      <c r="B77" s="593" t="s">
        <v>136</v>
      </c>
      <c r="C77" s="150" t="s">
        <v>270</v>
      </c>
      <c r="D77" s="541"/>
      <c r="E77" s="88"/>
      <c r="F77" s="596">
        <f t="shared" si="8"/>
        <v>0</v>
      </c>
      <c r="G77" s="345"/>
      <c r="H77" s="605">
        <f t="shared" si="6"/>
        <v>0</v>
      </c>
      <c r="I77" s="620"/>
      <c r="J77" s="621"/>
      <c r="K77" s="601">
        <f t="shared" si="7"/>
        <v>0</v>
      </c>
      <c r="M77" s="36"/>
    </row>
    <row r="78" spans="1:13" ht="24" x14ac:dyDescent="0.2">
      <c r="A78" s="358">
        <v>70</v>
      </c>
      <c r="B78" s="593" t="s">
        <v>137</v>
      </c>
      <c r="C78" s="150" t="s">
        <v>271</v>
      </c>
      <c r="D78" s="541"/>
      <c r="E78" s="88"/>
      <c r="F78" s="596">
        <f t="shared" si="8"/>
        <v>0</v>
      </c>
      <c r="G78" s="345"/>
      <c r="H78" s="605">
        <f t="shared" si="6"/>
        <v>0</v>
      </c>
      <c r="I78" s="620"/>
      <c r="J78" s="621"/>
      <c r="K78" s="601">
        <f t="shared" si="7"/>
        <v>0</v>
      </c>
      <c r="M78" s="36"/>
    </row>
    <row r="79" spans="1:13" ht="24" x14ac:dyDescent="0.2">
      <c r="A79" s="358">
        <v>71</v>
      </c>
      <c r="B79" s="537" t="s">
        <v>138</v>
      </c>
      <c r="C79" s="150" t="s">
        <v>272</v>
      </c>
      <c r="D79" s="541"/>
      <c r="E79" s="88"/>
      <c r="F79" s="596">
        <f t="shared" si="8"/>
        <v>0</v>
      </c>
      <c r="G79" s="345"/>
      <c r="H79" s="605">
        <f t="shared" si="6"/>
        <v>0</v>
      </c>
      <c r="I79" s="620"/>
      <c r="J79" s="621"/>
      <c r="K79" s="601">
        <f t="shared" si="7"/>
        <v>0</v>
      </c>
      <c r="M79" s="36"/>
    </row>
    <row r="80" spans="1:13" ht="24" x14ac:dyDescent="0.2">
      <c r="A80" s="358">
        <v>72</v>
      </c>
      <c r="B80" s="593" t="s">
        <v>139</v>
      </c>
      <c r="C80" s="150" t="s">
        <v>273</v>
      </c>
      <c r="D80" s="541"/>
      <c r="E80" s="88"/>
      <c r="F80" s="596">
        <f t="shared" si="8"/>
        <v>0</v>
      </c>
      <c r="G80" s="345"/>
      <c r="H80" s="605">
        <f t="shared" si="6"/>
        <v>0</v>
      </c>
      <c r="I80" s="620"/>
      <c r="J80" s="621"/>
      <c r="K80" s="601">
        <f t="shared" si="7"/>
        <v>0</v>
      </c>
      <c r="M80" s="36"/>
    </row>
    <row r="81" spans="1:13" ht="24" x14ac:dyDescent="0.2">
      <c r="A81" s="358">
        <v>73</v>
      </c>
      <c r="B81" s="537" t="s">
        <v>140</v>
      </c>
      <c r="C81" s="150" t="s">
        <v>274</v>
      </c>
      <c r="D81" s="541"/>
      <c r="E81" s="88"/>
      <c r="F81" s="596">
        <f t="shared" si="8"/>
        <v>0</v>
      </c>
      <c r="G81" s="345"/>
      <c r="H81" s="605">
        <f t="shared" si="6"/>
        <v>0</v>
      </c>
      <c r="I81" s="620"/>
      <c r="J81" s="621"/>
      <c r="K81" s="601">
        <f t="shared" si="7"/>
        <v>0</v>
      </c>
      <c r="M81" s="36"/>
    </row>
    <row r="82" spans="1:13" x14ac:dyDescent="0.2">
      <c r="A82" s="358">
        <v>74</v>
      </c>
      <c r="B82" s="593" t="s">
        <v>141</v>
      </c>
      <c r="C82" s="150" t="s">
        <v>142</v>
      </c>
      <c r="D82" s="541"/>
      <c r="E82" s="88"/>
      <c r="F82" s="596">
        <f t="shared" si="8"/>
        <v>0</v>
      </c>
      <c r="G82" s="345"/>
      <c r="H82" s="605">
        <f t="shared" si="6"/>
        <v>0</v>
      </c>
      <c r="I82" s="620"/>
      <c r="J82" s="621"/>
      <c r="K82" s="601">
        <f t="shared" si="7"/>
        <v>0</v>
      </c>
      <c r="M82" s="36"/>
    </row>
    <row r="83" spans="1:13" x14ac:dyDescent="0.2">
      <c r="A83" s="358">
        <v>75</v>
      </c>
      <c r="B83" s="537" t="s">
        <v>143</v>
      </c>
      <c r="C83" s="150" t="s">
        <v>275</v>
      </c>
      <c r="D83" s="541"/>
      <c r="E83" s="88"/>
      <c r="F83" s="596">
        <f t="shared" si="8"/>
        <v>0</v>
      </c>
      <c r="G83" s="345"/>
      <c r="H83" s="605">
        <f t="shared" si="6"/>
        <v>0</v>
      </c>
      <c r="I83" s="620"/>
      <c r="J83" s="621"/>
      <c r="K83" s="601">
        <f t="shared" si="7"/>
        <v>0</v>
      </c>
      <c r="M83" s="36"/>
    </row>
    <row r="84" spans="1:13" x14ac:dyDescent="0.2">
      <c r="A84" s="358">
        <v>76</v>
      </c>
      <c r="B84" s="537" t="s">
        <v>144</v>
      </c>
      <c r="C84" s="150" t="s">
        <v>35</v>
      </c>
      <c r="D84" s="541"/>
      <c r="E84" s="88"/>
      <c r="F84" s="596">
        <f t="shared" si="8"/>
        <v>0</v>
      </c>
      <c r="G84" s="345"/>
      <c r="H84" s="605">
        <f t="shared" si="6"/>
        <v>0</v>
      </c>
      <c r="I84" s="620"/>
      <c r="J84" s="621"/>
      <c r="K84" s="601">
        <f t="shared" si="7"/>
        <v>0</v>
      </c>
      <c r="M84" s="36"/>
    </row>
    <row r="85" spans="1:13" x14ac:dyDescent="0.2">
      <c r="A85" s="358">
        <v>77</v>
      </c>
      <c r="B85" s="593" t="s">
        <v>145</v>
      </c>
      <c r="C85" s="150" t="s">
        <v>37</v>
      </c>
      <c r="D85" s="541"/>
      <c r="E85" s="88"/>
      <c r="F85" s="596">
        <f t="shared" si="8"/>
        <v>0</v>
      </c>
      <c r="G85" s="345"/>
      <c r="H85" s="605">
        <f t="shared" si="6"/>
        <v>0</v>
      </c>
      <c r="I85" s="620"/>
      <c r="J85" s="621"/>
      <c r="K85" s="601">
        <f t="shared" si="7"/>
        <v>0</v>
      </c>
      <c r="M85" s="36"/>
    </row>
    <row r="86" spans="1:13" x14ac:dyDescent="0.2">
      <c r="A86" s="358">
        <v>78</v>
      </c>
      <c r="B86" s="593" t="s">
        <v>146</v>
      </c>
      <c r="C86" s="150" t="s">
        <v>36</v>
      </c>
      <c r="D86" s="541"/>
      <c r="E86" s="88"/>
      <c r="F86" s="596">
        <f t="shared" si="8"/>
        <v>0</v>
      </c>
      <c r="G86" s="345"/>
      <c r="H86" s="605">
        <f t="shared" si="6"/>
        <v>0</v>
      </c>
      <c r="I86" s="620"/>
      <c r="J86" s="621"/>
      <c r="K86" s="601">
        <f t="shared" si="7"/>
        <v>0</v>
      </c>
      <c r="M86" s="36"/>
    </row>
    <row r="87" spans="1:13" x14ac:dyDescent="0.2">
      <c r="A87" s="358">
        <v>79</v>
      </c>
      <c r="B87" s="593" t="s">
        <v>147</v>
      </c>
      <c r="C87" s="150" t="s">
        <v>51</v>
      </c>
      <c r="D87" s="541"/>
      <c r="E87" s="88"/>
      <c r="F87" s="596">
        <f t="shared" si="8"/>
        <v>0</v>
      </c>
      <c r="G87" s="345"/>
      <c r="H87" s="605">
        <f t="shared" si="6"/>
        <v>0</v>
      </c>
      <c r="I87" s="620"/>
      <c r="J87" s="621"/>
      <c r="K87" s="601">
        <f t="shared" si="7"/>
        <v>0</v>
      </c>
      <c r="M87" s="36"/>
    </row>
    <row r="88" spans="1:13" x14ac:dyDescent="0.2">
      <c r="A88" s="358">
        <v>80</v>
      </c>
      <c r="B88" s="593" t="s">
        <v>148</v>
      </c>
      <c r="C88" s="150" t="s">
        <v>254</v>
      </c>
      <c r="D88" s="541"/>
      <c r="E88" s="88"/>
      <c r="F88" s="596">
        <f t="shared" si="8"/>
        <v>0</v>
      </c>
      <c r="G88" s="345"/>
      <c r="H88" s="605">
        <f t="shared" si="6"/>
        <v>0</v>
      </c>
      <c r="I88" s="620"/>
      <c r="J88" s="621"/>
      <c r="K88" s="601">
        <f t="shared" si="7"/>
        <v>0</v>
      </c>
      <c r="M88" s="36"/>
    </row>
    <row r="89" spans="1:13" x14ac:dyDescent="0.2">
      <c r="A89" s="358">
        <v>81</v>
      </c>
      <c r="B89" s="593" t="s">
        <v>149</v>
      </c>
      <c r="C89" s="84" t="s">
        <v>334</v>
      </c>
      <c r="D89" s="541"/>
      <c r="E89" s="88"/>
      <c r="F89" s="596">
        <f t="shared" si="8"/>
        <v>0</v>
      </c>
      <c r="G89" s="345"/>
      <c r="H89" s="605">
        <f t="shared" si="6"/>
        <v>0</v>
      </c>
      <c r="I89" s="620"/>
      <c r="J89" s="621"/>
      <c r="K89" s="601">
        <f t="shared" si="7"/>
        <v>0</v>
      </c>
      <c r="M89" s="36"/>
    </row>
    <row r="90" spans="1:13" x14ac:dyDescent="0.2">
      <c r="A90" s="358">
        <v>82</v>
      </c>
      <c r="B90" s="68" t="s">
        <v>150</v>
      </c>
      <c r="C90" s="154" t="s">
        <v>291</v>
      </c>
      <c r="D90" s="541"/>
      <c r="E90" s="88"/>
      <c r="F90" s="596">
        <f t="shared" si="8"/>
        <v>0</v>
      </c>
      <c r="G90" s="345"/>
      <c r="H90" s="605">
        <f t="shared" si="6"/>
        <v>0</v>
      </c>
      <c r="I90" s="620"/>
      <c r="J90" s="621"/>
      <c r="K90" s="601">
        <f t="shared" si="7"/>
        <v>0</v>
      </c>
      <c r="M90" s="36"/>
    </row>
    <row r="91" spans="1:13" ht="24" x14ac:dyDescent="0.2">
      <c r="A91" s="403">
        <v>83</v>
      </c>
      <c r="B91" s="385" t="s">
        <v>151</v>
      </c>
      <c r="C91" s="154" t="s">
        <v>276</v>
      </c>
      <c r="D91" s="541"/>
      <c r="E91" s="88"/>
      <c r="F91" s="596">
        <f t="shared" si="8"/>
        <v>0</v>
      </c>
      <c r="G91" s="345"/>
      <c r="H91" s="605">
        <f t="shared" si="6"/>
        <v>0</v>
      </c>
      <c r="I91" s="620"/>
      <c r="J91" s="621"/>
      <c r="K91" s="601">
        <f t="shared" si="7"/>
        <v>0</v>
      </c>
      <c r="M91" s="36"/>
    </row>
    <row r="92" spans="1:13" ht="36" x14ac:dyDescent="0.2">
      <c r="A92" s="403"/>
      <c r="B92" s="385"/>
      <c r="C92" s="84" t="s">
        <v>330</v>
      </c>
      <c r="D92" s="541"/>
      <c r="E92" s="88"/>
      <c r="F92" s="596">
        <f t="shared" si="8"/>
        <v>0</v>
      </c>
      <c r="G92" s="345"/>
      <c r="H92" s="605">
        <f t="shared" si="6"/>
        <v>0</v>
      </c>
      <c r="I92" s="620"/>
      <c r="J92" s="621"/>
      <c r="K92" s="601">
        <f t="shared" si="7"/>
        <v>0</v>
      </c>
      <c r="M92" s="36"/>
    </row>
    <row r="93" spans="1:13" ht="24" x14ac:dyDescent="0.2">
      <c r="A93" s="403"/>
      <c r="B93" s="385"/>
      <c r="C93" s="84" t="s">
        <v>277</v>
      </c>
      <c r="D93" s="541"/>
      <c r="E93" s="88"/>
      <c r="F93" s="596">
        <f t="shared" si="8"/>
        <v>0</v>
      </c>
      <c r="G93" s="345"/>
      <c r="H93" s="605">
        <f t="shared" si="6"/>
        <v>0</v>
      </c>
      <c r="I93" s="620"/>
      <c r="J93" s="621"/>
      <c r="K93" s="601">
        <f t="shared" si="7"/>
        <v>0</v>
      </c>
      <c r="M93" s="36"/>
    </row>
    <row r="94" spans="1:13" ht="36" x14ac:dyDescent="0.2">
      <c r="A94" s="403"/>
      <c r="B94" s="385"/>
      <c r="C94" s="175" t="s">
        <v>331</v>
      </c>
      <c r="D94" s="541"/>
      <c r="E94" s="88"/>
      <c r="F94" s="596">
        <f t="shared" si="8"/>
        <v>0</v>
      </c>
      <c r="G94" s="345"/>
      <c r="H94" s="605">
        <f t="shared" si="6"/>
        <v>0</v>
      </c>
      <c r="I94" s="620"/>
      <c r="J94" s="621"/>
      <c r="K94" s="601">
        <f t="shared" si="7"/>
        <v>0</v>
      </c>
      <c r="M94" s="36"/>
    </row>
    <row r="95" spans="1:13" ht="24" x14ac:dyDescent="0.2">
      <c r="A95" s="358">
        <v>84</v>
      </c>
      <c r="B95" s="537" t="s">
        <v>152</v>
      </c>
      <c r="C95" s="150" t="s">
        <v>50</v>
      </c>
      <c r="D95" s="541"/>
      <c r="E95" s="88"/>
      <c r="F95" s="596">
        <f t="shared" si="8"/>
        <v>0</v>
      </c>
      <c r="G95" s="345"/>
      <c r="H95" s="605">
        <f t="shared" si="6"/>
        <v>0</v>
      </c>
      <c r="I95" s="620"/>
      <c r="J95" s="621"/>
      <c r="K95" s="601">
        <f t="shared" si="7"/>
        <v>0</v>
      </c>
      <c r="M95" s="36"/>
    </row>
    <row r="96" spans="1:13" x14ac:dyDescent="0.2">
      <c r="A96" s="358">
        <v>85</v>
      </c>
      <c r="B96" s="593" t="s">
        <v>153</v>
      </c>
      <c r="C96" s="150" t="s">
        <v>154</v>
      </c>
      <c r="D96" s="541"/>
      <c r="E96" s="88"/>
      <c r="F96" s="596">
        <f t="shared" si="8"/>
        <v>0</v>
      </c>
      <c r="G96" s="345"/>
      <c r="H96" s="605">
        <f t="shared" si="6"/>
        <v>0</v>
      </c>
      <c r="I96" s="620"/>
      <c r="J96" s="621"/>
      <c r="K96" s="601">
        <f t="shared" si="7"/>
        <v>0</v>
      </c>
      <c r="M96" s="36"/>
    </row>
    <row r="97" spans="1:13" x14ac:dyDescent="0.2">
      <c r="A97" s="358">
        <v>86</v>
      </c>
      <c r="B97" s="537" t="s">
        <v>155</v>
      </c>
      <c r="C97" s="150" t="s">
        <v>156</v>
      </c>
      <c r="D97" s="541"/>
      <c r="E97" s="88"/>
      <c r="F97" s="596">
        <f t="shared" si="8"/>
        <v>0</v>
      </c>
      <c r="G97" s="345"/>
      <c r="H97" s="605">
        <f t="shared" si="6"/>
        <v>0</v>
      </c>
      <c r="I97" s="620"/>
      <c r="J97" s="621"/>
      <c r="K97" s="601">
        <f t="shared" si="7"/>
        <v>0</v>
      </c>
      <c r="M97" s="36"/>
    </row>
    <row r="98" spans="1:13" x14ac:dyDescent="0.2">
      <c r="A98" s="358">
        <v>87</v>
      </c>
      <c r="B98" s="593" t="s">
        <v>157</v>
      </c>
      <c r="C98" s="150" t="s">
        <v>28</v>
      </c>
      <c r="D98" s="541">
        <v>705375</v>
      </c>
      <c r="E98" s="88"/>
      <c r="F98" s="596">
        <f t="shared" si="8"/>
        <v>705375</v>
      </c>
      <c r="G98" s="345">
        <v>380485.93</v>
      </c>
      <c r="H98" s="605">
        <f t="shared" si="6"/>
        <v>1085860.93</v>
      </c>
      <c r="I98" s="620"/>
      <c r="J98" s="621"/>
      <c r="K98" s="601">
        <f t="shared" si="7"/>
        <v>1085860.93</v>
      </c>
      <c r="M98" s="36"/>
    </row>
    <row r="99" spans="1:13" x14ac:dyDescent="0.2">
      <c r="A99" s="358">
        <v>88</v>
      </c>
      <c r="B99" s="593" t="s">
        <v>158</v>
      </c>
      <c r="C99" s="150" t="s">
        <v>12</v>
      </c>
      <c r="D99" s="541">
        <v>961875</v>
      </c>
      <c r="E99" s="88"/>
      <c r="F99" s="596">
        <f t="shared" si="8"/>
        <v>961875</v>
      </c>
      <c r="G99" s="345">
        <v>719641.12</v>
      </c>
      <c r="H99" s="605">
        <f t="shared" si="6"/>
        <v>1681516.12</v>
      </c>
      <c r="I99" s="620"/>
      <c r="J99" s="621"/>
      <c r="K99" s="601">
        <f t="shared" si="7"/>
        <v>1681516.12</v>
      </c>
      <c r="M99" s="36"/>
    </row>
    <row r="100" spans="1:13" x14ac:dyDescent="0.2">
      <c r="A100" s="358">
        <v>89</v>
      </c>
      <c r="B100" s="593" t="s">
        <v>159</v>
      </c>
      <c r="C100" s="150" t="s">
        <v>27</v>
      </c>
      <c r="D100" s="541">
        <v>1923750</v>
      </c>
      <c r="E100" s="88"/>
      <c r="F100" s="596">
        <f t="shared" si="8"/>
        <v>1923750</v>
      </c>
      <c r="G100" s="345">
        <v>1562058.85</v>
      </c>
      <c r="H100" s="605">
        <f t="shared" si="6"/>
        <v>3485808.85</v>
      </c>
      <c r="I100" s="620"/>
      <c r="J100" s="621"/>
      <c r="K100" s="601">
        <f t="shared" si="7"/>
        <v>3485808.85</v>
      </c>
      <c r="M100" s="36"/>
    </row>
    <row r="101" spans="1:13" x14ac:dyDescent="0.2">
      <c r="A101" s="358">
        <v>90</v>
      </c>
      <c r="B101" s="593" t="s">
        <v>160</v>
      </c>
      <c r="C101" s="150" t="s">
        <v>44</v>
      </c>
      <c r="D101" s="541">
        <v>961875</v>
      </c>
      <c r="E101" s="88"/>
      <c r="F101" s="596">
        <f t="shared" si="8"/>
        <v>961875</v>
      </c>
      <c r="G101" s="345">
        <v>561611.81999999995</v>
      </c>
      <c r="H101" s="605">
        <f t="shared" si="6"/>
        <v>1523486.8199999998</v>
      </c>
      <c r="I101" s="620"/>
      <c r="J101" s="621"/>
      <c r="K101" s="601">
        <f t="shared" si="7"/>
        <v>1523486.8199999998</v>
      </c>
      <c r="M101" s="36"/>
    </row>
    <row r="102" spans="1:13" x14ac:dyDescent="0.2">
      <c r="A102" s="358">
        <v>91</v>
      </c>
      <c r="B102" s="593" t="s">
        <v>161</v>
      </c>
      <c r="C102" s="150" t="s">
        <v>33</v>
      </c>
      <c r="D102" s="541">
        <v>1241745</v>
      </c>
      <c r="E102" s="88"/>
      <c r="F102" s="596">
        <f t="shared" si="8"/>
        <v>1241745</v>
      </c>
      <c r="G102" s="345">
        <v>832692.85</v>
      </c>
      <c r="H102" s="605">
        <f t="shared" si="6"/>
        <v>2074437.85</v>
      </c>
      <c r="I102" s="620"/>
      <c r="J102" s="621"/>
      <c r="K102" s="601">
        <f t="shared" si="7"/>
        <v>2074437.85</v>
      </c>
      <c r="M102" s="36"/>
    </row>
    <row r="103" spans="1:13" x14ac:dyDescent="0.2">
      <c r="A103" s="358">
        <v>92</v>
      </c>
      <c r="B103" s="593" t="s">
        <v>162</v>
      </c>
      <c r="C103" s="150" t="s">
        <v>29</v>
      </c>
      <c r="D103" s="541">
        <v>1745625</v>
      </c>
      <c r="E103" s="88"/>
      <c r="F103" s="596">
        <f t="shared" si="8"/>
        <v>1745625</v>
      </c>
      <c r="G103" s="345">
        <v>1067305.58</v>
      </c>
      <c r="H103" s="605">
        <f t="shared" si="6"/>
        <v>2812930.58</v>
      </c>
      <c r="I103" s="620"/>
      <c r="J103" s="621"/>
      <c r="K103" s="601">
        <f t="shared" si="7"/>
        <v>2812930.58</v>
      </c>
      <c r="M103" s="36"/>
    </row>
    <row r="104" spans="1:13" x14ac:dyDescent="0.2">
      <c r="A104" s="358">
        <v>93</v>
      </c>
      <c r="B104" s="593" t="s">
        <v>163</v>
      </c>
      <c r="C104" s="150" t="s">
        <v>30</v>
      </c>
      <c r="D104" s="541">
        <v>1183605</v>
      </c>
      <c r="E104" s="88"/>
      <c r="F104" s="596">
        <f t="shared" si="8"/>
        <v>1183605</v>
      </c>
      <c r="G104" s="345">
        <v>804733.82</v>
      </c>
      <c r="H104" s="605">
        <f t="shared" si="6"/>
        <v>1988338.8199999998</v>
      </c>
      <c r="I104" s="620"/>
      <c r="J104" s="621"/>
      <c r="K104" s="601">
        <f t="shared" si="7"/>
        <v>1988338.8199999998</v>
      </c>
      <c r="M104" s="36"/>
    </row>
    <row r="105" spans="1:13" x14ac:dyDescent="0.2">
      <c r="A105" s="358">
        <v>94</v>
      </c>
      <c r="B105" s="537" t="s">
        <v>164</v>
      </c>
      <c r="C105" s="150" t="s">
        <v>14</v>
      </c>
      <c r="D105" s="541">
        <v>641250</v>
      </c>
      <c r="E105" s="88"/>
      <c r="F105" s="596">
        <f t="shared" si="8"/>
        <v>641250</v>
      </c>
      <c r="G105" s="345">
        <v>455853.75</v>
      </c>
      <c r="H105" s="605">
        <f t="shared" si="6"/>
        <v>1097103.75</v>
      </c>
      <c r="I105" s="620"/>
      <c r="J105" s="621"/>
      <c r="K105" s="601">
        <f t="shared" si="7"/>
        <v>1097103.75</v>
      </c>
      <c r="M105" s="36"/>
    </row>
    <row r="106" spans="1:13" x14ac:dyDescent="0.2">
      <c r="A106" s="358">
        <v>95</v>
      </c>
      <c r="B106" s="593" t="s">
        <v>165</v>
      </c>
      <c r="C106" s="150" t="s">
        <v>31</v>
      </c>
      <c r="D106" s="541">
        <v>627000</v>
      </c>
      <c r="E106" s="88"/>
      <c r="F106" s="596">
        <f t="shared" si="8"/>
        <v>627000</v>
      </c>
      <c r="G106" s="345">
        <v>455853.75</v>
      </c>
      <c r="H106" s="605">
        <f t="shared" si="6"/>
        <v>1082853.75</v>
      </c>
      <c r="I106" s="620"/>
      <c r="J106" s="621"/>
      <c r="K106" s="601">
        <f t="shared" si="7"/>
        <v>1082853.75</v>
      </c>
      <c r="M106" s="36"/>
    </row>
    <row r="107" spans="1:13" x14ac:dyDescent="0.2">
      <c r="A107" s="358">
        <v>96</v>
      </c>
      <c r="B107" s="593" t="s">
        <v>166</v>
      </c>
      <c r="C107" s="150" t="s">
        <v>15</v>
      </c>
      <c r="D107" s="541">
        <v>883500</v>
      </c>
      <c r="E107" s="88"/>
      <c r="F107" s="596">
        <f t="shared" si="8"/>
        <v>883500</v>
      </c>
      <c r="G107" s="345">
        <v>729366</v>
      </c>
      <c r="H107" s="605">
        <f t="shared" si="6"/>
        <v>1612866</v>
      </c>
      <c r="I107" s="620"/>
      <c r="J107" s="621"/>
      <c r="K107" s="601">
        <f t="shared" si="7"/>
        <v>1612866</v>
      </c>
      <c r="M107" s="36"/>
    </row>
    <row r="108" spans="1:13" x14ac:dyDescent="0.2">
      <c r="A108" s="358">
        <v>97</v>
      </c>
      <c r="B108" s="537" t="s">
        <v>167</v>
      </c>
      <c r="C108" s="150" t="s">
        <v>13</v>
      </c>
      <c r="D108" s="541">
        <v>1291905</v>
      </c>
      <c r="E108" s="88"/>
      <c r="F108" s="596">
        <f t="shared" si="8"/>
        <v>1291905</v>
      </c>
      <c r="G108" s="345">
        <v>1002878.25</v>
      </c>
      <c r="H108" s="605">
        <f t="shared" si="6"/>
        <v>2294783.25</v>
      </c>
      <c r="I108" s="620"/>
      <c r="J108" s="621"/>
      <c r="K108" s="601">
        <f t="shared" si="7"/>
        <v>2294783.25</v>
      </c>
      <c r="M108" s="36"/>
    </row>
    <row r="109" spans="1:13" x14ac:dyDescent="0.2">
      <c r="A109" s="358">
        <v>98</v>
      </c>
      <c r="B109" s="593" t="s">
        <v>168</v>
      </c>
      <c r="C109" s="150" t="s">
        <v>32</v>
      </c>
      <c r="D109" s="541">
        <v>826785</v>
      </c>
      <c r="E109" s="88"/>
      <c r="F109" s="596">
        <f t="shared" si="8"/>
        <v>826785</v>
      </c>
      <c r="G109" s="345">
        <v>577414.75</v>
      </c>
      <c r="H109" s="605">
        <f t="shared" si="6"/>
        <v>1404199.75</v>
      </c>
      <c r="I109" s="620"/>
      <c r="J109" s="621"/>
      <c r="K109" s="601">
        <f t="shared" si="7"/>
        <v>1404199.75</v>
      </c>
      <c r="M109" s="36"/>
    </row>
    <row r="110" spans="1:13" x14ac:dyDescent="0.2">
      <c r="A110" s="358">
        <v>99</v>
      </c>
      <c r="B110" s="537" t="s">
        <v>169</v>
      </c>
      <c r="C110" s="150" t="s">
        <v>54</v>
      </c>
      <c r="D110" s="541">
        <v>1197000</v>
      </c>
      <c r="E110" s="88"/>
      <c r="F110" s="596">
        <f t="shared" si="8"/>
        <v>1197000</v>
      </c>
      <c r="G110" s="345">
        <v>850927</v>
      </c>
      <c r="H110" s="605">
        <f t="shared" si="6"/>
        <v>2047927</v>
      </c>
      <c r="I110" s="620"/>
      <c r="J110" s="621"/>
      <c r="K110" s="601">
        <f t="shared" si="7"/>
        <v>2047927</v>
      </c>
      <c r="M110" s="36"/>
    </row>
    <row r="111" spans="1:13" x14ac:dyDescent="0.2">
      <c r="A111" s="358">
        <v>100</v>
      </c>
      <c r="B111" s="537" t="s">
        <v>170</v>
      </c>
      <c r="C111" s="150" t="s">
        <v>34</v>
      </c>
      <c r="D111" s="541">
        <v>1923750</v>
      </c>
      <c r="E111" s="88"/>
      <c r="F111" s="596">
        <f t="shared" si="8"/>
        <v>1923750</v>
      </c>
      <c r="G111" s="345">
        <v>1367561.25</v>
      </c>
      <c r="H111" s="605">
        <f t="shared" si="6"/>
        <v>3291311.25</v>
      </c>
      <c r="I111" s="620"/>
      <c r="J111" s="621"/>
      <c r="K111" s="601">
        <f t="shared" si="7"/>
        <v>3291311.25</v>
      </c>
      <c r="M111" s="36"/>
    </row>
    <row r="112" spans="1:13" x14ac:dyDescent="0.2">
      <c r="A112" s="358">
        <v>101</v>
      </c>
      <c r="B112" s="593" t="s">
        <v>171</v>
      </c>
      <c r="C112" s="150" t="s">
        <v>241</v>
      </c>
      <c r="D112" s="541">
        <v>919125</v>
      </c>
      <c r="E112" s="88"/>
      <c r="F112" s="596">
        <f t="shared" si="8"/>
        <v>919125</v>
      </c>
      <c r="G112" s="345">
        <v>678310.38</v>
      </c>
      <c r="H112" s="605">
        <f t="shared" si="6"/>
        <v>1597435.38</v>
      </c>
      <c r="I112" s="620"/>
      <c r="J112" s="621"/>
      <c r="K112" s="601">
        <f t="shared" si="7"/>
        <v>1597435.38</v>
      </c>
      <c r="M112" s="36"/>
    </row>
    <row r="113" spans="1:13" x14ac:dyDescent="0.2">
      <c r="A113" s="358">
        <v>102</v>
      </c>
      <c r="B113" s="593" t="s">
        <v>172</v>
      </c>
      <c r="C113" s="150" t="s">
        <v>173</v>
      </c>
      <c r="D113" s="541"/>
      <c r="E113" s="88"/>
      <c r="F113" s="596">
        <f t="shared" si="8"/>
        <v>0</v>
      </c>
      <c r="G113" s="345"/>
      <c r="H113" s="605">
        <f t="shared" si="6"/>
        <v>0</v>
      </c>
      <c r="I113" s="620"/>
      <c r="J113" s="621"/>
      <c r="K113" s="601">
        <f t="shared" si="7"/>
        <v>0</v>
      </c>
      <c r="M113" s="36"/>
    </row>
    <row r="114" spans="1:13" x14ac:dyDescent="0.2">
      <c r="A114" s="358">
        <v>103</v>
      </c>
      <c r="B114" s="593" t="s">
        <v>174</v>
      </c>
      <c r="C114" s="150" t="s">
        <v>175</v>
      </c>
      <c r="D114" s="541"/>
      <c r="E114" s="88"/>
      <c r="F114" s="596">
        <f t="shared" si="8"/>
        <v>0</v>
      </c>
      <c r="G114" s="345"/>
      <c r="H114" s="605">
        <f t="shared" si="6"/>
        <v>0</v>
      </c>
      <c r="I114" s="620"/>
      <c r="J114" s="621"/>
      <c r="K114" s="601">
        <f t="shared" si="7"/>
        <v>0</v>
      </c>
      <c r="M114" s="36"/>
    </row>
    <row r="115" spans="1:13" x14ac:dyDescent="0.2">
      <c r="A115" s="358">
        <v>104</v>
      </c>
      <c r="B115" s="593" t="s">
        <v>176</v>
      </c>
      <c r="C115" s="150" t="s">
        <v>177</v>
      </c>
      <c r="D115" s="541"/>
      <c r="E115" s="88"/>
      <c r="F115" s="596">
        <f t="shared" si="8"/>
        <v>0</v>
      </c>
      <c r="G115" s="345"/>
      <c r="H115" s="605">
        <f t="shared" si="6"/>
        <v>0</v>
      </c>
      <c r="I115" s="620"/>
      <c r="J115" s="621"/>
      <c r="K115" s="601">
        <f t="shared" si="7"/>
        <v>0</v>
      </c>
      <c r="M115" s="36"/>
    </row>
    <row r="116" spans="1:13" x14ac:dyDescent="0.2">
      <c r="A116" s="358">
        <v>105</v>
      </c>
      <c r="B116" s="537" t="s">
        <v>178</v>
      </c>
      <c r="C116" s="150" t="s">
        <v>179</v>
      </c>
      <c r="D116" s="541"/>
      <c r="E116" s="88"/>
      <c r="F116" s="596">
        <f t="shared" si="8"/>
        <v>0</v>
      </c>
      <c r="G116" s="345"/>
      <c r="H116" s="605">
        <f t="shared" si="6"/>
        <v>0</v>
      </c>
      <c r="I116" s="620"/>
      <c r="J116" s="621"/>
      <c r="K116" s="601">
        <f t="shared" si="7"/>
        <v>0</v>
      </c>
      <c r="M116" s="36"/>
    </row>
    <row r="117" spans="1:13" x14ac:dyDescent="0.2">
      <c r="A117" s="358">
        <v>106</v>
      </c>
      <c r="B117" s="593" t="s">
        <v>180</v>
      </c>
      <c r="C117" s="150" t="s">
        <v>181</v>
      </c>
      <c r="D117" s="541"/>
      <c r="E117" s="88"/>
      <c r="F117" s="596">
        <f t="shared" si="8"/>
        <v>0</v>
      </c>
      <c r="G117" s="345"/>
      <c r="H117" s="605">
        <f t="shared" si="6"/>
        <v>0</v>
      </c>
      <c r="I117" s="620"/>
      <c r="J117" s="621"/>
      <c r="K117" s="601">
        <f t="shared" si="7"/>
        <v>0</v>
      </c>
      <c r="M117" s="36"/>
    </row>
    <row r="118" spans="1:13" ht="13.5" customHeight="1" x14ac:dyDescent="0.2">
      <c r="A118" s="358">
        <v>107</v>
      </c>
      <c r="B118" s="593" t="s">
        <v>182</v>
      </c>
      <c r="C118" s="150" t="s">
        <v>183</v>
      </c>
      <c r="D118" s="541"/>
      <c r="E118" s="88"/>
      <c r="F118" s="596">
        <f t="shared" si="8"/>
        <v>0</v>
      </c>
      <c r="G118" s="345"/>
      <c r="H118" s="605">
        <f t="shared" si="6"/>
        <v>0</v>
      </c>
      <c r="I118" s="620"/>
      <c r="J118" s="621"/>
      <c r="K118" s="601">
        <f t="shared" si="7"/>
        <v>0</v>
      </c>
      <c r="M118" s="36"/>
    </row>
    <row r="119" spans="1:13" x14ac:dyDescent="0.2">
      <c r="A119" s="358">
        <v>108</v>
      </c>
      <c r="B119" s="593" t="s">
        <v>184</v>
      </c>
      <c r="C119" s="150" t="s">
        <v>185</v>
      </c>
      <c r="D119" s="541"/>
      <c r="E119" s="88"/>
      <c r="F119" s="596">
        <f t="shared" si="8"/>
        <v>0</v>
      </c>
      <c r="G119" s="345"/>
      <c r="H119" s="605">
        <f t="shared" si="6"/>
        <v>0</v>
      </c>
      <c r="I119" s="620"/>
      <c r="J119" s="621"/>
      <c r="K119" s="601">
        <f t="shared" si="7"/>
        <v>0</v>
      </c>
      <c r="M119" s="36"/>
    </row>
    <row r="120" spans="1:13" x14ac:dyDescent="0.2">
      <c r="A120" s="358">
        <v>109</v>
      </c>
      <c r="B120" s="537" t="s">
        <v>186</v>
      </c>
      <c r="C120" s="150" t="s">
        <v>187</v>
      </c>
      <c r="D120" s="541"/>
      <c r="E120" s="88"/>
      <c r="F120" s="596">
        <f t="shared" si="8"/>
        <v>0</v>
      </c>
      <c r="G120" s="345"/>
      <c r="H120" s="605">
        <f t="shared" si="6"/>
        <v>0</v>
      </c>
      <c r="I120" s="620"/>
      <c r="J120" s="621"/>
      <c r="K120" s="601">
        <f t="shared" si="7"/>
        <v>0</v>
      </c>
      <c r="M120" s="36"/>
    </row>
    <row r="121" spans="1:13" x14ac:dyDescent="0.2">
      <c r="A121" s="358">
        <v>110</v>
      </c>
      <c r="B121" s="537" t="s">
        <v>188</v>
      </c>
      <c r="C121" s="150" t="s">
        <v>189</v>
      </c>
      <c r="D121" s="541"/>
      <c r="E121" s="88"/>
      <c r="F121" s="596">
        <f t="shared" si="8"/>
        <v>0</v>
      </c>
      <c r="G121" s="345"/>
      <c r="H121" s="605">
        <f t="shared" si="6"/>
        <v>0</v>
      </c>
      <c r="I121" s="620"/>
      <c r="J121" s="621"/>
      <c r="K121" s="601">
        <f t="shared" si="7"/>
        <v>0</v>
      </c>
      <c r="M121" s="36"/>
    </row>
    <row r="122" spans="1:13" x14ac:dyDescent="0.2">
      <c r="A122" s="358">
        <v>111</v>
      </c>
      <c r="B122" s="72" t="s">
        <v>278</v>
      </c>
      <c r="C122" s="150" t="s">
        <v>250</v>
      </c>
      <c r="D122" s="541"/>
      <c r="E122" s="88"/>
      <c r="F122" s="596">
        <f t="shared" si="8"/>
        <v>0</v>
      </c>
      <c r="G122" s="345"/>
      <c r="H122" s="605">
        <f t="shared" si="6"/>
        <v>0</v>
      </c>
      <c r="I122" s="620"/>
      <c r="J122" s="621"/>
      <c r="K122" s="601">
        <f t="shared" si="7"/>
        <v>0</v>
      </c>
      <c r="M122" s="36"/>
    </row>
    <row r="123" spans="1:13" x14ac:dyDescent="0.2">
      <c r="A123" s="358">
        <v>112</v>
      </c>
      <c r="B123" s="593" t="s">
        <v>190</v>
      </c>
      <c r="C123" s="150" t="s">
        <v>191</v>
      </c>
      <c r="D123" s="541"/>
      <c r="E123" s="88"/>
      <c r="F123" s="596">
        <f t="shared" si="8"/>
        <v>0</v>
      </c>
      <c r="G123" s="345"/>
      <c r="H123" s="605">
        <f t="shared" si="6"/>
        <v>0</v>
      </c>
      <c r="I123" s="620"/>
      <c r="J123" s="621"/>
      <c r="K123" s="601">
        <f t="shared" si="7"/>
        <v>0</v>
      </c>
      <c r="M123" s="36"/>
    </row>
    <row r="124" spans="1:13" x14ac:dyDescent="0.2">
      <c r="A124" s="358">
        <v>113</v>
      </c>
      <c r="B124" s="593" t="s">
        <v>192</v>
      </c>
      <c r="C124" s="150" t="s">
        <v>193</v>
      </c>
      <c r="D124" s="541"/>
      <c r="E124" s="88"/>
      <c r="F124" s="596">
        <f t="shared" si="8"/>
        <v>0</v>
      </c>
      <c r="G124" s="345"/>
      <c r="H124" s="605">
        <f t="shared" si="6"/>
        <v>0</v>
      </c>
      <c r="I124" s="620"/>
      <c r="J124" s="621"/>
      <c r="K124" s="601">
        <f t="shared" si="7"/>
        <v>0</v>
      </c>
      <c r="M124" s="36"/>
    </row>
    <row r="125" spans="1:13" x14ac:dyDescent="0.2">
      <c r="A125" s="358">
        <v>114</v>
      </c>
      <c r="B125" s="593" t="s">
        <v>194</v>
      </c>
      <c r="C125" s="150" t="s">
        <v>195</v>
      </c>
      <c r="D125" s="541"/>
      <c r="E125" s="88"/>
      <c r="F125" s="596">
        <f t="shared" si="8"/>
        <v>0</v>
      </c>
      <c r="G125" s="345"/>
      <c r="H125" s="605">
        <f t="shared" si="6"/>
        <v>0</v>
      </c>
      <c r="I125" s="620"/>
      <c r="J125" s="621"/>
      <c r="K125" s="601">
        <f t="shared" si="7"/>
        <v>0</v>
      </c>
      <c r="M125" s="36"/>
    </row>
    <row r="126" spans="1:13" ht="12.75" customHeight="1" x14ac:dyDescent="0.2">
      <c r="A126" s="358">
        <v>115</v>
      </c>
      <c r="B126" s="357" t="s">
        <v>196</v>
      </c>
      <c r="C126" s="154" t="s">
        <v>294</v>
      </c>
      <c r="D126" s="541"/>
      <c r="E126" s="88"/>
      <c r="F126" s="596">
        <f t="shared" si="8"/>
        <v>0</v>
      </c>
      <c r="G126" s="345"/>
      <c r="H126" s="605">
        <f t="shared" si="6"/>
        <v>0</v>
      </c>
      <c r="I126" s="620"/>
      <c r="J126" s="621"/>
      <c r="K126" s="601">
        <f t="shared" si="7"/>
        <v>0</v>
      </c>
      <c r="M126" s="36"/>
    </row>
    <row r="127" spans="1:13" x14ac:dyDescent="0.2">
      <c r="A127" s="358">
        <v>116</v>
      </c>
      <c r="B127" s="537" t="s">
        <v>197</v>
      </c>
      <c r="C127" s="150" t="s">
        <v>279</v>
      </c>
      <c r="D127" s="541"/>
      <c r="E127" s="88"/>
      <c r="F127" s="596">
        <f t="shared" si="8"/>
        <v>0</v>
      </c>
      <c r="G127" s="345"/>
      <c r="H127" s="605">
        <f t="shared" si="6"/>
        <v>0</v>
      </c>
      <c r="I127" s="620"/>
      <c r="J127" s="621"/>
      <c r="K127" s="601">
        <f t="shared" si="7"/>
        <v>0</v>
      </c>
      <c r="M127" s="36"/>
    </row>
    <row r="128" spans="1:13" x14ac:dyDescent="0.2">
      <c r="A128" s="358">
        <v>117</v>
      </c>
      <c r="B128" s="537" t="s">
        <v>198</v>
      </c>
      <c r="C128" s="150" t="s">
        <v>199</v>
      </c>
      <c r="D128" s="541"/>
      <c r="E128" s="88"/>
      <c r="F128" s="596">
        <f t="shared" si="8"/>
        <v>0</v>
      </c>
      <c r="G128" s="345"/>
      <c r="H128" s="605">
        <f t="shared" si="6"/>
        <v>0</v>
      </c>
      <c r="I128" s="620"/>
      <c r="J128" s="621"/>
      <c r="K128" s="601">
        <f t="shared" si="7"/>
        <v>0</v>
      </c>
      <c r="M128" s="36"/>
    </row>
    <row r="129" spans="1:13" x14ac:dyDescent="0.2">
      <c r="A129" s="358">
        <v>118</v>
      </c>
      <c r="B129" s="537" t="s">
        <v>200</v>
      </c>
      <c r="C129" s="150" t="s">
        <v>201</v>
      </c>
      <c r="D129" s="541"/>
      <c r="E129" s="88"/>
      <c r="F129" s="596">
        <f t="shared" si="8"/>
        <v>0</v>
      </c>
      <c r="G129" s="345"/>
      <c r="H129" s="605">
        <f t="shared" si="6"/>
        <v>0</v>
      </c>
      <c r="I129" s="620"/>
      <c r="J129" s="621"/>
      <c r="K129" s="601">
        <f t="shared" si="7"/>
        <v>0</v>
      </c>
      <c r="M129" s="36"/>
    </row>
    <row r="130" spans="1:13" x14ac:dyDescent="0.2">
      <c r="A130" s="358">
        <v>119</v>
      </c>
      <c r="B130" s="537" t="s">
        <v>202</v>
      </c>
      <c r="C130" s="150" t="s">
        <v>203</v>
      </c>
      <c r="D130" s="541"/>
      <c r="E130" s="88"/>
      <c r="F130" s="596">
        <f t="shared" si="8"/>
        <v>0</v>
      </c>
      <c r="G130" s="345"/>
      <c r="H130" s="605">
        <f t="shared" si="6"/>
        <v>0</v>
      </c>
      <c r="I130" s="620"/>
      <c r="J130" s="621"/>
      <c r="K130" s="601">
        <f t="shared" si="7"/>
        <v>0</v>
      </c>
      <c r="M130" s="36"/>
    </row>
    <row r="131" spans="1:13" x14ac:dyDescent="0.2">
      <c r="A131" s="358">
        <v>120</v>
      </c>
      <c r="B131" s="603" t="s">
        <v>204</v>
      </c>
      <c r="C131" s="540" t="s">
        <v>205</v>
      </c>
      <c r="D131" s="541"/>
      <c r="E131" s="88"/>
      <c r="F131" s="596">
        <f t="shared" si="8"/>
        <v>0</v>
      </c>
      <c r="G131" s="345"/>
      <c r="H131" s="605">
        <f t="shared" si="6"/>
        <v>0</v>
      </c>
      <c r="I131" s="620"/>
      <c r="J131" s="621"/>
      <c r="K131" s="601">
        <f t="shared" si="7"/>
        <v>0</v>
      </c>
      <c r="M131" s="36"/>
    </row>
    <row r="132" spans="1:13" x14ac:dyDescent="0.2">
      <c r="A132" s="358">
        <v>121</v>
      </c>
      <c r="B132" s="593" t="s">
        <v>206</v>
      </c>
      <c r="C132" s="150" t="s">
        <v>207</v>
      </c>
      <c r="D132" s="541"/>
      <c r="E132" s="88"/>
      <c r="F132" s="596">
        <f t="shared" si="8"/>
        <v>0</v>
      </c>
      <c r="G132" s="345"/>
      <c r="H132" s="605">
        <f t="shared" si="6"/>
        <v>0</v>
      </c>
      <c r="I132" s="620"/>
      <c r="J132" s="621"/>
      <c r="K132" s="601">
        <f t="shared" si="7"/>
        <v>0</v>
      </c>
      <c r="M132" s="36"/>
    </row>
    <row r="133" spans="1:13" x14ac:dyDescent="0.2">
      <c r="A133" s="358">
        <v>122</v>
      </c>
      <c r="B133" s="537" t="s">
        <v>208</v>
      </c>
      <c r="C133" s="150" t="s">
        <v>209</v>
      </c>
      <c r="D133" s="541"/>
      <c r="E133" s="88"/>
      <c r="F133" s="596">
        <f t="shared" si="8"/>
        <v>0</v>
      </c>
      <c r="G133" s="345"/>
      <c r="H133" s="605">
        <f t="shared" si="6"/>
        <v>0</v>
      </c>
      <c r="I133" s="620"/>
      <c r="J133" s="621"/>
      <c r="K133" s="601">
        <f t="shared" si="7"/>
        <v>0</v>
      </c>
      <c r="M133" s="36"/>
    </row>
    <row r="134" spans="1:13" x14ac:dyDescent="0.2">
      <c r="A134" s="358">
        <v>123</v>
      </c>
      <c r="B134" s="593" t="s">
        <v>210</v>
      </c>
      <c r="C134" s="150" t="s">
        <v>247</v>
      </c>
      <c r="D134" s="541"/>
      <c r="E134" s="88"/>
      <c r="F134" s="596">
        <f t="shared" si="8"/>
        <v>0</v>
      </c>
      <c r="G134" s="345"/>
      <c r="H134" s="605">
        <f t="shared" si="6"/>
        <v>0</v>
      </c>
      <c r="I134" s="620"/>
      <c r="J134" s="621"/>
      <c r="K134" s="601">
        <f t="shared" si="7"/>
        <v>0</v>
      </c>
      <c r="M134" s="36"/>
    </row>
    <row r="135" spans="1:13" x14ac:dyDescent="0.2">
      <c r="A135" s="358">
        <v>124</v>
      </c>
      <c r="B135" s="537" t="s">
        <v>211</v>
      </c>
      <c r="C135" s="150" t="s">
        <v>212</v>
      </c>
      <c r="D135" s="541"/>
      <c r="E135" s="88"/>
      <c r="F135" s="596">
        <f t="shared" si="8"/>
        <v>0</v>
      </c>
      <c r="G135" s="345"/>
      <c r="H135" s="605">
        <f t="shared" si="6"/>
        <v>0</v>
      </c>
      <c r="I135" s="620"/>
      <c r="J135" s="621"/>
      <c r="K135" s="601">
        <f t="shared" si="7"/>
        <v>0</v>
      </c>
      <c r="M135" s="36"/>
    </row>
    <row r="136" spans="1:13" x14ac:dyDescent="0.2">
      <c r="A136" s="358">
        <v>125</v>
      </c>
      <c r="B136" s="537" t="s">
        <v>213</v>
      </c>
      <c r="C136" s="150" t="s">
        <v>41</v>
      </c>
      <c r="D136" s="541"/>
      <c r="E136" s="88"/>
      <c r="F136" s="596">
        <f t="shared" si="8"/>
        <v>0</v>
      </c>
      <c r="G136" s="345"/>
      <c r="H136" s="605">
        <f t="shared" si="6"/>
        <v>0</v>
      </c>
      <c r="I136" s="620"/>
      <c r="J136" s="621"/>
      <c r="K136" s="601">
        <f t="shared" si="7"/>
        <v>0</v>
      </c>
      <c r="M136" s="36"/>
    </row>
    <row r="137" spans="1:13" x14ac:dyDescent="0.2">
      <c r="A137" s="358">
        <v>126</v>
      </c>
      <c r="B137" s="593" t="s">
        <v>214</v>
      </c>
      <c r="C137" s="150" t="s">
        <v>47</v>
      </c>
      <c r="D137" s="541"/>
      <c r="E137" s="88"/>
      <c r="F137" s="596">
        <f t="shared" si="8"/>
        <v>0</v>
      </c>
      <c r="G137" s="345"/>
      <c r="H137" s="605">
        <f t="shared" si="6"/>
        <v>0</v>
      </c>
      <c r="I137" s="620"/>
      <c r="J137" s="621"/>
      <c r="K137" s="601">
        <f t="shared" si="7"/>
        <v>0</v>
      </c>
      <c r="M137" s="36"/>
    </row>
    <row r="138" spans="1:13" x14ac:dyDescent="0.2">
      <c r="A138" s="358">
        <v>127</v>
      </c>
      <c r="B138" s="537" t="s">
        <v>215</v>
      </c>
      <c r="C138" s="150" t="s">
        <v>251</v>
      </c>
      <c r="D138" s="541"/>
      <c r="E138" s="88"/>
      <c r="F138" s="596">
        <f t="shared" si="8"/>
        <v>0</v>
      </c>
      <c r="G138" s="345"/>
      <c r="H138" s="605">
        <f t="shared" ref="H138:H151" si="9">SUM(F138:G138)</f>
        <v>0</v>
      </c>
      <c r="I138" s="620"/>
      <c r="J138" s="621"/>
      <c r="K138" s="601">
        <f t="shared" ref="K138:K150" si="10">H138+I138+J138</f>
        <v>0</v>
      </c>
      <c r="M138" s="36"/>
    </row>
    <row r="139" spans="1:13" x14ac:dyDescent="0.2">
      <c r="A139" s="358">
        <v>128</v>
      </c>
      <c r="B139" s="593" t="s">
        <v>216</v>
      </c>
      <c r="C139" s="150" t="s">
        <v>49</v>
      </c>
      <c r="D139" s="541"/>
      <c r="E139" s="88"/>
      <c r="F139" s="596">
        <f t="shared" ref="F139:F151" si="11">SUM(D139:E139)</f>
        <v>0</v>
      </c>
      <c r="G139" s="345"/>
      <c r="H139" s="605">
        <f t="shared" si="9"/>
        <v>0</v>
      </c>
      <c r="I139" s="620"/>
      <c r="J139" s="621"/>
      <c r="K139" s="601">
        <f t="shared" si="10"/>
        <v>0</v>
      </c>
      <c r="M139" s="36"/>
    </row>
    <row r="140" spans="1:13" x14ac:dyDescent="0.2">
      <c r="A140" s="358">
        <v>129</v>
      </c>
      <c r="B140" s="593" t="s">
        <v>217</v>
      </c>
      <c r="C140" s="150" t="s">
        <v>48</v>
      </c>
      <c r="D140" s="541"/>
      <c r="E140" s="88"/>
      <c r="F140" s="596">
        <f t="shared" si="11"/>
        <v>0</v>
      </c>
      <c r="G140" s="345"/>
      <c r="H140" s="605">
        <f t="shared" si="9"/>
        <v>0</v>
      </c>
      <c r="I140" s="620"/>
      <c r="J140" s="621"/>
      <c r="K140" s="601">
        <f t="shared" si="10"/>
        <v>0</v>
      </c>
      <c r="M140" s="36"/>
    </row>
    <row r="141" spans="1:13" x14ac:dyDescent="0.2">
      <c r="A141" s="358">
        <v>130</v>
      </c>
      <c r="B141" s="537" t="s">
        <v>218</v>
      </c>
      <c r="C141" s="150" t="s">
        <v>219</v>
      </c>
      <c r="D141" s="541"/>
      <c r="E141" s="88"/>
      <c r="F141" s="596">
        <f t="shared" si="11"/>
        <v>0</v>
      </c>
      <c r="G141" s="345"/>
      <c r="H141" s="605">
        <f t="shared" si="9"/>
        <v>0</v>
      </c>
      <c r="I141" s="620"/>
      <c r="J141" s="621"/>
      <c r="K141" s="601">
        <f t="shared" si="10"/>
        <v>0</v>
      </c>
      <c r="M141" s="36"/>
    </row>
    <row r="142" spans="1:13" x14ac:dyDescent="0.2">
      <c r="A142" s="358">
        <v>131</v>
      </c>
      <c r="B142" s="537" t="s">
        <v>220</v>
      </c>
      <c r="C142" s="150" t="s">
        <v>42</v>
      </c>
      <c r="D142" s="541"/>
      <c r="E142" s="88"/>
      <c r="F142" s="596">
        <f t="shared" si="11"/>
        <v>0</v>
      </c>
      <c r="G142" s="345"/>
      <c r="H142" s="605">
        <f t="shared" si="9"/>
        <v>0</v>
      </c>
      <c r="I142" s="620"/>
      <c r="J142" s="621"/>
      <c r="K142" s="601">
        <f t="shared" si="10"/>
        <v>0</v>
      </c>
      <c r="M142" s="36"/>
    </row>
    <row r="143" spans="1:13" x14ac:dyDescent="0.2">
      <c r="A143" s="358">
        <v>132</v>
      </c>
      <c r="B143" s="537" t="s">
        <v>221</v>
      </c>
      <c r="C143" s="150" t="s">
        <v>249</v>
      </c>
      <c r="D143" s="541"/>
      <c r="E143" s="88"/>
      <c r="F143" s="596">
        <f t="shared" si="11"/>
        <v>0</v>
      </c>
      <c r="G143" s="345"/>
      <c r="H143" s="605">
        <f t="shared" si="9"/>
        <v>0</v>
      </c>
      <c r="I143" s="620"/>
      <c r="J143" s="621"/>
      <c r="K143" s="601">
        <f t="shared" si="10"/>
        <v>0</v>
      </c>
      <c r="M143" s="36"/>
    </row>
    <row r="144" spans="1:13" x14ac:dyDescent="0.2">
      <c r="A144" s="358">
        <v>133</v>
      </c>
      <c r="B144" s="537" t="s">
        <v>222</v>
      </c>
      <c r="C144" s="150" t="s">
        <v>223</v>
      </c>
      <c r="D144" s="541">
        <v>1923750</v>
      </c>
      <c r="E144" s="88"/>
      <c r="F144" s="596">
        <f t="shared" si="11"/>
        <v>1923750</v>
      </c>
      <c r="G144" s="345">
        <v>1416185.65</v>
      </c>
      <c r="H144" s="605">
        <f t="shared" si="9"/>
        <v>3339935.65</v>
      </c>
      <c r="I144" s="620"/>
      <c r="J144" s="621"/>
      <c r="K144" s="601">
        <f t="shared" si="10"/>
        <v>3339935.65</v>
      </c>
      <c r="M144" s="36"/>
    </row>
    <row r="145" spans="1:13" x14ac:dyDescent="0.2">
      <c r="A145" s="358">
        <v>134</v>
      </c>
      <c r="B145" s="537" t="s">
        <v>224</v>
      </c>
      <c r="C145" s="150" t="s">
        <v>225</v>
      </c>
      <c r="D145" s="569"/>
      <c r="E145" s="88"/>
      <c r="F145" s="596">
        <f t="shared" si="11"/>
        <v>0</v>
      </c>
      <c r="G145" s="345"/>
      <c r="H145" s="605">
        <f t="shared" si="9"/>
        <v>0</v>
      </c>
      <c r="I145" s="620"/>
      <c r="J145" s="621"/>
      <c r="K145" s="601">
        <f t="shared" si="10"/>
        <v>0</v>
      </c>
      <c r="M145" s="36"/>
    </row>
    <row r="146" spans="1:13" x14ac:dyDescent="0.2">
      <c r="A146" s="358">
        <v>135</v>
      </c>
      <c r="B146" s="593" t="s">
        <v>226</v>
      </c>
      <c r="C146" s="150" t="s">
        <v>227</v>
      </c>
      <c r="D146" s="569"/>
      <c r="E146" s="88"/>
      <c r="F146" s="596">
        <f t="shared" si="11"/>
        <v>0</v>
      </c>
      <c r="G146" s="345"/>
      <c r="H146" s="605">
        <f t="shared" si="9"/>
        <v>0</v>
      </c>
      <c r="I146" s="620"/>
      <c r="J146" s="621"/>
      <c r="K146" s="601">
        <f t="shared" si="10"/>
        <v>0</v>
      </c>
      <c r="M146" s="36"/>
    </row>
    <row r="147" spans="1:13" x14ac:dyDescent="0.2">
      <c r="A147" s="358">
        <v>136</v>
      </c>
      <c r="B147" s="537" t="s">
        <v>228</v>
      </c>
      <c r="C147" s="150" t="s">
        <v>229</v>
      </c>
      <c r="D147" s="569"/>
      <c r="E147" s="88"/>
      <c r="F147" s="596">
        <f t="shared" si="11"/>
        <v>0</v>
      </c>
      <c r="G147" s="345"/>
      <c r="H147" s="605">
        <f t="shared" si="9"/>
        <v>0</v>
      </c>
      <c r="I147" s="622"/>
      <c r="J147" s="621"/>
      <c r="K147" s="601">
        <f t="shared" si="10"/>
        <v>0</v>
      </c>
      <c r="M147" s="36"/>
    </row>
    <row r="148" spans="1:13" x14ac:dyDescent="0.2">
      <c r="A148" s="358">
        <v>137</v>
      </c>
      <c r="B148" s="537" t="s">
        <v>282</v>
      </c>
      <c r="C148" s="540" t="s">
        <v>283</v>
      </c>
      <c r="D148" s="533"/>
      <c r="E148" s="88"/>
      <c r="F148" s="596">
        <f t="shared" si="11"/>
        <v>0</v>
      </c>
      <c r="G148" s="345"/>
      <c r="H148" s="605">
        <f t="shared" si="9"/>
        <v>0</v>
      </c>
      <c r="I148" s="622"/>
      <c r="J148" s="621"/>
      <c r="K148" s="601">
        <f t="shared" si="10"/>
        <v>0</v>
      </c>
      <c r="M148" s="36"/>
    </row>
    <row r="149" spans="1:13" x14ac:dyDescent="0.2">
      <c r="A149" s="358">
        <v>138</v>
      </c>
      <c r="B149" s="539" t="s">
        <v>284</v>
      </c>
      <c r="C149" s="540" t="s">
        <v>285</v>
      </c>
      <c r="D149" s="533"/>
      <c r="E149" s="88"/>
      <c r="F149" s="596">
        <f t="shared" si="11"/>
        <v>0</v>
      </c>
      <c r="G149" s="345"/>
      <c r="H149" s="605">
        <f t="shared" si="9"/>
        <v>0</v>
      </c>
      <c r="I149" s="622"/>
      <c r="J149" s="621"/>
      <c r="K149" s="601">
        <f t="shared" si="10"/>
        <v>0</v>
      </c>
      <c r="M149" s="36"/>
    </row>
    <row r="150" spans="1:13" x14ac:dyDescent="0.2">
      <c r="A150" s="299">
        <v>139</v>
      </c>
      <c r="B150" s="537" t="s">
        <v>286</v>
      </c>
      <c r="C150" s="540" t="s">
        <v>287</v>
      </c>
      <c r="D150" s="533">
        <v>119684325</v>
      </c>
      <c r="E150" s="345">
        <v>128086580.16</v>
      </c>
      <c r="F150" s="596">
        <f t="shared" si="11"/>
        <v>247770905.16</v>
      </c>
      <c r="G150" s="345">
        <v>184730173.65000001</v>
      </c>
      <c r="H150" s="605">
        <f t="shared" si="9"/>
        <v>432501078.81</v>
      </c>
      <c r="I150" s="538">
        <v>1325402422.8400002</v>
      </c>
      <c r="J150" s="349">
        <v>27021354.600000001</v>
      </c>
      <c r="K150" s="601">
        <f t="shared" si="10"/>
        <v>1784924856.25</v>
      </c>
      <c r="M150" s="36"/>
    </row>
    <row r="151" spans="1:13" x14ac:dyDescent="0.2">
      <c r="A151" s="273">
        <v>140</v>
      </c>
      <c r="B151" s="542" t="s">
        <v>292</v>
      </c>
      <c r="C151" s="543" t="s">
        <v>293</v>
      </c>
      <c r="D151" s="544"/>
      <c r="E151" s="545"/>
      <c r="F151" s="611">
        <f t="shared" si="11"/>
        <v>0</v>
      </c>
      <c r="G151" s="545"/>
      <c r="H151" s="612">
        <f t="shared" si="9"/>
        <v>0</v>
      </c>
      <c r="I151" s="548"/>
      <c r="J151" s="623"/>
      <c r="K151" s="624">
        <f>H151+I151+J151</f>
        <v>0</v>
      </c>
      <c r="M151" s="36"/>
    </row>
    <row r="152" spans="1:13" x14ac:dyDescent="0.2">
      <c r="A152" s="299">
        <v>141</v>
      </c>
      <c r="B152" s="550" t="s">
        <v>339</v>
      </c>
      <c r="C152" s="551" t="s">
        <v>338</v>
      </c>
      <c r="D152" s="533"/>
      <c r="E152" s="345"/>
      <c r="F152" s="596">
        <f t="shared" ref="F152" si="12">SUM(D152:E152)</f>
        <v>0</v>
      </c>
      <c r="G152" s="345"/>
      <c r="H152" s="605">
        <f t="shared" ref="H152" si="13">SUM(F152:G152)</f>
        <v>0</v>
      </c>
      <c r="I152" s="538"/>
      <c r="J152" s="349"/>
      <c r="K152" s="601">
        <f>H152+I152+J152</f>
        <v>0</v>
      </c>
      <c r="M152" s="36"/>
    </row>
    <row r="153" spans="1:13" ht="12.75" thickBot="1" x14ac:dyDescent="0.25">
      <c r="A153" s="552">
        <v>142</v>
      </c>
      <c r="B153" s="553" t="s">
        <v>341</v>
      </c>
      <c r="C153" s="588" t="s">
        <v>340</v>
      </c>
      <c r="D153" s="555"/>
      <c r="E153" s="556"/>
      <c r="F153" s="616"/>
      <c r="G153" s="556"/>
      <c r="H153" s="617"/>
      <c r="I153" s="559"/>
      <c r="J153" s="625"/>
      <c r="K153" s="592">
        <f>H153+I153+J153</f>
        <v>0</v>
      </c>
      <c r="M153" s="36"/>
    </row>
  </sheetData>
  <mergeCells count="15">
    <mergeCell ref="A8:C8"/>
    <mergeCell ref="A91:A94"/>
    <mergeCell ref="B91:B94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2023-07-20T10:00:13Z</cp:lastPrinted>
  <dcterms:created xsi:type="dcterms:W3CDTF">2012-12-23T03:42:29Z</dcterms:created>
  <dcterms:modified xsi:type="dcterms:W3CDTF">2023-09-26T09:12:28Z</dcterms:modified>
</cp:coreProperties>
</file>