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OORDLEN\Data\OSIT\Т А Р И Ф Н Ы Е\для сайта\2022\Протокол 1-22\"/>
    </mc:Choice>
  </mc:AlternateContent>
  <bookViews>
    <workbookView xWindow="0" yWindow="0" windowWidth="19200" windowHeight="11295" tabRatio="798"/>
  </bookViews>
  <sheets>
    <sheet name="СВОД БП+СБП" sheetId="1" r:id="rId1"/>
    <sheet name="бюджет РБ" sheetId="19" r:id="rId2"/>
    <sheet name="СМП" sheetId="11" r:id="rId3"/>
    <sheet name="ДС" sheetId="15" r:id="rId4"/>
    <sheet name="КС " sheetId="5" r:id="rId5"/>
    <sheet name="АПУ профилактика" sheetId="7" r:id="rId6"/>
    <sheet name="АПУ в неотл.форме" sheetId="9" r:id="rId7"/>
    <sheet name="АПУ обращения" sheetId="14" r:id="rId8"/>
    <sheet name="ОДИ ПГГ" sheetId="2" r:id="rId9"/>
    <sheet name="ОДИ МЗ РБ" sheetId="3" r:id="rId10"/>
    <sheet name="ФАП" sheetId="4" r:id="rId11"/>
    <sheet name="Гемодиализ" sheetId="10" r:id="rId12"/>
  </sheets>
  <definedNames>
    <definedName name="_xlnm._FilterDatabase" localSheetId="6" hidden="1">'АПУ в неотл.форме'!$A$5:$C$5</definedName>
    <definedName name="_xlnm._FilterDatabase" localSheetId="7" hidden="1">'АПУ обращения'!$A$5:$C$5</definedName>
    <definedName name="_xlnm._FilterDatabase" localSheetId="5" hidden="1">'АПУ профилактика'!$A$6:$R$6</definedName>
    <definedName name="_xlnm._FilterDatabase" localSheetId="11" hidden="1">Гемодиализ!$A$5:$I$157</definedName>
    <definedName name="_xlnm._FilterDatabase" localSheetId="3" hidden="1">ДС!#REF!</definedName>
    <definedName name="_xlnm._FilterDatabase" localSheetId="4" hidden="1">'КС '!$A$5:$I$156</definedName>
    <definedName name="_xlnm._FilterDatabase" localSheetId="9" hidden="1">'ОДИ МЗ РБ'!$A$5:$D$5</definedName>
    <definedName name="_xlnm._FilterDatabase" localSheetId="8" hidden="1">'ОДИ ПГГ'!$A$5:$D$5</definedName>
    <definedName name="_xlnm._FilterDatabase" localSheetId="0" hidden="1">'СВОД БП+СБП'!$A$5:$C$5</definedName>
    <definedName name="_xlnm._FilterDatabase" localSheetId="2" hidden="1">СМП!$A$5:$C$5</definedName>
    <definedName name="_xlnm._FilterDatabase" localSheetId="10" hidden="1">ФАП!$A$5:$D$5</definedName>
    <definedName name="_xlnm.Print_Titles" localSheetId="6">'АПУ в неотл.форме'!$4:$5</definedName>
    <definedName name="_xlnm.Print_Titles" localSheetId="7">'АПУ обращения'!$4:$5</definedName>
    <definedName name="_xlnm.Print_Titles" localSheetId="5">'АПУ профилактика'!$3:$5</definedName>
    <definedName name="_xlnm.Print_Titles" localSheetId="11">Гемодиализ!$4:$5</definedName>
    <definedName name="_xlnm.Print_Titles" localSheetId="3">ДС!$4:$4</definedName>
    <definedName name="_xlnm.Print_Titles" localSheetId="4">'КС '!$4:$5</definedName>
    <definedName name="_xlnm.Print_Titles" localSheetId="9">'ОДИ МЗ РБ'!$4:$5</definedName>
    <definedName name="_xlnm.Print_Titles" localSheetId="8">'ОДИ ПГГ'!$4:$5</definedName>
    <definedName name="_xlnm.Print_Titles" localSheetId="0">'СВОД БП+СБП'!$4:$5</definedName>
    <definedName name="_xlnm.Print_Titles" localSheetId="2">СМП!$4:$5</definedName>
    <definedName name="_xlnm.Print_Titles" localSheetId="10">ФАП!$4:$5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5" l="1"/>
  <c r="E8" i="5"/>
  <c r="G8" i="3" l="1"/>
  <c r="L158" i="7" l="1"/>
  <c r="L157" i="7"/>
  <c r="L156" i="7"/>
  <c r="L155" i="7"/>
  <c r="L154" i="7"/>
  <c r="L153" i="7"/>
  <c r="L152" i="7"/>
  <c r="L151" i="7"/>
  <c r="P150" i="7"/>
  <c r="L150" i="7" s="1"/>
  <c r="L149" i="7"/>
  <c r="L148" i="7"/>
  <c r="L147" i="7"/>
  <c r="L146" i="7"/>
  <c r="L145" i="7"/>
  <c r="L144" i="7"/>
  <c r="L143" i="7"/>
  <c r="L142" i="7"/>
  <c r="L141" i="7"/>
  <c r="L140" i="7"/>
  <c r="L139" i="7"/>
  <c r="L138" i="7"/>
  <c r="L137" i="7"/>
  <c r="L136" i="7"/>
  <c r="L135" i="7"/>
  <c r="L134" i="7"/>
  <c r="L133" i="7"/>
  <c r="L132" i="7"/>
  <c r="P131" i="7"/>
  <c r="L131" i="7" s="1"/>
  <c r="L130" i="7"/>
  <c r="L129" i="7"/>
  <c r="L128" i="7"/>
  <c r="L127" i="7"/>
  <c r="L126" i="7"/>
  <c r="L125" i="7"/>
  <c r="L124" i="7"/>
  <c r="L123" i="7"/>
  <c r="L122" i="7"/>
  <c r="L121" i="7"/>
  <c r="L120" i="7"/>
  <c r="L119" i="7"/>
  <c r="L118" i="7"/>
  <c r="L117" i="7"/>
  <c r="L116" i="7"/>
  <c r="L115" i="7"/>
  <c r="L114" i="7"/>
  <c r="L113" i="7"/>
  <c r="L112" i="7"/>
  <c r="L111" i="7"/>
  <c r="L110" i="7"/>
  <c r="L109" i="7"/>
  <c r="L108" i="7"/>
  <c r="L107" i="7"/>
  <c r="L106" i="7"/>
  <c r="L105" i="7"/>
  <c r="L104" i="7"/>
  <c r="L103" i="7"/>
  <c r="L102" i="7"/>
  <c r="L101" i="7"/>
  <c r="L100" i="7"/>
  <c r="L99" i="7"/>
  <c r="L98" i="7"/>
  <c r="L97" i="7"/>
  <c r="L96" i="7"/>
  <c r="L95" i="7"/>
  <c r="L94" i="7"/>
  <c r="L93" i="7"/>
  <c r="L92" i="7"/>
  <c r="L91" i="7"/>
  <c r="L90" i="7"/>
  <c r="L89" i="7"/>
  <c r="L88" i="7"/>
  <c r="L87" i="7"/>
  <c r="L86" i="7"/>
  <c r="L85" i="7"/>
  <c r="L84" i="7"/>
  <c r="L83" i="7"/>
  <c r="L82" i="7"/>
  <c r="L81" i="7"/>
  <c r="L80" i="7"/>
  <c r="L79" i="7"/>
  <c r="L78" i="7"/>
  <c r="L77" i="7"/>
  <c r="L76" i="7"/>
  <c r="L75" i="7"/>
  <c r="L74" i="7"/>
  <c r="L73" i="7"/>
  <c r="L72" i="7"/>
  <c r="L71" i="7"/>
  <c r="L70" i="7"/>
  <c r="L69" i="7"/>
  <c r="L68" i="7"/>
  <c r="L67" i="7"/>
  <c r="L66" i="7"/>
  <c r="L65" i="7"/>
  <c r="L64" i="7"/>
  <c r="L63" i="7"/>
  <c r="L62" i="7"/>
  <c r="L61" i="7"/>
  <c r="L60" i="7"/>
  <c r="L59" i="7"/>
  <c r="L58" i="7"/>
  <c r="L57" i="7"/>
  <c r="L56" i="7"/>
  <c r="L55" i="7"/>
  <c r="L54" i="7"/>
  <c r="L53" i="7"/>
  <c r="L52" i="7"/>
  <c r="L51" i="7"/>
  <c r="L50" i="7"/>
  <c r="L49" i="7"/>
  <c r="L48" i="7"/>
  <c r="L47" i="7"/>
  <c r="L46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R10" i="7"/>
  <c r="R8" i="7" s="1"/>
  <c r="Q10" i="7"/>
  <c r="Q8" i="7" s="1"/>
  <c r="O10" i="7"/>
  <c r="O8" i="7" s="1"/>
  <c r="N10" i="7"/>
  <c r="N8" i="7" s="1"/>
  <c r="M10" i="7"/>
  <c r="M8" i="7" s="1"/>
  <c r="L9" i="7"/>
  <c r="P10" i="7" l="1"/>
  <c r="P8" i="7" s="1"/>
  <c r="L10" i="7"/>
  <c r="L8" i="7" s="1"/>
  <c r="D157" i="1"/>
  <c r="D154" i="5"/>
  <c r="D153" i="5"/>
  <c r="D152" i="5"/>
  <c r="D151" i="5"/>
  <c r="D150" i="5"/>
  <c r="D149" i="5"/>
  <c r="D148" i="5"/>
  <c r="D147" i="5"/>
  <c r="D146" i="5"/>
  <c r="D145" i="5"/>
  <c r="D144" i="5"/>
  <c r="D143" i="5"/>
  <c r="D142" i="5"/>
  <c r="D141" i="5"/>
  <c r="D140" i="5"/>
  <c r="D139" i="5"/>
  <c r="D139" i="1" s="1"/>
  <c r="D138" i="5"/>
  <c r="D137" i="5"/>
  <c r="D137" i="1" s="1"/>
  <c r="D136" i="5"/>
  <c r="D136" i="1" s="1"/>
  <c r="D135" i="5"/>
  <c r="D134" i="5"/>
  <c r="D133" i="5"/>
  <c r="D133" i="1" s="1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1" i="1" s="1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5" i="1" s="1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3" i="1" s="1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I9" i="5"/>
  <c r="I7" i="5" s="1"/>
  <c r="H9" i="5"/>
  <c r="H7" i="5" s="1"/>
  <c r="G9" i="5"/>
  <c r="G7" i="5" s="1"/>
  <c r="F9" i="5"/>
  <c r="F7" i="5" s="1"/>
  <c r="E9" i="5"/>
  <c r="D17" i="1" l="1"/>
  <c r="D33" i="1"/>
  <c r="D10" i="1"/>
  <c r="D18" i="1"/>
  <c r="D26" i="1"/>
  <c r="D34" i="1"/>
  <c r="D42" i="1"/>
  <c r="D50" i="1"/>
  <c r="D58" i="1"/>
  <c r="D66" i="1"/>
  <c r="D74" i="1"/>
  <c r="D82" i="1"/>
  <c r="D90" i="1"/>
  <c r="D98" i="1"/>
  <c r="D106" i="1"/>
  <c r="D114" i="1"/>
  <c r="D122" i="1"/>
  <c r="D130" i="1"/>
  <c r="D138" i="1"/>
  <c r="D146" i="1"/>
  <c r="D154" i="1"/>
  <c r="D13" i="1"/>
  <c r="D11" i="1"/>
  <c r="D43" i="1"/>
  <c r="D51" i="1"/>
  <c r="D59" i="1"/>
  <c r="D67" i="1"/>
  <c r="D75" i="1"/>
  <c r="D83" i="1"/>
  <c r="D91" i="1"/>
  <c r="D99" i="1"/>
  <c r="D107" i="1"/>
  <c r="D115" i="1"/>
  <c r="D123" i="1"/>
  <c r="D131" i="1"/>
  <c r="D147" i="1"/>
  <c r="D19" i="1"/>
  <c r="D27" i="1"/>
  <c r="D12" i="1"/>
  <c r="D20" i="1"/>
  <c r="D28" i="1"/>
  <c r="D36" i="1"/>
  <c r="D44" i="1"/>
  <c r="D52" i="1"/>
  <c r="D60" i="1"/>
  <c r="D68" i="1"/>
  <c r="D76" i="1"/>
  <c r="D84" i="1"/>
  <c r="D92" i="1"/>
  <c r="D100" i="1"/>
  <c r="D108" i="1"/>
  <c r="D116" i="1"/>
  <c r="D124" i="1"/>
  <c r="D132" i="1"/>
  <c r="D140" i="1"/>
  <c r="D148" i="1"/>
  <c r="D21" i="1"/>
  <c r="D29" i="1"/>
  <c r="D37" i="1"/>
  <c r="D45" i="1"/>
  <c r="D53" i="1"/>
  <c r="D61" i="1"/>
  <c r="D69" i="1"/>
  <c r="D77" i="1"/>
  <c r="D85" i="1"/>
  <c r="D93" i="1"/>
  <c r="D109" i="1"/>
  <c r="D117" i="1"/>
  <c r="D125" i="1"/>
  <c r="D141" i="1"/>
  <c r="D149" i="1"/>
  <c r="D14" i="1"/>
  <c r="D22" i="1"/>
  <c r="D30" i="1"/>
  <c r="D38" i="1"/>
  <c r="D46" i="1"/>
  <c r="D54" i="1"/>
  <c r="D62" i="1"/>
  <c r="D70" i="1"/>
  <c r="D78" i="1"/>
  <c r="D86" i="1"/>
  <c r="D94" i="1"/>
  <c r="D102" i="1"/>
  <c r="D110" i="1"/>
  <c r="D118" i="1"/>
  <c r="D126" i="1"/>
  <c r="D134" i="1"/>
  <c r="D142" i="1"/>
  <c r="D150" i="1"/>
  <c r="D15" i="1"/>
  <c r="D31" i="1"/>
  <c r="D39" i="1"/>
  <c r="D47" i="1"/>
  <c r="D55" i="1"/>
  <c r="D63" i="1"/>
  <c r="D71" i="1"/>
  <c r="D79" i="1"/>
  <c r="D87" i="1"/>
  <c r="D95" i="1"/>
  <c r="D103" i="1"/>
  <c r="D111" i="1"/>
  <c r="D119" i="1"/>
  <c r="D127" i="1"/>
  <c r="D135" i="1"/>
  <c r="D143" i="1"/>
  <c r="D151" i="1"/>
  <c r="D16" i="1"/>
  <c r="D24" i="1"/>
  <c r="D32" i="1"/>
  <c r="D40" i="1"/>
  <c r="D48" i="1"/>
  <c r="D56" i="1"/>
  <c r="D64" i="1"/>
  <c r="D72" i="1"/>
  <c r="D80" i="1"/>
  <c r="D88" i="1"/>
  <c r="D96" i="1"/>
  <c r="D104" i="1"/>
  <c r="D112" i="1"/>
  <c r="D120" i="1"/>
  <c r="D128" i="1"/>
  <c r="D144" i="1"/>
  <c r="D152" i="1"/>
  <c r="D25" i="1"/>
  <c r="D41" i="1"/>
  <c r="D49" i="1"/>
  <c r="D57" i="1"/>
  <c r="D73" i="1"/>
  <c r="D81" i="1"/>
  <c r="D89" i="1"/>
  <c r="D97" i="1"/>
  <c r="D105" i="1"/>
  <c r="D113" i="1"/>
  <c r="D121" i="1"/>
  <c r="D129" i="1"/>
  <c r="D145" i="1"/>
  <c r="D153" i="1"/>
  <c r="E7" i="5"/>
  <c r="D8" i="1"/>
  <c r="D9" i="5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48" i="14"/>
  <c r="D49" i="14"/>
  <c r="D50" i="14"/>
  <c r="D51" i="14"/>
  <c r="D52" i="14"/>
  <c r="D53" i="14"/>
  <c r="D54" i="14"/>
  <c r="D55" i="14"/>
  <c r="D56" i="14"/>
  <c r="D57" i="14"/>
  <c r="D58" i="14"/>
  <c r="D59" i="14"/>
  <c r="D60" i="14"/>
  <c r="D61" i="14"/>
  <c r="D62" i="14"/>
  <c r="D63" i="14"/>
  <c r="D64" i="14"/>
  <c r="D65" i="14"/>
  <c r="D66" i="14"/>
  <c r="D67" i="14"/>
  <c r="D68" i="14"/>
  <c r="D69" i="14"/>
  <c r="D70" i="14"/>
  <c r="D71" i="14"/>
  <c r="D72" i="14"/>
  <c r="D73" i="14"/>
  <c r="D74" i="14"/>
  <c r="D75" i="14"/>
  <c r="D76" i="14"/>
  <c r="D77" i="14"/>
  <c r="D78" i="14"/>
  <c r="D79" i="14"/>
  <c r="D80" i="14"/>
  <c r="D81" i="14"/>
  <c r="D82" i="14"/>
  <c r="D83" i="14"/>
  <c r="D84" i="14"/>
  <c r="D85" i="14"/>
  <c r="D86" i="14"/>
  <c r="D87" i="14"/>
  <c r="D88" i="14"/>
  <c r="D89" i="14"/>
  <c r="D90" i="14"/>
  <c r="D91" i="14"/>
  <c r="D92" i="14"/>
  <c r="D93" i="14"/>
  <c r="D94" i="14"/>
  <c r="D95" i="14"/>
  <c r="D96" i="14"/>
  <c r="D97" i="14"/>
  <c r="D98" i="14"/>
  <c r="D99" i="14"/>
  <c r="D100" i="14"/>
  <c r="D101" i="14"/>
  <c r="D102" i="14"/>
  <c r="D103" i="14"/>
  <c r="D104" i="14"/>
  <c r="D105" i="14"/>
  <c r="D106" i="14"/>
  <c r="D107" i="14"/>
  <c r="D108" i="14"/>
  <c r="D109" i="14"/>
  <c r="D110" i="14"/>
  <c r="D111" i="14"/>
  <c r="D112" i="14"/>
  <c r="D113" i="14"/>
  <c r="D114" i="14"/>
  <c r="D115" i="14"/>
  <c r="D116" i="14"/>
  <c r="D117" i="14"/>
  <c r="D118" i="14"/>
  <c r="D119" i="14"/>
  <c r="D120" i="14"/>
  <c r="D121" i="14"/>
  <c r="D122" i="14"/>
  <c r="D123" i="14"/>
  <c r="D124" i="14"/>
  <c r="D125" i="14"/>
  <c r="D126" i="14"/>
  <c r="D127" i="14"/>
  <c r="D128" i="14"/>
  <c r="D129" i="14"/>
  <c r="D130" i="14"/>
  <c r="D131" i="14"/>
  <c r="D132" i="14"/>
  <c r="D133" i="14"/>
  <c r="D134" i="14"/>
  <c r="D135" i="14"/>
  <c r="D136" i="14"/>
  <c r="D137" i="14"/>
  <c r="D138" i="14"/>
  <c r="D139" i="14"/>
  <c r="D140" i="14"/>
  <c r="D141" i="14"/>
  <c r="D142" i="14"/>
  <c r="D143" i="14"/>
  <c r="D144" i="14"/>
  <c r="D145" i="14"/>
  <c r="D146" i="14"/>
  <c r="D147" i="14"/>
  <c r="D148" i="14"/>
  <c r="D149" i="14"/>
  <c r="D150" i="14"/>
  <c r="D151" i="14"/>
  <c r="D152" i="14"/>
  <c r="D153" i="14"/>
  <c r="D154" i="14"/>
  <c r="D155" i="14"/>
  <c r="D156" i="14"/>
  <c r="D157" i="14"/>
  <c r="D158" i="14"/>
  <c r="D7" i="5" l="1"/>
  <c r="D14" i="15"/>
  <c r="D70" i="19" l="1"/>
  <c r="G53" i="19"/>
  <c r="D54" i="19"/>
  <c r="D55" i="19"/>
  <c r="D56" i="19"/>
  <c r="D57" i="19"/>
  <c r="D58" i="19"/>
  <c r="D59" i="19"/>
  <c r="D60" i="19"/>
  <c r="D61" i="19"/>
  <c r="D62" i="19"/>
  <c r="D63" i="19"/>
  <c r="D64" i="19"/>
  <c r="D65" i="19"/>
  <c r="D66" i="19"/>
  <c r="D67" i="19"/>
  <c r="D68" i="19"/>
  <c r="D69" i="19"/>
  <c r="J152" i="1" l="1"/>
  <c r="D53" i="19"/>
  <c r="D76" i="19" l="1"/>
  <c r="H75" i="19"/>
  <c r="G75" i="19"/>
  <c r="F75" i="19"/>
  <c r="E75" i="19"/>
  <c r="D74" i="19"/>
  <c r="D73" i="19" s="1"/>
  <c r="H73" i="19"/>
  <c r="G73" i="19"/>
  <c r="F73" i="19"/>
  <c r="E73" i="19"/>
  <c r="D72" i="19"/>
  <c r="H71" i="19"/>
  <c r="G71" i="19"/>
  <c r="F71" i="19"/>
  <c r="E71" i="19"/>
  <c r="D50" i="19"/>
  <c r="D49" i="19"/>
  <c r="D48" i="19"/>
  <c r="D47" i="19"/>
  <c r="D46" i="19"/>
  <c r="I101" i="1" s="1"/>
  <c r="D45" i="19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H16" i="19"/>
  <c r="D15" i="19"/>
  <c r="D14" i="19"/>
  <c r="F13" i="19"/>
  <c r="F12" i="19" s="1"/>
  <c r="D10" i="19"/>
  <c r="I40" i="1" l="1"/>
  <c r="D75" i="19"/>
  <c r="I10" i="1"/>
  <c r="I12" i="1"/>
  <c r="I110" i="1"/>
  <c r="I58" i="1"/>
  <c r="I111" i="1"/>
  <c r="I18" i="1"/>
  <c r="I47" i="1"/>
  <c r="I20" i="1"/>
  <c r="I117" i="1"/>
  <c r="I50" i="1"/>
  <c r="I118" i="1"/>
  <c r="I120" i="1"/>
  <c r="I42" i="1"/>
  <c r="I43" i="1"/>
  <c r="I15" i="1"/>
  <c r="I31" i="1"/>
  <c r="J147" i="1"/>
  <c r="J153" i="1"/>
  <c r="J154" i="1"/>
  <c r="J27" i="1"/>
  <c r="J97" i="1"/>
  <c r="J16" i="1"/>
  <c r="J31" i="1"/>
  <c r="J157" i="1"/>
  <c r="I11" i="1"/>
  <c r="I108" i="1"/>
  <c r="I13" i="1"/>
  <c r="I59" i="1"/>
  <c r="I46" i="1"/>
  <c r="I112" i="1"/>
  <c r="I114" i="1"/>
  <c r="I61" i="1"/>
  <c r="I62" i="1"/>
  <c r="I51" i="1"/>
  <c r="I119" i="1"/>
  <c r="I32" i="1"/>
  <c r="I54" i="1"/>
  <c r="I27" i="1"/>
  <c r="I116" i="1"/>
  <c r="J149" i="1"/>
  <c r="J15" i="1"/>
  <c r="J36" i="1"/>
  <c r="J143" i="1"/>
  <c r="J142" i="1"/>
  <c r="J53" i="1"/>
  <c r="J43" i="1"/>
  <c r="J54" i="1"/>
  <c r="G7" i="19"/>
  <c r="D11" i="19"/>
  <c r="D9" i="19" s="1"/>
  <c r="I137" i="1"/>
  <c r="D16" i="19"/>
  <c r="I106" i="1"/>
  <c r="F7" i="19"/>
  <c r="H7" i="19"/>
  <c r="E9" i="19"/>
  <c r="E7" i="19" s="1"/>
  <c r="I136" i="1"/>
  <c r="D13" i="19"/>
  <c r="D12" i="19" s="1"/>
  <c r="J102" i="1"/>
  <c r="D71" i="19"/>
  <c r="I157" i="1" l="1"/>
  <c r="D7" i="19"/>
  <c r="D142" i="15"/>
  <c r="D143" i="15"/>
  <c r="D144" i="15"/>
  <c r="D145" i="15"/>
  <c r="D146" i="15"/>
  <c r="D147" i="15"/>
  <c r="D148" i="15"/>
  <c r="D149" i="15"/>
  <c r="D150" i="15"/>
  <c r="D151" i="15"/>
  <c r="D152" i="15"/>
  <c r="D153" i="15"/>
  <c r="D154" i="15"/>
  <c r="D155" i="15"/>
  <c r="D156" i="15"/>
  <c r="D141" i="15"/>
  <c r="D10" i="15" l="1"/>
  <c r="D11" i="7" l="1"/>
  <c r="D12" i="7" l="1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I10" i="7"/>
  <c r="I8" i="7" s="1"/>
  <c r="H10" i="7"/>
  <c r="H8" i="7" s="1"/>
  <c r="J9" i="1" l="1"/>
  <c r="J7" i="1" s="1"/>
  <c r="I9" i="1" l="1"/>
  <c r="I7" i="1" s="1"/>
  <c r="D155" i="5" l="1"/>
  <c r="D156" i="5"/>
  <c r="D156" i="1" s="1"/>
  <c r="D155" i="1" l="1"/>
  <c r="E138" i="10"/>
  <c r="I138" i="10"/>
  <c r="D9" i="7" l="1"/>
  <c r="D9" i="15" l="1"/>
  <c r="D11" i="15" l="1"/>
  <c r="D12" i="15"/>
  <c r="D13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D101" i="15"/>
  <c r="D102" i="15"/>
  <c r="D103" i="15"/>
  <c r="D104" i="15"/>
  <c r="D105" i="15"/>
  <c r="D106" i="15"/>
  <c r="D107" i="15"/>
  <c r="D108" i="15"/>
  <c r="D109" i="15"/>
  <c r="D110" i="15"/>
  <c r="D111" i="15"/>
  <c r="D112" i="15"/>
  <c r="D113" i="15"/>
  <c r="D114" i="15"/>
  <c r="D115" i="15"/>
  <c r="D116" i="15"/>
  <c r="D117" i="15"/>
  <c r="D118" i="15"/>
  <c r="D119" i="15"/>
  <c r="D120" i="15"/>
  <c r="D121" i="15"/>
  <c r="D122" i="15"/>
  <c r="D123" i="15"/>
  <c r="D124" i="15"/>
  <c r="D125" i="15"/>
  <c r="D126" i="15"/>
  <c r="D127" i="15"/>
  <c r="D128" i="15"/>
  <c r="D129" i="15"/>
  <c r="D130" i="15"/>
  <c r="D131" i="15"/>
  <c r="D132" i="15"/>
  <c r="D133" i="15"/>
  <c r="D134" i="15"/>
  <c r="D135" i="15"/>
  <c r="D136" i="15"/>
  <c r="D137" i="15"/>
  <c r="D138" i="15"/>
  <c r="D139" i="15"/>
  <c r="D140" i="15"/>
  <c r="E9" i="11" l="1"/>
  <c r="E7" i="11" s="1"/>
  <c r="F9" i="11"/>
  <c r="F7" i="11" s="1"/>
  <c r="G9" i="11"/>
  <c r="G7" i="11" s="1"/>
  <c r="D9" i="11" l="1"/>
  <c r="D7" i="11" l="1"/>
  <c r="F35" i="10" l="1"/>
  <c r="D35" i="1" l="1"/>
  <c r="D157" i="10"/>
  <c r="D156" i="10"/>
  <c r="D155" i="10"/>
  <c r="D154" i="10"/>
  <c r="D153" i="10"/>
  <c r="D152" i="10"/>
  <c r="D151" i="10"/>
  <c r="D150" i="10"/>
  <c r="D149" i="10"/>
  <c r="D148" i="10"/>
  <c r="D147" i="10"/>
  <c r="D146" i="10"/>
  <c r="D145" i="10"/>
  <c r="D144" i="10"/>
  <c r="D143" i="10"/>
  <c r="D142" i="10"/>
  <c r="D141" i="10"/>
  <c r="D140" i="10"/>
  <c r="D139" i="10"/>
  <c r="D138" i="10"/>
  <c r="D137" i="10"/>
  <c r="D136" i="10"/>
  <c r="D135" i="10"/>
  <c r="D134" i="10"/>
  <c r="D133" i="10"/>
  <c r="D132" i="10"/>
  <c r="D131" i="10"/>
  <c r="D130" i="10"/>
  <c r="D129" i="10"/>
  <c r="D128" i="10"/>
  <c r="D127" i="10"/>
  <c r="D126" i="10"/>
  <c r="D125" i="10"/>
  <c r="D124" i="10"/>
  <c r="D123" i="10"/>
  <c r="D122" i="10"/>
  <c r="D121" i="10"/>
  <c r="D120" i="10"/>
  <c r="D119" i="10"/>
  <c r="D118" i="10"/>
  <c r="D117" i="10"/>
  <c r="D116" i="10"/>
  <c r="D115" i="10"/>
  <c r="D114" i="10"/>
  <c r="D113" i="10"/>
  <c r="D112" i="10"/>
  <c r="D111" i="10"/>
  <c r="D110" i="10"/>
  <c r="D109" i="10"/>
  <c r="D108" i="10"/>
  <c r="D107" i="10"/>
  <c r="D106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I9" i="10"/>
  <c r="H9" i="10"/>
  <c r="H7" i="10" s="1"/>
  <c r="G9" i="10"/>
  <c r="G7" i="10" s="1"/>
  <c r="F9" i="10"/>
  <c r="F7" i="10" s="1"/>
  <c r="E9" i="10"/>
  <c r="E7" i="10" s="1"/>
  <c r="D9" i="4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H9" i="3"/>
  <c r="H7" i="3" s="1"/>
  <c r="G9" i="3"/>
  <c r="G7" i="3" s="1"/>
  <c r="F9" i="3"/>
  <c r="F7" i="3" s="1"/>
  <c r="D8" i="3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K9" i="2"/>
  <c r="K7" i="2" s="1"/>
  <c r="J9" i="2"/>
  <c r="J7" i="2" s="1"/>
  <c r="I9" i="2"/>
  <c r="I7" i="2" s="1"/>
  <c r="H9" i="2"/>
  <c r="H7" i="2" s="1"/>
  <c r="G9" i="2"/>
  <c r="F9" i="2"/>
  <c r="E9" i="2"/>
  <c r="H10" i="14"/>
  <c r="H8" i="14" s="1"/>
  <c r="F10" i="14"/>
  <c r="F8" i="14" s="1"/>
  <c r="E10" i="14"/>
  <c r="E8" i="14" s="1"/>
  <c r="E9" i="9"/>
  <c r="E7" i="9" s="1"/>
  <c r="D9" i="9"/>
  <c r="J10" i="7"/>
  <c r="J8" i="7" s="1"/>
  <c r="G10" i="7"/>
  <c r="F10" i="7"/>
  <c r="F8" i="7" s="1"/>
  <c r="E10" i="7"/>
  <c r="I8" i="15"/>
  <c r="I6" i="15" s="1"/>
  <c r="H8" i="15"/>
  <c r="H6" i="15" s="1"/>
  <c r="G8" i="15"/>
  <c r="G6" i="15" s="1"/>
  <c r="F8" i="15"/>
  <c r="F6" i="15" s="1"/>
  <c r="E8" i="15"/>
  <c r="E6" i="15" s="1"/>
  <c r="D8" i="15"/>
  <c r="D6" i="15" s="1"/>
  <c r="G8" i="7" l="1"/>
  <c r="E8" i="7"/>
  <c r="D7" i="9"/>
  <c r="D7" i="4"/>
  <c r="I7" i="10"/>
  <c r="D9" i="10"/>
  <c r="D10" i="7"/>
  <c r="G10" i="14"/>
  <c r="G8" i="14" s="1"/>
  <c r="F7" i="2"/>
  <c r="E7" i="2"/>
  <c r="G7" i="2"/>
  <c r="D9" i="2"/>
  <c r="D9" i="3"/>
  <c r="D7" i="3" s="1"/>
  <c r="D8" i="2"/>
  <c r="E9" i="3"/>
  <c r="E7" i="3" s="1"/>
  <c r="D8" i="10"/>
  <c r="D8" i="7" l="1"/>
  <c r="D7" i="10"/>
  <c r="D7" i="2"/>
  <c r="E8" i="1" l="1"/>
  <c r="G8" i="1"/>
  <c r="F8" i="1" l="1"/>
  <c r="H8" i="1" l="1"/>
  <c r="K8" i="1" s="1"/>
  <c r="E14" i="1" l="1"/>
  <c r="E11" i="1"/>
  <c r="E13" i="1"/>
  <c r="E15" i="1"/>
  <c r="E17" i="1"/>
  <c r="E19" i="1"/>
  <c r="E21" i="1"/>
  <c r="E23" i="1"/>
  <c r="E25" i="1"/>
  <c r="E27" i="1"/>
  <c r="E29" i="1"/>
  <c r="E31" i="1"/>
  <c r="E33" i="1"/>
  <c r="E35" i="1"/>
  <c r="E37" i="1"/>
  <c r="E39" i="1"/>
  <c r="E41" i="1"/>
  <c r="E43" i="1"/>
  <c r="E45" i="1"/>
  <c r="E47" i="1"/>
  <c r="E49" i="1"/>
  <c r="E51" i="1"/>
  <c r="E53" i="1"/>
  <c r="E55" i="1"/>
  <c r="E57" i="1"/>
  <c r="E59" i="1"/>
  <c r="E61" i="1"/>
  <c r="E63" i="1"/>
  <c r="E65" i="1"/>
  <c r="E67" i="1"/>
  <c r="E69" i="1"/>
  <c r="E71" i="1"/>
  <c r="E73" i="1"/>
  <c r="E75" i="1"/>
  <c r="E77" i="1"/>
  <c r="E79" i="1"/>
  <c r="E81" i="1"/>
  <c r="E83" i="1"/>
  <c r="E85" i="1"/>
  <c r="E87" i="1"/>
  <c r="E89" i="1"/>
  <c r="E91" i="1"/>
  <c r="E93" i="1"/>
  <c r="E95" i="1"/>
  <c r="E97" i="1"/>
  <c r="E99" i="1"/>
  <c r="E101" i="1"/>
  <c r="E103" i="1"/>
  <c r="E105" i="1"/>
  <c r="E107" i="1"/>
  <c r="E109" i="1"/>
  <c r="E111" i="1"/>
  <c r="E113" i="1"/>
  <c r="E115" i="1"/>
  <c r="E117" i="1"/>
  <c r="E119" i="1"/>
  <c r="E121" i="1"/>
  <c r="E123" i="1"/>
  <c r="E125" i="1"/>
  <c r="E127" i="1"/>
  <c r="E129" i="1"/>
  <c r="E131" i="1"/>
  <c r="E133" i="1"/>
  <c r="E135" i="1"/>
  <c r="E137" i="1"/>
  <c r="E139" i="1"/>
  <c r="E141" i="1"/>
  <c r="E143" i="1"/>
  <c r="E145" i="1"/>
  <c r="E147" i="1"/>
  <c r="E149" i="1"/>
  <c r="E151" i="1"/>
  <c r="E153" i="1"/>
  <c r="E155" i="1"/>
  <c r="E157" i="1"/>
  <c r="E12" i="1"/>
  <c r="E16" i="1"/>
  <c r="E18" i="1"/>
  <c r="E20" i="1"/>
  <c r="E22" i="1"/>
  <c r="E24" i="1"/>
  <c r="E26" i="1"/>
  <c r="E28" i="1"/>
  <c r="E30" i="1"/>
  <c r="E32" i="1"/>
  <c r="E34" i="1"/>
  <c r="E36" i="1"/>
  <c r="E38" i="1"/>
  <c r="E40" i="1"/>
  <c r="E42" i="1"/>
  <c r="E44" i="1"/>
  <c r="E46" i="1"/>
  <c r="E48" i="1"/>
  <c r="E50" i="1"/>
  <c r="E52" i="1"/>
  <c r="E54" i="1"/>
  <c r="E56" i="1"/>
  <c r="E58" i="1"/>
  <c r="E60" i="1"/>
  <c r="E62" i="1"/>
  <c r="E64" i="1"/>
  <c r="E66" i="1"/>
  <c r="E68" i="1"/>
  <c r="E70" i="1"/>
  <c r="E72" i="1"/>
  <c r="E74" i="1"/>
  <c r="E76" i="1"/>
  <c r="E78" i="1"/>
  <c r="E80" i="1"/>
  <c r="E82" i="1"/>
  <c r="E84" i="1"/>
  <c r="E86" i="1"/>
  <c r="E88" i="1"/>
  <c r="E90" i="1"/>
  <c r="E92" i="1"/>
  <c r="E94" i="1"/>
  <c r="E96" i="1"/>
  <c r="E98" i="1"/>
  <c r="E100" i="1"/>
  <c r="E102" i="1"/>
  <c r="E104" i="1"/>
  <c r="E106" i="1"/>
  <c r="E108" i="1"/>
  <c r="E110" i="1"/>
  <c r="E112" i="1"/>
  <c r="E114" i="1"/>
  <c r="E116" i="1"/>
  <c r="E118" i="1"/>
  <c r="E120" i="1"/>
  <c r="E122" i="1"/>
  <c r="E124" i="1"/>
  <c r="E126" i="1"/>
  <c r="E128" i="1"/>
  <c r="E130" i="1"/>
  <c r="E132" i="1"/>
  <c r="E134" i="1"/>
  <c r="E136" i="1"/>
  <c r="E138" i="1"/>
  <c r="E140" i="1"/>
  <c r="E142" i="1"/>
  <c r="E144" i="1"/>
  <c r="E146" i="1"/>
  <c r="E148" i="1"/>
  <c r="E150" i="1"/>
  <c r="E152" i="1"/>
  <c r="E154" i="1"/>
  <c r="E156" i="1"/>
  <c r="E10" i="1"/>
  <c r="E9" i="1" l="1"/>
  <c r="E7" i="1" s="1"/>
  <c r="F13" i="1" l="1"/>
  <c r="F21" i="1"/>
  <c r="F29" i="1"/>
  <c r="F33" i="1"/>
  <c r="F12" i="1"/>
  <c r="F14" i="1"/>
  <c r="F16" i="1"/>
  <c r="F18" i="1"/>
  <c r="F20" i="1"/>
  <c r="F24" i="1"/>
  <c r="F26" i="1"/>
  <c r="F28" i="1"/>
  <c r="F30" i="1"/>
  <c r="F32" i="1"/>
  <c r="F34" i="1"/>
  <c r="F36" i="1"/>
  <c r="F38" i="1"/>
  <c r="F40" i="1"/>
  <c r="F42" i="1"/>
  <c r="F44" i="1"/>
  <c r="F46" i="1"/>
  <c r="F48" i="1"/>
  <c r="F50" i="1"/>
  <c r="F52" i="1"/>
  <c r="F54" i="1"/>
  <c r="F56" i="1"/>
  <c r="F17" i="1"/>
  <c r="F25" i="1"/>
  <c r="F37" i="1"/>
  <c r="F41" i="1"/>
  <c r="F45" i="1"/>
  <c r="F49" i="1"/>
  <c r="F53" i="1"/>
  <c r="F10" i="1"/>
  <c r="F11" i="1"/>
  <c r="F15" i="1"/>
  <c r="F19" i="1"/>
  <c r="F27" i="1"/>
  <c r="F31" i="1"/>
  <c r="F35" i="1"/>
  <c r="F39" i="1"/>
  <c r="F43" i="1"/>
  <c r="F47" i="1"/>
  <c r="F51" i="1"/>
  <c r="F55" i="1"/>
  <c r="F57" i="1"/>
  <c r="F61" i="1"/>
  <c r="F69" i="1"/>
  <c r="F73" i="1"/>
  <c r="F77" i="1"/>
  <c r="F81" i="1"/>
  <c r="F89" i="1"/>
  <c r="F93" i="1"/>
  <c r="F97" i="1"/>
  <c r="F101" i="1"/>
  <c r="F105" i="1"/>
  <c r="F109" i="1"/>
  <c r="F113" i="1"/>
  <c r="F117" i="1"/>
  <c r="F121" i="1"/>
  <c r="F125" i="1"/>
  <c r="F129" i="1"/>
  <c r="F133" i="1"/>
  <c r="F137" i="1"/>
  <c r="F141" i="1"/>
  <c r="F145" i="1"/>
  <c r="F149" i="1"/>
  <c r="F153" i="1"/>
  <c r="F157" i="1"/>
  <c r="F59" i="1"/>
  <c r="F71" i="1"/>
  <c r="F63" i="1"/>
  <c r="F67" i="1"/>
  <c r="F75" i="1"/>
  <c r="F79" i="1"/>
  <c r="F83" i="1"/>
  <c r="F91" i="1"/>
  <c r="F95" i="1"/>
  <c r="F99" i="1"/>
  <c r="F103" i="1"/>
  <c r="F107" i="1"/>
  <c r="F111" i="1"/>
  <c r="F115" i="1"/>
  <c r="F119" i="1"/>
  <c r="F123" i="1"/>
  <c r="F127" i="1"/>
  <c r="F131" i="1"/>
  <c r="F135" i="1"/>
  <c r="F139" i="1"/>
  <c r="F143" i="1"/>
  <c r="F147" i="1"/>
  <c r="F151" i="1"/>
  <c r="F155" i="1"/>
  <c r="F60" i="1"/>
  <c r="F64" i="1"/>
  <c r="F68" i="1"/>
  <c r="F72" i="1"/>
  <c r="F76" i="1"/>
  <c r="F80" i="1"/>
  <c r="F84" i="1"/>
  <c r="F88" i="1"/>
  <c r="F92" i="1"/>
  <c r="F96" i="1"/>
  <c r="F100" i="1"/>
  <c r="F104" i="1"/>
  <c r="F108" i="1"/>
  <c r="F112" i="1"/>
  <c r="F116" i="1"/>
  <c r="F120" i="1"/>
  <c r="F124" i="1"/>
  <c r="F128" i="1"/>
  <c r="F132" i="1"/>
  <c r="F136" i="1"/>
  <c r="F140" i="1"/>
  <c r="F144" i="1"/>
  <c r="F148" i="1"/>
  <c r="F152" i="1"/>
  <c r="F156" i="1"/>
  <c r="F58" i="1"/>
  <c r="F62" i="1"/>
  <c r="F70" i="1"/>
  <c r="F74" i="1"/>
  <c r="F78" i="1"/>
  <c r="F82" i="1"/>
  <c r="F90" i="1"/>
  <c r="F94" i="1"/>
  <c r="F98" i="1"/>
  <c r="F102" i="1"/>
  <c r="F106" i="1"/>
  <c r="F110" i="1"/>
  <c r="F114" i="1"/>
  <c r="F118" i="1"/>
  <c r="F122" i="1"/>
  <c r="F126" i="1"/>
  <c r="F130" i="1"/>
  <c r="F134" i="1"/>
  <c r="F138" i="1"/>
  <c r="F142" i="1"/>
  <c r="F146" i="1"/>
  <c r="F150" i="1"/>
  <c r="F154" i="1"/>
  <c r="G155" i="1" l="1"/>
  <c r="G156" i="1"/>
  <c r="G154" i="1"/>
  <c r="G152" i="1"/>
  <c r="G150" i="1"/>
  <c r="G148" i="1"/>
  <c r="G146" i="1"/>
  <c r="G144" i="1"/>
  <c r="G142" i="1"/>
  <c r="G140" i="1"/>
  <c r="G138" i="1"/>
  <c r="G136" i="1"/>
  <c r="G134" i="1"/>
  <c r="G132" i="1"/>
  <c r="G130" i="1"/>
  <c r="G128" i="1"/>
  <c r="G126" i="1"/>
  <c r="G124" i="1"/>
  <c r="G122" i="1"/>
  <c r="G120" i="1"/>
  <c r="G118" i="1"/>
  <c r="G116" i="1"/>
  <c r="G114" i="1"/>
  <c r="G112" i="1"/>
  <c r="G110" i="1"/>
  <c r="G108" i="1"/>
  <c r="G106" i="1"/>
  <c r="G104" i="1"/>
  <c r="G102" i="1"/>
  <c r="G100" i="1"/>
  <c r="G98" i="1"/>
  <c r="G96" i="1"/>
  <c r="G94" i="1"/>
  <c r="G92" i="1"/>
  <c r="G90" i="1"/>
  <c r="G88" i="1"/>
  <c r="G86" i="1"/>
  <c r="G84" i="1"/>
  <c r="G82" i="1"/>
  <c r="G80" i="1"/>
  <c r="G78" i="1"/>
  <c r="G76" i="1"/>
  <c r="G74" i="1"/>
  <c r="G72" i="1"/>
  <c r="G70" i="1"/>
  <c r="G68" i="1"/>
  <c r="G66" i="1"/>
  <c r="G64" i="1"/>
  <c r="G62" i="1"/>
  <c r="G60" i="1"/>
  <c r="G58" i="1"/>
  <c r="G56" i="1"/>
  <c r="G54" i="1"/>
  <c r="G52" i="1"/>
  <c r="G50" i="1"/>
  <c r="G48" i="1"/>
  <c r="G46" i="1"/>
  <c r="G44" i="1"/>
  <c r="G42" i="1"/>
  <c r="G40" i="1"/>
  <c r="G38" i="1"/>
  <c r="G36" i="1"/>
  <c r="G34" i="1"/>
  <c r="G32" i="1"/>
  <c r="G30" i="1"/>
  <c r="G28" i="1"/>
  <c r="G26" i="1"/>
  <c r="G24" i="1"/>
  <c r="G22" i="1"/>
  <c r="G20" i="1"/>
  <c r="G18" i="1"/>
  <c r="G16" i="1"/>
  <c r="G14" i="1"/>
  <c r="G12" i="1"/>
  <c r="G157" i="1"/>
  <c r="G153" i="1"/>
  <c r="G151" i="1"/>
  <c r="G149" i="1"/>
  <c r="G147" i="1"/>
  <c r="G145" i="1"/>
  <c r="G143" i="1"/>
  <c r="G141" i="1"/>
  <c r="G139" i="1"/>
  <c r="G137" i="1"/>
  <c r="G135" i="1"/>
  <c r="G133" i="1"/>
  <c r="G131" i="1"/>
  <c r="G129" i="1"/>
  <c r="G127" i="1"/>
  <c r="G125" i="1"/>
  <c r="G123" i="1"/>
  <c r="G121" i="1"/>
  <c r="G119" i="1"/>
  <c r="G117" i="1"/>
  <c r="G115" i="1"/>
  <c r="G113" i="1"/>
  <c r="G111" i="1"/>
  <c r="G109" i="1"/>
  <c r="G107" i="1"/>
  <c r="G105" i="1"/>
  <c r="G103" i="1"/>
  <c r="G101" i="1"/>
  <c r="G99" i="1"/>
  <c r="G97" i="1"/>
  <c r="G95" i="1"/>
  <c r="G93" i="1"/>
  <c r="G91" i="1"/>
  <c r="G89" i="1"/>
  <c r="G87" i="1"/>
  <c r="G85" i="1"/>
  <c r="G83" i="1"/>
  <c r="G81" i="1"/>
  <c r="G79" i="1"/>
  <c r="G77" i="1"/>
  <c r="G75" i="1"/>
  <c r="G73" i="1"/>
  <c r="G71" i="1"/>
  <c r="G69" i="1"/>
  <c r="G67" i="1"/>
  <c r="G65" i="1"/>
  <c r="G63" i="1"/>
  <c r="G61" i="1"/>
  <c r="G59" i="1"/>
  <c r="G57" i="1"/>
  <c r="G55" i="1"/>
  <c r="G53" i="1"/>
  <c r="G51" i="1"/>
  <c r="G49" i="1"/>
  <c r="G47" i="1"/>
  <c r="G45" i="1"/>
  <c r="G43" i="1"/>
  <c r="G41" i="1"/>
  <c r="G39" i="1"/>
  <c r="G37" i="1"/>
  <c r="G35" i="1"/>
  <c r="G33" i="1"/>
  <c r="G31" i="1"/>
  <c r="G29" i="1"/>
  <c r="G27" i="1"/>
  <c r="G25" i="1"/>
  <c r="G23" i="1"/>
  <c r="G21" i="1"/>
  <c r="G19" i="1"/>
  <c r="G17" i="1"/>
  <c r="G15" i="1"/>
  <c r="G13" i="1"/>
  <c r="G11" i="1"/>
  <c r="G10" i="1"/>
  <c r="G9" i="1" l="1"/>
  <c r="G7" i="1" s="1"/>
  <c r="H12" i="1" l="1"/>
  <c r="K12" i="1" s="1"/>
  <c r="H28" i="1"/>
  <c r="K28" i="1" s="1"/>
  <c r="H60" i="1"/>
  <c r="K60" i="1" s="1"/>
  <c r="H76" i="1"/>
  <c r="K76" i="1" s="1"/>
  <c r="H92" i="1"/>
  <c r="K92" i="1" s="1"/>
  <c r="H108" i="1"/>
  <c r="K108" i="1" s="1"/>
  <c r="H124" i="1"/>
  <c r="K124" i="1" s="1"/>
  <c r="H140" i="1"/>
  <c r="K140" i="1" s="1"/>
  <c r="H156" i="1"/>
  <c r="K156" i="1" s="1"/>
  <c r="H126" i="1"/>
  <c r="K126" i="1" s="1"/>
  <c r="H31" i="1"/>
  <c r="K31" i="1" s="1"/>
  <c r="H67" i="1"/>
  <c r="K67" i="1" s="1"/>
  <c r="H115" i="1"/>
  <c r="K115" i="1" s="1"/>
  <c r="H17" i="1"/>
  <c r="K17" i="1" s="1"/>
  <c r="H33" i="1"/>
  <c r="K33" i="1" s="1"/>
  <c r="H49" i="1"/>
  <c r="K49" i="1" s="1"/>
  <c r="H81" i="1"/>
  <c r="K81" i="1" s="1"/>
  <c r="H97" i="1"/>
  <c r="K97" i="1" s="1"/>
  <c r="H113" i="1"/>
  <c r="K113" i="1" s="1"/>
  <c r="H129" i="1"/>
  <c r="K129" i="1" s="1"/>
  <c r="H145" i="1"/>
  <c r="K145" i="1" s="1"/>
  <c r="H14" i="1"/>
  <c r="K14" i="1" s="1"/>
  <c r="H30" i="1"/>
  <c r="K30" i="1" s="1"/>
  <c r="H46" i="1"/>
  <c r="K46" i="1" s="1"/>
  <c r="H62" i="1"/>
  <c r="K62" i="1" s="1"/>
  <c r="H78" i="1"/>
  <c r="K78" i="1" s="1"/>
  <c r="H98" i="1"/>
  <c r="K98" i="1" s="1"/>
  <c r="H122" i="1"/>
  <c r="K122" i="1" s="1"/>
  <c r="H150" i="1"/>
  <c r="K150" i="1" s="1"/>
  <c r="H51" i="1"/>
  <c r="K51" i="1" s="1"/>
  <c r="H75" i="1"/>
  <c r="K75" i="1" s="1"/>
  <c r="H99" i="1"/>
  <c r="K99" i="1" s="1"/>
  <c r="H123" i="1"/>
  <c r="K123" i="1" s="1"/>
  <c r="H147" i="1"/>
  <c r="K147" i="1" s="1"/>
  <c r="H16" i="1"/>
  <c r="K16" i="1" s="1"/>
  <c r="H32" i="1"/>
  <c r="K32" i="1" s="1"/>
  <c r="H48" i="1"/>
  <c r="K48" i="1" s="1"/>
  <c r="H64" i="1"/>
  <c r="K64" i="1" s="1"/>
  <c r="H80" i="1"/>
  <c r="K80" i="1" s="1"/>
  <c r="H96" i="1"/>
  <c r="K96" i="1" s="1"/>
  <c r="H112" i="1"/>
  <c r="K112" i="1" s="1"/>
  <c r="H128" i="1"/>
  <c r="K128" i="1" s="1"/>
  <c r="H144" i="1"/>
  <c r="K144" i="1" s="1"/>
  <c r="H90" i="1"/>
  <c r="K90" i="1" s="1"/>
  <c r="H134" i="1"/>
  <c r="K134" i="1" s="1"/>
  <c r="H15" i="1"/>
  <c r="K15" i="1" s="1"/>
  <c r="H35" i="1"/>
  <c r="K35" i="1" s="1"/>
  <c r="H83" i="1"/>
  <c r="K83" i="1" s="1"/>
  <c r="H127" i="1"/>
  <c r="K127" i="1" s="1"/>
  <c r="H21" i="1"/>
  <c r="K21" i="1" s="1"/>
  <c r="H37" i="1"/>
  <c r="K37" i="1" s="1"/>
  <c r="H53" i="1"/>
  <c r="K53" i="1" s="1"/>
  <c r="H69" i="1"/>
  <c r="K69" i="1" s="1"/>
  <c r="H101" i="1"/>
  <c r="K101" i="1" s="1"/>
  <c r="H117" i="1"/>
  <c r="K117" i="1" s="1"/>
  <c r="H133" i="1"/>
  <c r="K133" i="1" s="1"/>
  <c r="H149" i="1"/>
  <c r="K149" i="1" s="1"/>
  <c r="H18" i="1"/>
  <c r="K18" i="1" s="1"/>
  <c r="H34" i="1"/>
  <c r="K34" i="1" s="1"/>
  <c r="H50" i="1"/>
  <c r="K50" i="1" s="1"/>
  <c r="H82" i="1"/>
  <c r="K82" i="1" s="1"/>
  <c r="H106" i="1"/>
  <c r="K106" i="1" s="1"/>
  <c r="H130" i="1"/>
  <c r="K130" i="1" s="1"/>
  <c r="H27" i="1"/>
  <c r="K27" i="1" s="1"/>
  <c r="H59" i="1"/>
  <c r="K59" i="1" s="1"/>
  <c r="H79" i="1"/>
  <c r="K79" i="1" s="1"/>
  <c r="H103" i="1"/>
  <c r="K103" i="1" s="1"/>
  <c r="H131" i="1"/>
  <c r="K131" i="1" s="1"/>
  <c r="H151" i="1"/>
  <c r="K151" i="1" s="1"/>
  <c r="H20" i="1"/>
  <c r="K20" i="1" s="1"/>
  <c r="H36" i="1"/>
  <c r="K36" i="1" s="1"/>
  <c r="H52" i="1"/>
  <c r="K52" i="1" s="1"/>
  <c r="H68" i="1"/>
  <c r="K68" i="1" s="1"/>
  <c r="H84" i="1"/>
  <c r="K84" i="1" s="1"/>
  <c r="H100" i="1"/>
  <c r="K100" i="1" s="1"/>
  <c r="H116" i="1"/>
  <c r="K116" i="1" s="1"/>
  <c r="H132" i="1"/>
  <c r="K132" i="1" s="1"/>
  <c r="H148" i="1"/>
  <c r="K148" i="1" s="1"/>
  <c r="H102" i="1"/>
  <c r="K102" i="1" s="1"/>
  <c r="H146" i="1"/>
  <c r="K146" i="1" s="1"/>
  <c r="H19" i="1"/>
  <c r="K19" i="1" s="1"/>
  <c r="H43" i="1"/>
  <c r="K43" i="1" s="1"/>
  <c r="H95" i="1"/>
  <c r="K95" i="1" s="1"/>
  <c r="H139" i="1"/>
  <c r="K139" i="1" s="1"/>
  <c r="H25" i="1"/>
  <c r="K25" i="1" s="1"/>
  <c r="H41" i="1"/>
  <c r="K41" i="1" s="1"/>
  <c r="H57" i="1"/>
  <c r="K57" i="1" s="1"/>
  <c r="H73" i="1"/>
  <c r="K73" i="1" s="1"/>
  <c r="H89" i="1"/>
  <c r="K89" i="1" s="1"/>
  <c r="H105" i="1"/>
  <c r="K105" i="1" s="1"/>
  <c r="H121" i="1"/>
  <c r="K121" i="1" s="1"/>
  <c r="H137" i="1"/>
  <c r="K137" i="1" s="1"/>
  <c r="H153" i="1"/>
  <c r="K153" i="1" s="1"/>
  <c r="H38" i="1"/>
  <c r="K38" i="1" s="1"/>
  <c r="H54" i="1"/>
  <c r="K54" i="1" s="1"/>
  <c r="H70" i="1"/>
  <c r="K70" i="1" s="1"/>
  <c r="H110" i="1"/>
  <c r="K110" i="1" s="1"/>
  <c r="H138" i="1"/>
  <c r="K138" i="1" s="1"/>
  <c r="H39" i="1"/>
  <c r="K39" i="1" s="1"/>
  <c r="H63" i="1"/>
  <c r="K63" i="1" s="1"/>
  <c r="H111" i="1"/>
  <c r="K111" i="1" s="1"/>
  <c r="H135" i="1"/>
  <c r="K135" i="1" s="1"/>
  <c r="H155" i="1"/>
  <c r="K155" i="1" s="1"/>
  <c r="H24" i="1"/>
  <c r="K24" i="1" s="1"/>
  <c r="H40" i="1"/>
  <c r="K40" i="1" s="1"/>
  <c r="H56" i="1"/>
  <c r="K56" i="1" s="1"/>
  <c r="H72" i="1"/>
  <c r="K72" i="1" s="1"/>
  <c r="H88" i="1"/>
  <c r="K88" i="1" s="1"/>
  <c r="H104" i="1"/>
  <c r="K104" i="1" s="1"/>
  <c r="H120" i="1"/>
  <c r="K120" i="1" s="1"/>
  <c r="H136" i="1"/>
  <c r="K136" i="1" s="1"/>
  <c r="H152" i="1"/>
  <c r="K152" i="1" s="1"/>
  <c r="H114" i="1"/>
  <c r="K114" i="1" s="1"/>
  <c r="H154" i="1"/>
  <c r="K154" i="1" s="1"/>
  <c r="H55" i="1"/>
  <c r="K55" i="1" s="1"/>
  <c r="H107" i="1"/>
  <c r="K107" i="1" s="1"/>
  <c r="H13" i="1"/>
  <c r="K13" i="1" s="1"/>
  <c r="H29" i="1"/>
  <c r="K29" i="1" s="1"/>
  <c r="H45" i="1"/>
  <c r="K45" i="1" s="1"/>
  <c r="H61" i="1"/>
  <c r="K61" i="1" s="1"/>
  <c r="H77" i="1"/>
  <c r="K77" i="1" s="1"/>
  <c r="H93" i="1"/>
  <c r="K93" i="1" s="1"/>
  <c r="H109" i="1"/>
  <c r="K109" i="1" s="1"/>
  <c r="H125" i="1"/>
  <c r="K125" i="1" s="1"/>
  <c r="H141" i="1"/>
  <c r="K141" i="1" s="1"/>
  <c r="H157" i="1"/>
  <c r="K157" i="1" s="1"/>
  <c r="H26" i="1"/>
  <c r="K26" i="1" s="1"/>
  <c r="H42" i="1"/>
  <c r="K42" i="1" s="1"/>
  <c r="H58" i="1"/>
  <c r="K58" i="1" s="1"/>
  <c r="H74" i="1"/>
  <c r="K74" i="1" s="1"/>
  <c r="H94" i="1"/>
  <c r="K94" i="1" s="1"/>
  <c r="H118" i="1"/>
  <c r="K118" i="1" s="1"/>
  <c r="H142" i="1"/>
  <c r="K142" i="1" s="1"/>
  <c r="H47" i="1"/>
  <c r="K47" i="1" s="1"/>
  <c r="H71" i="1"/>
  <c r="K71" i="1" s="1"/>
  <c r="H91" i="1"/>
  <c r="K91" i="1" s="1"/>
  <c r="H119" i="1"/>
  <c r="K119" i="1" s="1"/>
  <c r="H10" i="1"/>
  <c r="K10" i="1" s="1"/>
  <c r="H11" i="1"/>
  <c r="K11" i="1" s="1"/>
  <c r="H44" i="1" l="1"/>
  <c r="K44" i="1" s="1"/>
  <c r="F23" i="1" l="1"/>
  <c r="H23" i="1" s="1"/>
  <c r="K23" i="1" s="1"/>
  <c r="F22" i="1" l="1"/>
  <c r="H22" i="1" l="1"/>
  <c r="K22" i="1" s="1"/>
  <c r="F66" i="1" l="1"/>
  <c r="H66" i="1" s="1"/>
  <c r="K66" i="1" s="1"/>
  <c r="F65" i="1"/>
  <c r="H65" i="1" s="1"/>
  <c r="K65" i="1" s="1"/>
  <c r="I10" i="14" l="1"/>
  <c r="I8" i="14" s="1"/>
  <c r="F85" i="1"/>
  <c r="F87" i="1" l="1"/>
  <c r="H87" i="1" s="1"/>
  <c r="K87" i="1" s="1"/>
  <c r="F86" i="1"/>
  <c r="H86" i="1" s="1"/>
  <c r="K86" i="1" s="1"/>
  <c r="D10" i="14"/>
  <c r="D8" i="14" s="1"/>
  <c r="H85" i="1"/>
  <c r="K85" i="1" s="1"/>
  <c r="F9" i="1" l="1"/>
  <c r="F7" i="1" s="1"/>
  <c r="D9" i="1" l="1"/>
  <c r="D7" i="1" s="1"/>
  <c r="H143" i="1" l="1"/>
  <c r="K143" i="1" s="1"/>
  <c r="H9" i="1" l="1"/>
  <c r="H7" i="1" s="1"/>
  <c r="K9" i="1"/>
  <c r="K7" i="1" l="1"/>
</calcChain>
</file>

<file path=xl/sharedStrings.xml><?xml version="1.0" encoding="utf-8"?>
<sst xmlns="http://schemas.openxmlformats.org/spreadsheetml/2006/main" count="3567" uniqueCount="431">
  <si>
    <t>№ п/п</t>
  </si>
  <si>
    <t>Реестровый номер</t>
  </si>
  <si>
    <t>Наименование медицинской организации</t>
  </si>
  <si>
    <t>025004</t>
  </si>
  <si>
    <t>ГБУЗ РБ Аскинская ЦРБ</t>
  </si>
  <si>
    <t>022103</t>
  </si>
  <si>
    <t>ГБУЗ РБ Балтачевская ЦРБ</t>
  </si>
  <si>
    <t>025001</t>
  </si>
  <si>
    <t>ГБУЗ РБ Бирская ЦРБ</t>
  </si>
  <si>
    <t>025005</t>
  </si>
  <si>
    <t>ГБУЗ РБ Бураевская ЦРБ</t>
  </si>
  <si>
    <t>022102</t>
  </si>
  <si>
    <t>ГБУЗ РБ Верхне-Татышлинская ЦРБ</t>
  </si>
  <si>
    <t>021201</t>
  </si>
  <si>
    <t>ГБУЗ РБ ГБ г.Нефтекамск</t>
  </si>
  <si>
    <t>027001</t>
  </si>
  <si>
    <t>ГБУЗ РБ Дюртюлинская ЦРБ</t>
  </si>
  <si>
    <t>021206</t>
  </si>
  <si>
    <t>ГБУЗ РБ Калтасинская ЦРБ</t>
  </si>
  <si>
    <t>025003</t>
  </si>
  <si>
    <t>ГБУЗ РБ Караидельская ЦРБ</t>
  </si>
  <si>
    <t>021205</t>
  </si>
  <si>
    <t>ГБУЗ РБ Краснокамская ЦРБ</t>
  </si>
  <si>
    <t>025002</t>
  </si>
  <si>
    <t>ГБУЗ РБ Мишкинская ЦРБ</t>
  </si>
  <si>
    <t>022104</t>
  </si>
  <si>
    <t>ГБУЗ РБ Янаульская ЦРБ</t>
  </si>
  <si>
    <t>021668</t>
  </si>
  <si>
    <t>ООО МЦ "СЕМЕЙНЫЙ ДОКТОР"</t>
  </si>
  <si>
    <t>021259</t>
  </si>
  <si>
    <t>ООО "СтомЭл"</t>
  </si>
  <si>
    <t>021501</t>
  </si>
  <si>
    <t>ГБУЗ РБ Акъярская ЦРБ</t>
  </si>
  <si>
    <t>024001</t>
  </si>
  <si>
    <t>ГБУЗ РБ Аскаровская ЦРБ</t>
  </si>
  <si>
    <t>022001</t>
  </si>
  <si>
    <t>ГБУЗ РБ Баймакская ЦГБ</t>
  </si>
  <si>
    <t>024005</t>
  </si>
  <si>
    <t>ГБУЗ РБ Белорецкая ЦРКБ</t>
  </si>
  <si>
    <t>024002</t>
  </si>
  <si>
    <t>ГБУЗ РБ Бурзянская ЦРБ</t>
  </si>
  <si>
    <t>022012</t>
  </si>
  <si>
    <t>ГБУЗ РБ Зилаирская ЦРБ</t>
  </si>
  <si>
    <t>021901</t>
  </si>
  <si>
    <t>ГБУЗ РБ Учалинская ЦГБ</t>
  </si>
  <si>
    <t>021502</t>
  </si>
  <si>
    <t>ГБУЗ РБ ЦГБ г.Сибай</t>
  </si>
  <si>
    <t>024006</t>
  </si>
  <si>
    <t>ФГБУЗ МСЧ №142 ФМБА России</t>
  </si>
  <si>
    <t>021536</t>
  </si>
  <si>
    <t>ООО "МедТех"</t>
  </si>
  <si>
    <t>021621</t>
  </si>
  <si>
    <t>ГАУЗ РБ  "Санаторий для детей Нур г.Стерлитамак"</t>
  </si>
  <si>
    <t>021601</t>
  </si>
  <si>
    <t>ГБУЗ РБ ГКБ №1 г.Стерлитамак</t>
  </si>
  <si>
    <t>021602</t>
  </si>
  <si>
    <t>ГБУЗ РБ ГБ №2 г.Стерлитамак</t>
  </si>
  <si>
    <t>021616</t>
  </si>
  <si>
    <t>ГБУЗ РБ ДБ г.Стерлитамак</t>
  </si>
  <si>
    <t>021613</t>
  </si>
  <si>
    <t>ГБУЗ РБ КВД г.Стерлитамак</t>
  </si>
  <si>
    <t>021636</t>
  </si>
  <si>
    <t>ГБУЗ РБ СП г.Стерлитамак</t>
  </si>
  <si>
    <t>021620</t>
  </si>
  <si>
    <t>ГБУЗ РБ Станция скорой медицинской помощи г.Стерлитамак</t>
  </si>
  <si>
    <t>021604</t>
  </si>
  <si>
    <t>ЧУЗ "РЖД-Медицина" г.Стерлитамак"</t>
  </si>
  <si>
    <t>021111</t>
  </si>
  <si>
    <t>ГБУЗ РБ ГБ г.Кумертау</t>
  </si>
  <si>
    <t>021424</t>
  </si>
  <si>
    <t>ГБУЗ РБ ГБ г.Салават</t>
  </si>
  <si>
    <t>021407</t>
  </si>
  <si>
    <t>ГБУЗ РБ КВД г.Салават</t>
  </si>
  <si>
    <t>021105</t>
  </si>
  <si>
    <t>ГБУЗ РБ Исянгуловская ЦРБ</t>
  </si>
  <si>
    <t>029001</t>
  </si>
  <si>
    <t>ГБУЗ РБ Ишимбайская ЦРБ</t>
  </si>
  <si>
    <t>021605</t>
  </si>
  <si>
    <t>ГБУЗ РБ Красноусольская ЦРБ</t>
  </si>
  <si>
    <t>021104</t>
  </si>
  <si>
    <t>ГБУЗ РБ Мелеузовская ЦРБ</t>
  </si>
  <si>
    <t>021102</t>
  </si>
  <si>
    <t>ГБУЗ РБ Мраковская ЦРБ</t>
  </si>
  <si>
    <t>021606</t>
  </si>
  <si>
    <t>ГБУЗ РБ Стерлибашевская ЦРБ</t>
  </si>
  <si>
    <t>021607</t>
  </si>
  <si>
    <t>ГБУЗ РБ Толбазинская ЦРБ</t>
  </si>
  <si>
    <t>021405</t>
  </si>
  <si>
    <t>ГБУЗ РБ Федоровская ЦРБ</t>
  </si>
  <si>
    <t>021401</t>
  </si>
  <si>
    <t>ООО "Медсервис" г.Салават</t>
  </si>
  <si>
    <t>021303</t>
  </si>
  <si>
    <t>ГБУЗ РБ ГБ №1 г.Октябрьский</t>
  </si>
  <si>
    <t>028004</t>
  </si>
  <si>
    <t>ГБУЗ РБ Бакалинская ЦРБ</t>
  </si>
  <si>
    <t>023002</t>
  </si>
  <si>
    <t>ГБУЗ РБ Белебеевская ЦРБ</t>
  </si>
  <si>
    <t>023005</t>
  </si>
  <si>
    <t>ГБУЗ РБ Бижбулякская ЦРБ</t>
  </si>
  <si>
    <t>028002</t>
  </si>
  <si>
    <t>ГБУЗ РБ Верхнеяркеевская ЦРБ</t>
  </si>
  <si>
    <t>021002</t>
  </si>
  <si>
    <t>ГБУЗ РБ Давлекановская ЦРБ</t>
  </si>
  <si>
    <t>023006</t>
  </si>
  <si>
    <t>ГБУЗ РБ Ермекеевская ЦРБ</t>
  </si>
  <si>
    <t>021001</t>
  </si>
  <si>
    <t>ГБУЗ РБ Миякинская ЦРБ</t>
  </si>
  <si>
    <t>021003</t>
  </si>
  <si>
    <t>ГБУЗ РБ Раевская ЦРБ</t>
  </si>
  <si>
    <t>021701</t>
  </si>
  <si>
    <t>ГБУЗ РБ Туймазинская ЦРБ</t>
  </si>
  <si>
    <t>021706</t>
  </si>
  <si>
    <t>ГБУЗ РБ Шаранская ЦРБ</t>
  </si>
  <si>
    <t>021749</t>
  </si>
  <si>
    <t>ООО "Медсервис" с.Верхнеяркеево</t>
  </si>
  <si>
    <t>021322</t>
  </si>
  <si>
    <t>ООО "ОСЦ"</t>
  </si>
  <si>
    <t>021110</t>
  </si>
  <si>
    <t>ГБУЗ РБ Детская поликлиника №2 г.Уфа</t>
  </si>
  <si>
    <t>021100</t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</si>
  <si>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№3 г.Уфа</t>
    </r>
  </si>
  <si>
    <t>027000</t>
  </si>
  <si>
    <t>ГБУЗ РБ Детская поликлиника  №4 г.Уфа</t>
  </si>
  <si>
    <t>021120</t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</si>
  <si>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№5 г.Уфа</t>
    </r>
  </si>
  <si>
    <t>021130</t>
  </si>
  <si>
    <t>ГБУЗ РБ Детская поликлиника №6 г.Уфа</t>
  </si>
  <si>
    <t>021140</t>
  </si>
  <si>
    <r>
      <t>Г</t>
    </r>
    <r>
      <rPr>
        <sz val="9"/>
        <color indexed="8"/>
        <rFont val="Times New Roman"/>
        <family val="1"/>
        <charset val="204"/>
      </rPr>
      <t>АУЗ РБ Детская стоматологическая поликлиника №3 г.Уфа</t>
    </r>
  </si>
  <si>
    <t>021150</t>
  </si>
  <si>
    <r>
      <t>Г</t>
    </r>
    <r>
      <rPr>
        <sz val="9"/>
        <color indexed="8"/>
        <rFont val="Times New Roman"/>
        <family val="1"/>
        <charset val="204"/>
      </rPr>
      <t>БУЗ РБ Детская стоматологическая поликлиника  №7 г.Уфа</t>
    </r>
  </si>
  <si>
    <t>027100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</si>
  <si>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№1 г.Уфа</t>
    </r>
  </si>
  <si>
    <t>028300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</si>
  <si>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№2 г.Уфа</t>
    </r>
  </si>
  <si>
    <t>028400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</si>
  <si>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№32 г.Уфа</t>
    </r>
  </si>
  <si>
    <t>028800</t>
  </si>
  <si>
    <r>
      <t>Г</t>
    </r>
    <r>
      <rPr>
        <sz val="9"/>
        <rFont val="Times New Roman"/>
        <family val="1"/>
        <charset val="204"/>
      </rPr>
      <t>БУЗ РБ Поликлиника №38 г.Уфа</t>
    </r>
  </si>
  <si>
    <t>029100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</si>
  <si>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№43 г.Уфа</t>
    </r>
  </si>
  <si>
    <t>029200</t>
  </si>
  <si>
    <t>ГБУЗ РБ Поликлиника№44 г.Уфа</t>
  </si>
  <si>
    <t>029300</t>
  </si>
  <si>
    <t>ГБУЗ РБ Поликлиника №46 г.Уфа</t>
  </si>
  <si>
    <t>029500</t>
  </si>
  <si>
    <t>ГБУЗ РБ Поликлиника №48 г.Уфа</t>
  </si>
  <si>
    <t>029700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</si>
  <si>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№50 г.Уфа</t>
    </r>
  </si>
  <si>
    <t>029800</t>
  </si>
  <si>
    <t>ГБУЗ РБ Поликлиника №51 г.Уфа</t>
  </si>
  <si>
    <t>029900</t>
  </si>
  <si>
    <t>ГБУЗ РБ Поликлиника №52 г.Уфа</t>
  </si>
  <si>
    <t>021040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</si>
  <si>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№1 г.Уфа</t>
    </r>
  </si>
  <si>
    <t>021050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</si>
  <si>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№2 г.Уфа</t>
    </r>
  </si>
  <si>
    <t>021060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</si>
  <si>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№4 г.Уфа</t>
    </r>
  </si>
  <si>
    <t>021070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</si>
  <si>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№5 г.Уфа</t>
    </r>
  </si>
  <si>
    <t>021080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</si>
  <si>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№6 г.Уфа</t>
    </r>
  </si>
  <si>
    <t>021160</t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</si>
  <si>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№8 г.Уфа</t>
    </r>
  </si>
  <si>
    <t>021310</t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</si>
  <si>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№9 г.Уфа</t>
    </r>
  </si>
  <si>
    <t>029400</t>
  </si>
  <si>
    <t>ГБУЗ РБ ГКБ Демского района г.Уфы</t>
  </si>
  <si>
    <t>023500</t>
  </si>
  <si>
    <r>
      <t>Г</t>
    </r>
    <r>
      <rPr>
        <sz val="9"/>
        <color indexed="8"/>
        <rFont val="Times New Roman"/>
        <family val="1"/>
        <charset val="204"/>
      </rPr>
      <t>БУЗ РБ ГКБ №5 г.Уфа</t>
    </r>
  </si>
  <si>
    <t>021800</t>
  </si>
  <si>
    <t>ГБУЗ РБ ГКБ №8 г.Уфа</t>
  </si>
  <si>
    <t>024200</t>
  </si>
  <si>
    <t>ГБУЗ РБ ГБ №9 г.Уфа</t>
  </si>
  <si>
    <t>023000</t>
  </si>
  <si>
    <r>
      <t>Г</t>
    </r>
    <r>
      <rPr>
        <sz val="9"/>
        <color indexed="8"/>
        <rFont val="Times New Roman"/>
        <family val="1"/>
        <charset val="204"/>
      </rPr>
      <t>БУЗ РБ ГКБ №10 г.Уфа</t>
    </r>
  </si>
  <si>
    <t>022300</t>
  </si>
  <si>
    <t>ГБУЗ РБ ГКБ №13 г.Уфа</t>
  </si>
  <si>
    <t>021200</t>
  </si>
  <si>
    <t>ГБУЗ РБ ГДКБ №17 г.Уфа</t>
  </si>
  <si>
    <t>028000</t>
  </si>
  <si>
    <r>
      <t>ГБ</t>
    </r>
    <r>
      <rPr>
        <sz val="9"/>
        <color indexed="8"/>
        <rFont val="Times New Roman"/>
        <family val="1"/>
        <charset val="204"/>
      </rPr>
      <t>УЗ РБ ГКБ №18 г.Уфы</t>
    </r>
  </si>
  <si>
    <t>023200</t>
  </si>
  <si>
    <t>ГБУЗ РБ РД №3 г.Уфа</t>
  </si>
  <si>
    <t>020159</t>
  </si>
  <si>
    <r>
      <t>Г</t>
    </r>
    <r>
      <rPr>
        <sz val="9"/>
        <rFont val="Times New Roman"/>
        <family val="1"/>
        <charset val="204"/>
      </rPr>
      <t>БУЗ  РССМП и ЦМК</t>
    </r>
  </si>
  <si>
    <t>022800</t>
  </si>
  <si>
    <t>ФГБОУ ВО БГМУ Минздрава России</t>
  </si>
  <si>
    <t>025000</t>
  </si>
  <si>
    <t>ФКУЗ "МСЧ МВД России по Республике Башкортостан"</t>
  </si>
  <si>
    <t>020171</t>
  </si>
  <si>
    <t>УФИЦ РАН</t>
  </si>
  <si>
    <t>022117</t>
  </si>
  <si>
    <t>ЧУЗ "КБ "РЖД-Медицина"г.Уфа</t>
  </si>
  <si>
    <t>022204</t>
  </si>
  <si>
    <t>ГБУЗ РБ Архангельская ЦРБ</t>
  </si>
  <si>
    <t>026005</t>
  </si>
  <si>
    <t>ГБУЗ РБ Белокатайская ЦРБ</t>
  </si>
  <si>
    <t>022202</t>
  </si>
  <si>
    <t>ГБУЗ РБ Благовещенская ЦРБ</t>
  </si>
  <si>
    <t>026002</t>
  </si>
  <si>
    <t>ГБУЗ РБ Большеустьикинская ЦРБ</t>
  </si>
  <si>
    <t>022002</t>
  </si>
  <si>
    <t>ГБУЗ РБ Буздякская ЦРБ</t>
  </si>
  <si>
    <t>022201</t>
  </si>
  <si>
    <t>ГБУЗ РБ Иглинская ЦРБ</t>
  </si>
  <si>
    <t>022205</t>
  </si>
  <si>
    <t>ГБУЗ РБ Кармаскалинская ЦРБ</t>
  </si>
  <si>
    <t>026004</t>
  </si>
  <si>
    <t>ГБУЗ РБ Кигинская ЦРБ</t>
  </si>
  <si>
    <t>022208</t>
  </si>
  <si>
    <t>ГБУЗ РБ Кушнаренковская ЦРБ</t>
  </si>
  <si>
    <t>026003</t>
  </si>
  <si>
    <t>ГБУЗ РБ Малоязовская ЦРБ</t>
  </si>
  <si>
    <t>026001</t>
  </si>
  <si>
    <t>ГБУЗ РБ Месягутовская ЦРБ</t>
  </si>
  <si>
    <t>022203</t>
  </si>
  <si>
    <t>ГБУЗ РБ Нуримановская ЦРБ</t>
  </si>
  <si>
    <t>027002</t>
  </si>
  <si>
    <t>ГБУЗ РБ Чекмагушевская ЦРБ</t>
  </si>
  <si>
    <t>022000</t>
  </si>
  <si>
    <t>ГБУЗ РБ Чишминская ЦРБ</t>
  </si>
  <si>
    <t>022003</t>
  </si>
  <si>
    <t>ГБУЗ РБ Языковская ЦРБ</t>
  </si>
  <si>
    <t>020251</t>
  </si>
  <si>
    <t>ООО  "МЦ "Агидель"</t>
  </si>
  <si>
    <t>020169</t>
  </si>
  <si>
    <t>ООО "АНЭКО"</t>
  </si>
  <si>
    <t>020260</t>
  </si>
  <si>
    <t>ООО "ДиаЛайф"</t>
  </si>
  <si>
    <t>020235</t>
  </si>
  <si>
    <t>ООО "Евромед-Уфа"</t>
  </si>
  <si>
    <t>020232</t>
  </si>
  <si>
    <t>ООО "Клиника глазных болезней"</t>
  </si>
  <si>
    <t>020241</t>
  </si>
  <si>
    <t>ООО "Клиника современной флебологии"</t>
  </si>
  <si>
    <t>020181</t>
  </si>
  <si>
    <t>ООО "Клиника Эксперт Уфа"</t>
  </si>
  <si>
    <t>029140</t>
  </si>
  <si>
    <t>ООО "Лаборатория гемодиализа"</t>
  </si>
  <si>
    <t>029150</t>
  </si>
  <si>
    <t>ООО "ЛДЦ МИБС-Уфа"</t>
  </si>
  <si>
    <t>020188</t>
  </si>
  <si>
    <t>ООО"МД Проект 2010"</t>
  </si>
  <si>
    <t>020157</t>
  </si>
  <si>
    <t>ООО "Медицинский центр Семья"</t>
  </si>
  <si>
    <t>020265</t>
  </si>
  <si>
    <t>ООО "ММЦ Медикал Он Груп-Уфа"</t>
  </si>
  <si>
    <t>020262</t>
  </si>
  <si>
    <t>ООО "ММЦ "Клиника аллергологии и педиатрии"</t>
  </si>
  <si>
    <t>020199</t>
  </si>
  <si>
    <t>ООО "ММЦ "Профилактическая медицина"</t>
  </si>
  <si>
    <t>020172</t>
  </si>
  <si>
    <r>
      <rPr>
        <sz val="9"/>
        <color indexed="8"/>
        <rFont val="Times New Roman"/>
        <family val="1"/>
        <charset val="204"/>
      </rPr>
      <t>ООО "МЦ МЕГИ</t>
    </r>
    <r>
      <rPr>
        <sz val="9"/>
        <color theme="1"/>
        <rFont val="Times New Roman"/>
        <family val="1"/>
        <charset val="204"/>
      </rPr>
      <t>"</t>
    </r>
  </si>
  <si>
    <t>029110</t>
  </si>
  <si>
    <t xml:space="preserve">ООО "Санаторий "Зеленая роща" </t>
  </si>
  <si>
    <t>020233</t>
  </si>
  <si>
    <t>ООО санаторий "Юматово"</t>
  </si>
  <si>
    <t>020165</t>
  </si>
  <si>
    <t>ООО "Сфера-Эстейт"</t>
  </si>
  <si>
    <t>020170</t>
  </si>
  <si>
    <t>ООО "ЦМТ"</t>
  </si>
  <si>
    <t>020161</t>
  </si>
  <si>
    <t>ООО "Экома"</t>
  </si>
  <si>
    <t>020248</t>
  </si>
  <si>
    <t>ООО "Юхелф"</t>
  </si>
  <si>
    <t>022120</t>
  </si>
  <si>
    <t>ГБУЗ РКБ им.Г.Г.Куватова</t>
  </si>
  <si>
    <t>022100</t>
  </si>
  <si>
    <t>ГАУЗ РКОД Минздрава РБ</t>
  </si>
  <si>
    <t>022130</t>
  </si>
  <si>
    <t>ГБУЗ РКЦ</t>
  </si>
  <si>
    <t>022113</t>
  </si>
  <si>
    <t>ГБУЗ РДКБ</t>
  </si>
  <si>
    <t>022109</t>
  </si>
  <si>
    <t>ГБУ "УфНИИ ГБ АН РБ"</t>
  </si>
  <si>
    <t xml:space="preserve">022112 </t>
  </si>
  <si>
    <t>ГБУЗ РКВД №1</t>
  </si>
  <si>
    <t>026000</t>
  </si>
  <si>
    <t>ГБУЗ РКПЦ МЗ РБ</t>
  </si>
  <si>
    <t>022132</t>
  </si>
  <si>
    <t>ГБУЗ РМГЦ</t>
  </si>
  <si>
    <t>022124</t>
  </si>
  <si>
    <t>ГБУЗ РВФД</t>
  </si>
  <si>
    <t>022220</t>
  </si>
  <si>
    <t>ГБУЗ РКГВВ</t>
  </si>
  <si>
    <t>022400</t>
  </si>
  <si>
    <t>ГБУЗ РБ БСМП г.Уфа</t>
  </si>
  <si>
    <t>022720</t>
  </si>
  <si>
    <t>ГБУЗ РБ ГКБ №21 г.Уфа</t>
  </si>
  <si>
    <t>022710</t>
  </si>
  <si>
    <t>ГБУЗ РКИБ</t>
  </si>
  <si>
    <t>022121</t>
  </si>
  <si>
    <t>АУЗ РСП</t>
  </si>
  <si>
    <t>022131</t>
  </si>
  <si>
    <t>ФГБУ "ВЦГПХ" Минздрава России</t>
  </si>
  <si>
    <t>022134</t>
  </si>
  <si>
    <t>ООО "Центр ПЭТ-Технолоджи"</t>
  </si>
  <si>
    <t>Медицинская помощь за пределами РБ</t>
  </si>
  <si>
    <t>Всего</t>
  </si>
  <si>
    <t>отдельные виды диагностики по ПГГ</t>
  </si>
  <si>
    <t xml:space="preserve">КТ </t>
  </si>
  <si>
    <t>МРТ</t>
  </si>
  <si>
    <t>УЗИ ссс</t>
  </si>
  <si>
    <t>Эндоскопия</t>
  </si>
  <si>
    <t>Гистология</t>
  </si>
  <si>
    <t>МГИ</t>
  </si>
  <si>
    <t>ЛДИ COVID 19</t>
  </si>
  <si>
    <t>Радиоизотопная диагностика</t>
  </si>
  <si>
    <t>Лучевая терапия</t>
  </si>
  <si>
    <t>КТ/ПЭТ</t>
  </si>
  <si>
    <t>УЗИ скрининг</t>
  </si>
  <si>
    <t>ВМП</t>
  </si>
  <si>
    <t>КСГ по профилю "Онкология"</t>
  </si>
  <si>
    <t>КСГ по профилю "Медицинская реабилитация"</t>
  </si>
  <si>
    <t>КСГ для случаев проведения ЭКО</t>
  </si>
  <si>
    <t>В стационарных условиях.</t>
  </si>
  <si>
    <t>по подушевому нормативу финансирования</t>
  </si>
  <si>
    <t>за единицу объема медицинской помощи (посещения)</t>
  </si>
  <si>
    <t>всего</t>
  </si>
  <si>
    <t>а том числе по специальности "стоматология"</t>
  </si>
  <si>
    <t>В амбулаторных условиях посещения с профилактической целью</t>
  </si>
  <si>
    <t xml:space="preserve">Плановые объемы финансирования по Базовой программе ОМС на 2021 год в стационарных условиях. </t>
  </si>
  <si>
    <t xml:space="preserve">Плановые объемы финансирования по Базовой программе ОМС на 2021 год в амбулаторных условиях ( посещения в неотложной форме). </t>
  </si>
  <si>
    <t>В амбулаторных условиях посещения  в неотложной форме.</t>
  </si>
  <si>
    <t>в том числе:по профилю "стоматология"</t>
  </si>
  <si>
    <t>руб.</t>
  </si>
  <si>
    <r>
      <t xml:space="preserve">Обращения МО, имеющие прикрепленное население </t>
    </r>
    <r>
      <rPr>
        <u/>
        <sz val="9"/>
        <rFont val="Times New Roman"/>
        <family val="1"/>
        <charset val="204"/>
      </rPr>
      <t>финансируемые по реестрам</t>
    </r>
  </si>
  <si>
    <r>
      <t xml:space="preserve">Обращения МО, имеющие прикрепленное население финансируемые по </t>
    </r>
    <r>
      <rPr>
        <u/>
        <sz val="9"/>
        <rFont val="Times New Roman"/>
        <family val="1"/>
        <charset val="204"/>
      </rPr>
      <t>подушевому принципу</t>
    </r>
  </si>
  <si>
    <t>В амбулаторных условиях обращения по поводу заболевания.</t>
  </si>
  <si>
    <t>в том числе по профилю "стоматология"</t>
  </si>
  <si>
    <t>Для пациентов с острой почечной недостаточностью (ОПН)</t>
  </si>
  <si>
    <t>Для пациентов с хронической почечной недостаточностью (ХПН)</t>
  </si>
  <si>
    <t>в амбулаторных условиях</t>
  </si>
  <si>
    <t>в стационарных условиях</t>
  </si>
  <si>
    <t>в условиях дневного стационара</t>
  </si>
  <si>
    <t xml:space="preserve">Плановые объемы финансирования по Базовой программе ОМС на 2021 год (объемы сеансов (услуг) заместительной почечной терапии методами гемодиализа и перитонеального диализа). </t>
  </si>
  <si>
    <t xml:space="preserve">Плановые объемы финансирования по Базовой программе ОМС на 2021 год (скорая медицинская помощь). </t>
  </si>
  <si>
    <t>скорая медицинская помощь</t>
  </si>
  <si>
    <t xml:space="preserve">по подушевому нормативу финансирования </t>
  </si>
  <si>
    <t>за специализированный вызов</t>
  </si>
  <si>
    <t>за вызовов с применением тромболитических препаратов</t>
  </si>
  <si>
    <t xml:space="preserve">Плановые объемы финансирования отдельных диагностических (лабораторных) исследований, оказываемых в амбулаторно-поликлинических условиях на 2021 год          </t>
  </si>
  <si>
    <t>ФАП</t>
  </si>
  <si>
    <t xml:space="preserve">сумма </t>
  </si>
  <si>
    <t xml:space="preserve">Всего сумма на 2021 год  по СБП   </t>
  </si>
  <si>
    <t>в том числе</t>
  </si>
  <si>
    <t>В стационарных условиях</t>
  </si>
  <si>
    <t>В дневном стационаре</t>
  </si>
  <si>
    <t>ИТОГО</t>
  </si>
  <si>
    <t xml:space="preserve">Плановые объемы финансирования по Базовой программе ОМС на 2021 год в амбулаторных условиях (посещения с профилактическими и иными целями). </t>
  </si>
  <si>
    <t>Плановые объемы финансирования фельдшерских, фельдшерско - акушерских пунктов на 2021 год.</t>
  </si>
  <si>
    <t xml:space="preserve">Плановые объемы финансирования по базовой программе ОМС на 2021 год в условиях дневного стационара. </t>
  </si>
  <si>
    <t>КСГ (за исключением профилей "Онкология", "Медицинская реабилитация" и ЭКО)</t>
  </si>
  <si>
    <t>Профиль "Онкология"</t>
  </si>
  <si>
    <t>ВМП ("онкология")</t>
  </si>
  <si>
    <t xml:space="preserve">Плановые объемы финансирования Территориальной программы ОМС на 2021 год. </t>
  </si>
  <si>
    <t>Базовая программ ОМС</t>
  </si>
  <si>
    <t xml:space="preserve"> стационар</t>
  </si>
  <si>
    <t>дневной стационар</t>
  </si>
  <si>
    <t xml:space="preserve">скорая медицинская помощь </t>
  </si>
  <si>
    <t>амбулаторно-поликлиническая помощь</t>
  </si>
  <si>
    <t xml:space="preserve">Плановые объемы финансирования по Базовой программе ОМС на 2021 год в амбулаторных условиях (обращения по поводу заболевания). </t>
  </si>
  <si>
    <t>Итого по МО</t>
  </si>
  <si>
    <r>
      <t xml:space="preserve">Обращения МО, </t>
    </r>
    <r>
      <rPr>
        <u/>
        <sz val="9"/>
        <rFont val="Times New Roman"/>
        <family val="1"/>
        <charset val="204"/>
      </rPr>
      <t>не имеющих</t>
    </r>
    <r>
      <rPr>
        <sz val="9"/>
        <rFont val="Times New Roman"/>
        <family val="1"/>
        <charset val="204"/>
      </rPr>
      <t xml:space="preserve"> прикрепленное население (ММОЦ, ЦАОП, медицинская реабилитация, травмпункты, гемодиализ)</t>
    </r>
  </si>
  <si>
    <t>КСГ (за исключением КСГ по профилю "Онкология", "Медицинская реабилитация",  КСГ по COVID-19)</t>
  </si>
  <si>
    <t xml:space="preserve"> КСГ по               COVID-19</t>
  </si>
  <si>
    <t>ГБУЗ РБ ГКБ №18 г.Уфы</t>
  </si>
  <si>
    <t>ГБУЗ РБ Детская поликлиника №3 г.Уфа</t>
  </si>
  <si>
    <t>ГБУЗ РБ Детская поликлиника №5 г.Уфа</t>
  </si>
  <si>
    <t>ГАУЗ РБ Детская стоматологическая поликлиника №3 г.Уфа</t>
  </si>
  <si>
    <t>ГБУЗ РБ Детская стоматологическая поликлиника  №7 г.Уфа</t>
  </si>
  <si>
    <t>ГБУЗ РБ Поликлиника №1 г.Уфа</t>
  </si>
  <si>
    <t>ГБУЗ РБ Поликлиника №2 г.Уфа</t>
  </si>
  <si>
    <t>ГБУЗ РБ Поликлиника №32 г.Уфа</t>
  </si>
  <si>
    <t>ГБУЗ РБ Поликлиника №38 г.Уфа</t>
  </si>
  <si>
    <t>ГБУЗ РБ Поликлиника №43 г.Уфа</t>
  </si>
  <si>
    <t>ГБУЗ РБ Поликлиника №50 г.Уфа</t>
  </si>
  <si>
    <t>ГБУЗ РБ Стоматологическая поликлиника №1 г.Уфа</t>
  </si>
  <si>
    <t>ГБУЗ РБ Стоматологическая поликлиника №2 г.Уфа</t>
  </si>
  <si>
    <t>ГБУЗ РБ Стоматологическая поликлиника №4 г.Уфа</t>
  </si>
  <si>
    <t>ГБУЗ РБ Стоматологическая поликлиника №5 г.Уфа</t>
  </si>
  <si>
    <t>ГБУЗ РБ Стоматологическая поликлиника №6 г.Уфа</t>
  </si>
  <si>
    <t>ГАУЗ РБ Стоматологическая поликлиника №8 г.Уфа</t>
  </si>
  <si>
    <t>ГАУЗ РБ Стоматологическая поликлиника №9 г.Уфа</t>
  </si>
  <si>
    <t>ГБУЗ РБ ГКБ №5 г.Уфа</t>
  </si>
  <si>
    <t>ГБУЗ РБ ГКБ №10 г.Уфа</t>
  </si>
  <si>
    <t>ГБУЗ  РССМП и ЦМК</t>
  </si>
  <si>
    <t>ООО "МЦ МЕГИ"</t>
  </si>
  <si>
    <t>ГБУЗ РБ ГБ г. Нефтекамск</t>
  </si>
  <si>
    <t>ГБУЗ РБ ГКБ № 13 г. Уфа</t>
  </si>
  <si>
    <t xml:space="preserve">дополнительные виды диагностики </t>
  </si>
  <si>
    <t xml:space="preserve">Сумма средств за счет средств бюджета Республики Башкортостан </t>
  </si>
  <si>
    <t>ГБУЗ РБ ГКБ № 21 г. Уфа</t>
  </si>
  <si>
    <t>ГБУЗ РБ ГБ №2 г. Стерлитамак</t>
  </si>
  <si>
    <t>ГАУЗ РКОД МЗ РБ</t>
  </si>
  <si>
    <t>ГБУЗ РКБ им. Г.Г. Куватова</t>
  </si>
  <si>
    <t>ООО Медсервис, г. Салават</t>
  </si>
  <si>
    <t>ГБУЗ РБ ГБ г. Салават</t>
  </si>
  <si>
    <t>ГБУЗ РБ ЦГБ г. Сибай</t>
  </si>
  <si>
    <t>ГБУЗ РБ ГБ № 1 г. Октябрьский</t>
  </si>
  <si>
    <t>В амбулаторно-поликлинических условиях</t>
  </si>
  <si>
    <t>СМП</t>
  </si>
  <si>
    <t>ФГБУЗ МСЧ № 142 ФМБА России</t>
  </si>
  <si>
    <t>ГБУЗ РБ ГБ г. Кумертау</t>
  </si>
  <si>
    <t>ГБУЗ РБ ГБ №1 г. Октябрьский</t>
  </si>
  <si>
    <t>ГБУЗ РБ ССМП г. Стерлитамак</t>
  </si>
  <si>
    <t>ГБУЗ РССМП и ЦМК</t>
  </si>
  <si>
    <t>ГБУЗ РБ Белорецкая ЦРБ</t>
  </si>
  <si>
    <t>за единицу объема медицинской помощи (исследования в рамках первого этапа диспансеризации взрослого населения)</t>
  </si>
  <si>
    <t>за единицу объема медицинской помощи (исследования и медицинские вмешательства в рамках 1 и 2 этапов углубленной диспансеризации)</t>
  </si>
  <si>
    <t>цитологическое исследование мазка с шейки матки (жидкостной метод)</t>
  </si>
  <si>
    <t>исследование кала на скрытую кровь иммунохимическим методом (количественный метод)</t>
  </si>
  <si>
    <t xml:space="preserve">Финансовое обеспечение медицинской помощи в рамках дополнительного финансового обеспечения организации медицинского страхования на территории Республики Башкортостан  на 2021 год.                                                                                          </t>
  </si>
  <si>
    <t>1. Дополнительные виды и условия оказания медицинской помощи, не установленные базовой программой ОМС</t>
  </si>
  <si>
    <t xml:space="preserve">2. Дополнительные объемы страхового обеспечения по страховым случаям, установленным базовой программой ОМС  </t>
  </si>
  <si>
    <t>проведение противоопухолевой терапии на базе ГАУЗ РКОД Минздрава РБ</t>
  </si>
  <si>
    <t>дополнительные виды и условия оказания медицинской помощи, не установленные базовой программой ОМС</t>
  </si>
  <si>
    <t>дополнительный объем страхового обеспечения по страховым случаям, установленным базовой программой ОМС</t>
  </si>
  <si>
    <t>проведение противоопухолевой терапии и исследований методом позитронно-эмиссионной томографии, совмещенной с компьютерной томографией</t>
  </si>
  <si>
    <t>исследование сердца методом позитронно-эмиссионной томографии, совмещенной с компьютерной томографией</t>
  </si>
  <si>
    <t xml:space="preserve">лабораторные исследования (тестирование на выявление новой коронавирусной инфекции (COVID - 19) </t>
  </si>
  <si>
    <t>- операции с метками</t>
  </si>
  <si>
    <t>- операции без меток</t>
  </si>
  <si>
    <t>долечивание работающих граждан непосредственно после стационарного лечения в сан-кур организациях РБ</t>
  </si>
  <si>
    <t xml:space="preserve">лечебные мероприятия  "Кибер-нож" </t>
  </si>
  <si>
    <t>обеспечение медицинской эвакуации пациентов с новой коронавирусной инфекцией (COVID-19) и с подозрением на нее специализированными бригадами скорой медицинской помощи</t>
  </si>
  <si>
    <t xml:space="preserve"> Объемы финансирования  на 2021 год  (Протокол № 1-22)              </t>
  </si>
  <si>
    <t>Прот.1=22</t>
  </si>
  <si>
    <t>КТ/ПЭТ на профилактику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</si>
</sst>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u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color theme="1"/>
      <name val="Arial Cyr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4">
    <xf numFmtId="0" fontId="0" fillId="0" borderId="0"/>
    <xf numFmtId="0" fontId="9" fillId="0" borderId="0"/>
    <xf numFmtId="0" fontId="5" fillId="0" borderId="0"/>
    <xf numFmtId="0" fontId="21" fillId="0" borderId="0"/>
    <xf numFmtId="0" fontId="9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9" fillId="0" borderId="0"/>
    <xf numFmtId="0" fontId="3" fillId="0" borderId="0"/>
    <xf numFmtId="0" fontId="2" fillId="0" borderId="0"/>
    <xf numFmtId="0" fontId="21" fillId="0" borderId="0"/>
    <xf numFmtId="0" fontId="1" fillId="0" borderId="0"/>
  </cellStyleXfs>
  <cellXfs count="269">
    <xf numFmtId="0" fontId="0" fillId="0" borderId="0" xfId="0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right" vertical="center"/>
    </xf>
    <xf numFmtId="0" fontId="6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right" vertical="center"/>
    </xf>
    <xf numFmtId="3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49" fontId="10" fillId="2" borderId="2" xfId="1" applyNumberFormat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left" vertical="center" wrapText="1"/>
    </xf>
    <xf numFmtId="3" fontId="6" fillId="2" borderId="2" xfId="0" applyNumberFormat="1" applyFont="1" applyFill="1" applyBorder="1" applyAlignment="1">
      <alignment horizontal="right" vertical="center"/>
    </xf>
    <xf numFmtId="0" fontId="10" fillId="2" borderId="2" xfId="1" applyFont="1" applyFill="1" applyBorder="1" applyAlignment="1">
      <alignment horizontal="center" vertical="center" wrapText="1"/>
    </xf>
    <xf numFmtId="49" fontId="10" fillId="2" borderId="2" xfId="1" applyNumberFormat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left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left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49" fontId="10" fillId="2" borderId="1" xfId="1" applyNumberFormat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left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left" vertical="center" wrapText="1"/>
    </xf>
    <xf numFmtId="49" fontId="10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 wrapText="1"/>
    </xf>
    <xf numFmtId="49" fontId="10" fillId="2" borderId="2" xfId="1" applyNumberFormat="1" applyFont="1" applyFill="1" applyBorder="1" applyAlignment="1">
      <alignment horizontal="left" vertical="center" wrapText="1"/>
    </xf>
    <xf numFmtId="49" fontId="12" fillId="2" borderId="2" xfId="1" applyNumberFormat="1" applyFont="1" applyFill="1" applyBorder="1" applyAlignment="1">
      <alignment horizontal="center" vertical="center"/>
    </xf>
    <xf numFmtId="0" fontId="12" fillId="2" borderId="5" xfId="1" applyFont="1" applyFill="1" applyBorder="1" applyAlignment="1">
      <alignment horizontal="left" vertical="center" wrapText="1"/>
    </xf>
    <xf numFmtId="3" fontId="8" fillId="2" borderId="2" xfId="0" applyNumberFormat="1" applyFont="1" applyFill="1" applyBorder="1" applyAlignment="1">
      <alignment horizontal="right" vertical="center"/>
    </xf>
    <xf numFmtId="3" fontId="6" fillId="3" borderId="2" xfId="0" applyNumberFormat="1" applyFont="1" applyFill="1" applyBorder="1" applyAlignment="1">
      <alignment horizontal="right" vertical="center"/>
    </xf>
    <xf numFmtId="0" fontId="10" fillId="2" borderId="5" xfId="1" applyFont="1" applyFill="1" applyBorder="1" applyAlignment="1">
      <alignment horizontal="left" vertical="center" wrapText="1"/>
    </xf>
    <xf numFmtId="0" fontId="11" fillId="2" borderId="5" xfId="1" applyFont="1" applyFill="1" applyBorder="1" applyAlignment="1">
      <alignment horizontal="left" vertical="center" wrapText="1"/>
    </xf>
    <xf numFmtId="0" fontId="6" fillId="2" borderId="5" xfId="1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7" xfId="1" applyFont="1" applyFill="1" applyBorder="1" applyAlignment="1">
      <alignment horizontal="left" vertical="center" wrapText="1"/>
    </xf>
    <xf numFmtId="0" fontId="11" fillId="2" borderId="7" xfId="1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49" fontId="10" fillId="2" borderId="5" xfId="1" applyNumberFormat="1" applyFont="1" applyFill="1" applyBorder="1" applyAlignment="1">
      <alignment horizontal="left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vertical="center" wrapText="1"/>
    </xf>
    <xf numFmtId="3" fontId="11" fillId="2" borderId="2" xfId="1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/>
    </xf>
    <xf numFmtId="3" fontId="15" fillId="2" borderId="2" xfId="1" applyNumberFormat="1" applyFont="1" applyFill="1" applyBorder="1" applyAlignment="1">
      <alignment horizontal="center" vertical="center" wrapText="1"/>
    </xf>
    <xf numFmtId="3" fontId="6" fillId="2" borderId="0" xfId="0" applyNumberFormat="1" applyFont="1" applyFill="1" applyAlignment="1">
      <alignment horizontal="left" vertical="center"/>
    </xf>
    <xf numFmtId="3" fontId="13" fillId="0" borderId="2" xfId="2" applyNumberFormat="1" applyFont="1" applyBorder="1" applyAlignment="1">
      <alignment vertical="center" wrapText="1"/>
    </xf>
    <xf numFmtId="3" fontId="6" fillId="2" borderId="2" xfId="0" applyNumberFormat="1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3" fontId="11" fillId="2" borderId="5" xfId="1" applyNumberFormat="1" applyFont="1" applyFill="1" applyBorder="1" applyAlignment="1">
      <alignment horizontal="left" vertical="center" wrapText="1"/>
    </xf>
    <xf numFmtId="3" fontId="11" fillId="2" borderId="5" xfId="1" applyNumberFormat="1" applyFont="1" applyFill="1" applyBorder="1" applyAlignment="1">
      <alignment horizontal="center" vertical="center" wrapText="1"/>
    </xf>
    <xf numFmtId="3" fontId="10" fillId="2" borderId="5" xfId="1" applyNumberFormat="1" applyFont="1" applyFill="1" applyBorder="1" applyAlignment="1">
      <alignment horizontal="left" vertical="center" wrapText="1"/>
    </xf>
    <xf numFmtId="3" fontId="6" fillId="2" borderId="5" xfId="1" applyNumberFormat="1" applyFont="1" applyFill="1" applyBorder="1" applyAlignment="1">
      <alignment horizontal="left" vertical="center" wrapText="1"/>
    </xf>
    <xf numFmtId="3" fontId="11" fillId="2" borderId="5" xfId="0" applyNumberFormat="1" applyFont="1" applyFill="1" applyBorder="1" applyAlignment="1">
      <alignment horizontal="left" vertical="center" wrapText="1"/>
    </xf>
    <xf numFmtId="3" fontId="10" fillId="2" borderId="7" xfId="1" applyNumberFormat="1" applyFont="1" applyFill="1" applyBorder="1" applyAlignment="1">
      <alignment horizontal="left" vertical="center" wrapText="1"/>
    </xf>
    <xf numFmtId="3" fontId="11" fillId="2" borderId="7" xfId="1" applyNumberFormat="1" applyFont="1" applyFill="1" applyBorder="1" applyAlignment="1">
      <alignment horizontal="left" vertical="center" wrapText="1"/>
    </xf>
    <xf numFmtId="3" fontId="10" fillId="2" borderId="5" xfId="0" applyNumberFormat="1" applyFont="1" applyFill="1" applyBorder="1" applyAlignment="1">
      <alignment horizontal="left" vertical="center" wrapText="1"/>
    </xf>
    <xf numFmtId="3" fontId="12" fillId="2" borderId="5" xfId="1" applyNumberFormat="1" applyFont="1" applyFill="1" applyBorder="1" applyAlignment="1">
      <alignment horizontal="left" vertical="center" wrapText="1"/>
    </xf>
    <xf numFmtId="3" fontId="6" fillId="2" borderId="0" xfId="0" applyNumberFormat="1" applyFont="1" applyFill="1" applyBorder="1" applyAlignment="1">
      <alignment horizontal="center" vertical="center"/>
    </xf>
    <xf numFmtId="3" fontId="10" fillId="2" borderId="2" xfId="1" applyNumberFormat="1" applyFont="1" applyFill="1" applyBorder="1" applyAlignment="1">
      <alignment horizontal="center" vertical="center"/>
    </xf>
    <xf numFmtId="3" fontId="10" fillId="2" borderId="1" xfId="1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3" fontId="10" fillId="2" borderId="2" xfId="1" applyNumberFormat="1" applyFont="1" applyFill="1" applyBorder="1" applyAlignment="1">
      <alignment horizontal="center" vertical="center" wrapText="1"/>
    </xf>
    <xf numFmtId="3" fontId="6" fillId="2" borderId="2" xfId="1" applyNumberFormat="1" applyFont="1" applyFill="1" applyBorder="1" applyAlignment="1">
      <alignment horizontal="center" vertical="center" wrapText="1"/>
    </xf>
    <xf numFmtId="3" fontId="10" fillId="2" borderId="1" xfId="1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6" fillId="2" borderId="0" xfId="0" applyNumberFormat="1" applyFont="1" applyFill="1" applyAlignment="1">
      <alignment horizontal="right" vertical="center"/>
    </xf>
    <xf numFmtId="49" fontId="18" fillId="2" borderId="2" xfId="1" applyNumberFormat="1" applyFont="1" applyFill="1" applyBorder="1" applyAlignment="1">
      <alignment horizontal="center" vertical="center" wrapText="1"/>
    </xf>
    <xf numFmtId="0" fontId="18" fillId="2" borderId="5" xfId="1" applyFont="1" applyFill="1" applyBorder="1" applyAlignment="1">
      <alignment horizontal="left" vertical="center" wrapText="1"/>
    </xf>
    <xf numFmtId="3" fontId="13" fillId="0" borderId="2" xfId="2" applyNumberFormat="1" applyFont="1" applyBorder="1" applyAlignment="1">
      <alignment horizontal="right" vertical="center" wrapText="1"/>
    </xf>
    <xf numFmtId="3" fontId="12" fillId="2" borderId="2" xfId="1" applyNumberFormat="1" applyFont="1" applyFill="1" applyBorder="1" applyAlignment="1">
      <alignment horizontal="center" vertical="center"/>
    </xf>
    <xf numFmtId="3" fontId="8" fillId="2" borderId="0" xfId="0" applyNumberFormat="1" applyFont="1" applyFill="1" applyAlignment="1">
      <alignment horizontal="right" vertical="center"/>
    </xf>
    <xf numFmtId="3" fontId="23" fillId="0" borderId="2" xfId="2" applyNumberFormat="1" applyFont="1" applyBorder="1" applyAlignment="1">
      <alignment horizontal="right" vertical="center" wrapText="1"/>
    </xf>
    <xf numFmtId="3" fontId="6" fillId="2" borderId="3" xfId="0" applyNumberFormat="1" applyFont="1" applyFill="1" applyBorder="1" applyAlignment="1">
      <alignment horizontal="right" vertical="center" wrapText="1"/>
    </xf>
    <xf numFmtId="3" fontId="6" fillId="2" borderId="2" xfId="0" applyNumberFormat="1" applyFont="1" applyFill="1" applyBorder="1" applyAlignment="1">
      <alignment horizontal="right" vertical="center" wrapText="1"/>
    </xf>
    <xf numFmtId="3" fontId="8" fillId="2" borderId="2" xfId="0" applyNumberFormat="1" applyFont="1" applyFill="1" applyBorder="1" applyAlignment="1">
      <alignment horizontal="right" vertical="center" wrapText="1"/>
    </xf>
    <xf numFmtId="3" fontId="6" fillId="3" borderId="3" xfId="0" applyNumberFormat="1" applyFont="1" applyFill="1" applyBorder="1" applyAlignment="1">
      <alignment horizontal="right" vertical="center"/>
    </xf>
    <xf numFmtId="3" fontId="6" fillId="3" borderId="2" xfId="0" applyNumberFormat="1" applyFont="1" applyFill="1" applyBorder="1" applyAlignment="1">
      <alignment horizontal="right" vertical="center" wrapText="1"/>
    </xf>
    <xf numFmtId="3" fontId="8" fillId="3" borderId="3" xfId="0" applyNumberFormat="1" applyFont="1" applyFill="1" applyBorder="1" applyAlignment="1">
      <alignment horizontal="right" vertical="center"/>
    </xf>
    <xf numFmtId="3" fontId="8" fillId="3" borderId="3" xfId="0" applyNumberFormat="1" applyFont="1" applyFill="1" applyBorder="1" applyAlignment="1">
      <alignment vertical="center"/>
    </xf>
    <xf numFmtId="3" fontId="11" fillId="2" borderId="2" xfId="1" applyNumberFormat="1" applyFont="1" applyFill="1" applyBorder="1" applyAlignment="1">
      <alignment vertical="center"/>
    </xf>
    <xf numFmtId="3" fontId="10" fillId="2" borderId="2" xfId="1" applyNumberFormat="1" applyFont="1" applyFill="1" applyBorder="1" applyAlignment="1">
      <alignment vertical="center"/>
    </xf>
    <xf numFmtId="3" fontId="6" fillId="2" borderId="2" xfId="1" applyNumberFormat="1" applyFont="1" applyFill="1" applyBorder="1" applyAlignment="1">
      <alignment vertical="center"/>
    </xf>
    <xf numFmtId="3" fontId="11" fillId="2" borderId="2" xfId="0" applyNumberFormat="1" applyFont="1" applyFill="1" applyBorder="1" applyAlignment="1">
      <alignment vertical="center"/>
    </xf>
    <xf numFmtId="3" fontId="10" fillId="2" borderId="1" xfId="1" applyNumberFormat="1" applyFont="1" applyFill="1" applyBorder="1" applyAlignment="1">
      <alignment vertical="center"/>
    </xf>
    <xf numFmtId="3" fontId="11" fillId="2" borderId="1" xfId="1" applyNumberFormat="1" applyFont="1" applyFill="1" applyBorder="1" applyAlignment="1">
      <alignment vertical="center"/>
    </xf>
    <xf numFmtId="3" fontId="11" fillId="2" borderId="2" xfId="1" applyNumberFormat="1" applyFont="1" applyFill="1" applyBorder="1" applyAlignment="1">
      <alignment horizontal="right" vertical="center" wrapText="1"/>
    </xf>
    <xf numFmtId="3" fontId="10" fillId="2" borderId="2" xfId="1" applyNumberFormat="1" applyFont="1" applyFill="1" applyBorder="1" applyAlignment="1">
      <alignment horizontal="right" vertical="center" wrapText="1"/>
    </xf>
    <xf numFmtId="3" fontId="6" fillId="2" borderId="2" xfId="1" applyNumberFormat="1" applyFont="1" applyFill="1" applyBorder="1" applyAlignment="1">
      <alignment horizontal="right" vertical="center" wrapText="1"/>
    </xf>
    <xf numFmtId="3" fontId="11" fillId="2" borderId="2" xfId="0" applyNumberFormat="1" applyFont="1" applyFill="1" applyBorder="1" applyAlignment="1">
      <alignment horizontal="right" vertical="center" wrapText="1"/>
    </xf>
    <xf numFmtId="3" fontId="10" fillId="2" borderId="1" xfId="1" applyNumberFormat="1" applyFont="1" applyFill="1" applyBorder="1" applyAlignment="1">
      <alignment horizontal="right" vertical="center" wrapText="1"/>
    </xf>
    <xf numFmtId="3" fontId="11" fillId="2" borderId="1" xfId="1" applyNumberFormat="1" applyFont="1" applyFill="1" applyBorder="1" applyAlignment="1">
      <alignment horizontal="right" vertical="center" wrapText="1"/>
    </xf>
    <xf numFmtId="3" fontId="10" fillId="2" borderId="2" xfId="0" applyNumberFormat="1" applyFont="1" applyFill="1" applyBorder="1" applyAlignment="1">
      <alignment horizontal="right" vertical="center" wrapText="1"/>
    </xf>
    <xf numFmtId="3" fontId="12" fillId="2" borderId="2" xfId="1" applyNumberFormat="1" applyFont="1" applyFill="1" applyBorder="1" applyAlignment="1">
      <alignment horizontal="right" vertical="center" wrapText="1"/>
    </xf>
    <xf numFmtId="3" fontId="10" fillId="2" borderId="5" xfId="1" applyNumberFormat="1" applyFont="1" applyFill="1" applyBorder="1" applyAlignment="1">
      <alignment horizontal="center" vertical="center" wrapText="1"/>
    </xf>
    <xf numFmtId="3" fontId="6" fillId="2" borderId="5" xfId="1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 wrapText="1"/>
    </xf>
    <xf numFmtId="3" fontId="10" fillId="2" borderId="7" xfId="1" applyNumberFormat="1" applyFont="1" applyFill="1" applyBorder="1" applyAlignment="1">
      <alignment horizontal="center" vertical="center" wrapText="1"/>
    </xf>
    <xf numFmtId="3" fontId="11" fillId="2" borderId="7" xfId="1" applyNumberFormat="1" applyFont="1" applyFill="1" applyBorder="1" applyAlignment="1">
      <alignment horizontal="center" vertical="center" wrapText="1"/>
    </xf>
    <xf numFmtId="3" fontId="10" fillId="2" borderId="5" xfId="0" applyNumberFormat="1" applyFont="1" applyFill="1" applyBorder="1" applyAlignment="1">
      <alignment horizontal="center" vertical="center" wrapText="1"/>
    </xf>
    <xf numFmtId="3" fontId="12" fillId="2" borderId="5" xfId="1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3" fontId="10" fillId="2" borderId="2" xfId="0" applyNumberFormat="1" applyFont="1" applyFill="1" applyBorder="1" applyAlignment="1">
      <alignment vertical="center"/>
    </xf>
    <xf numFmtId="3" fontId="12" fillId="2" borderId="5" xfId="1" applyNumberFormat="1" applyFont="1" applyFill="1" applyBorder="1" applyAlignment="1">
      <alignment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6" fillId="2" borderId="0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4" fontId="8" fillId="2" borderId="6" xfId="0" applyNumberFormat="1" applyFont="1" applyFill="1" applyBorder="1" applyAlignment="1">
      <alignment vertical="center" wrapText="1"/>
    </xf>
    <xf numFmtId="49" fontId="17" fillId="2" borderId="4" xfId="1" applyNumberFormat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49" fontId="6" fillId="2" borderId="1" xfId="1" applyNumberFormat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5" xfId="1" applyNumberFormat="1" applyFont="1" applyFill="1" applyBorder="1" applyAlignment="1">
      <alignment horizontal="left" vertical="center" wrapText="1"/>
    </xf>
    <xf numFmtId="49" fontId="18" fillId="2" borderId="2" xfId="1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3" fontId="12" fillId="2" borderId="0" xfId="0" applyNumberFormat="1" applyFont="1" applyFill="1" applyAlignment="1">
      <alignment horizontal="left" vertical="center"/>
    </xf>
    <xf numFmtId="3" fontId="12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right" vertical="center"/>
    </xf>
    <xf numFmtId="0" fontId="25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horizontal="right" vertical="center"/>
    </xf>
    <xf numFmtId="3" fontId="24" fillId="2" borderId="2" xfId="0" applyNumberFormat="1" applyFont="1" applyFill="1" applyBorder="1" applyAlignment="1">
      <alignment horizontal="center" vertical="center"/>
    </xf>
    <xf numFmtId="0" fontId="24" fillId="2" borderId="0" xfId="0" applyFont="1" applyFill="1" applyAlignment="1">
      <alignment horizontal="right" vertical="center"/>
    </xf>
    <xf numFmtId="3" fontId="12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49" fontId="12" fillId="2" borderId="2" xfId="1" applyNumberFormat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left" vertical="center" wrapText="1"/>
    </xf>
    <xf numFmtId="0" fontId="12" fillId="2" borderId="2" xfId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  <xf numFmtId="3" fontId="12" fillId="2" borderId="2" xfId="6" applyNumberFormat="1" applyFont="1" applyFill="1" applyBorder="1" applyAlignment="1">
      <alignment horizontal="center" vertical="center"/>
    </xf>
    <xf numFmtId="49" fontId="12" fillId="2" borderId="2" xfId="0" applyNumberFormat="1" applyFont="1" applyFill="1" applyBorder="1" applyAlignment="1">
      <alignment horizontal="center" vertical="center"/>
    </xf>
    <xf numFmtId="49" fontId="12" fillId="2" borderId="2" xfId="1" applyNumberFormat="1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vertical="center"/>
    </xf>
    <xf numFmtId="0" fontId="12" fillId="2" borderId="0" xfId="0" applyNumberFormat="1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right" vertical="center"/>
    </xf>
    <xf numFmtId="3" fontId="13" fillId="0" borderId="3" xfId="2" applyNumberFormat="1" applyFont="1" applyBorder="1" applyAlignment="1">
      <alignment horizontal="right" vertical="center" wrapText="1"/>
    </xf>
    <xf numFmtId="3" fontId="13" fillId="0" borderId="2" xfId="2" applyNumberFormat="1" applyFont="1" applyFill="1" applyBorder="1" applyAlignment="1">
      <alignment horizontal="center" vertical="center" wrapText="1"/>
    </xf>
    <xf numFmtId="3" fontId="8" fillId="2" borderId="2" xfId="5" applyNumberFormat="1" applyFont="1" applyFill="1" applyBorder="1" applyAlignment="1">
      <alignment horizontal="right" vertical="center" wrapText="1"/>
    </xf>
    <xf numFmtId="3" fontId="10" fillId="2" borderId="2" xfId="1" applyNumberFormat="1" applyFont="1" applyFill="1" applyBorder="1" applyAlignment="1">
      <alignment horizontal="left" vertical="center" wrapText="1"/>
    </xf>
    <xf numFmtId="0" fontId="10" fillId="0" borderId="2" xfId="9" applyFont="1" applyFill="1" applyBorder="1" applyAlignment="1">
      <alignment horizontal="center" vertical="center" wrapText="1"/>
    </xf>
    <xf numFmtId="49" fontId="10" fillId="0" borderId="2" xfId="9" applyNumberFormat="1" applyFont="1" applyFill="1" applyBorder="1" applyAlignment="1">
      <alignment horizontal="center" vertical="center" wrapText="1"/>
    </xf>
    <xf numFmtId="0" fontId="10" fillId="2" borderId="2" xfId="9" applyFont="1" applyFill="1" applyBorder="1" applyAlignment="1">
      <alignment horizontal="center" vertical="center" wrapText="1"/>
    </xf>
    <xf numFmtId="49" fontId="10" fillId="0" borderId="2" xfId="9" applyNumberFormat="1" applyFont="1" applyFill="1" applyBorder="1" applyAlignment="1">
      <alignment horizontal="center" vertical="center"/>
    </xf>
    <xf numFmtId="49" fontId="10" fillId="2" borderId="2" xfId="9" applyNumberFormat="1" applyFont="1" applyFill="1" applyBorder="1" applyAlignment="1">
      <alignment horizontal="center" vertical="center" wrapText="1"/>
    </xf>
    <xf numFmtId="49" fontId="6" fillId="0" borderId="2" xfId="9" applyNumberFormat="1" applyFont="1" applyFill="1" applyBorder="1" applyAlignment="1">
      <alignment horizontal="center" vertical="center" wrapText="1"/>
    </xf>
    <xf numFmtId="49" fontId="10" fillId="2" borderId="2" xfId="9" applyNumberFormat="1" applyFont="1" applyFill="1" applyBorder="1" applyAlignment="1">
      <alignment horizontal="center" vertical="center"/>
    </xf>
    <xf numFmtId="0" fontId="28" fillId="0" borderId="0" xfId="11" applyFont="1" applyFill="1" applyBorder="1" applyAlignment="1">
      <alignment horizontal="left" vertical="center" wrapText="1"/>
    </xf>
    <xf numFmtId="0" fontId="29" fillId="0" borderId="0" xfId="11" applyFont="1" applyFill="1" applyBorder="1" applyAlignment="1">
      <alignment horizontal="right" vertical="center" wrapText="1"/>
    </xf>
    <xf numFmtId="0" fontId="28" fillId="0" borderId="0" xfId="11" applyFont="1" applyFill="1" applyBorder="1" applyAlignment="1">
      <alignment horizontal="left" vertical="center"/>
    </xf>
    <xf numFmtId="0" fontId="31" fillId="0" borderId="0" xfId="11" applyFont="1" applyFill="1" applyBorder="1" applyAlignment="1">
      <alignment horizontal="center" vertical="center" wrapText="1"/>
    </xf>
    <xf numFmtId="0" fontId="28" fillId="0" borderId="0" xfId="11" applyFont="1" applyFill="1" applyBorder="1" applyAlignment="1">
      <alignment horizontal="center" vertical="center" wrapText="1"/>
    </xf>
    <xf numFmtId="2" fontId="18" fillId="2" borderId="2" xfId="11" applyNumberFormat="1" applyFont="1" applyFill="1" applyBorder="1" applyAlignment="1">
      <alignment horizontal="center" vertical="center" wrapText="1"/>
    </xf>
    <xf numFmtId="0" fontId="18" fillId="3" borderId="2" xfId="11" applyFont="1" applyFill="1" applyBorder="1" applyAlignment="1">
      <alignment horizontal="center" vertical="center" wrapText="1"/>
    </xf>
    <xf numFmtId="3" fontId="18" fillId="0" borderId="2" xfId="11" applyNumberFormat="1" applyFont="1" applyBorder="1" applyAlignment="1">
      <alignment horizontal="center" vertical="center" wrapText="1"/>
    </xf>
    <xf numFmtId="3" fontId="18" fillId="0" borderId="2" xfId="11" applyNumberFormat="1" applyFont="1" applyBorder="1" applyAlignment="1">
      <alignment horizontal="center" vertical="center"/>
    </xf>
    <xf numFmtId="3" fontId="17" fillId="0" borderId="2" xfId="11" applyNumberFormat="1" applyFont="1" applyBorder="1" applyAlignment="1">
      <alignment horizontal="center" vertical="center"/>
    </xf>
    <xf numFmtId="3" fontId="17" fillId="2" borderId="2" xfId="11" applyNumberFormat="1" applyFont="1" applyFill="1" applyBorder="1" applyAlignment="1">
      <alignment horizontal="center" vertical="center" wrapText="1"/>
    </xf>
    <xf numFmtId="0" fontId="17" fillId="0" borderId="2" xfId="11" applyFont="1" applyBorder="1" applyAlignment="1">
      <alignment horizontal="center" vertical="center"/>
    </xf>
    <xf numFmtId="0" fontId="18" fillId="0" borderId="2" xfId="11" applyFont="1" applyBorder="1" applyAlignment="1">
      <alignment horizontal="center" vertical="center"/>
    </xf>
    <xf numFmtId="0" fontId="18" fillId="2" borderId="2" xfId="1" applyFont="1" applyFill="1" applyBorder="1" applyAlignment="1">
      <alignment horizontal="left" vertical="center" wrapText="1"/>
    </xf>
    <xf numFmtId="3" fontId="19" fillId="0" borderId="2" xfId="11" applyNumberFormat="1" applyFont="1" applyFill="1" applyBorder="1" applyAlignment="1">
      <alignment horizontal="center" vertical="center" shrinkToFit="1"/>
    </xf>
    <xf numFmtId="3" fontId="20" fillId="0" borderId="2" xfId="11" applyNumberFormat="1" applyFont="1" applyFill="1" applyBorder="1" applyAlignment="1">
      <alignment horizontal="center" vertical="center" shrinkToFit="1"/>
    </xf>
    <xf numFmtId="1" fontId="17" fillId="0" borderId="2" xfId="11" applyNumberFormat="1" applyFont="1" applyBorder="1" applyAlignment="1">
      <alignment horizontal="center" vertical="center"/>
    </xf>
    <xf numFmtId="49" fontId="18" fillId="0" borderId="2" xfId="11" applyNumberFormat="1" applyFont="1" applyFill="1" applyBorder="1" applyAlignment="1">
      <alignment horizontal="left" vertical="center" wrapText="1"/>
    </xf>
    <xf numFmtId="0" fontId="19" fillId="0" borderId="2" xfId="11" applyFont="1" applyBorder="1" applyAlignment="1">
      <alignment horizontal="center"/>
    </xf>
    <xf numFmtId="0" fontId="19" fillId="4" borderId="2" xfId="11" applyFont="1" applyFill="1" applyBorder="1" applyAlignment="1">
      <alignment wrapText="1"/>
    </xf>
    <xf numFmtId="0" fontId="12" fillId="4" borderId="2" xfId="11" applyFont="1" applyFill="1" applyBorder="1" applyAlignment="1">
      <alignment wrapText="1"/>
    </xf>
    <xf numFmtId="0" fontId="18" fillId="0" borderId="2" xfId="11" applyFont="1" applyBorder="1" applyAlignment="1">
      <alignment horizontal="left" vertical="center"/>
    </xf>
    <xf numFmtId="4" fontId="18" fillId="0" borderId="2" xfId="11" applyNumberFormat="1" applyFont="1" applyBorder="1" applyAlignment="1">
      <alignment horizontal="center" vertical="center"/>
    </xf>
    <xf numFmtId="0" fontId="12" fillId="4" borderId="2" xfId="11" applyFont="1" applyFill="1" applyBorder="1" applyAlignment="1">
      <alignment horizontal="left" vertical="center" wrapText="1"/>
    </xf>
    <xf numFmtId="0" fontId="12" fillId="4" borderId="2" xfId="11" applyFont="1" applyFill="1" applyBorder="1" applyAlignment="1">
      <alignment horizontal="left" vertical="center"/>
    </xf>
    <xf numFmtId="0" fontId="28" fillId="0" borderId="2" xfId="11" applyFont="1" applyFill="1" applyBorder="1" applyAlignment="1">
      <alignment horizontal="left" vertical="center"/>
    </xf>
    <xf numFmtId="3" fontId="28" fillId="0" borderId="0" xfId="11" applyNumberFormat="1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/>
    </xf>
    <xf numFmtId="0" fontId="18" fillId="0" borderId="2" xfId="11" applyFont="1" applyBorder="1" applyAlignment="1">
      <alignment horizontal="center" vertical="center"/>
    </xf>
    <xf numFmtId="4" fontId="17" fillId="2" borderId="2" xfId="11" applyNumberFormat="1" applyFont="1" applyFill="1" applyBorder="1" applyAlignment="1">
      <alignment horizontal="center" vertical="center" wrapText="1"/>
    </xf>
    <xf numFmtId="4" fontId="19" fillId="0" borderId="2" xfId="11" applyNumberFormat="1" applyFont="1" applyFill="1" applyBorder="1" applyAlignment="1">
      <alignment horizontal="center" vertical="center" shrinkToFit="1"/>
    </xf>
    <xf numFmtId="3" fontId="6" fillId="2" borderId="2" xfId="0" applyNumberFormat="1" applyFont="1" applyFill="1" applyBorder="1" applyAlignment="1">
      <alignment horizontal="center" vertical="center" wrapText="1"/>
    </xf>
    <xf numFmtId="49" fontId="12" fillId="2" borderId="2" xfId="1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/>
    </xf>
    <xf numFmtId="4" fontId="19" fillId="0" borderId="0" xfId="11" applyNumberFormat="1" applyFont="1" applyFill="1" applyBorder="1" applyAlignment="1">
      <alignment horizontal="left" vertical="center"/>
    </xf>
    <xf numFmtId="3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8" fillId="3" borderId="2" xfId="11" applyFont="1" applyFill="1" applyBorder="1" applyAlignment="1">
      <alignment horizontal="center" vertical="center" wrapText="1"/>
    </xf>
    <xf numFmtId="0" fontId="18" fillId="2" borderId="2" xfId="11" applyFont="1" applyFill="1" applyBorder="1" applyAlignment="1">
      <alignment horizontal="center" vertical="center" wrapText="1"/>
    </xf>
    <xf numFmtId="3" fontId="18" fillId="0" borderId="2" xfId="11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3" fontId="13" fillId="0" borderId="3" xfId="2" applyNumberFormat="1" applyFont="1" applyFill="1" applyBorder="1" applyAlignment="1">
      <alignment horizontal="center" vertical="center" wrapText="1"/>
    </xf>
    <xf numFmtId="3" fontId="13" fillId="0" borderId="2" xfId="2" applyNumberFormat="1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center" vertical="center"/>
    </xf>
    <xf numFmtId="1" fontId="18" fillId="2" borderId="2" xfId="11" applyNumberFormat="1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center" vertical="center" wrapText="1"/>
    </xf>
    <xf numFmtId="3" fontId="22" fillId="2" borderId="2" xfId="0" applyNumberFormat="1" applyFont="1" applyFill="1" applyBorder="1" applyAlignment="1">
      <alignment horizontal="center" vertical="center" wrapText="1"/>
    </xf>
    <xf numFmtId="3" fontId="13" fillId="0" borderId="3" xfId="2" applyNumberFormat="1" applyFont="1" applyFill="1" applyBorder="1" applyAlignment="1">
      <alignment horizontal="center" vertical="center" wrapText="1"/>
    </xf>
    <xf numFmtId="3" fontId="13" fillId="0" borderId="2" xfId="2" applyNumberFormat="1" applyFont="1" applyFill="1" applyBorder="1" applyAlignment="1">
      <alignment horizontal="center" vertical="center" wrapText="1"/>
    </xf>
    <xf numFmtId="3" fontId="26" fillId="2" borderId="0" xfId="0" applyNumberFormat="1" applyFont="1" applyFill="1" applyAlignment="1">
      <alignment horizontal="center" vertical="center"/>
    </xf>
    <xf numFmtId="3" fontId="8" fillId="2" borderId="5" xfId="0" applyNumberFormat="1" applyFont="1" applyFill="1" applyBorder="1" applyAlignment="1">
      <alignment horizontal="right" vertical="center" wrapText="1"/>
    </xf>
    <xf numFmtId="3" fontId="8" fillId="2" borderId="11" xfId="0" applyNumberFormat="1" applyFont="1" applyFill="1" applyBorder="1" applyAlignment="1">
      <alignment horizontal="right" vertical="center" wrapText="1"/>
    </xf>
    <xf numFmtId="4" fontId="6" fillId="2" borderId="0" xfId="0" applyNumberFormat="1" applyFont="1" applyFill="1" applyAlignment="1">
      <alignment horizontal="right" vertical="center"/>
    </xf>
    <xf numFmtId="3" fontId="13" fillId="0" borderId="2" xfId="2" applyNumberFormat="1" applyFont="1" applyFill="1" applyBorder="1" applyAlignment="1">
      <alignment horizontal="right" vertical="center" wrapText="1"/>
    </xf>
    <xf numFmtId="3" fontId="6" fillId="0" borderId="2" xfId="0" applyNumberFormat="1" applyFont="1" applyFill="1" applyBorder="1" applyAlignment="1">
      <alignment horizontal="right" vertical="center"/>
    </xf>
    <xf numFmtId="49" fontId="12" fillId="2" borderId="2" xfId="1" applyNumberFormat="1" applyFont="1" applyFill="1" applyBorder="1" applyAlignment="1">
      <alignment horizontal="center" vertical="center"/>
    </xf>
    <xf numFmtId="3" fontId="12" fillId="2" borderId="2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3" fontId="22" fillId="2" borderId="2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2" xfId="11" applyFont="1" applyFill="1" applyBorder="1" applyAlignment="1">
      <alignment horizontal="left" vertical="center" wrapText="1"/>
    </xf>
    <xf numFmtId="0" fontId="17" fillId="0" borderId="2" xfId="11" applyFont="1" applyBorder="1" applyAlignment="1">
      <alignment horizontal="center" vertical="center"/>
    </xf>
    <xf numFmtId="0" fontId="31" fillId="0" borderId="2" xfId="11" applyFont="1" applyFill="1" applyBorder="1" applyAlignment="1">
      <alignment horizontal="center" vertical="center" wrapText="1"/>
    </xf>
    <xf numFmtId="0" fontId="17" fillId="0" borderId="2" xfId="11" applyFont="1" applyBorder="1" applyAlignment="1">
      <alignment horizontal="left" vertical="center" wrapText="1"/>
    </xf>
    <xf numFmtId="0" fontId="18" fillId="0" borderId="2" xfId="11" applyFont="1" applyBorder="1" applyAlignment="1">
      <alignment horizontal="center" vertical="center"/>
    </xf>
    <xf numFmtId="49" fontId="12" fillId="2" borderId="2" xfId="1" applyNumberFormat="1" applyFont="1" applyFill="1" applyBorder="1" applyAlignment="1">
      <alignment horizontal="center" vertical="center"/>
    </xf>
    <xf numFmtId="0" fontId="24" fillId="0" borderId="2" xfId="11" applyFont="1" applyBorder="1" applyAlignment="1">
      <alignment horizontal="left" vertical="center" wrapText="1"/>
    </xf>
    <xf numFmtId="0" fontId="27" fillId="0" borderId="2" xfId="11" applyFont="1" applyBorder="1" applyAlignment="1">
      <alignment horizontal="left" vertical="center" wrapText="1"/>
    </xf>
    <xf numFmtId="0" fontId="30" fillId="0" borderId="0" xfId="11" applyFont="1" applyFill="1" applyBorder="1" applyAlignment="1">
      <alignment horizontal="center" vertical="center" wrapText="1"/>
    </xf>
    <xf numFmtId="0" fontId="18" fillId="0" borderId="0" xfId="11" applyFont="1" applyFill="1" applyBorder="1" applyAlignment="1">
      <alignment horizontal="right" vertical="center" wrapText="1"/>
    </xf>
    <xf numFmtId="0" fontId="18" fillId="3" borderId="2" xfId="11" applyFont="1" applyFill="1" applyBorder="1" applyAlignment="1">
      <alignment horizontal="center" vertical="center" wrapText="1"/>
    </xf>
    <xf numFmtId="0" fontId="18" fillId="2" borderId="2" xfId="11" applyFont="1" applyFill="1" applyBorder="1" applyAlignment="1">
      <alignment horizontal="center" vertical="center" wrapText="1"/>
    </xf>
    <xf numFmtId="3" fontId="18" fillId="0" borderId="2" xfId="11" applyNumberFormat="1" applyFont="1" applyFill="1" applyBorder="1" applyAlignment="1">
      <alignment horizontal="center" vertical="center" wrapText="1"/>
    </xf>
    <xf numFmtId="2" fontId="22" fillId="2" borderId="2" xfId="11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4" fontId="8" fillId="2" borderId="6" xfId="0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 wrapText="1"/>
    </xf>
    <xf numFmtId="4" fontId="24" fillId="2" borderId="5" xfId="0" applyNumberFormat="1" applyFont="1" applyFill="1" applyBorder="1" applyAlignment="1">
      <alignment horizontal="center" vertical="center" wrapText="1"/>
    </xf>
    <xf numFmtId="4" fontId="24" fillId="2" borderId="6" xfId="0" applyNumberFormat="1" applyFont="1" applyFill="1" applyBorder="1" applyAlignment="1">
      <alignment horizontal="center" vertical="center" wrapText="1"/>
    </xf>
    <xf numFmtId="4" fontId="24" fillId="2" borderId="4" xfId="0" applyNumberFormat="1" applyFont="1" applyFill="1" applyBorder="1" applyAlignment="1">
      <alignment horizontal="center" vertical="center" wrapText="1"/>
    </xf>
    <xf numFmtId="0" fontId="24" fillId="2" borderId="0" xfId="0" applyNumberFormat="1" applyFont="1" applyFill="1" applyBorder="1" applyAlignment="1">
      <alignment horizontal="center" vertical="center" wrapText="1"/>
    </xf>
    <xf numFmtId="3" fontId="12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/>
    </xf>
    <xf numFmtId="3" fontId="13" fillId="0" borderId="3" xfId="2" applyNumberFormat="1" applyFont="1" applyFill="1" applyBorder="1" applyAlignment="1">
      <alignment horizontal="center" vertical="center" wrapText="1"/>
    </xf>
    <xf numFmtId="3" fontId="13" fillId="0" borderId="2" xfId="2" applyNumberFormat="1" applyFont="1" applyFill="1" applyBorder="1" applyAlignment="1">
      <alignment horizontal="center" vertical="center" wrapText="1"/>
    </xf>
    <xf numFmtId="3" fontId="13" fillId="0" borderId="9" xfId="2" applyNumberFormat="1" applyFont="1" applyFill="1" applyBorder="1" applyAlignment="1">
      <alignment horizontal="center" vertical="center" wrapText="1"/>
    </xf>
    <xf numFmtId="3" fontId="13" fillId="0" borderId="8" xfId="2" applyNumberFormat="1" applyFont="1" applyFill="1" applyBorder="1" applyAlignment="1">
      <alignment horizontal="center" vertical="center" wrapText="1"/>
    </xf>
    <xf numFmtId="3" fontId="13" fillId="0" borderId="10" xfId="2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6" fillId="2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3" fontId="6" fillId="3" borderId="1" xfId="0" applyNumberFormat="1" applyFont="1" applyFill="1" applyBorder="1" applyAlignment="1">
      <alignment horizontal="center" vertical="center"/>
    </xf>
    <xf numFmtId="3" fontId="6" fillId="3" borderId="3" xfId="0" applyNumberFormat="1" applyFont="1" applyFill="1" applyBorder="1" applyAlignment="1">
      <alignment horizontal="center" vertical="center"/>
    </xf>
    <xf numFmtId="3" fontId="6" fillId="3" borderId="2" xfId="0" applyNumberFormat="1" applyFont="1" applyFill="1" applyBorder="1" applyAlignment="1">
      <alignment horizontal="center" vertical="center" wrapText="1"/>
    </xf>
  </cellXfs>
  <cellStyles count="14">
    <cellStyle name="Обычный" xfId="0" builtinId="0"/>
    <cellStyle name="Обычный 15" xfId="5"/>
    <cellStyle name="Обычный 15 2 4" xfId="8"/>
    <cellStyle name="Обычный 2" xfId="1"/>
    <cellStyle name="Обычный 2 10" xfId="7"/>
    <cellStyle name="Обычный 2 137" xfId="9"/>
    <cellStyle name="Обычный 2 2 2 2" xfId="12"/>
    <cellStyle name="Обычный 2 3" xfId="4"/>
    <cellStyle name="Обычный 3" xfId="10"/>
    <cellStyle name="Обычный 3 2" xfId="11"/>
    <cellStyle name="Обычный 3 2 2" xfId="13"/>
    <cellStyle name="Обычный 4" xfId="3"/>
    <cellStyle name="Обычный 83" xfId="2"/>
    <cellStyle name="Обычный 85" xfId="6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59"/>
  <sheetViews>
    <sheetView tabSelected="1" zoomScale="106" zoomScaleNormal="106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3" sqref="D3"/>
    </sheetView>
  </sheetViews>
  <sheetFormatPr defaultRowHeight="12" x14ac:dyDescent="0.2"/>
  <cols>
    <col min="1" max="1" width="4.7109375" style="106" customWidth="1"/>
    <col min="2" max="2" width="8" style="106" customWidth="1"/>
    <col min="3" max="3" width="31.28515625" style="128" customWidth="1"/>
    <col min="4" max="4" width="15.28515625" style="61" customWidth="1"/>
    <col min="5" max="5" width="12.42578125" style="61" customWidth="1"/>
    <col min="6" max="7" width="14" style="61" customWidth="1"/>
    <col min="8" max="8" width="15" style="61" customWidth="1"/>
    <col min="9" max="9" width="16" style="61" customWidth="1"/>
    <col min="10" max="10" width="13.5703125" style="61" customWidth="1"/>
    <col min="11" max="11" width="14.7109375" style="61" customWidth="1"/>
    <col min="12" max="16384" width="9.140625" style="3"/>
  </cols>
  <sheetData>
    <row r="2" spans="1:11" ht="20.25" customHeight="1" x14ac:dyDescent="0.2">
      <c r="A2" s="221" t="s">
        <v>357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" x14ac:dyDescent="0.2">
      <c r="C3" s="4"/>
      <c r="D3" s="213"/>
      <c r="K3" s="61" t="s">
        <v>327</v>
      </c>
    </row>
    <row r="4" spans="1:11" s="5" customFormat="1" ht="24.75" customHeight="1" x14ac:dyDescent="0.2">
      <c r="A4" s="222" t="s">
        <v>0</v>
      </c>
      <c r="B4" s="222" t="s">
        <v>1</v>
      </c>
      <c r="C4" s="222" t="s">
        <v>2</v>
      </c>
      <c r="D4" s="223" t="s">
        <v>358</v>
      </c>
      <c r="E4" s="223"/>
      <c r="F4" s="223"/>
      <c r="G4" s="223"/>
      <c r="H4" s="223"/>
      <c r="I4" s="224" t="s">
        <v>393</v>
      </c>
      <c r="J4" s="224"/>
      <c r="K4" s="224" t="s">
        <v>428</v>
      </c>
    </row>
    <row r="5" spans="1:11" ht="114" customHeight="1" x14ac:dyDescent="0.2">
      <c r="A5" s="222"/>
      <c r="B5" s="222"/>
      <c r="C5" s="222"/>
      <c r="D5" s="210" t="s">
        <v>359</v>
      </c>
      <c r="E5" s="210" t="s">
        <v>360</v>
      </c>
      <c r="F5" s="210" t="s">
        <v>362</v>
      </c>
      <c r="G5" s="210" t="s">
        <v>361</v>
      </c>
      <c r="H5" s="210" t="s">
        <v>320</v>
      </c>
      <c r="I5" s="210" t="s">
        <v>418</v>
      </c>
      <c r="J5" s="210" t="s">
        <v>419</v>
      </c>
      <c r="K5" s="224"/>
    </row>
    <row r="6" spans="1:11" ht="12" customHeight="1" x14ac:dyDescent="0.2">
      <c r="A6" s="204">
        <v>1</v>
      </c>
      <c r="B6" s="204">
        <v>2</v>
      </c>
      <c r="C6" s="204">
        <v>3</v>
      </c>
      <c r="D6" s="210">
        <v>4</v>
      </c>
      <c r="E6" s="210">
        <v>5</v>
      </c>
      <c r="F6" s="210">
        <v>6</v>
      </c>
      <c r="G6" s="210">
        <v>7</v>
      </c>
      <c r="H6" s="210">
        <v>8</v>
      </c>
      <c r="I6" s="210">
        <v>9</v>
      </c>
      <c r="J6" s="210">
        <v>10</v>
      </c>
      <c r="K6" s="210">
        <v>11</v>
      </c>
    </row>
    <row r="7" spans="1:11" s="5" customFormat="1" x14ac:dyDescent="0.2">
      <c r="A7" s="225" t="s">
        <v>300</v>
      </c>
      <c r="B7" s="226"/>
      <c r="C7" s="226"/>
      <c r="D7" s="41">
        <f>D9+D8</f>
        <v>30573783610</v>
      </c>
      <c r="E7" s="41">
        <f t="shared" ref="E7:K7" si="0">E9+E8</f>
        <v>6020719889</v>
      </c>
      <c r="F7" s="41">
        <f t="shared" si="0"/>
        <v>21078263572</v>
      </c>
      <c r="G7" s="41">
        <f t="shared" si="0"/>
        <v>3503425720</v>
      </c>
      <c r="H7" s="41">
        <f t="shared" si="0"/>
        <v>61176192791</v>
      </c>
      <c r="I7" s="41">
        <f t="shared" si="0"/>
        <v>182221274.03999999</v>
      </c>
      <c r="J7" s="41">
        <f t="shared" si="0"/>
        <v>1415761645.95</v>
      </c>
      <c r="K7" s="41">
        <f t="shared" si="0"/>
        <v>62774175710.989998</v>
      </c>
    </row>
    <row r="8" spans="1:11" s="5" customFormat="1" ht="15" customHeight="1" x14ac:dyDescent="0.2">
      <c r="A8" s="127"/>
      <c r="B8" s="112"/>
      <c r="C8" s="113" t="s">
        <v>299</v>
      </c>
      <c r="D8" s="60">
        <f>'КС '!D8+Гемодиализ!F8+Гемодиализ!G8</f>
        <v>1809372893</v>
      </c>
      <c r="E8" s="60">
        <f>ДС!D7+Гемодиализ!H8</f>
        <v>478981617</v>
      </c>
      <c r="F8" s="60">
        <f>'АПУ профилактика'!D9+'АПУ в неотл.форме'!D8+'АПУ обращения'!D9+'ОДИ ПГГ'!D8+'ОДИ МЗ РБ'!D8+ФАП!D8+Гемодиализ!I8</f>
        <v>230074244</v>
      </c>
      <c r="G8" s="60">
        <f>СМП!D8</f>
        <v>57006762</v>
      </c>
      <c r="H8" s="60">
        <f>D8+E8+F8+G8</f>
        <v>2575435516</v>
      </c>
      <c r="I8" s="41"/>
      <c r="J8" s="41"/>
      <c r="K8" s="60">
        <f>H8+I8+J8</f>
        <v>2575435516</v>
      </c>
    </row>
    <row r="9" spans="1:11" s="5" customFormat="1" ht="12.75" x14ac:dyDescent="0.2">
      <c r="A9" s="127"/>
      <c r="B9" s="114"/>
      <c r="C9" s="113" t="s">
        <v>364</v>
      </c>
      <c r="D9" s="41">
        <f>SUM(D10:D157)</f>
        <v>28764410717</v>
      </c>
      <c r="E9" s="41">
        <f t="shared" ref="E9:K9" si="1">SUM(E10:E157)</f>
        <v>5541738272</v>
      </c>
      <c r="F9" s="41">
        <f t="shared" si="1"/>
        <v>20848189328</v>
      </c>
      <c r="G9" s="41">
        <f t="shared" si="1"/>
        <v>3446418958</v>
      </c>
      <c r="H9" s="41">
        <f t="shared" si="1"/>
        <v>58600757275</v>
      </c>
      <c r="I9" s="41">
        <f t="shared" si="1"/>
        <v>182221274.03999999</v>
      </c>
      <c r="J9" s="41">
        <f t="shared" si="1"/>
        <v>1415761645.95</v>
      </c>
      <c r="K9" s="41">
        <f t="shared" si="1"/>
        <v>60198740194.989998</v>
      </c>
    </row>
    <row r="10" spans="1:11" ht="12" customHeight="1" x14ac:dyDescent="0.2">
      <c r="A10" s="126">
        <v>1</v>
      </c>
      <c r="B10" s="14" t="s">
        <v>3</v>
      </c>
      <c r="C10" s="31" t="s">
        <v>4</v>
      </c>
      <c r="D10" s="60">
        <f>'КС '!D10+Гемодиализ!F10+Гемодиализ!G10</f>
        <v>51561706</v>
      </c>
      <c r="E10" s="60">
        <f>ДС!D9+Гемодиализ!H10</f>
        <v>12664511</v>
      </c>
      <c r="F10" s="60">
        <f>'АПУ профилактика'!D11+'АПУ в неотл.форме'!D10+'АПУ обращения'!D11+'ОДИ ПГГ'!D10+'ОДИ МЗ РБ'!D10+ФАП!D10+Гемодиализ!E10+Гемодиализ!I10</f>
        <v>96022241</v>
      </c>
      <c r="G10" s="60">
        <f>СМП!D10</f>
        <v>15975376</v>
      </c>
      <c r="H10" s="60">
        <f t="shared" ref="H10:H41" si="2">D10+E10+F10+G10</f>
        <v>176223834</v>
      </c>
      <c r="I10" s="60">
        <f>'бюджет РБ'!D18</f>
        <v>30322</v>
      </c>
      <c r="J10" s="60"/>
      <c r="K10" s="60">
        <f t="shared" ref="K10:K73" si="3">H10+I10+J10</f>
        <v>176254156</v>
      </c>
    </row>
    <row r="11" spans="1:11" x14ac:dyDescent="0.2">
      <c r="A11" s="126">
        <v>2</v>
      </c>
      <c r="B11" s="115" t="s">
        <v>5</v>
      </c>
      <c r="C11" s="31" t="s">
        <v>6</v>
      </c>
      <c r="D11" s="60">
        <f>'КС '!D11+Гемодиализ!F11+Гемодиализ!G11</f>
        <v>40155535</v>
      </c>
      <c r="E11" s="60">
        <f>ДС!D10+Гемодиализ!H11</f>
        <v>14092371</v>
      </c>
      <c r="F11" s="60">
        <f>'АПУ профилактика'!D12+'АПУ в неотл.форме'!D11+'АПУ обращения'!D12+'ОДИ ПГГ'!D11+'ОДИ МЗ РБ'!D11+ФАП!D11+Гемодиализ!E11+Гемодиализ!I11</f>
        <v>98238240</v>
      </c>
      <c r="G11" s="60">
        <f>СМП!D11</f>
        <v>16126746</v>
      </c>
      <c r="H11" s="60">
        <f t="shared" si="2"/>
        <v>168612892</v>
      </c>
      <c r="I11" s="60">
        <f>'бюджет РБ'!D19</f>
        <v>50834</v>
      </c>
      <c r="J11" s="60"/>
      <c r="K11" s="60">
        <f t="shared" si="3"/>
        <v>168663726</v>
      </c>
    </row>
    <row r="12" spans="1:11" x14ac:dyDescent="0.2">
      <c r="A12" s="126">
        <v>3</v>
      </c>
      <c r="B12" s="116" t="s">
        <v>7</v>
      </c>
      <c r="C12" s="31" t="s">
        <v>8</v>
      </c>
      <c r="D12" s="60">
        <f>'КС '!D12+Гемодиализ!F12+Гемодиализ!G12</f>
        <v>279833300</v>
      </c>
      <c r="E12" s="60">
        <f>ДС!D11+Гемодиализ!H12</f>
        <v>26071737</v>
      </c>
      <c r="F12" s="60">
        <f>'АПУ профилактика'!D13+'АПУ в неотл.форме'!D12+'АПУ обращения'!D13+'ОДИ ПГГ'!D12+'ОДИ МЗ РБ'!D12+ФАП!D12+Гемодиализ!E12+Гемодиализ!I12</f>
        <v>273217784</v>
      </c>
      <c r="G12" s="60">
        <f>СМП!D12</f>
        <v>46622547</v>
      </c>
      <c r="H12" s="60">
        <f t="shared" si="2"/>
        <v>625745368</v>
      </c>
      <c r="I12" s="60">
        <f>'бюджет РБ'!D20</f>
        <v>84724</v>
      </c>
      <c r="J12" s="60"/>
      <c r="K12" s="60">
        <f t="shared" si="3"/>
        <v>625830092</v>
      </c>
    </row>
    <row r="13" spans="1:11" ht="14.25" customHeight="1" x14ac:dyDescent="0.2">
      <c r="A13" s="126">
        <v>4</v>
      </c>
      <c r="B13" s="14" t="s">
        <v>9</v>
      </c>
      <c r="C13" s="31" t="s">
        <v>10</v>
      </c>
      <c r="D13" s="60">
        <f>'КС '!D13+Гемодиализ!F13+Гемодиализ!G13</f>
        <v>41223353</v>
      </c>
      <c r="E13" s="60">
        <f>ДС!D12+Гемодиализ!H13</f>
        <v>14420355</v>
      </c>
      <c r="F13" s="60">
        <f>'АПУ профилактика'!D14+'АПУ в неотл.форме'!D13+'АПУ обращения'!D14+'ОДИ ПГГ'!D13+'ОДИ МЗ РБ'!D13+ФАП!D13+Гемодиализ!E13+Гемодиализ!I13</f>
        <v>107785390</v>
      </c>
      <c r="G13" s="60">
        <f>СМП!D13</f>
        <v>18110843</v>
      </c>
      <c r="H13" s="60">
        <f t="shared" si="2"/>
        <v>181539941</v>
      </c>
      <c r="I13" s="60">
        <f>'бюджет РБ'!D23</f>
        <v>27647</v>
      </c>
      <c r="J13" s="60"/>
      <c r="K13" s="60">
        <f t="shared" si="3"/>
        <v>181567588</v>
      </c>
    </row>
    <row r="14" spans="1:11" x14ac:dyDescent="0.2">
      <c r="A14" s="126">
        <v>5</v>
      </c>
      <c r="B14" s="14" t="s">
        <v>11</v>
      </c>
      <c r="C14" s="31" t="s">
        <v>12</v>
      </c>
      <c r="D14" s="60">
        <f>'КС '!D14+Гемодиализ!F14+Гемодиализ!G14</f>
        <v>51911252</v>
      </c>
      <c r="E14" s="60">
        <f>ДС!D13+Гемодиализ!H14</f>
        <v>16298565</v>
      </c>
      <c r="F14" s="60">
        <f>'АПУ профилактика'!D15+'АПУ в неотл.форме'!D14+'АПУ обращения'!D15+'ОДИ ПГГ'!D14+'ОДИ МЗ РБ'!D14+ФАП!D14+Гемодиализ!E14+Гемодиализ!I14</f>
        <v>115884717</v>
      </c>
      <c r="G14" s="60">
        <f>СМП!D14</f>
        <v>0</v>
      </c>
      <c r="H14" s="60">
        <f t="shared" si="2"/>
        <v>184094534</v>
      </c>
      <c r="I14" s="60"/>
      <c r="J14" s="60"/>
      <c r="K14" s="60">
        <f t="shared" si="3"/>
        <v>184094534</v>
      </c>
    </row>
    <row r="15" spans="1:11" x14ac:dyDescent="0.2">
      <c r="A15" s="126">
        <v>6</v>
      </c>
      <c r="B15" s="116" t="s">
        <v>13</v>
      </c>
      <c r="C15" s="31" t="s">
        <v>14</v>
      </c>
      <c r="D15" s="60">
        <f>'КС '!D15+Гемодиализ!F15+Гемодиализ!G15</f>
        <v>760909068</v>
      </c>
      <c r="E15" s="60">
        <f>ДС!D14+Гемодиализ!H15</f>
        <v>84910586</v>
      </c>
      <c r="F15" s="60">
        <f>'АПУ профилактика'!D16+'АПУ в неотл.форме'!D15+'АПУ обращения'!D16+'ОДИ ПГГ'!D15+'ОДИ МЗ РБ'!D15+ФАП!D15+Гемодиализ!E15+Гемодиализ!I15</f>
        <v>669257571</v>
      </c>
      <c r="G15" s="60">
        <f>СМП!D15</f>
        <v>272203704</v>
      </c>
      <c r="H15" s="60">
        <f t="shared" si="2"/>
        <v>1787280929</v>
      </c>
      <c r="I15" s="60">
        <f>'бюджет РБ'!D48</f>
        <v>402215</v>
      </c>
      <c r="J15" s="60">
        <f>'бюджет РБ'!D57</f>
        <v>22988615</v>
      </c>
      <c r="K15" s="60">
        <f t="shared" si="3"/>
        <v>1810671759</v>
      </c>
    </row>
    <row r="16" spans="1:11" x14ac:dyDescent="0.2">
      <c r="A16" s="126">
        <v>7</v>
      </c>
      <c r="B16" s="14" t="s">
        <v>15</v>
      </c>
      <c r="C16" s="31" t="s">
        <v>16</v>
      </c>
      <c r="D16" s="60">
        <f>'КС '!D16+Гемодиализ!F16+Гемодиализ!G16</f>
        <v>219212359</v>
      </c>
      <c r="E16" s="60">
        <f>ДС!D15+Гемодиализ!H16</f>
        <v>28902774</v>
      </c>
      <c r="F16" s="60">
        <f>'АПУ профилактика'!D17+'АПУ в неотл.форме'!D16+'АПУ обращения'!D17+'ОДИ ПГГ'!D16+'ОДИ МЗ РБ'!D16+ФАП!D16+Гемодиализ!E16+Гемодиализ!I16</f>
        <v>272558009</v>
      </c>
      <c r="G16" s="60">
        <f>СМП!D16</f>
        <v>0</v>
      </c>
      <c r="H16" s="60">
        <f t="shared" si="2"/>
        <v>520673142</v>
      </c>
      <c r="I16" s="60"/>
      <c r="J16" s="60">
        <f>'бюджет РБ'!D66</f>
        <v>6765240</v>
      </c>
      <c r="K16" s="60">
        <f t="shared" si="3"/>
        <v>527438382</v>
      </c>
    </row>
    <row r="17" spans="1:11" x14ac:dyDescent="0.2">
      <c r="A17" s="126">
        <v>8</v>
      </c>
      <c r="B17" s="116" t="s">
        <v>17</v>
      </c>
      <c r="C17" s="31" t="s">
        <v>18</v>
      </c>
      <c r="D17" s="60">
        <f>'КС '!D17+Гемодиализ!F17+Гемодиализ!G17</f>
        <v>42567812</v>
      </c>
      <c r="E17" s="60">
        <f>ДС!D16+Гемодиализ!H17</f>
        <v>15723686</v>
      </c>
      <c r="F17" s="60">
        <f>'АПУ профилактика'!D18+'АПУ в неотл.форме'!D17+'АПУ обращения'!D18+'ОДИ ПГГ'!D17+'ОДИ МЗ РБ'!D17+ФАП!D17+Гемодиализ!E17+Гемодиализ!I17</f>
        <v>119961134</v>
      </c>
      <c r="G17" s="60">
        <f>СМП!D17</f>
        <v>0</v>
      </c>
      <c r="H17" s="60">
        <f t="shared" si="2"/>
        <v>178252632</v>
      </c>
      <c r="I17" s="60"/>
      <c r="J17" s="60"/>
      <c r="K17" s="60">
        <f t="shared" si="3"/>
        <v>178252632</v>
      </c>
    </row>
    <row r="18" spans="1:11" x14ac:dyDescent="0.2">
      <c r="A18" s="126">
        <v>9</v>
      </c>
      <c r="B18" s="116" t="s">
        <v>19</v>
      </c>
      <c r="C18" s="31" t="s">
        <v>20</v>
      </c>
      <c r="D18" s="60">
        <f>'КС '!D18+Гемодиализ!F18+Гемодиализ!G18</f>
        <v>59959353</v>
      </c>
      <c r="E18" s="60">
        <f>ДС!D17+Гемодиализ!H18</f>
        <v>15833282</v>
      </c>
      <c r="F18" s="60">
        <f>'АПУ профилактика'!D19+'АПУ в неотл.форме'!D18+'АПУ обращения'!D19+'ОДИ ПГГ'!D18+'ОДИ МЗ РБ'!D18+ФАП!D18+Гемодиализ!E18+Гемодиализ!I18</f>
        <v>112079662</v>
      </c>
      <c r="G18" s="60">
        <f>СМП!D18</f>
        <v>17948341</v>
      </c>
      <c r="H18" s="60">
        <f t="shared" si="2"/>
        <v>205820638</v>
      </c>
      <c r="I18" s="60">
        <f>'бюджет РБ'!D28</f>
        <v>53510</v>
      </c>
      <c r="J18" s="60"/>
      <c r="K18" s="60">
        <f t="shared" si="3"/>
        <v>205874148</v>
      </c>
    </row>
    <row r="19" spans="1:11" x14ac:dyDescent="0.2">
      <c r="A19" s="126">
        <v>10</v>
      </c>
      <c r="B19" s="116" t="s">
        <v>21</v>
      </c>
      <c r="C19" s="31" t="s">
        <v>22</v>
      </c>
      <c r="D19" s="60">
        <f>'КС '!D19+Гемодиализ!F19+Гемодиализ!G19</f>
        <v>44846248</v>
      </c>
      <c r="E19" s="60">
        <f>ДС!D18+Гемодиализ!H19</f>
        <v>16348069</v>
      </c>
      <c r="F19" s="60">
        <f>'АПУ профилактика'!D20+'АПУ в неотл.форме'!D19+'АПУ обращения'!D20+'ОДИ ПГГ'!D19+'ОДИ МЗ РБ'!D19+ФАП!D19+Гемодиализ!E19+Гемодиализ!I19</f>
        <v>126058569</v>
      </c>
      <c r="G19" s="60">
        <f>СМП!D19</f>
        <v>0</v>
      </c>
      <c r="H19" s="60">
        <f t="shared" si="2"/>
        <v>187252886</v>
      </c>
      <c r="I19" s="60"/>
      <c r="J19" s="60"/>
      <c r="K19" s="60">
        <f t="shared" si="3"/>
        <v>187252886</v>
      </c>
    </row>
    <row r="20" spans="1:11" x14ac:dyDescent="0.2">
      <c r="A20" s="126">
        <v>11</v>
      </c>
      <c r="B20" s="116" t="s">
        <v>23</v>
      </c>
      <c r="C20" s="31" t="s">
        <v>24</v>
      </c>
      <c r="D20" s="60">
        <f>'КС '!D20+Гемодиализ!F20+Гемодиализ!G20</f>
        <v>47978817</v>
      </c>
      <c r="E20" s="60">
        <f>ДС!D19+Гемодиализ!H20</f>
        <v>16060238</v>
      </c>
      <c r="F20" s="60">
        <f>'АПУ профилактика'!D21+'АПУ в неотл.форме'!D20+'АПУ обращения'!D21+'ОДИ ПГГ'!D20+'ОДИ МЗ РБ'!D20+ФАП!D20+Гемодиализ!E20+Гемодиализ!I20</f>
        <v>103542203</v>
      </c>
      <c r="G20" s="60">
        <f>СМП!D20</f>
        <v>17838281</v>
      </c>
      <c r="H20" s="60">
        <f t="shared" si="2"/>
        <v>185419539</v>
      </c>
      <c r="I20" s="60">
        <f>'бюджет РБ'!D32</f>
        <v>30322</v>
      </c>
      <c r="J20" s="60"/>
      <c r="K20" s="60">
        <f t="shared" si="3"/>
        <v>185449861</v>
      </c>
    </row>
    <row r="21" spans="1:11" x14ac:dyDescent="0.2">
      <c r="A21" s="126">
        <v>12</v>
      </c>
      <c r="B21" s="116" t="s">
        <v>25</v>
      </c>
      <c r="C21" s="31" t="s">
        <v>26</v>
      </c>
      <c r="D21" s="60">
        <f>'КС '!D21+Гемодиализ!F21+Гемодиализ!G21</f>
        <v>126965072</v>
      </c>
      <c r="E21" s="60">
        <f>ДС!D20+Гемодиализ!H21</f>
        <v>33238160</v>
      </c>
      <c r="F21" s="60">
        <f>'АПУ профилактика'!D22+'АПУ в неотл.форме'!D21+'АПУ обращения'!D22+'ОДИ ПГГ'!D21+'ОДИ МЗ РБ'!D21+ФАП!D21+Гемодиализ!E21+Гемодиализ!I21</f>
        <v>203963241</v>
      </c>
      <c r="G21" s="60">
        <f>СМП!D21</f>
        <v>0</v>
      </c>
      <c r="H21" s="60">
        <f t="shared" si="2"/>
        <v>364166473</v>
      </c>
      <c r="I21" s="60"/>
      <c r="J21" s="60"/>
      <c r="K21" s="60">
        <f t="shared" si="3"/>
        <v>364166473</v>
      </c>
    </row>
    <row r="22" spans="1:11" x14ac:dyDescent="0.2">
      <c r="A22" s="126">
        <v>13</v>
      </c>
      <c r="B22" s="14" t="s">
        <v>27</v>
      </c>
      <c r="C22" s="31" t="s">
        <v>28</v>
      </c>
      <c r="D22" s="60">
        <f>'КС '!D22+Гемодиализ!F22+Гемодиализ!G22</f>
        <v>0</v>
      </c>
      <c r="E22" s="60">
        <f>ДС!D21+Гемодиализ!H22</f>
        <v>61501</v>
      </c>
      <c r="F22" s="60">
        <f>'АПУ профилактика'!D23+'АПУ в неотл.форме'!D22+'АПУ обращения'!D23+'ОДИ ПГГ'!D22+'ОДИ МЗ РБ'!D22+ФАП!D22+Гемодиализ!E22+Гемодиализ!I22</f>
        <v>73011</v>
      </c>
      <c r="G22" s="60">
        <f>СМП!D22</f>
        <v>0</v>
      </c>
      <c r="H22" s="60">
        <f t="shared" si="2"/>
        <v>134512</v>
      </c>
      <c r="I22" s="60"/>
      <c r="J22" s="60"/>
      <c r="K22" s="60">
        <f t="shared" si="3"/>
        <v>134512</v>
      </c>
    </row>
    <row r="23" spans="1:11" x14ac:dyDescent="0.2">
      <c r="A23" s="126">
        <v>14</v>
      </c>
      <c r="B23" s="14" t="s">
        <v>29</v>
      </c>
      <c r="C23" s="31" t="s">
        <v>30</v>
      </c>
      <c r="D23" s="60">
        <f>'КС '!D23+Гемодиализ!F23+Гемодиализ!G23</f>
        <v>0</v>
      </c>
      <c r="E23" s="60">
        <f>ДС!D22+Гемодиализ!H23</f>
        <v>0</v>
      </c>
      <c r="F23" s="60">
        <f>'АПУ профилактика'!D24+'АПУ в неотл.форме'!D23+'АПУ обращения'!D24+'ОДИ ПГГ'!D23+'ОДИ МЗ РБ'!D23+ФАП!D23+Гемодиализ!E23+Гемодиализ!I23</f>
        <v>0</v>
      </c>
      <c r="G23" s="60">
        <f>СМП!D23</f>
        <v>0</v>
      </c>
      <c r="H23" s="60">
        <f t="shared" si="2"/>
        <v>0</v>
      </c>
      <c r="I23" s="60"/>
      <c r="J23" s="60"/>
      <c r="K23" s="60">
        <f t="shared" si="3"/>
        <v>0</v>
      </c>
    </row>
    <row r="24" spans="1:11" x14ac:dyDescent="0.2">
      <c r="A24" s="126">
        <v>15</v>
      </c>
      <c r="B24" s="116" t="s">
        <v>31</v>
      </c>
      <c r="C24" s="31" t="s">
        <v>32</v>
      </c>
      <c r="D24" s="60">
        <f>'КС '!D24+Гемодиализ!F24+Гемодиализ!G24</f>
        <v>54710860</v>
      </c>
      <c r="E24" s="60">
        <f>ДС!D23+Гемодиализ!H24</f>
        <v>18998867</v>
      </c>
      <c r="F24" s="60">
        <f>'АПУ профилактика'!D25+'АПУ в неотл.форме'!D24+'АПУ обращения'!D25+'ОДИ ПГГ'!D24+'ОДИ МЗ РБ'!D24+ФАП!D24+Гемодиализ!E24+Гемодиализ!I24</f>
        <v>122194950</v>
      </c>
      <c r="G24" s="60">
        <f>СМП!D24</f>
        <v>0</v>
      </c>
      <c r="H24" s="60">
        <f t="shared" si="2"/>
        <v>195904677</v>
      </c>
      <c r="I24" s="60"/>
      <c r="J24" s="60"/>
      <c r="K24" s="60">
        <f t="shared" si="3"/>
        <v>195904677</v>
      </c>
    </row>
    <row r="25" spans="1:11" x14ac:dyDescent="0.2">
      <c r="A25" s="126">
        <v>16</v>
      </c>
      <c r="B25" s="116" t="s">
        <v>33</v>
      </c>
      <c r="C25" s="31" t="s">
        <v>34</v>
      </c>
      <c r="D25" s="60">
        <f>'КС '!D25+Гемодиализ!F25+Гемодиализ!G25</f>
        <v>73022934</v>
      </c>
      <c r="E25" s="60">
        <f>ДС!D24+Гемодиализ!H25</f>
        <v>25576730</v>
      </c>
      <c r="F25" s="60">
        <f>'АПУ профилактика'!D26+'АПУ в неотл.форме'!D25+'АПУ обращения'!D26+'ОДИ ПГГ'!D25+'ОДИ МЗ РБ'!D25+ФАП!D25+Гемодиализ!E25+Гемодиализ!I25</f>
        <v>178376597</v>
      </c>
      <c r="G25" s="60">
        <f>СМП!D25</f>
        <v>0</v>
      </c>
      <c r="H25" s="60">
        <f t="shared" si="2"/>
        <v>276976261</v>
      </c>
      <c r="I25" s="60"/>
      <c r="J25" s="60"/>
      <c r="K25" s="60">
        <f t="shared" si="3"/>
        <v>276976261</v>
      </c>
    </row>
    <row r="26" spans="1:11" x14ac:dyDescent="0.2">
      <c r="A26" s="126">
        <v>17</v>
      </c>
      <c r="B26" s="116" t="s">
        <v>35</v>
      </c>
      <c r="C26" s="31" t="s">
        <v>36</v>
      </c>
      <c r="D26" s="60">
        <f>'КС '!D26+Гемодиализ!F26+Гемодиализ!G26</f>
        <v>164901365</v>
      </c>
      <c r="E26" s="60">
        <f>ДС!D25+Гемодиализ!H26</f>
        <v>29552845</v>
      </c>
      <c r="F26" s="60">
        <f>'АПУ профилактика'!D27+'АПУ в неотл.форме'!D26+'АПУ обращения'!D27+'ОДИ ПГГ'!D26+'ОДИ МЗ РБ'!D26+ФАП!D26+Гемодиализ!E26+Гемодиализ!I26</f>
        <v>261122070</v>
      </c>
      <c r="G26" s="60">
        <f>СМП!D26</f>
        <v>0</v>
      </c>
      <c r="H26" s="60">
        <f t="shared" si="2"/>
        <v>455576280</v>
      </c>
      <c r="I26" s="60"/>
      <c r="J26" s="60"/>
      <c r="K26" s="60">
        <f t="shared" si="3"/>
        <v>455576280</v>
      </c>
    </row>
    <row r="27" spans="1:11" x14ac:dyDescent="0.2">
      <c r="A27" s="126">
        <v>18</v>
      </c>
      <c r="B27" s="116" t="s">
        <v>37</v>
      </c>
      <c r="C27" s="31" t="s">
        <v>38</v>
      </c>
      <c r="D27" s="60">
        <f>'КС '!D27+Гемодиализ!F27+Гемодиализ!G27</f>
        <v>658274528</v>
      </c>
      <c r="E27" s="60">
        <f>ДС!D26+Гемодиализ!H27</f>
        <v>55244999</v>
      </c>
      <c r="F27" s="60">
        <f>'АПУ профилактика'!D28+'АПУ в неотл.форме'!D27+'АПУ обращения'!D28+'ОДИ ПГГ'!D27+'ОДИ МЗ РБ'!D27+ФАП!D27+Гемодиализ!E27+Гемодиализ!I27</f>
        <v>467195184</v>
      </c>
      <c r="G27" s="60">
        <f>СМП!D27</f>
        <v>184568742</v>
      </c>
      <c r="H27" s="60">
        <f t="shared" si="2"/>
        <v>1365283453</v>
      </c>
      <c r="I27" s="60">
        <f>'бюджет РБ'!D47</f>
        <v>275575</v>
      </c>
      <c r="J27" s="60">
        <f>'бюджет РБ'!D62</f>
        <v>21625155</v>
      </c>
      <c r="K27" s="60">
        <f t="shared" si="3"/>
        <v>1387184183</v>
      </c>
    </row>
    <row r="28" spans="1:11" x14ac:dyDescent="0.2">
      <c r="A28" s="126">
        <v>19</v>
      </c>
      <c r="B28" s="14" t="s">
        <v>39</v>
      </c>
      <c r="C28" s="31" t="s">
        <v>40</v>
      </c>
      <c r="D28" s="60">
        <f>'КС '!D28+Гемодиализ!F28+Гемодиализ!G28</f>
        <v>27437327</v>
      </c>
      <c r="E28" s="60">
        <f>ДС!D27+Гемодиализ!H28</f>
        <v>11563139</v>
      </c>
      <c r="F28" s="60">
        <f>'АПУ профилактика'!D29+'АПУ в неотл.форме'!D28+'АПУ обращения'!D29+'ОДИ ПГГ'!D28+'ОДИ МЗ РБ'!D28+ФАП!D28+Гемодиализ!E28+Гемодиализ!I28</f>
        <v>88590805</v>
      </c>
      <c r="G28" s="60">
        <f>СМП!D28</f>
        <v>0</v>
      </c>
      <c r="H28" s="60">
        <f t="shared" si="2"/>
        <v>127591271</v>
      </c>
      <c r="I28" s="60"/>
      <c r="J28" s="60"/>
      <c r="K28" s="60">
        <f t="shared" si="3"/>
        <v>127591271</v>
      </c>
    </row>
    <row r="29" spans="1:11" x14ac:dyDescent="0.2">
      <c r="A29" s="126">
        <v>20</v>
      </c>
      <c r="B29" s="14" t="s">
        <v>41</v>
      </c>
      <c r="C29" s="31" t="s">
        <v>42</v>
      </c>
      <c r="D29" s="60">
        <f>'КС '!D29+Гемодиализ!F29+Гемодиализ!G29</f>
        <v>28583895</v>
      </c>
      <c r="E29" s="60">
        <f>ДС!D28+Гемодиализ!H29</f>
        <v>6799417</v>
      </c>
      <c r="F29" s="60">
        <f>'АПУ профилактика'!D30+'АПУ в неотл.форме'!D29+'АПУ обращения'!D30+'ОДИ ПГГ'!D29+'ОДИ МЗ РБ'!D29+ФАП!D29+Гемодиализ!E29+Гемодиализ!I29</f>
        <v>64866124</v>
      </c>
      <c r="G29" s="60">
        <f>СМП!D29</f>
        <v>0</v>
      </c>
      <c r="H29" s="60">
        <f t="shared" si="2"/>
        <v>100249436</v>
      </c>
      <c r="I29" s="60"/>
      <c r="J29" s="60"/>
      <c r="K29" s="60">
        <f t="shared" si="3"/>
        <v>100249436</v>
      </c>
    </row>
    <row r="30" spans="1:11" x14ac:dyDescent="0.2">
      <c r="A30" s="126">
        <v>21</v>
      </c>
      <c r="B30" s="14" t="s">
        <v>43</v>
      </c>
      <c r="C30" s="31" t="s">
        <v>44</v>
      </c>
      <c r="D30" s="60">
        <f>'КС '!D30+Гемодиализ!F30+Гемодиализ!G30</f>
        <v>255876389</v>
      </c>
      <c r="E30" s="60">
        <f>ДС!D29+Гемодиализ!H30</f>
        <v>37539599</v>
      </c>
      <c r="F30" s="60">
        <f>'АПУ профилактика'!D31+'АПУ в неотл.форме'!D30+'АПУ обращения'!D31+'ОДИ ПГГ'!D30+'ОДИ МЗ РБ'!D30+ФАП!D30+Гемодиализ!E30+Гемодиализ!I30</f>
        <v>308288605</v>
      </c>
      <c r="G30" s="60">
        <f>СМП!D30</f>
        <v>0</v>
      </c>
      <c r="H30" s="60">
        <f t="shared" si="2"/>
        <v>601704593</v>
      </c>
      <c r="I30" s="60"/>
      <c r="J30" s="60"/>
      <c r="K30" s="60">
        <f t="shared" si="3"/>
        <v>601704593</v>
      </c>
    </row>
    <row r="31" spans="1:11" x14ac:dyDescent="0.2">
      <c r="A31" s="126">
        <v>22</v>
      </c>
      <c r="B31" s="14" t="s">
        <v>45</v>
      </c>
      <c r="C31" s="31" t="s">
        <v>46</v>
      </c>
      <c r="D31" s="60">
        <f>'КС '!D31+Гемодиализ!F31+Гемодиализ!G31</f>
        <v>376301587</v>
      </c>
      <c r="E31" s="60">
        <f>ДС!D30+Гемодиализ!H31</f>
        <v>32950393</v>
      </c>
      <c r="F31" s="60">
        <f>'АПУ профилактика'!D32+'АПУ в неотл.форме'!D31+'АПУ обращения'!D32+'ОДИ ПГГ'!D31+'ОДИ МЗ РБ'!D31+ФАП!D31+Гемодиализ!E31+Гемодиализ!I31</f>
        <v>269901312</v>
      </c>
      <c r="G31" s="60">
        <f>СМП!D31</f>
        <v>128301435</v>
      </c>
      <c r="H31" s="60">
        <f t="shared" si="2"/>
        <v>807454727</v>
      </c>
      <c r="I31" s="60">
        <f>'бюджет РБ'!D50</f>
        <v>188176</v>
      </c>
      <c r="J31" s="60">
        <f>'бюджет РБ'!D68</f>
        <v>9001052</v>
      </c>
      <c r="K31" s="60">
        <f t="shared" si="3"/>
        <v>816643955</v>
      </c>
    </row>
    <row r="32" spans="1:11" x14ac:dyDescent="0.2">
      <c r="A32" s="126">
        <v>23</v>
      </c>
      <c r="B32" s="116" t="s">
        <v>47</v>
      </c>
      <c r="C32" s="31" t="s">
        <v>48</v>
      </c>
      <c r="D32" s="60">
        <f>'КС '!D32+Гемодиализ!F32+Гемодиализ!G32</f>
        <v>0</v>
      </c>
      <c r="E32" s="60">
        <f>ДС!D31+Гемодиализ!H32</f>
        <v>9464312</v>
      </c>
      <c r="F32" s="60">
        <f>'АПУ профилактика'!D33+'АПУ в неотл.форме'!D32+'АПУ обращения'!D33+'ОДИ ПГГ'!D32+'ОДИ МЗ РБ'!D32+ФАП!D32+Гемодиализ!E32+Гемодиализ!I32</f>
        <v>113373438</v>
      </c>
      <c r="G32" s="60">
        <f>СМП!D32</f>
        <v>25228387.280000001</v>
      </c>
      <c r="H32" s="60">
        <f t="shared" si="2"/>
        <v>148066137.28</v>
      </c>
      <c r="I32" s="60">
        <f>'бюджет РБ'!D41</f>
        <v>19620</v>
      </c>
      <c r="J32" s="60"/>
      <c r="K32" s="60">
        <f t="shared" si="3"/>
        <v>148085757.28</v>
      </c>
    </row>
    <row r="33" spans="1:11" ht="12" customHeight="1" x14ac:dyDescent="0.2">
      <c r="A33" s="126">
        <v>24</v>
      </c>
      <c r="B33" s="116" t="s">
        <v>49</v>
      </c>
      <c r="C33" s="31" t="s">
        <v>50</v>
      </c>
      <c r="D33" s="60">
        <f>'КС '!D33+Гемодиализ!F33+Гемодиализ!G33</f>
        <v>0</v>
      </c>
      <c r="E33" s="60">
        <f>ДС!D32+Гемодиализ!H33</f>
        <v>0</v>
      </c>
      <c r="F33" s="60">
        <f>'АПУ профилактика'!D34+'АПУ в неотл.форме'!D33+'АПУ обращения'!D34+'ОДИ ПГГ'!D33+'ОДИ МЗ РБ'!D33+ФАП!D33+Гемодиализ!E33+Гемодиализ!I33</f>
        <v>9444383</v>
      </c>
      <c r="G33" s="60">
        <f>СМП!D33</f>
        <v>0</v>
      </c>
      <c r="H33" s="60">
        <f t="shared" si="2"/>
        <v>9444383</v>
      </c>
      <c r="I33" s="60"/>
      <c r="J33" s="60"/>
      <c r="K33" s="60">
        <f t="shared" si="3"/>
        <v>9444383</v>
      </c>
    </row>
    <row r="34" spans="1:11" ht="24" x14ac:dyDescent="0.2">
      <c r="A34" s="126">
        <v>25</v>
      </c>
      <c r="B34" s="116" t="s">
        <v>51</v>
      </c>
      <c r="C34" s="31" t="s">
        <v>52</v>
      </c>
      <c r="D34" s="60">
        <f>'КС '!D34+Гемодиализ!F34+Гемодиализ!G34</f>
        <v>0</v>
      </c>
      <c r="E34" s="60">
        <f>ДС!D33+Гемодиализ!H34</f>
        <v>14638218</v>
      </c>
      <c r="F34" s="60">
        <f>'АПУ профилактика'!D35+'АПУ в неотл.форме'!D34+'АПУ обращения'!D35+'ОДИ ПГГ'!D34+'ОДИ МЗ РБ'!D34+ФАП!D34+Гемодиализ!E34+Гемодиализ!I34</f>
        <v>0</v>
      </c>
      <c r="G34" s="60">
        <f>СМП!D34</f>
        <v>0</v>
      </c>
      <c r="H34" s="60">
        <f t="shared" si="2"/>
        <v>14638218</v>
      </c>
      <c r="I34" s="60"/>
      <c r="J34" s="60"/>
      <c r="K34" s="60">
        <f t="shared" si="3"/>
        <v>14638218</v>
      </c>
    </row>
    <row r="35" spans="1:11" x14ac:dyDescent="0.2">
      <c r="A35" s="126">
        <v>26</v>
      </c>
      <c r="B35" s="14" t="s">
        <v>53</v>
      </c>
      <c r="C35" s="31" t="s">
        <v>54</v>
      </c>
      <c r="D35" s="60">
        <f>'КС '!D35+Гемодиализ!F35+Гемодиализ!G35</f>
        <v>940472226</v>
      </c>
      <c r="E35" s="60">
        <f>ДС!D34+Гемодиализ!H35</f>
        <v>57673177</v>
      </c>
      <c r="F35" s="60">
        <f>'АПУ профилактика'!D36+'АПУ в неотл.форме'!D35+'АПУ обращения'!D36+'ОДИ ПГГ'!D35+'ОДИ МЗ РБ'!D35+ФАП!D35+Гемодиализ!E35+Гемодиализ!I35</f>
        <v>457409523</v>
      </c>
      <c r="G35" s="60">
        <f>СМП!D35</f>
        <v>0</v>
      </c>
      <c r="H35" s="60">
        <f t="shared" si="2"/>
        <v>1455554926</v>
      </c>
      <c r="I35" s="60"/>
      <c r="J35" s="60"/>
      <c r="K35" s="60">
        <f t="shared" si="3"/>
        <v>1455554926</v>
      </c>
    </row>
    <row r="36" spans="1:11" x14ac:dyDescent="0.2">
      <c r="A36" s="126">
        <v>27</v>
      </c>
      <c r="B36" s="116" t="s">
        <v>55</v>
      </c>
      <c r="C36" s="31" t="s">
        <v>56</v>
      </c>
      <c r="D36" s="60">
        <f>'КС '!D36+Гемодиализ!F36+Гемодиализ!G36</f>
        <v>388623464</v>
      </c>
      <c r="E36" s="60">
        <f>ДС!D35+Гемодиализ!H36</f>
        <v>60355310</v>
      </c>
      <c r="F36" s="60">
        <f>'АПУ профилактика'!D37+'АПУ в неотл.форме'!D36+'АПУ обращения'!D37+'ОДИ ПГГ'!D36+'ОДИ МЗ РБ'!D36+ФАП!D36+Гемодиализ!E36+Гемодиализ!I36</f>
        <v>529326950</v>
      </c>
      <c r="G36" s="60">
        <f>СМП!D36</f>
        <v>0</v>
      </c>
      <c r="H36" s="60">
        <f t="shared" si="2"/>
        <v>978305724</v>
      </c>
      <c r="I36" s="60"/>
      <c r="J36" s="60">
        <f>'бюджет РБ'!D59</f>
        <v>23146852</v>
      </c>
      <c r="K36" s="60">
        <f t="shared" si="3"/>
        <v>1001452576</v>
      </c>
    </row>
    <row r="37" spans="1:11" ht="24" customHeight="1" x14ac:dyDescent="0.2">
      <c r="A37" s="126">
        <v>28</v>
      </c>
      <c r="B37" s="116" t="s">
        <v>57</v>
      </c>
      <c r="C37" s="31" t="s">
        <v>58</v>
      </c>
      <c r="D37" s="60">
        <f>'КС '!D37+Гемодиализ!F37+Гемодиализ!G37</f>
        <v>95406627</v>
      </c>
      <c r="E37" s="60">
        <f>ДС!D36+Гемодиализ!H37</f>
        <v>25138218</v>
      </c>
      <c r="F37" s="60">
        <f>'АПУ профилактика'!D38+'АПУ в неотл.форме'!D37+'АПУ обращения'!D38+'ОДИ ПГГ'!D37+'ОДИ МЗ РБ'!D37+ФАП!D37+Гемодиализ!E37+Гемодиализ!I37</f>
        <v>227385722</v>
      </c>
      <c r="G37" s="60">
        <f>СМП!D37</f>
        <v>0</v>
      </c>
      <c r="H37" s="60">
        <f t="shared" si="2"/>
        <v>347930567</v>
      </c>
      <c r="I37" s="60"/>
      <c r="J37" s="60"/>
      <c r="K37" s="60">
        <f t="shared" si="3"/>
        <v>347930567</v>
      </c>
    </row>
    <row r="38" spans="1:11" ht="12" customHeight="1" x14ac:dyDescent="0.2">
      <c r="A38" s="126">
        <v>29</v>
      </c>
      <c r="B38" s="14" t="s">
        <v>59</v>
      </c>
      <c r="C38" s="31" t="s">
        <v>60</v>
      </c>
      <c r="D38" s="60">
        <f>'КС '!D38+Гемодиализ!F38+Гемодиализ!G38</f>
        <v>18577763</v>
      </c>
      <c r="E38" s="60">
        <f>ДС!D37+Гемодиализ!H38</f>
        <v>6328392</v>
      </c>
      <c r="F38" s="60">
        <f>'АПУ профилактика'!D39+'АПУ в неотл.форме'!D38+'АПУ обращения'!D39+'ОДИ ПГГ'!D38+'ОДИ МЗ РБ'!D38+ФАП!D38+Гемодиализ!E38+Гемодиализ!I38</f>
        <v>12462979</v>
      </c>
      <c r="G38" s="60">
        <f>СМП!D38</f>
        <v>0</v>
      </c>
      <c r="H38" s="60">
        <f t="shared" si="2"/>
        <v>37369134</v>
      </c>
      <c r="I38" s="60"/>
      <c r="J38" s="60"/>
      <c r="K38" s="60">
        <f t="shared" si="3"/>
        <v>37369134</v>
      </c>
    </row>
    <row r="39" spans="1:11" x14ac:dyDescent="0.2">
      <c r="A39" s="126">
        <v>30</v>
      </c>
      <c r="B39" s="115" t="s">
        <v>61</v>
      </c>
      <c r="C39" s="31" t="s">
        <v>62</v>
      </c>
      <c r="D39" s="60">
        <f>'КС '!D39+Гемодиализ!F39+Гемодиализ!G39</f>
        <v>0</v>
      </c>
      <c r="E39" s="60">
        <f>ДС!D38+Гемодиализ!H39</f>
        <v>0</v>
      </c>
      <c r="F39" s="60">
        <f>'АПУ профилактика'!D40+'АПУ в неотл.форме'!D39+'АПУ обращения'!D40+'ОДИ ПГГ'!D39+'ОДИ МЗ РБ'!D39+ФАП!D39+Гемодиализ!E39+Гемодиализ!I39</f>
        <v>123358579</v>
      </c>
      <c r="G39" s="60">
        <f>СМП!D39</f>
        <v>0</v>
      </c>
      <c r="H39" s="60">
        <f t="shared" si="2"/>
        <v>123358579</v>
      </c>
      <c r="I39" s="60"/>
      <c r="J39" s="60"/>
      <c r="K39" s="60">
        <f t="shared" si="3"/>
        <v>123358579</v>
      </c>
    </row>
    <row r="40" spans="1:11" ht="24" x14ac:dyDescent="0.2">
      <c r="A40" s="126">
        <v>31</v>
      </c>
      <c r="B40" s="14" t="s">
        <v>63</v>
      </c>
      <c r="C40" s="31" t="s">
        <v>64</v>
      </c>
      <c r="D40" s="60">
        <f>'КС '!D40+Гемодиализ!F40+Гемодиализ!G40</f>
        <v>0</v>
      </c>
      <c r="E40" s="60">
        <f>ДС!D39+Гемодиализ!H40</f>
        <v>0</v>
      </c>
      <c r="F40" s="60">
        <f>'АПУ профилактика'!D41+'АПУ в неотл.форме'!D40+'АПУ обращения'!D41+'ОДИ ПГГ'!D40+'ОДИ МЗ РБ'!D40+ФАП!D40+Гемодиализ!E40+Гемодиализ!I40</f>
        <v>0</v>
      </c>
      <c r="G40" s="60">
        <f>СМП!D40</f>
        <v>262774913</v>
      </c>
      <c r="H40" s="60">
        <f t="shared" si="2"/>
        <v>262774913</v>
      </c>
      <c r="I40" s="60">
        <f>'бюджет РБ'!D45</f>
        <v>360299</v>
      </c>
      <c r="J40" s="60"/>
      <c r="K40" s="60">
        <f t="shared" si="3"/>
        <v>263135212</v>
      </c>
    </row>
    <row r="41" spans="1:11" x14ac:dyDescent="0.2">
      <c r="A41" s="126">
        <v>32</v>
      </c>
      <c r="B41" s="116" t="s">
        <v>65</v>
      </c>
      <c r="C41" s="31" t="s">
        <v>66</v>
      </c>
      <c r="D41" s="60">
        <f>'КС '!D41+Гемодиализ!F41+Гемодиализ!G41</f>
        <v>0</v>
      </c>
      <c r="E41" s="60">
        <f>ДС!D40+Гемодиализ!H41</f>
        <v>4003556</v>
      </c>
      <c r="F41" s="60">
        <f>'АПУ профилактика'!D42+'АПУ в неотл.форме'!D41+'АПУ обращения'!D42+'ОДИ ПГГ'!D41+'ОДИ МЗ РБ'!D41+ФАП!D41+Гемодиализ!E41+Гемодиализ!I41</f>
        <v>22638894</v>
      </c>
      <c r="G41" s="60">
        <f>СМП!D41</f>
        <v>0</v>
      </c>
      <c r="H41" s="60">
        <f t="shared" si="2"/>
        <v>26642450</v>
      </c>
      <c r="I41" s="60"/>
      <c r="J41" s="60"/>
      <c r="K41" s="60">
        <f t="shared" si="3"/>
        <v>26642450</v>
      </c>
    </row>
    <row r="42" spans="1:11" x14ac:dyDescent="0.2">
      <c r="A42" s="126">
        <v>33</v>
      </c>
      <c r="B42" s="115" t="s">
        <v>67</v>
      </c>
      <c r="C42" s="31" t="s">
        <v>68</v>
      </c>
      <c r="D42" s="60">
        <f>'КС '!D42+Гемодиализ!F42+Гемодиализ!G42</f>
        <v>438485815</v>
      </c>
      <c r="E42" s="60">
        <f>ДС!D41+Гемодиализ!H42</f>
        <v>42859843</v>
      </c>
      <c r="F42" s="60">
        <f>'АПУ профилактика'!D43+'АПУ в неотл.форме'!D42+'АПУ обращения'!D43+'ОДИ ПГГ'!D42+'ОДИ МЗ РБ'!D42+ФАП!D42+Гемодиализ!E42+Гемодиализ!I42</f>
        <v>361792835</v>
      </c>
      <c r="G42" s="60">
        <f>СМП!D42</f>
        <v>133002478.44</v>
      </c>
      <c r="H42" s="60">
        <f t="shared" ref="H42:H73" si="4">D42+E42+F42+G42</f>
        <v>976140971.44000006</v>
      </c>
      <c r="I42" s="60">
        <f>'бюджет РБ'!D42</f>
        <v>214039</v>
      </c>
      <c r="J42" s="60"/>
      <c r="K42" s="60">
        <f t="shared" si="3"/>
        <v>976355010.44000006</v>
      </c>
    </row>
    <row r="43" spans="1:11" x14ac:dyDescent="0.2">
      <c r="A43" s="126">
        <v>34</v>
      </c>
      <c r="B43" s="14" t="s">
        <v>69</v>
      </c>
      <c r="C43" s="31" t="s">
        <v>70</v>
      </c>
      <c r="D43" s="60">
        <f>'КС '!D43+Гемодиализ!F43+Гемодиализ!G43</f>
        <v>616923295</v>
      </c>
      <c r="E43" s="60">
        <f>ДС!D42+Гемодиализ!H43</f>
        <v>66450363</v>
      </c>
      <c r="F43" s="60">
        <f>'АПУ профилактика'!D44+'АПУ в неотл.форме'!D43+'АПУ обращения'!D44+'ОДИ ПГГ'!D43+'ОДИ МЗ РБ'!D43+ФАП!D43+Гемодиализ!E43+Гемодиализ!I43</f>
        <v>524548590</v>
      </c>
      <c r="G43" s="60">
        <f>СМП!D43</f>
        <v>112689461.28</v>
      </c>
      <c r="H43" s="60">
        <f t="shared" si="4"/>
        <v>1320611709.28</v>
      </c>
      <c r="I43" s="60">
        <f>'бюджет РБ'!D44</f>
        <v>156962</v>
      </c>
      <c r="J43" s="60">
        <f>'бюджет РБ'!D67</f>
        <v>7012434</v>
      </c>
      <c r="K43" s="60">
        <f t="shared" si="3"/>
        <v>1327781105.28</v>
      </c>
    </row>
    <row r="44" spans="1:11" x14ac:dyDescent="0.2">
      <c r="A44" s="126">
        <v>35</v>
      </c>
      <c r="B44" s="14" t="s">
        <v>71</v>
      </c>
      <c r="C44" s="31" t="s">
        <v>72</v>
      </c>
      <c r="D44" s="60">
        <f>'КС '!D44+Гемодиализ!F44+Гемодиализ!G44</f>
        <v>17115793</v>
      </c>
      <c r="E44" s="60">
        <f>ДС!D43+Гемодиализ!H44</f>
        <v>4994661</v>
      </c>
      <c r="F44" s="60">
        <f>'АПУ профилактика'!D45+'АПУ в неотл.форме'!D44+'АПУ обращения'!D45+'ОДИ ПГГ'!D44+'ОДИ МЗ РБ'!D44+ФАП!D44+Гемодиализ!E44+Гемодиализ!I44</f>
        <v>10505630</v>
      </c>
      <c r="G44" s="60">
        <f>СМП!D44</f>
        <v>0</v>
      </c>
      <c r="H44" s="60">
        <f t="shared" si="4"/>
        <v>32616084</v>
      </c>
      <c r="I44" s="60"/>
      <c r="J44" s="60"/>
      <c r="K44" s="60">
        <f t="shared" si="3"/>
        <v>32616084</v>
      </c>
    </row>
    <row r="45" spans="1:11" x14ac:dyDescent="0.2">
      <c r="A45" s="126">
        <v>36</v>
      </c>
      <c r="B45" s="115" t="s">
        <v>73</v>
      </c>
      <c r="C45" s="31" t="s">
        <v>74</v>
      </c>
      <c r="D45" s="60">
        <f>'КС '!D45+Гемодиализ!F45+Гемодиализ!G45</f>
        <v>48032126</v>
      </c>
      <c r="E45" s="60">
        <f>ДС!D44+Гемодиализ!H45</f>
        <v>14957235</v>
      </c>
      <c r="F45" s="60">
        <f>'АПУ профилактика'!D46+'АПУ в неотл.форме'!D45+'АПУ обращения'!D46+'ОДИ ПГГ'!D45+'ОДИ МЗ РБ'!D45+ФАП!D45+Гемодиализ!E45+Гемодиализ!I45</f>
        <v>106757205</v>
      </c>
      <c r="G45" s="60">
        <f>СМП!D45</f>
        <v>9877762</v>
      </c>
      <c r="H45" s="60">
        <f t="shared" si="4"/>
        <v>179624328</v>
      </c>
      <c r="I45" s="60"/>
      <c r="J45" s="60"/>
      <c r="K45" s="60">
        <f t="shared" si="3"/>
        <v>179624328</v>
      </c>
    </row>
    <row r="46" spans="1:11" x14ac:dyDescent="0.2">
      <c r="A46" s="126">
        <v>37</v>
      </c>
      <c r="B46" s="116" t="s">
        <v>75</v>
      </c>
      <c r="C46" s="31" t="s">
        <v>76</v>
      </c>
      <c r="D46" s="60">
        <f>'КС '!D46+Гемодиализ!F46+Гемодиализ!G46</f>
        <v>237145802</v>
      </c>
      <c r="E46" s="60">
        <f>ДС!D45+Гемодиализ!H46</f>
        <v>55214378</v>
      </c>
      <c r="F46" s="60">
        <f>'АПУ профилактика'!D47+'АПУ в неотл.форме'!D46+'АПУ обращения'!D47+'ОДИ ПГГ'!D46+'ОДИ МЗ РБ'!D46+ФАП!D46+Гемодиализ!E46+Гемодиализ!I46</f>
        <v>344446253</v>
      </c>
      <c r="G46" s="60">
        <f>СМП!D46</f>
        <v>67675543.719999999</v>
      </c>
      <c r="H46" s="60">
        <f t="shared" si="4"/>
        <v>704481976.72000003</v>
      </c>
      <c r="I46" s="60">
        <f>'бюджет РБ'!D27</f>
        <v>74914</v>
      </c>
      <c r="J46" s="60"/>
      <c r="K46" s="60">
        <f t="shared" si="3"/>
        <v>704556890.72000003</v>
      </c>
    </row>
    <row r="47" spans="1:11" x14ac:dyDescent="0.2">
      <c r="A47" s="126">
        <v>38</v>
      </c>
      <c r="B47" s="115" t="s">
        <v>77</v>
      </c>
      <c r="C47" s="31" t="s">
        <v>78</v>
      </c>
      <c r="D47" s="60">
        <f>'КС '!D47+Гемодиализ!F47+Гемодиализ!G47</f>
        <v>55551870</v>
      </c>
      <c r="E47" s="60">
        <f>ДС!D46+Гемодиализ!H47</f>
        <v>18807244</v>
      </c>
      <c r="F47" s="60">
        <f>'АПУ профилактика'!D48+'АПУ в неотл.форме'!D47+'АПУ обращения'!D48+'ОДИ ПГГ'!D47+'ОДИ МЗ РБ'!D47+ФАП!D47+Гемодиализ!E47+Гемодиализ!I47</f>
        <v>150975576</v>
      </c>
      <c r="G47" s="60">
        <f>СМП!D47</f>
        <v>26483990</v>
      </c>
      <c r="H47" s="60">
        <f t="shared" si="4"/>
        <v>251818680</v>
      </c>
      <c r="I47" s="60">
        <f>'бюджет РБ'!D30</f>
        <v>69563</v>
      </c>
      <c r="J47" s="60"/>
      <c r="K47" s="60">
        <f t="shared" si="3"/>
        <v>251888243</v>
      </c>
    </row>
    <row r="48" spans="1:11" x14ac:dyDescent="0.2">
      <c r="A48" s="126">
        <v>39</v>
      </c>
      <c r="B48" s="14" t="s">
        <v>79</v>
      </c>
      <c r="C48" s="31" t="s">
        <v>80</v>
      </c>
      <c r="D48" s="60">
        <f>'КС '!D48+Гемодиализ!F48+Гемодиализ!G48</f>
        <v>367101352</v>
      </c>
      <c r="E48" s="60">
        <f>ДС!D47+Гемодиализ!H48</f>
        <v>48227208</v>
      </c>
      <c r="F48" s="60">
        <f>'АПУ профилактика'!D49+'АПУ в неотл.форме'!D48+'АПУ обращения'!D49+'ОДИ ПГГ'!D48+'ОДИ МЗ РБ'!D48+ФАП!D48+Гемодиализ!E48+Гемодиализ!I48</f>
        <v>344939439</v>
      </c>
      <c r="G48" s="60">
        <f>СМП!D48</f>
        <v>32819418</v>
      </c>
      <c r="H48" s="60">
        <f t="shared" si="4"/>
        <v>793087417</v>
      </c>
      <c r="I48" s="60"/>
      <c r="J48" s="60"/>
      <c r="K48" s="60">
        <f t="shared" si="3"/>
        <v>793087417</v>
      </c>
    </row>
    <row r="49" spans="1:11" x14ac:dyDescent="0.2">
      <c r="A49" s="126">
        <v>40</v>
      </c>
      <c r="B49" s="117" t="s">
        <v>81</v>
      </c>
      <c r="C49" s="118" t="s">
        <v>82</v>
      </c>
      <c r="D49" s="60">
        <f>'КС '!D49+Гемодиализ!F49+Гемодиализ!G49</f>
        <v>53295939</v>
      </c>
      <c r="E49" s="60">
        <f>ДС!D48+Гемодиализ!H49</f>
        <v>20768171</v>
      </c>
      <c r="F49" s="60">
        <f>'АПУ профилактика'!D50+'АПУ в неотл.форме'!D49+'АПУ обращения'!D50+'ОДИ ПГГ'!D49+'ОДИ МЗ РБ'!D49+ФАП!D49+Гемодиализ!E49+Гемодиализ!I49</f>
        <v>133239362</v>
      </c>
      <c r="G49" s="60">
        <f>СМП!D49</f>
        <v>11551569</v>
      </c>
      <c r="H49" s="60">
        <f t="shared" si="4"/>
        <v>218855041</v>
      </c>
      <c r="I49" s="60"/>
      <c r="J49" s="60"/>
      <c r="K49" s="60">
        <f t="shared" si="3"/>
        <v>218855041</v>
      </c>
    </row>
    <row r="50" spans="1:11" x14ac:dyDescent="0.2">
      <c r="A50" s="126">
        <v>41</v>
      </c>
      <c r="B50" s="14" t="s">
        <v>83</v>
      </c>
      <c r="C50" s="31" t="s">
        <v>84</v>
      </c>
      <c r="D50" s="60">
        <f>'КС '!D50+Гемодиализ!F50+Гемодиализ!G50</f>
        <v>38037147</v>
      </c>
      <c r="E50" s="60">
        <f>ДС!D49+Гемодиализ!H50</f>
        <v>11867069</v>
      </c>
      <c r="F50" s="60">
        <f>'АПУ профилактика'!D51+'АПУ в неотл.форме'!D50+'АПУ обращения'!D51+'ОДИ ПГГ'!D50+'ОДИ МЗ РБ'!D50+ФАП!D50+Гемодиализ!E50+Гемодиализ!I50</f>
        <v>92558751</v>
      </c>
      <c r="G50" s="60">
        <f>СМП!D50</f>
        <v>15152849</v>
      </c>
      <c r="H50" s="60">
        <f t="shared" si="4"/>
        <v>157615816</v>
      </c>
      <c r="I50" s="60">
        <f>'бюджет РБ'!D36</f>
        <v>892</v>
      </c>
      <c r="J50" s="60"/>
      <c r="K50" s="60">
        <f t="shared" si="3"/>
        <v>157616708</v>
      </c>
    </row>
    <row r="51" spans="1:11" x14ac:dyDescent="0.2">
      <c r="A51" s="126">
        <v>42</v>
      </c>
      <c r="B51" s="14" t="s">
        <v>85</v>
      </c>
      <c r="C51" s="31" t="s">
        <v>86</v>
      </c>
      <c r="D51" s="60">
        <f>'КС '!D51+Гемодиализ!F51+Гемодиализ!G51</f>
        <v>48190492</v>
      </c>
      <c r="E51" s="60">
        <f>ДС!D50+Гемодиализ!H51</f>
        <v>20357488</v>
      </c>
      <c r="F51" s="60">
        <f>'АПУ профилактика'!D52+'АПУ в неотл.форме'!D51+'АПУ обращения'!D52+'ОДИ ПГГ'!D51+'ОДИ МЗ РБ'!D51+ФАП!D51+Гемодиализ!E51+Гемодиализ!I51</f>
        <v>142896661</v>
      </c>
      <c r="G51" s="60">
        <f>СМП!D51</f>
        <v>25995061</v>
      </c>
      <c r="H51" s="60">
        <f t="shared" si="4"/>
        <v>237439702</v>
      </c>
      <c r="I51" s="60">
        <f>'бюджет РБ'!D37</f>
        <v>23188</v>
      </c>
      <c r="J51" s="60"/>
      <c r="K51" s="60">
        <f t="shared" si="3"/>
        <v>237462890</v>
      </c>
    </row>
    <row r="52" spans="1:11" x14ac:dyDescent="0.2">
      <c r="A52" s="126">
        <v>43</v>
      </c>
      <c r="B52" s="116" t="s">
        <v>87</v>
      </c>
      <c r="C52" s="31" t="s">
        <v>88</v>
      </c>
      <c r="D52" s="60">
        <f>'КС '!D52+Гемодиализ!F52+Гемодиализ!G52</f>
        <v>26381292</v>
      </c>
      <c r="E52" s="60">
        <f>ДС!D51+Гемодиализ!H52</f>
        <v>10591240</v>
      </c>
      <c r="F52" s="60">
        <f>'АПУ профилактика'!D53+'АПУ в неотл.форме'!D52+'АПУ обращения'!D53+'ОДИ ПГГ'!D52+'ОДИ МЗ РБ'!D52+ФАП!D52+Гемодиализ!E52+Гемодиализ!I52</f>
        <v>78309716</v>
      </c>
      <c r="G52" s="60">
        <f>СМП!D52</f>
        <v>6010318</v>
      </c>
      <c r="H52" s="60">
        <f t="shared" si="4"/>
        <v>121292566</v>
      </c>
      <c r="I52" s="60"/>
      <c r="J52" s="60"/>
      <c r="K52" s="60">
        <f t="shared" si="3"/>
        <v>121292566</v>
      </c>
    </row>
    <row r="53" spans="1:11" x14ac:dyDescent="0.2">
      <c r="A53" s="126">
        <v>44</v>
      </c>
      <c r="B53" s="115" t="s">
        <v>89</v>
      </c>
      <c r="C53" s="31" t="s">
        <v>90</v>
      </c>
      <c r="D53" s="60">
        <f>'КС '!D53+Гемодиализ!F53+Гемодиализ!G53</f>
        <v>34653235</v>
      </c>
      <c r="E53" s="60">
        <f>ДС!D52+Гемодиализ!H53</f>
        <v>9321451</v>
      </c>
      <c r="F53" s="60">
        <f>'АПУ профилактика'!D54+'АПУ в неотл.форме'!D53+'АПУ обращения'!D54+'ОДИ ПГГ'!D53+'ОДИ МЗ РБ'!D53+ФАП!D53+Гемодиализ!E53+Гемодиализ!I53</f>
        <v>42727053</v>
      </c>
      <c r="G53" s="60">
        <f>СМП!D53</f>
        <v>0</v>
      </c>
      <c r="H53" s="60">
        <f t="shared" si="4"/>
        <v>86701739</v>
      </c>
      <c r="I53" s="60"/>
      <c r="J53" s="60">
        <f>'бюджет РБ'!D65</f>
        <v>1361001</v>
      </c>
      <c r="K53" s="60">
        <f t="shared" si="3"/>
        <v>88062740</v>
      </c>
    </row>
    <row r="54" spans="1:11" x14ac:dyDescent="0.2">
      <c r="A54" s="126">
        <v>45</v>
      </c>
      <c r="B54" s="116" t="s">
        <v>91</v>
      </c>
      <c r="C54" s="31" t="s">
        <v>92</v>
      </c>
      <c r="D54" s="60">
        <f>'КС '!D54+Гемодиализ!F54+Гемодиализ!G54</f>
        <v>448160375</v>
      </c>
      <c r="E54" s="60">
        <f>ДС!D53+Гемодиализ!H54</f>
        <v>60848155</v>
      </c>
      <c r="F54" s="60">
        <f>'АПУ профилактика'!D55+'АПУ в неотл.форме'!D54+'АПУ обращения'!D55+'ОДИ ПГГ'!D54+'ОДИ МЗ РБ'!D54+ФАП!D54+Гемодиализ!E54+Гемодиализ!I54</f>
        <v>469599055</v>
      </c>
      <c r="G54" s="60">
        <f>СМП!D54</f>
        <v>211094779</v>
      </c>
      <c r="H54" s="60">
        <f t="shared" si="4"/>
        <v>1189702364</v>
      </c>
      <c r="I54" s="60">
        <f>'бюджет РБ'!D43</f>
        <v>545800</v>
      </c>
      <c r="J54" s="60">
        <f>'бюджет РБ'!D69</f>
        <v>23715439</v>
      </c>
      <c r="K54" s="60">
        <f t="shared" si="3"/>
        <v>1213963603</v>
      </c>
    </row>
    <row r="55" spans="1:11" x14ac:dyDescent="0.2">
      <c r="A55" s="126">
        <v>46</v>
      </c>
      <c r="B55" s="14" t="s">
        <v>93</v>
      </c>
      <c r="C55" s="31" t="s">
        <v>94</v>
      </c>
      <c r="D55" s="60">
        <f>'КС '!D55+Гемодиализ!F55+Гемодиализ!G55</f>
        <v>58169124</v>
      </c>
      <c r="E55" s="60">
        <f>ДС!D54+Гемодиализ!H55</f>
        <v>18256382</v>
      </c>
      <c r="F55" s="60">
        <f>'АПУ профилактика'!D56+'АПУ в неотл.форме'!D55+'АПУ обращения'!D56+'ОДИ ПГГ'!D55+'ОДИ МЗ РБ'!D55+ФАП!D55+Гемодиализ!E55+Гемодиализ!I55</f>
        <v>130818657</v>
      </c>
      <c r="G55" s="60">
        <f>СМП!D55</f>
        <v>10953718</v>
      </c>
      <c r="H55" s="60">
        <f t="shared" si="4"/>
        <v>218197881</v>
      </c>
      <c r="I55" s="60"/>
      <c r="J55" s="60"/>
      <c r="K55" s="60">
        <f t="shared" si="3"/>
        <v>218197881</v>
      </c>
    </row>
    <row r="56" spans="1:11" ht="10.5" customHeight="1" x14ac:dyDescent="0.2">
      <c r="A56" s="126">
        <v>47</v>
      </c>
      <c r="B56" s="14" t="s">
        <v>95</v>
      </c>
      <c r="C56" s="31" t="s">
        <v>96</v>
      </c>
      <c r="D56" s="60">
        <f>'КС '!D56+Гемодиализ!F56+Гемодиализ!G56</f>
        <v>465081086</v>
      </c>
      <c r="E56" s="60">
        <f>ДС!D55+Гемодиализ!H56</f>
        <v>45372932</v>
      </c>
      <c r="F56" s="60">
        <f>'АПУ профилактика'!D57+'АПУ в неотл.форме'!D56+'АПУ обращения'!D57+'ОДИ ПГГ'!D56+'ОДИ МЗ РБ'!D56+ФАП!D56+Гемодиализ!E56+Гемодиализ!I56</f>
        <v>323459771</v>
      </c>
      <c r="G56" s="60">
        <f>СМП!D56</f>
        <v>36299378</v>
      </c>
      <c r="H56" s="60">
        <f t="shared" si="4"/>
        <v>870213167</v>
      </c>
      <c r="I56" s="60"/>
      <c r="J56" s="60"/>
      <c r="K56" s="60">
        <f t="shared" si="3"/>
        <v>870213167</v>
      </c>
    </row>
    <row r="57" spans="1:11" x14ac:dyDescent="0.2">
      <c r="A57" s="126">
        <v>48</v>
      </c>
      <c r="B57" s="119" t="s">
        <v>97</v>
      </c>
      <c r="C57" s="120" t="s">
        <v>98</v>
      </c>
      <c r="D57" s="60">
        <f>'КС '!D57+Гемодиализ!F57+Гемодиализ!G57</f>
        <v>42237910</v>
      </c>
      <c r="E57" s="60">
        <f>ДС!D56+Гемодиализ!H57</f>
        <v>13642904</v>
      </c>
      <c r="F57" s="60">
        <f>'АПУ профилактика'!D58+'АПУ в неотл.форме'!D57+'АПУ обращения'!D58+'ОДИ ПГГ'!D57+'ОДИ МЗ РБ'!D57+ФАП!D57+Гемодиализ!E57+Гемодиализ!I57</f>
        <v>97113936</v>
      </c>
      <c r="G57" s="60">
        <f>СМП!D57</f>
        <v>8249029</v>
      </c>
      <c r="H57" s="60">
        <f t="shared" si="4"/>
        <v>161243779</v>
      </c>
      <c r="I57" s="60"/>
      <c r="J57" s="60"/>
      <c r="K57" s="60">
        <f t="shared" si="3"/>
        <v>161243779</v>
      </c>
    </row>
    <row r="58" spans="1:11" x14ac:dyDescent="0.2">
      <c r="A58" s="126">
        <v>49</v>
      </c>
      <c r="B58" s="116" t="s">
        <v>99</v>
      </c>
      <c r="C58" s="31" t="s">
        <v>100</v>
      </c>
      <c r="D58" s="60">
        <f>'КС '!D58+Гемодиализ!F58+Гемодиализ!G58</f>
        <v>58608211</v>
      </c>
      <c r="E58" s="60">
        <f>ДС!D57+Гемодиализ!H58</f>
        <v>18118793</v>
      </c>
      <c r="F58" s="60">
        <f>'АПУ профилактика'!D59+'АПУ в неотл.форме'!D58+'АПУ обращения'!D59+'ОДИ ПГГ'!D58+'ОДИ МЗ РБ'!D58+ФАП!D58+Гемодиализ!E58+Гемодиализ!I58</f>
        <v>157427358</v>
      </c>
      <c r="G58" s="60">
        <f>СМП!D58</f>
        <v>25779173.280000001</v>
      </c>
      <c r="H58" s="60">
        <f t="shared" si="4"/>
        <v>259933535.28</v>
      </c>
      <c r="I58" s="60">
        <f>'бюджет РБ'!D24</f>
        <v>38349</v>
      </c>
      <c r="J58" s="60"/>
      <c r="K58" s="60">
        <f t="shared" si="3"/>
        <v>259971884.28</v>
      </c>
    </row>
    <row r="59" spans="1:11" x14ac:dyDescent="0.2">
      <c r="A59" s="126">
        <v>50</v>
      </c>
      <c r="B59" s="115" t="s">
        <v>101</v>
      </c>
      <c r="C59" s="31" t="s">
        <v>102</v>
      </c>
      <c r="D59" s="60">
        <f>'КС '!D59+Гемодиализ!F59+Гемодиализ!G59</f>
        <v>81269857</v>
      </c>
      <c r="E59" s="60">
        <f>ДС!D58+Гемодиализ!H59</f>
        <v>24034848</v>
      </c>
      <c r="F59" s="60">
        <f>'АПУ профилактика'!D60+'АПУ в неотл.форме'!D59+'АПУ обращения'!D60+'ОДИ ПГГ'!D59+'ОДИ МЗ РБ'!D59+ФАП!D59+Гемодиализ!E59+Гемодиализ!I59</f>
        <v>163810018</v>
      </c>
      <c r="G59" s="60">
        <f>СМП!D59</f>
        <v>29849933</v>
      </c>
      <c r="H59" s="60">
        <f t="shared" si="4"/>
        <v>298964656</v>
      </c>
      <c r="I59" s="60">
        <f>'бюджет РБ'!D25</f>
        <v>173907</v>
      </c>
      <c r="J59" s="60"/>
      <c r="K59" s="60">
        <f t="shared" si="3"/>
        <v>299138563</v>
      </c>
    </row>
    <row r="60" spans="1:11" ht="10.5" customHeight="1" x14ac:dyDescent="0.2">
      <c r="A60" s="126">
        <v>51</v>
      </c>
      <c r="B60" s="116" t="s">
        <v>103</v>
      </c>
      <c r="C60" s="31" t="s">
        <v>104</v>
      </c>
      <c r="D60" s="60">
        <f>'КС '!D60+Гемодиализ!F60+Гемодиализ!G60</f>
        <v>29981863</v>
      </c>
      <c r="E60" s="60">
        <f>ДС!D59+Гемодиализ!H60</f>
        <v>8393033</v>
      </c>
      <c r="F60" s="60">
        <f>'АПУ профилактика'!D61+'АПУ в неотл.форме'!D60+'АПУ обращения'!D61+'ОДИ ПГГ'!D60+'ОДИ МЗ РБ'!D60+ФАП!D60+Гемодиализ!E60+Гемодиализ!I60</f>
        <v>67575600</v>
      </c>
      <c r="G60" s="60">
        <f>СМП!D60</f>
        <v>5098962</v>
      </c>
      <c r="H60" s="60">
        <f t="shared" si="4"/>
        <v>111049458</v>
      </c>
      <c r="I60" s="60"/>
      <c r="J60" s="60"/>
      <c r="K60" s="60">
        <f t="shared" si="3"/>
        <v>111049458</v>
      </c>
    </row>
    <row r="61" spans="1:11" x14ac:dyDescent="0.2">
      <c r="A61" s="126">
        <v>52</v>
      </c>
      <c r="B61" s="115" t="s">
        <v>105</v>
      </c>
      <c r="C61" s="31" t="s">
        <v>106</v>
      </c>
      <c r="D61" s="60">
        <f>'КС '!D61+Гемодиализ!F61+Гемодиализ!G61</f>
        <v>52246196</v>
      </c>
      <c r="E61" s="60">
        <f>ДС!D60+Гемодиализ!H61</f>
        <v>16951510</v>
      </c>
      <c r="F61" s="60">
        <f>'АПУ профилактика'!D62+'АПУ в неотл.форме'!D61+'АПУ обращения'!D62+'ОДИ ПГГ'!D61+'ОДИ МЗ РБ'!D61+ФАП!D61+Гемодиализ!E61+Гемодиализ!I61</f>
        <v>116247665</v>
      </c>
      <c r="G61" s="60">
        <f>СМП!D61</f>
        <v>21101455</v>
      </c>
      <c r="H61" s="60">
        <f t="shared" si="4"/>
        <v>206546826</v>
      </c>
      <c r="I61" s="60">
        <f>'бюджет РБ'!D33</f>
        <v>36565</v>
      </c>
      <c r="J61" s="60"/>
      <c r="K61" s="60">
        <f t="shared" si="3"/>
        <v>206583391</v>
      </c>
    </row>
    <row r="62" spans="1:11" x14ac:dyDescent="0.2">
      <c r="A62" s="126">
        <v>53</v>
      </c>
      <c r="B62" s="116" t="s">
        <v>107</v>
      </c>
      <c r="C62" s="31" t="s">
        <v>108</v>
      </c>
      <c r="D62" s="60">
        <f>'КС '!D62+Гемодиализ!F62+Гемодиализ!G62</f>
        <v>74068168</v>
      </c>
      <c r="E62" s="60">
        <f>ДС!D61+Гемодиализ!H62</f>
        <v>18290688</v>
      </c>
      <c r="F62" s="60">
        <f>'АПУ профилактика'!D63+'АПУ в неотл.форме'!D62+'АПУ обращения'!D63+'ОДИ ПГГ'!D62+'ОДИ МЗ РБ'!D62+ФАП!D62+Гемодиализ!E62+Гемодиализ!I62</f>
        <v>166735852</v>
      </c>
      <c r="G62" s="60">
        <f>СМП!D62</f>
        <v>30575989</v>
      </c>
      <c r="H62" s="60">
        <f t="shared" si="4"/>
        <v>289670697</v>
      </c>
      <c r="I62" s="60">
        <f>'бюджет РБ'!D35</f>
        <v>50834</v>
      </c>
      <c r="J62" s="60"/>
      <c r="K62" s="60">
        <f t="shared" si="3"/>
        <v>289721531</v>
      </c>
    </row>
    <row r="63" spans="1:11" x14ac:dyDescent="0.2">
      <c r="A63" s="126">
        <v>54</v>
      </c>
      <c r="B63" s="116" t="s">
        <v>109</v>
      </c>
      <c r="C63" s="31" t="s">
        <v>110</v>
      </c>
      <c r="D63" s="60">
        <f>'КС '!D63+Гемодиализ!F63+Гемодиализ!G63</f>
        <v>473761472</v>
      </c>
      <c r="E63" s="60">
        <f>ДС!D62+Гемодиализ!H63</f>
        <v>78561384</v>
      </c>
      <c r="F63" s="60">
        <f>'АПУ профилактика'!D64+'АПУ в неотл.форме'!D63+'АПУ обращения'!D64+'ОДИ ПГГ'!D63+'ОДИ МЗ РБ'!D63+ФАП!D63+Гемодиализ!E63+Гемодиализ!I63</f>
        <v>522777604</v>
      </c>
      <c r="G63" s="60">
        <f>СМП!D63</f>
        <v>51462145</v>
      </c>
      <c r="H63" s="60">
        <f t="shared" si="4"/>
        <v>1126562605</v>
      </c>
      <c r="I63" s="60"/>
      <c r="J63" s="60"/>
      <c r="K63" s="60">
        <f t="shared" si="3"/>
        <v>1126562605</v>
      </c>
    </row>
    <row r="64" spans="1:11" x14ac:dyDescent="0.2">
      <c r="A64" s="126">
        <v>55</v>
      </c>
      <c r="B64" s="116" t="s">
        <v>111</v>
      </c>
      <c r="C64" s="31" t="s">
        <v>112</v>
      </c>
      <c r="D64" s="60">
        <f>'КС '!D64+Гемодиализ!F64+Гемодиализ!G64</f>
        <v>51540646</v>
      </c>
      <c r="E64" s="60">
        <f>ДС!D63+Гемодиализ!H64</f>
        <v>14347561</v>
      </c>
      <c r="F64" s="60">
        <f>'АПУ профилактика'!D65+'АПУ в неотл.форме'!D64+'АПУ обращения'!D65+'ОДИ ПГГ'!D64+'ОДИ МЗ РБ'!D64+ФАП!D64+Гемодиализ!E64+Гемодиализ!I64</f>
        <v>112435321</v>
      </c>
      <c r="G64" s="60">
        <f>СМП!D64</f>
        <v>8295647</v>
      </c>
      <c r="H64" s="60">
        <f t="shared" si="4"/>
        <v>186619175</v>
      </c>
      <c r="I64" s="60"/>
      <c r="J64" s="60"/>
      <c r="K64" s="60">
        <f t="shared" si="3"/>
        <v>186619175</v>
      </c>
    </row>
    <row r="65" spans="1:11" x14ac:dyDescent="0.2">
      <c r="A65" s="126">
        <v>56</v>
      </c>
      <c r="B65" s="116" t="s">
        <v>113</v>
      </c>
      <c r="C65" s="31" t="s">
        <v>114</v>
      </c>
      <c r="D65" s="60">
        <f>'КС '!D65+Гемодиализ!F65+Гемодиализ!G65</f>
        <v>0</v>
      </c>
      <c r="E65" s="60">
        <f>ДС!D64+Гемодиализ!H65</f>
        <v>38884</v>
      </c>
      <c r="F65" s="60">
        <f>'АПУ профилактика'!D66+'АПУ в неотл.форме'!D65+'АПУ обращения'!D66+'ОДИ ПГГ'!D65+'ОДИ МЗ РБ'!D65+ФАП!D65+Гемодиализ!E65+Гемодиализ!I65</f>
        <v>93293</v>
      </c>
      <c r="G65" s="60">
        <f>СМП!D65</f>
        <v>0</v>
      </c>
      <c r="H65" s="60">
        <f t="shared" si="4"/>
        <v>132177</v>
      </c>
      <c r="I65" s="60"/>
      <c r="J65" s="60"/>
      <c r="K65" s="60">
        <f t="shared" si="3"/>
        <v>132177</v>
      </c>
    </row>
    <row r="66" spans="1:11" x14ac:dyDescent="0.2">
      <c r="A66" s="126">
        <v>57</v>
      </c>
      <c r="B66" s="116" t="s">
        <v>115</v>
      </c>
      <c r="C66" s="31" t="s">
        <v>116</v>
      </c>
      <c r="D66" s="60">
        <f>'КС '!D66+Гемодиализ!F66+Гемодиализ!G66</f>
        <v>118526627</v>
      </c>
      <c r="E66" s="60">
        <f>ДС!D65+Гемодиализ!H66</f>
        <v>0</v>
      </c>
      <c r="F66" s="60">
        <f>'АПУ профилактика'!D67+'АПУ в неотл.форме'!D66+'АПУ обращения'!D67+'ОДИ ПГГ'!D66+'ОДИ МЗ РБ'!D66+ФАП!D66+Гемодиализ!E66+Гемодиализ!I66</f>
        <v>0</v>
      </c>
      <c r="G66" s="60">
        <f>СМП!D66</f>
        <v>0</v>
      </c>
      <c r="H66" s="60">
        <f t="shared" si="4"/>
        <v>118526627</v>
      </c>
      <c r="I66" s="60"/>
      <c r="J66" s="60"/>
      <c r="K66" s="60">
        <f t="shared" si="3"/>
        <v>118526627</v>
      </c>
    </row>
    <row r="67" spans="1:11" ht="17.25" customHeight="1" x14ac:dyDescent="0.2">
      <c r="A67" s="126">
        <v>58</v>
      </c>
      <c r="B67" s="116" t="s">
        <v>117</v>
      </c>
      <c r="C67" s="31" t="s">
        <v>118</v>
      </c>
      <c r="D67" s="60">
        <f>'КС '!D67+Гемодиализ!F67+Гемодиализ!G67</f>
        <v>0</v>
      </c>
      <c r="E67" s="60">
        <f>ДС!D66+Гемодиализ!H67</f>
        <v>26579916</v>
      </c>
      <c r="F67" s="60">
        <f>'АПУ профилактика'!D68+'АПУ в неотл.форме'!D67+'АПУ обращения'!D68+'ОДИ ПГГ'!D67+'ОДИ МЗ РБ'!D67+ФАП!D67+Гемодиализ!E67+Гемодиализ!I67</f>
        <v>191506629</v>
      </c>
      <c r="G67" s="60">
        <f>СМП!D67</f>
        <v>0</v>
      </c>
      <c r="H67" s="60">
        <f t="shared" si="4"/>
        <v>218086545</v>
      </c>
      <c r="I67" s="60"/>
      <c r="J67" s="60"/>
      <c r="K67" s="60">
        <f t="shared" si="3"/>
        <v>218086545</v>
      </c>
    </row>
    <row r="68" spans="1:11" ht="15" customHeight="1" x14ac:dyDescent="0.2">
      <c r="A68" s="126">
        <v>59</v>
      </c>
      <c r="B68" s="115" t="s">
        <v>119</v>
      </c>
      <c r="C68" s="31" t="s">
        <v>369</v>
      </c>
      <c r="D68" s="60">
        <f>'КС '!D68+Гемодиализ!F68+Гемодиализ!G68</f>
        <v>0</v>
      </c>
      <c r="E68" s="60">
        <f>ДС!D67+Гемодиализ!H68</f>
        <v>21280382</v>
      </c>
      <c r="F68" s="60">
        <f>'АПУ профилактика'!D69+'АПУ в неотл.форме'!D68+'АПУ обращения'!D69+'ОДИ ПГГ'!D68+'ОДИ МЗ РБ'!D68+ФАП!D68+Гемодиализ!E68+Гемодиализ!I68</f>
        <v>158435127</v>
      </c>
      <c r="G68" s="60">
        <f>СМП!D68</f>
        <v>0</v>
      </c>
      <c r="H68" s="60">
        <f t="shared" si="4"/>
        <v>179715509</v>
      </c>
      <c r="I68" s="60"/>
      <c r="J68" s="60"/>
      <c r="K68" s="60">
        <f t="shared" si="3"/>
        <v>179715509</v>
      </c>
    </row>
    <row r="69" spans="1:11" ht="24" customHeight="1" x14ac:dyDescent="0.2">
      <c r="A69" s="126">
        <v>60</v>
      </c>
      <c r="B69" s="14" t="s">
        <v>121</v>
      </c>
      <c r="C69" s="31" t="s">
        <v>122</v>
      </c>
      <c r="D69" s="60">
        <f>'КС '!D69+Гемодиализ!F69+Гемодиализ!G69</f>
        <v>0</v>
      </c>
      <c r="E69" s="60">
        <f>ДС!D68+Гемодиализ!H69</f>
        <v>26806188</v>
      </c>
      <c r="F69" s="60">
        <f>'АПУ профилактика'!D70+'АПУ в неотл.форме'!D69+'АПУ обращения'!D70+'ОДИ ПГГ'!D69+'ОДИ МЗ РБ'!D69+ФАП!D69+Гемодиализ!E69+Гемодиализ!I69</f>
        <v>253133861</v>
      </c>
      <c r="G69" s="60">
        <f>СМП!D69</f>
        <v>0</v>
      </c>
      <c r="H69" s="60">
        <f t="shared" si="4"/>
        <v>279940049</v>
      </c>
      <c r="I69" s="60"/>
      <c r="J69" s="60"/>
      <c r="K69" s="60">
        <f t="shared" si="3"/>
        <v>279940049</v>
      </c>
    </row>
    <row r="70" spans="1:11" ht="17.25" customHeight="1" x14ac:dyDescent="0.2">
      <c r="A70" s="126">
        <v>61</v>
      </c>
      <c r="B70" s="115" t="s">
        <v>123</v>
      </c>
      <c r="C70" s="31" t="s">
        <v>370</v>
      </c>
      <c r="D70" s="60">
        <f>'КС '!D70+Гемодиализ!F70+Гемодиализ!G70</f>
        <v>0</v>
      </c>
      <c r="E70" s="60">
        <f>ДС!D69+Гемодиализ!H70</f>
        <v>36530419</v>
      </c>
      <c r="F70" s="60">
        <f>'АПУ профилактика'!D71+'АПУ в неотл.форме'!D70+'АПУ обращения'!D71+'ОДИ ПГГ'!D70+'ОДИ МЗ РБ'!D70+ФАП!D70+Гемодиализ!E70+Гемодиализ!I70</f>
        <v>294414078</v>
      </c>
      <c r="G70" s="60">
        <f>СМП!D70</f>
        <v>0</v>
      </c>
      <c r="H70" s="60">
        <f t="shared" si="4"/>
        <v>330944497</v>
      </c>
      <c r="I70" s="60"/>
      <c r="J70" s="60"/>
      <c r="K70" s="60">
        <f t="shared" si="3"/>
        <v>330944497</v>
      </c>
    </row>
    <row r="71" spans="1:11" ht="12.75" customHeight="1" x14ac:dyDescent="0.2">
      <c r="A71" s="126">
        <v>62</v>
      </c>
      <c r="B71" s="116" t="s">
        <v>125</v>
      </c>
      <c r="C71" s="31" t="s">
        <v>126</v>
      </c>
      <c r="D71" s="60">
        <f>'КС '!D71+Гемодиализ!F71+Гемодиализ!G71</f>
        <v>0</v>
      </c>
      <c r="E71" s="60">
        <f>ДС!D70+Гемодиализ!H71</f>
        <v>16609624</v>
      </c>
      <c r="F71" s="60">
        <f>'АПУ профилактика'!D72+'АПУ в неотл.форме'!D71+'АПУ обращения'!D72+'ОДИ ПГГ'!D71+'ОДИ МЗ РБ'!D71+ФАП!D71+Гемодиализ!E71+Гемодиализ!I71</f>
        <v>113867373</v>
      </c>
      <c r="G71" s="60">
        <f>СМП!D71</f>
        <v>0</v>
      </c>
      <c r="H71" s="60">
        <f t="shared" si="4"/>
        <v>130476997</v>
      </c>
      <c r="I71" s="60"/>
      <c r="J71" s="60"/>
      <c r="K71" s="60">
        <f t="shared" si="3"/>
        <v>130476997</v>
      </c>
    </row>
    <row r="72" spans="1:11" ht="27.75" customHeight="1" x14ac:dyDescent="0.2">
      <c r="A72" s="126">
        <v>63</v>
      </c>
      <c r="B72" s="14" t="s">
        <v>127</v>
      </c>
      <c r="C72" s="31" t="s">
        <v>371</v>
      </c>
      <c r="D72" s="60">
        <f>'КС '!D72+Гемодиализ!F72+Гемодиализ!G72</f>
        <v>0</v>
      </c>
      <c r="E72" s="60">
        <f>ДС!D71+Гемодиализ!H72</f>
        <v>0</v>
      </c>
      <c r="F72" s="60">
        <f>'АПУ профилактика'!D73+'АПУ в неотл.форме'!D72+'АПУ обращения'!D73+'ОДИ ПГГ'!D72+'ОДИ МЗ РБ'!D72+ФАП!D72+Гемодиализ!E72+Гемодиализ!I72</f>
        <v>69123213</v>
      </c>
      <c r="G72" s="60">
        <f>СМП!D72</f>
        <v>0</v>
      </c>
      <c r="H72" s="60">
        <f t="shared" si="4"/>
        <v>69123213</v>
      </c>
      <c r="I72" s="60"/>
      <c r="J72" s="60"/>
      <c r="K72" s="60">
        <f t="shared" si="3"/>
        <v>69123213</v>
      </c>
    </row>
    <row r="73" spans="1:11" ht="24" x14ac:dyDescent="0.2">
      <c r="A73" s="126">
        <v>64</v>
      </c>
      <c r="B73" s="14" t="s">
        <v>129</v>
      </c>
      <c r="C73" s="31" t="s">
        <v>372</v>
      </c>
      <c r="D73" s="60">
        <f>'КС '!D73+Гемодиализ!F73+Гемодиализ!G73</f>
        <v>0</v>
      </c>
      <c r="E73" s="60">
        <f>ДС!D72+Гемодиализ!H73</f>
        <v>0</v>
      </c>
      <c r="F73" s="60">
        <f>'АПУ профилактика'!D74+'АПУ в неотл.форме'!D73+'АПУ обращения'!D74+'ОДИ ПГГ'!D73+'ОДИ МЗ РБ'!D73+ФАП!D73+Гемодиализ!E73+Гемодиализ!I73</f>
        <v>106424016</v>
      </c>
      <c r="G73" s="60">
        <f>СМП!D73</f>
        <v>0</v>
      </c>
      <c r="H73" s="60">
        <f t="shared" si="4"/>
        <v>106424016</v>
      </c>
      <c r="I73" s="60"/>
      <c r="J73" s="60"/>
      <c r="K73" s="60">
        <f t="shared" si="3"/>
        <v>106424016</v>
      </c>
    </row>
    <row r="74" spans="1:11" x14ac:dyDescent="0.2">
      <c r="A74" s="126">
        <v>65</v>
      </c>
      <c r="B74" s="115" t="s">
        <v>131</v>
      </c>
      <c r="C74" s="31" t="s">
        <v>373</v>
      </c>
      <c r="D74" s="60">
        <f>'КС '!D74+Гемодиализ!F74+Гемодиализ!G74</f>
        <v>0</v>
      </c>
      <c r="E74" s="60">
        <f>ДС!D73+Гемодиализ!H74</f>
        <v>34646639</v>
      </c>
      <c r="F74" s="60">
        <f>'АПУ профилактика'!D75+'АПУ в неотл.форме'!D74+'АПУ обращения'!D75+'ОДИ ПГГ'!D74+'ОДИ МЗ РБ'!D74+ФАП!D74+Гемодиализ!E74+Гемодиализ!I74</f>
        <v>213100333</v>
      </c>
      <c r="G74" s="60">
        <f>СМП!D74</f>
        <v>0</v>
      </c>
      <c r="H74" s="60">
        <f t="shared" ref="H74:H105" si="5">D74+E74+F74+G74</f>
        <v>247746972</v>
      </c>
      <c r="I74" s="60"/>
      <c r="J74" s="60"/>
      <c r="K74" s="60">
        <f t="shared" ref="K74:K137" si="6">H74+I74+J74</f>
        <v>247746972</v>
      </c>
    </row>
    <row r="75" spans="1:11" x14ac:dyDescent="0.2">
      <c r="A75" s="126">
        <v>66</v>
      </c>
      <c r="B75" s="14" t="s">
        <v>133</v>
      </c>
      <c r="C75" s="31" t="s">
        <v>374</v>
      </c>
      <c r="D75" s="60">
        <f>'КС '!D75+Гемодиализ!F75+Гемодиализ!G75</f>
        <v>0</v>
      </c>
      <c r="E75" s="60">
        <f>ДС!D74+Гемодиализ!H75</f>
        <v>19483052</v>
      </c>
      <c r="F75" s="60">
        <f>'АПУ профилактика'!D76+'АПУ в неотл.форме'!D75+'АПУ обращения'!D76+'ОДИ ПГГ'!D75+'ОДИ МЗ РБ'!D75+ФАП!D75+Гемодиализ!E75+Гемодиализ!I75</f>
        <v>132846126</v>
      </c>
      <c r="G75" s="60">
        <f>СМП!D75</f>
        <v>0</v>
      </c>
      <c r="H75" s="60">
        <f t="shared" si="5"/>
        <v>152329178</v>
      </c>
      <c r="I75" s="60"/>
      <c r="J75" s="60"/>
      <c r="K75" s="60">
        <f t="shared" si="6"/>
        <v>152329178</v>
      </c>
    </row>
    <row r="76" spans="1:11" x14ac:dyDescent="0.2">
      <c r="A76" s="126">
        <v>67</v>
      </c>
      <c r="B76" s="115" t="s">
        <v>135</v>
      </c>
      <c r="C76" s="31" t="s">
        <v>375</v>
      </c>
      <c r="D76" s="60">
        <f>'КС '!D76+Гемодиализ!F76+Гемодиализ!G76</f>
        <v>0</v>
      </c>
      <c r="E76" s="60">
        <f>ДС!D75+Гемодиализ!H76</f>
        <v>67327042</v>
      </c>
      <c r="F76" s="60">
        <f>'АПУ профилактика'!D77+'АПУ в неотл.форме'!D76+'АПУ обращения'!D77+'ОДИ ПГГ'!D76+'ОДИ МЗ РБ'!D76+ФАП!D76+Гемодиализ!E76+Гемодиализ!I76</f>
        <v>137756352</v>
      </c>
      <c r="G76" s="60">
        <f>СМП!D76</f>
        <v>0</v>
      </c>
      <c r="H76" s="60">
        <f t="shared" si="5"/>
        <v>205083394</v>
      </c>
      <c r="I76" s="60"/>
      <c r="J76" s="60"/>
      <c r="K76" s="60">
        <f t="shared" si="6"/>
        <v>205083394</v>
      </c>
    </row>
    <row r="77" spans="1:11" x14ac:dyDescent="0.2">
      <c r="A77" s="126">
        <v>68</v>
      </c>
      <c r="B77" s="115" t="s">
        <v>137</v>
      </c>
      <c r="C77" s="31" t="s">
        <v>376</v>
      </c>
      <c r="D77" s="60">
        <f>'КС '!D77+Гемодиализ!F77+Гемодиализ!G77</f>
        <v>0</v>
      </c>
      <c r="E77" s="60">
        <f>ДС!D76+Гемодиализ!H77</f>
        <v>13663495</v>
      </c>
      <c r="F77" s="60">
        <f>'АПУ профилактика'!D78+'АПУ в неотл.форме'!D77+'АПУ обращения'!D78+'ОДИ ПГГ'!D77+'ОДИ МЗ РБ'!D77+ФАП!D77+Гемодиализ!E77+Гемодиализ!I77</f>
        <v>114112282</v>
      </c>
      <c r="G77" s="60">
        <f>СМП!D77</f>
        <v>0</v>
      </c>
      <c r="H77" s="60">
        <f t="shared" si="5"/>
        <v>127775777</v>
      </c>
      <c r="I77" s="60"/>
      <c r="J77" s="60"/>
      <c r="K77" s="60">
        <f t="shared" si="6"/>
        <v>127775777</v>
      </c>
    </row>
    <row r="78" spans="1:11" x14ac:dyDescent="0.2">
      <c r="A78" s="126">
        <v>69</v>
      </c>
      <c r="B78" s="115" t="s">
        <v>139</v>
      </c>
      <c r="C78" s="31" t="s">
        <v>377</v>
      </c>
      <c r="D78" s="60">
        <f>'КС '!D78+Гемодиализ!F78+Гемодиализ!G78</f>
        <v>0</v>
      </c>
      <c r="E78" s="60">
        <f>ДС!D77+Гемодиализ!H78</f>
        <v>37114405</v>
      </c>
      <c r="F78" s="60">
        <f>'АПУ профилактика'!D79+'АПУ в неотл.форме'!D78+'АПУ обращения'!D79+'ОДИ ПГГ'!D78+'ОДИ МЗ РБ'!D78+ФАП!D78+Гемодиализ!E78+Гемодиализ!I78</f>
        <v>259619639</v>
      </c>
      <c r="G78" s="60">
        <f>СМП!D78</f>
        <v>0</v>
      </c>
      <c r="H78" s="60">
        <f t="shared" si="5"/>
        <v>296734044</v>
      </c>
      <c r="I78" s="60"/>
      <c r="J78" s="60"/>
      <c r="K78" s="60">
        <f t="shared" si="6"/>
        <v>296734044</v>
      </c>
    </row>
    <row r="79" spans="1:11" x14ac:dyDescent="0.2">
      <c r="A79" s="126">
        <v>70</v>
      </c>
      <c r="B79" s="116" t="s">
        <v>141</v>
      </c>
      <c r="C79" s="31" t="s">
        <v>142</v>
      </c>
      <c r="D79" s="60">
        <f>'КС '!D79+Гемодиализ!F79+Гемодиализ!G79</f>
        <v>0</v>
      </c>
      <c r="E79" s="60">
        <f>ДС!D78+Гемодиализ!H79</f>
        <v>23068133</v>
      </c>
      <c r="F79" s="60">
        <f>'АПУ профилактика'!D80+'АПУ в неотл.форме'!D79+'АПУ обращения'!D80+'ОДИ ПГГ'!D79+'ОДИ МЗ РБ'!D79+ФАП!D79+Гемодиализ!E79+Гемодиализ!I79</f>
        <v>135494662</v>
      </c>
      <c r="G79" s="60">
        <f>СМП!D79</f>
        <v>0</v>
      </c>
      <c r="H79" s="60">
        <f t="shared" si="5"/>
        <v>158562795</v>
      </c>
      <c r="I79" s="60"/>
      <c r="J79" s="60"/>
      <c r="K79" s="60">
        <f t="shared" si="6"/>
        <v>158562795</v>
      </c>
    </row>
    <row r="80" spans="1:11" x14ac:dyDescent="0.2">
      <c r="A80" s="126">
        <v>71</v>
      </c>
      <c r="B80" s="115" t="s">
        <v>143</v>
      </c>
      <c r="C80" s="31" t="s">
        <v>144</v>
      </c>
      <c r="D80" s="60">
        <f>'КС '!D80+Гемодиализ!F80+Гемодиализ!G80</f>
        <v>0</v>
      </c>
      <c r="E80" s="60">
        <f>ДС!D79+Гемодиализ!H80</f>
        <v>21931380</v>
      </c>
      <c r="F80" s="60">
        <f>'АПУ профилактика'!D81+'АПУ в неотл.форме'!D80+'АПУ обращения'!D81+'ОДИ ПГГ'!D80+'ОДИ МЗ РБ'!D80+ФАП!D80+Гемодиализ!E80+Гемодиализ!I80</f>
        <v>177617954</v>
      </c>
      <c r="G80" s="60">
        <f>СМП!D80</f>
        <v>0</v>
      </c>
      <c r="H80" s="60">
        <f t="shared" si="5"/>
        <v>199549334</v>
      </c>
      <c r="I80" s="60"/>
      <c r="J80" s="60"/>
      <c r="K80" s="60">
        <f t="shared" si="6"/>
        <v>199549334</v>
      </c>
    </row>
    <row r="81" spans="1:11" x14ac:dyDescent="0.2">
      <c r="A81" s="126">
        <v>72</v>
      </c>
      <c r="B81" s="116" t="s">
        <v>145</v>
      </c>
      <c r="C81" s="31" t="s">
        <v>146</v>
      </c>
      <c r="D81" s="60">
        <f>'КС '!D81+Гемодиализ!F81+Гемодиализ!G81</f>
        <v>0</v>
      </c>
      <c r="E81" s="60">
        <f>ДС!D80+Гемодиализ!H81</f>
        <v>11656902</v>
      </c>
      <c r="F81" s="60">
        <f>'АПУ профилактика'!D82+'АПУ в неотл.форме'!D81+'АПУ обращения'!D82+'ОДИ ПГГ'!D81+'ОДИ МЗ РБ'!D81+ФАП!D81+Гемодиализ!E81+Гемодиализ!I81</f>
        <v>81319528</v>
      </c>
      <c r="G81" s="60">
        <f>СМП!D81</f>
        <v>0</v>
      </c>
      <c r="H81" s="60">
        <f t="shared" si="5"/>
        <v>92976430</v>
      </c>
      <c r="I81" s="60"/>
      <c r="J81" s="60"/>
      <c r="K81" s="60">
        <f t="shared" si="6"/>
        <v>92976430</v>
      </c>
    </row>
    <row r="82" spans="1:11" x14ac:dyDescent="0.2">
      <c r="A82" s="126">
        <v>73</v>
      </c>
      <c r="B82" s="115" t="s">
        <v>147</v>
      </c>
      <c r="C82" s="31" t="s">
        <v>378</v>
      </c>
      <c r="D82" s="60">
        <f>'КС '!D82+Гемодиализ!F82+Гемодиализ!G82</f>
        <v>0</v>
      </c>
      <c r="E82" s="60">
        <f>ДС!D81+Гемодиализ!H82</f>
        <v>39655484</v>
      </c>
      <c r="F82" s="60">
        <f>'АПУ профилактика'!D83+'АПУ в неотл.форме'!D82+'АПУ обращения'!D83+'ОДИ ПГГ'!D82+'ОДИ МЗ РБ'!D82+ФАП!D82+Гемодиализ!E82+Гемодиализ!I82</f>
        <v>255726597</v>
      </c>
      <c r="G82" s="60">
        <f>СМП!D82</f>
        <v>0</v>
      </c>
      <c r="H82" s="60">
        <f t="shared" si="5"/>
        <v>295382081</v>
      </c>
      <c r="I82" s="60"/>
      <c r="J82" s="60"/>
      <c r="K82" s="60">
        <f t="shared" si="6"/>
        <v>295382081</v>
      </c>
    </row>
    <row r="83" spans="1:11" x14ac:dyDescent="0.2">
      <c r="A83" s="126">
        <v>74</v>
      </c>
      <c r="B83" s="116" t="s">
        <v>149</v>
      </c>
      <c r="C83" s="31" t="s">
        <v>150</v>
      </c>
      <c r="D83" s="60">
        <f>'КС '!D83+Гемодиализ!F83+Гемодиализ!G83</f>
        <v>0</v>
      </c>
      <c r="E83" s="60">
        <f>ДС!D82+Гемодиализ!H83</f>
        <v>22715885</v>
      </c>
      <c r="F83" s="60">
        <f>'АПУ профилактика'!D84+'АПУ в неотл.форме'!D83+'АПУ обращения'!D84+'ОДИ ПГГ'!D83+'ОДИ МЗ РБ'!D83+ФАП!D83+Гемодиализ!E83+Гемодиализ!I83</f>
        <v>101210685</v>
      </c>
      <c r="G83" s="60">
        <f>СМП!D83</f>
        <v>0</v>
      </c>
      <c r="H83" s="60">
        <f t="shared" si="5"/>
        <v>123926570</v>
      </c>
      <c r="I83" s="60"/>
      <c r="J83" s="60"/>
      <c r="K83" s="60">
        <f t="shared" si="6"/>
        <v>123926570</v>
      </c>
    </row>
    <row r="84" spans="1:11" x14ac:dyDescent="0.2">
      <c r="A84" s="126">
        <v>75</v>
      </c>
      <c r="B84" s="116" t="s">
        <v>151</v>
      </c>
      <c r="C84" s="31" t="s">
        <v>152</v>
      </c>
      <c r="D84" s="60">
        <f>'КС '!D84+Гемодиализ!F84+Гемодиализ!G84</f>
        <v>0</v>
      </c>
      <c r="E84" s="60">
        <f>ДС!D83+Гемодиализ!H84</f>
        <v>17852422</v>
      </c>
      <c r="F84" s="60">
        <f>'АПУ профилактика'!D85+'АПУ в неотл.форме'!D84+'АПУ обращения'!D85+'ОДИ ПГГ'!D84+'ОДИ МЗ РБ'!D84+ФАП!D84+Гемодиализ!E84+Гемодиализ!I84</f>
        <v>113010547</v>
      </c>
      <c r="G84" s="60">
        <f>СМП!D84</f>
        <v>0</v>
      </c>
      <c r="H84" s="60">
        <f t="shared" si="5"/>
        <v>130862969</v>
      </c>
      <c r="I84" s="60"/>
      <c r="J84" s="60"/>
      <c r="K84" s="60">
        <f t="shared" si="6"/>
        <v>130862969</v>
      </c>
    </row>
    <row r="85" spans="1:11" ht="24" x14ac:dyDescent="0.2">
      <c r="A85" s="126">
        <v>76</v>
      </c>
      <c r="B85" s="121" t="s">
        <v>153</v>
      </c>
      <c r="C85" s="120" t="s">
        <v>379</v>
      </c>
      <c r="D85" s="60">
        <f>'КС '!D85+Гемодиализ!F85+Гемодиализ!G85</f>
        <v>0</v>
      </c>
      <c r="E85" s="60">
        <f>ДС!D84+Гемодиализ!H85</f>
        <v>0</v>
      </c>
      <c r="F85" s="60">
        <f>'АПУ профилактика'!D86+'АПУ в неотл.форме'!D85+'АПУ обращения'!D86+'ОДИ ПГГ'!D85+'ОДИ МЗ РБ'!D85+ФАП!D85+Гемодиализ!E85+Гемодиализ!I85</f>
        <v>39296789</v>
      </c>
      <c r="G85" s="60">
        <f>СМП!D85</f>
        <v>0</v>
      </c>
      <c r="H85" s="60">
        <f t="shared" si="5"/>
        <v>39296789</v>
      </c>
      <c r="I85" s="60"/>
      <c r="J85" s="60"/>
      <c r="K85" s="60">
        <f t="shared" si="6"/>
        <v>39296789</v>
      </c>
    </row>
    <row r="86" spans="1:11" ht="24" x14ac:dyDescent="0.2">
      <c r="A86" s="126">
        <v>77</v>
      </c>
      <c r="B86" s="14" t="s">
        <v>155</v>
      </c>
      <c r="C86" s="31" t="s">
        <v>380</v>
      </c>
      <c r="D86" s="60">
        <f>'КС '!D86+Гемодиализ!F86+Гемодиализ!G86</f>
        <v>0</v>
      </c>
      <c r="E86" s="60">
        <f>ДС!D85+Гемодиализ!H86</f>
        <v>0</v>
      </c>
      <c r="F86" s="60">
        <f>'АПУ профилактика'!D87+'АПУ в неотл.форме'!D86+'АПУ обращения'!D87+'ОДИ ПГГ'!D86+'ОДИ МЗ РБ'!D86+ФАП!D86+Гемодиализ!E86+Гемодиализ!I86</f>
        <v>57679993</v>
      </c>
      <c r="G86" s="60">
        <f>СМП!D86</f>
        <v>0</v>
      </c>
      <c r="H86" s="60">
        <f t="shared" si="5"/>
        <v>57679993</v>
      </c>
      <c r="I86" s="60"/>
      <c r="J86" s="60"/>
      <c r="K86" s="60">
        <f t="shared" si="6"/>
        <v>57679993</v>
      </c>
    </row>
    <row r="87" spans="1:11" ht="24" x14ac:dyDescent="0.2">
      <c r="A87" s="126">
        <v>78</v>
      </c>
      <c r="B87" s="115" t="s">
        <v>157</v>
      </c>
      <c r="C87" s="31" t="s">
        <v>381</v>
      </c>
      <c r="D87" s="60">
        <f>'КС '!D87+Гемодиализ!F87+Гемодиализ!G87</f>
        <v>0</v>
      </c>
      <c r="E87" s="60">
        <f>ДС!D86+Гемодиализ!H87</f>
        <v>0</v>
      </c>
      <c r="F87" s="60">
        <f>'АПУ профилактика'!D88+'АПУ в неотл.форме'!D87+'АПУ обращения'!D88+'ОДИ ПГГ'!D87+'ОДИ МЗ РБ'!D87+ФАП!D87+Гемодиализ!E87+Гемодиализ!I87</f>
        <v>50783030</v>
      </c>
      <c r="G87" s="60">
        <f>СМП!D87</f>
        <v>0</v>
      </c>
      <c r="H87" s="60">
        <f t="shared" si="5"/>
        <v>50783030</v>
      </c>
      <c r="I87" s="60"/>
      <c r="J87" s="60"/>
      <c r="K87" s="60">
        <f t="shared" si="6"/>
        <v>50783030</v>
      </c>
    </row>
    <row r="88" spans="1:11" ht="24" x14ac:dyDescent="0.2">
      <c r="A88" s="126">
        <v>79</v>
      </c>
      <c r="B88" s="115" t="s">
        <v>159</v>
      </c>
      <c r="C88" s="31" t="s">
        <v>382</v>
      </c>
      <c r="D88" s="60">
        <f>'КС '!D88+Гемодиализ!F88+Гемодиализ!G88</f>
        <v>0</v>
      </c>
      <c r="E88" s="60">
        <f>ДС!D87+Гемодиализ!H88</f>
        <v>0</v>
      </c>
      <c r="F88" s="60">
        <f>'АПУ профилактика'!D89+'АПУ в неотл.форме'!D88+'АПУ обращения'!D89+'ОДИ ПГГ'!D88+'ОДИ МЗ РБ'!D88+ФАП!D88+Гемодиализ!E88+Гемодиализ!I88</f>
        <v>39731986</v>
      </c>
      <c r="G88" s="60">
        <f>СМП!D88</f>
        <v>0</v>
      </c>
      <c r="H88" s="60">
        <f t="shared" si="5"/>
        <v>39731986</v>
      </c>
      <c r="I88" s="60"/>
      <c r="J88" s="60"/>
      <c r="K88" s="60">
        <f t="shared" si="6"/>
        <v>39731986</v>
      </c>
    </row>
    <row r="89" spans="1:11" ht="24" x14ac:dyDescent="0.2">
      <c r="A89" s="126">
        <v>80</v>
      </c>
      <c r="B89" s="14" t="s">
        <v>161</v>
      </c>
      <c r="C89" s="31" t="s">
        <v>383</v>
      </c>
      <c r="D89" s="60">
        <f>'КС '!D89+Гемодиализ!F89+Гемодиализ!G89</f>
        <v>0</v>
      </c>
      <c r="E89" s="60">
        <f>ДС!D88+Гемодиализ!H89</f>
        <v>0</v>
      </c>
      <c r="F89" s="60">
        <f>'АПУ профилактика'!D90+'АПУ в неотл.форме'!D89+'АПУ обращения'!D90+'ОДИ ПГГ'!D89+'ОДИ МЗ РБ'!D89+ФАП!D89+Гемодиализ!E89+Гемодиализ!I89</f>
        <v>66558483</v>
      </c>
      <c r="G89" s="60">
        <f>СМП!D89</f>
        <v>0</v>
      </c>
      <c r="H89" s="60">
        <f t="shared" si="5"/>
        <v>66558483</v>
      </c>
      <c r="I89" s="60"/>
      <c r="J89" s="60"/>
      <c r="K89" s="60">
        <f t="shared" si="6"/>
        <v>66558483</v>
      </c>
    </row>
    <row r="90" spans="1:11" ht="24" x14ac:dyDescent="0.2">
      <c r="A90" s="126">
        <v>81</v>
      </c>
      <c r="B90" s="14" t="s">
        <v>163</v>
      </c>
      <c r="C90" s="31" t="s">
        <v>384</v>
      </c>
      <c r="D90" s="60">
        <f>'КС '!D90+Гемодиализ!F90+Гемодиализ!G90</f>
        <v>0</v>
      </c>
      <c r="E90" s="60">
        <f>ДС!D89+Гемодиализ!H90</f>
        <v>0</v>
      </c>
      <c r="F90" s="60">
        <f>'АПУ профилактика'!D91+'АПУ в неотл.форме'!D90+'АПУ обращения'!D91+'ОДИ ПГГ'!D90+'ОДИ МЗ РБ'!D90+ФАП!D90+Гемодиализ!E90+Гемодиализ!I90</f>
        <v>39929186</v>
      </c>
      <c r="G90" s="60">
        <f>СМП!D90</f>
        <v>0</v>
      </c>
      <c r="H90" s="60">
        <f t="shared" si="5"/>
        <v>39929186</v>
      </c>
      <c r="I90" s="60"/>
      <c r="J90" s="60"/>
      <c r="K90" s="60">
        <f t="shared" si="6"/>
        <v>39929186</v>
      </c>
    </row>
    <row r="91" spans="1:11" ht="24" x14ac:dyDescent="0.2">
      <c r="A91" s="126">
        <v>82</v>
      </c>
      <c r="B91" s="14" t="s">
        <v>165</v>
      </c>
      <c r="C91" s="31" t="s">
        <v>385</v>
      </c>
      <c r="D91" s="60">
        <f>'КС '!D91+Гемодиализ!F91+Гемодиализ!G91</f>
        <v>0</v>
      </c>
      <c r="E91" s="60">
        <f>ДС!D90+Гемодиализ!H91</f>
        <v>0</v>
      </c>
      <c r="F91" s="60">
        <f>'АПУ профилактика'!D92+'АПУ в неотл.форме'!D91+'АПУ обращения'!D92+'ОДИ ПГГ'!D91+'ОДИ МЗ РБ'!D91+ФАП!D91+Гемодиализ!E91+Гемодиализ!I91</f>
        <v>36110383</v>
      </c>
      <c r="G91" s="60">
        <f>СМП!D91</f>
        <v>0</v>
      </c>
      <c r="H91" s="60">
        <f t="shared" si="5"/>
        <v>36110383</v>
      </c>
      <c r="I91" s="60"/>
      <c r="J91" s="60"/>
      <c r="K91" s="60">
        <f t="shared" si="6"/>
        <v>36110383</v>
      </c>
    </row>
    <row r="92" spans="1:11" x14ac:dyDescent="0.2">
      <c r="A92" s="126">
        <v>83</v>
      </c>
      <c r="B92" s="116" t="s">
        <v>167</v>
      </c>
      <c r="C92" s="31" t="s">
        <v>168</v>
      </c>
      <c r="D92" s="60">
        <f>'КС '!D92+Гемодиализ!F92+Гемодиализ!G92</f>
        <v>771660694</v>
      </c>
      <c r="E92" s="60">
        <f>ДС!D91+Гемодиализ!H92</f>
        <v>36100589</v>
      </c>
      <c r="F92" s="60">
        <f>'АПУ профилактика'!D93+'АПУ в неотл.форме'!D92+'АПУ обращения'!D93+'ОДИ ПГГ'!D92+'ОДИ МЗ РБ'!D92+ФАП!D92+Гемодиализ!E92+Гемодиализ!I92</f>
        <v>279283582</v>
      </c>
      <c r="G92" s="60">
        <f>СМП!D92</f>
        <v>0</v>
      </c>
      <c r="H92" s="60">
        <f t="shared" si="5"/>
        <v>1087044865</v>
      </c>
      <c r="I92" s="60"/>
      <c r="J92" s="60"/>
      <c r="K92" s="60">
        <f t="shared" si="6"/>
        <v>1087044865</v>
      </c>
    </row>
    <row r="93" spans="1:11" x14ac:dyDescent="0.2">
      <c r="A93" s="126">
        <v>84</v>
      </c>
      <c r="B93" s="14" t="s">
        <v>169</v>
      </c>
      <c r="C93" s="31" t="s">
        <v>386</v>
      </c>
      <c r="D93" s="60">
        <f>'КС '!D93+Гемодиализ!F93+Гемодиализ!G93</f>
        <v>242727297</v>
      </c>
      <c r="E93" s="60">
        <f>ДС!D92+Гемодиализ!H93</f>
        <v>23938022</v>
      </c>
      <c r="F93" s="60">
        <f>'АПУ профилактика'!D94+'АПУ в неотл.форме'!D93+'АПУ обращения'!D94+'ОДИ ПГГ'!D93+'ОДИ МЗ РБ'!D93+ФАП!D93+Гемодиализ!E93+Гемодиализ!I93</f>
        <v>164149290</v>
      </c>
      <c r="G93" s="60">
        <f>СМП!D93</f>
        <v>0</v>
      </c>
      <c r="H93" s="60">
        <f t="shared" si="5"/>
        <v>430814609</v>
      </c>
      <c r="I93" s="60"/>
      <c r="J93" s="60"/>
      <c r="K93" s="60">
        <f t="shared" si="6"/>
        <v>430814609</v>
      </c>
    </row>
    <row r="94" spans="1:11" x14ac:dyDescent="0.2">
      <c r="A94" s="126">
        <v>85</v>
      </c>
      <c r="B94" s="116" t="s">
        <v>171</v>
      </c>
      <c r="C94" s="31" t="s">
        <v>172</v>
      </c>
      <c r="D94" s="60">
        <f>'КС '!D94+Гемодиализ!F94+Гемодиализ!G94</f>
        <v>712780176</v>
      </c>
      <c r="E94" s="60">
        <f>ДС!D93+Гемодиализ!H94</f>
        <v>5181348</v>
      </c>
      <c r="F94" s="60">
        <f>'АПУ профилактика'!D95+'АПУ в неотл.форме'!D94+'АПУ обращения'!D95+'ОДИ ПГГ'!D94+'ОДИ МЗ РБ'!D94+ФАП!D94+Гемодиализ!E94+Гемодиализ!I94</f>
        <v>133143229</v>
      </c>
      <c r="G94" s="60">
        <f>СМП!D94</f>
        <v>0</v>
      </c>
      <c r="H94" s="60">
        <f t="shared" si="5"/>
        <v>851104753</v>
      </c>
      <c r="I94" s="60"/>
      <c r="J94" s="60"/>
      <c r="K94" s="60">
        <f t="shared" si="6"/>
        <v>851104753</v>
      </c>
    </row>
    <row r="95" spans="1:11" x14ac:dyDescent="0.2">
      <c r="A95" s="126">
        <v>86</v>
      </c>
      <c r="B95" s="14" t="s">
        <v>173</v>
      </c>
      <c r="C95" s="31" t="s">
        <v>174</v>
      </c>
      <c r="D95" s="60">
        <f>'КС '!D95+Гемодиализ!F95+Гемодиализ!G95</f>
        <v>14940408</v>
      </c>
      <c r="E95" s="60">
        <f>ДС!D94+Гемодиализ!H95</f>
        <v>10643796</v>
      </c>
      <c r="F95" s="60">
        <f>'АПУ профилактика'!D96+'АПУ в неотл.форме'!D95+'АПУ обращения'!D96+'ОДИ ПГГ'!D95+'ОДИ МЗ РБ'!D95+ФАП!D95+Гемодиализ!E95+Гемодиализ!I95</f>
        <v>81969076</v>
      </c>
      <c r="G95" s="60">
        <f>СМП!D95</f>
        <v>0</v>
      </c>
      <c r="H95" s="60">
        <f t="shared" si="5"/>
        <v>107553280</v>
      </c>
      <c r="I95" s="60"/>
      <c r="J95" s="60"/>
      <c r="K95" s="60">
        <f t="shared" si="6"/>
        <v>107553280</v>
      </c>
    </row>
    <row r="96" spans="1:11" x14ac:dyDescent="0.2">
      <c r="A96" s="126">
        <v>87</v>
      </c>
      <c r="B96" s="14" t="s">
        <v>175</v>
      </c>
      <c r="C96" s="31" t="s">
        <v>387</v>
      </c>
      <c r="D96" s="60">
        <f>'КС '!D96+Гемодиализ!F96+Гемодиализ!G96</f>
        <v>353090688</v>
      </c>
      <c r="E96" s="60">
        <f>ДС!D95+Гемодиализ!H96</f>
        <v>17754246</v>
      </c>
      <c r="F96" s="60">
        <f>'АПУ профилактика'!D97+'АПУ в неотл.форме'!D96+'АПУ обращения'!D97+'ОДИ ПГГ'!D96+'ОДИ МЗ РБ'!D96+ФАП!D96+Гемодиализ!E96+Гемодиализ!I96</f>
        <v>66485036</v>
      </c>
      <c r="G96" s="60">
        <f>СМП!D96</f>
        <v>0</v>
      </c>
      <c r="H96" s="60">
        <f t="shared" si="5"/>
        <v>437329970</v>
      </c>
      <c r="I96" s="60"/>
      <c r="J96" s="60"/>
      <c r="K96" s="60">
        <f t="shared" si="6"/>
        <v>437329970</v>
      </c>
    </row>
    <row r="97" spans="1:11" x14ac:dyDescent="0.2">
      <c r="A97" s="126">
        <v>88</v>
      </c>
      <c r="B97" s="14" t="s">
        <v>177</v>
      </c>
      <c r="C97" s="31" t="s">
        <v>178</v>
      </c>
      <c r="D97" s="60">
        <f>'КС '!D97+Гемодиализ!F97+Гемодиализ!G97</f>
        <v>651545084</v>
      </c>
      <c r="E97" s="60">
        <f>ДС!D96+Гемодиализ!H97</f>
        <v>104795237</v>
      </c>
      <c r="F97" s="60">
        <f>'АПУ профилактика'!D98+'АПУ в неотл.форме'!D97+'АПУ обращения'!D98+'ОДИ ПГГ'!D97+'ОДИ МЗ РБ'!D97+ФАП!D97+Гемодиализ!E97+Гемодиализ!I97</f>
        <v>628349202</v>
      </c>
      <c r="G97" s="60">
        <f>СМП!D97</f>
        <v>0</v>
      </c>
      <c r="H97" s="60">
        <f t="shared" si="5"/>
        <v>1384689523</v>
      </c>
      <c r="I97" s="60"/>
      <c r="J97" s="60">
        <f>'бюджет РБ'!D64</f>
        <v>27587322</v>
      </c>
      <c r="K97" s="60">
        <f t="shared" si="6"/>
        <v>1412276845</v>
      </c>
    </row>
    <row r="98" spans="1:11" ht="13.5" customHeight="1" x14ac:dyDescent="0.2">
      <c r="A98" s="126">
        <v>89</v>
      </c>
      <c r="B98" s="14" t="s">
        <v>179</v>
      </c>
      <c r="C98" s="31" t="s">
        <v>180</v>
      </c>
      <c r="D98" s="60">
        <f>'КС '!D98+Гемодиализ!F98+Гемодиализ!G98</f>
        <v>590800252</v>
      </c>
      <c r="E98" s="60">
        <f>ДС!D97+Гемодиализ!H98</f>
        <v>23854563</v>
      </c>
      <c r="F98" s="60">
        <f>'АПУ профилактика'!D99+'АПУ в неотл.форме'!D98+'АПУ обращения'!D99+'ОДИ ПГГ'!D98+'ОДИ МЗ РБ'!D98+ФАП!D98+Гемодиализ!E98+Гемодиализ!I98</f>
        <v>198603095</v>
      </c>
      <c r="G98" s="60">
        <f>СМП!D98</f>
        <v>0</v>
      </c>
      <c r="H98" s="60">
        <f t="shared" si="5"/>
        <v>813257910</v>
      </c>
      <c r="I98" s="60"/>
      <c r="J98" s="60"/>
      <c r="K98" s="60">
        <f t="shared" si="6"/>
        <v>813257910</v>
      </c>
    </row>
    <row r="99" spans="1:11" ht="14.25" customHeight="1" x14ac:dyDescent="0.2">
      <c r="A99" s="126">
        <v>90</v>
      </c>
      <c r="B99" s="14" t="s">
        <v>181</v>
      </c>
      <c r="C99" s="31" t="s">
        <v>368</v>
      </c>
      <c r="D99" s="60">
        <f>'КС '!D99+Гемодиализ!F99+Гемодиализ!G99</f>
        <v>1589919367</v>
      </c>
      <c r="E99" s="60">
        <f>ДС!D98+Гемодиализ!H99</f>
        <v>23374743</v>
      </c>
      <c r="F99" s="60">
        <f>'АПУ профилактика'!D100+'АПУ в неотл.форме'!D99+'АПУ обращения'!D100+'ОДИ ПГГ'!D99+'ОДИ МЗ РБ'!D99+ФАП!D99+Гемодиализ!E99+Гемодиализ!I99</f>
        <v>191261479</v>
      </c>
      <c r="G99" s="60">
        <f>СМП!D99</f>
        <v>0</v>
      </c>
      <c r="H99" s="60">
        <f t="shared" si="5"/>
        <v>1804555589</v>
      </c>
      <c r="I99" s="60"/>
      <c r="J99" s="60"/>
      <c r="K99" s="60">
        <f t="shared" si="6"/>
        <v>1804555589</v>
      </c>
    </row>
    <row r="100" spans="1:11" x14ac:dyDescent="0.2">
      <c r="A100" s="126">
        <v>91</v>
      </c>
      <c r="B100" s="14" t="s">
        <v>183</v>
      </c>
      <c r="C100" s="31" t="s">
        <v>184</v>
      </c>
      <c r="D100" s="60">
        <f>'КС '!D100+Гемодиализ!F100+Гемодиализ!G100</f>
        <v>301311376</v>
      </c>
      <c r="E100" s="60">
        <f>ДС!D99+Гемодиализ!H100</f>
        <v>6809442</v>
      </c>
      <c r="F100" s="60">
        <f>'АПУ профилактика'!D101+'АПУ в неотл.форме'!D100+'АПУ обращения'!D101+'ОДИ ПГГ'!D100+'ОДИ МЗ РБ'!D100+ФАП!D100+Гемодиализ!E100+Гемодиализ!I100</f>
        <v>59068832</v>
      </c>
      <c r="G100" s="60">
        <f>СМП!D100</f>
        <v>0</v>
      </c>
      <c r="H100" s="60">
        <f t="shared" si="5"/>
        <v>367189650</v>
      </c>
      <c r="I100" s="60"/>
      <c r="J100" s="60"/>
      <c r="K100" s="60">
        <f t="shared" si="6"/>
        <v>367189650</v>
      </c>
    </row>
    <row r="101" spans="1:11" x14ac:dyDescent="0.2">
      <c r="A101" s="126">
        <v>92</v>
      </c>
      <c r="B101" s="115" t="s">
        <v>185</v>
      </c>
      <c r="C101" s="31" t="s">
        <v>388</v>
      </c>
      <c r="D101" s="60">
        <f>'КС '!D101+Гемодиализ!F101+Гемодиализ!G101</f>
        <v>0</v>
      </c>
      <c r="E101" s="60">
        <f>ДС!D100+Гемодиализ!H101</f>
        <v>0</v>
      </c>
      <c r="F101" s="60">
        <f>'АПУ профилактика'!D102+'АПУ в неотл.форме'!D101+'АПУ обращения'!D102+'ОДИ ПГГ'!D101+'ОДИ МЗ РБ'!D101+ФАП!D101+Гемодиализ!E101+Гемодиализ!I101</f>
        <v>0</v>
      </c>
      <c r="G101" s="60">
        <f>СМП!D101</f>
        <v>1203749167</v>
      </c>
      <c r="H101" s="60">
        <f t="shared" si="5"/>
        <v>1203749167</v>
      </c>
      <c r="I101" s="60">
        <f>'бюджет РБ'!D46</f>
        <v>1638292</v>
      </c>
      <c r="J101" s="60"/>
      <c r="K101" s="60">
        <f t="shared" si="6"/>
        <v>1205387459</v>
      </c>
    </row>
    <row r="102" spans="1:11" x14ac:dyDescent="0.2">
      <c r="A102" s="126">
        <v>93</v>
      </c>
      <c r="B102" s="116" t="s">
        <v>187</v>
      </c>
      <c r="C102" s="31" t="s">
        <v>188</v>
      </c>
      <c r="D102" s="60">
        <f>'КС '!D102+Гемодиализ!F102+Гемодиализ!G102</f>
        <v>146668103</v>
      </c>
      <c r="E102" s="60">
        <f>ДС!D101+Гемодиализ!H102</f>
        <v>160358</v>
      </c>
      <c r="F102" s="60">
        <f>'АПУ профилактика'!D103+'АПУ в неотл.форме'!D102+'АПУ обращения'!D103+'ОДИ ПГГ'!D102+'ОДИ МЗ РБ'!D102+ФАП!D102+Гемодиализ!E102+Гемодиализ!I102</f>
        <v>59101818</v>
      </c>
      <c r="G102" s="60">
        <f>СМП!D102</f>
        <v>0</v>
      </c>
      <c r="H102" s="60">
        <f t="shared" si="5"/>
        <v>205930279</v>
      </c>
      <c r="I102" s="60"/>
      <c r="J102" s="60">
        <f>'бюджет РБ'!D54</f>
        <v>4401936</v>
      </c>
      <c r="K102" s="60">
        <f t="shared" si="6"/>
        <v>210332215</v>
      </c>
    </row>
    <row r="103" spans="1:11" ht="24" x14ac:dyDescent="0.2">
      <c r="A103" s="126">
        <v>94</v>
      </c>
      <c r="B103" s="115" t="s">
        <v>189</v>
      </c>
      <c r="C103" s="31" t="s">
        <v>190</v>
      </c>
      <c r="D103" s="60">
        <f>'КС '!D103+Гемодиализ!F103+Гемодиализ!G103</f>
        <v>0</v>
      </c>
      <c r="E103" s="60">
        <f>ДС!D102+Гемодиализ!H103</f>
        <v>0</v>
      </c>
      <c r="F103" s="60">
        <f>'АПУ профилактика'!D104+'АПУ в неотл.форме'!D103+'АПУ обращения'!D104+'ОДИ ПГГ'!D103+'ОДИ МЗ РБ'!D103+ФАП!D103+Гемодиализ!E103+Гемодиализ!I103</f>
        <v>2905562</v>
      </c>
      <c r="G103" s="60">
        <f>СМП!D103</f>
        <v>0</v>
      </c>
      <c r="H103" s="60">
        <f t="shared" si="5"/>
        <v>2905562</v>
      </c>
      <c r="I103" s="60"/>
      <c r="J103" s="60"/>
      <c r="K103" s="60">
        <f t="shared" si="6"/>
        <v>2905562</v>
      </c>
    </row>
    <row r="104" spans="1:11" x14ac:dyDescent="0.2">
      <c r="A104" s="126">
        <v>95</v>
      </c>
      <c r="B104" s="115" t="s">
        <v>191</v>
      </c>
      <c r="C104" s="31" t="s">
        <v>192</v>
      </c>
      <c r="D104" s="60">
        <f>'КС '!D104+Гемодиализ!F104+Гемодиализ!G104</f>
        <v>0</v>
      </c>
      <c r="E104" s="60">
        <f>ДС!D103+Гемодиализ!H104</f>
        <v>1753846</v>
      </c>
      <c r="F104" s="60">
        <f>'АПУ профилактика'!D105+'АПУ в неотл.форме'!D104+'АПУ обращения'!D105+'ОДИ ПГГ'!D104+'ОДИ МЗ РБ'!D104+ФАП!D104+Гемодиализ!E104+Гемодиализ!I104</f>
        <v>18109290</v>
      </c>
      <c r="G104" s="60">
        <f>СМП!D104</f>
        <v>0</v>
      </c>
      <c r="H104" s="60">
        <f t="shared" si="5"/>
        <v>19863136</v>
      </c>
      <c r="I104" s="60"/>
      <c r="J104" s="60"/>
      <c r="K104" s="60">
        <f t="shared" si="6"/>
        <v>19863136</v>
      </c>
    </row>
    <row r="105" spans="1:11" x14ac:dyDescent="0.2">
      <c r="A105" s="126">
        <v>96</v>
      </c>
      <c r="B105" s="116" t="s">
        <v>193</v>
      </c>
      <c r="C105" s="31" t="s">
        <v>194</v>
      </c>
      <c r="D105" s="60">
        <f>'КС '!D105+Гемодиализ!F105+Гемодиализ!G105</f>
        <v>212842971</v>
      </c>
      <c r="E105" s="60">
        <f>ДС!D104+Гемодиализ!H105</f>
        <v>16484908</v>
      </c>
      <c r="F105" s="60">
        <f>'АПУ профилактика'!D106+'АПУ в неотл.форме'!D105+'АПУ обращения'!D106+'ОДИ ПГГ'!D105+'ОДИ МЗ РБ'!D105+ФАП!D105+Гемодиализ!E105+Гемодиализ!I105</f>
        <v>86787130</v>
      </c>
      <c r="G105" s="60">
        <f>СМП!D105</f>
        <v>0</v>
      </c>
      <c r="H105" s="60">
        <f t="shared" si="5"/>
        <v>316115009</v>
      </c>
      <c r="I105" s="60"/>
      <c r="J105" s="60"/>
      <c r="K105" s="60">
        <f t="shared" si="6"/>
        <v>316115009</v>
      </c>
    </row>
    <row r="106" spans="1:11" x14ac:dyDescent="0.2">
      <c r="A106" s="126">
        <v>97</v>
      </c>
      <c r="B106" s="115" t="s">
        <v>195</v>
      </c>
      <c r="C106" s="120" t="s">
        <v>196</v>
      </c>
      <c r="D106" s="60">
        <f>'КС '!D106+Гемодиализ!F106+Гемодиализ!G106</f>
        <v>35212126</v>
      </c>
      <c r="E106" s="60">
        <f>ДС!D105+Гемодиализ!H106</f>
        <v>10057218</v>
      </c>
      <c r="F106" s="60">
        <f>'АПУ профилактика'!D107+'АПУ в неотл.форме'!D106+'АПУ обращения'!D107+'ОДИ ПГГ'!D106+'ОДИ МЗ РБ'!D106+ФАП!D106+Гемодиализ!E106+Гемодиализ!I106</f>
        <v>92659087</v>
      </c>
      <c r="G106" s="60">
        <f>СМП!D106</f>
        <v>14000400</v>
      </c>
      <c r="H106" s="60">
        <f t="shared" ref="H106:H137" si="7">D106+E106+F106+G106</f>
        <v>151928831</v>
      </c>
      <c r="I106" s="60">
        <f>'бюджет РБ'!D17</f>
        <v>20512</v>
      </c>
      <c r="J106" s="60"/>
      <c r="K106" s="60">
        <f t="shared" si="6"/>
        <v>151949343</v>
      </c>
    </row>
    <row r="107" spans="1:11" x14ac:dyDescent="0.2">
      <c r="A107" s="126">
        <v>98</v>
      </c>
      <c r="B107" s="116" t="s">
        <v>197</v>
      </c>
      <c r="C107" s="31" t="s">
        <v>198</v>
      </c>
      <c r="D107" s="60">
        <f>'КС '!D107+Гемодиализ!F107+Гемодиализ!G107</f>
        <v>34693536</v>
      </c>
      <c r="E107" s="60">
        <f>ДС!D106+Гемодиализ!H107</f>
        <v>12637069</v>
      </c>
      <c r="F107" s="60">
        <f>'АПУ профилактика'!D108+'АПУ в неотл.форме'!D107+'АПУ обращения'!D108+'ОДИ ПГГ'!D107+'ОДИ МЗ РБ'!D107+ФАП!D107+Гемодиализ!E107+Гемодиализ!I107</f>
        <v>80293607</v>
      </c>
      <c r="G107" s="60">
        <f>СМП!D107</f>
        <v>0</v>
      </c>
      <c r="H107" s="60">
        <f t="shared" si="7"/>
        <v>127624212</v>
      </c>
      <c r="I107" s="60"/>
      <c r="J107" s="60"/>
      <c r="K107" s="60">
        <f t="shared" si="6"/>
        <v>127624212</v>
      </c>
    </row>
    <row r="108" spans="1:11" x14ac:dyDescent="0.2">
      <c r="A108" s="126">
        <v>99</v>
      </c>
      <c r="B108" s="116" t="s">
        <v>199</v>
      </c>
      <c r="C108" s="31" t="s">
        <v>200</v>
      </c>
      <c r="D108" s="60">
        <f>'КС '!D108+Гемодиализ!F108+Гемодиализ!G108</f>
        <v>124225109</v>
      </c>
      <c r="E108" s="60">
        <f>ДС!D107+Гемодиализ!H108</f>
        <v>19597012</v>
      </c>
      <c r="F108" s="60">
        <f>'АПУ профилактика'!D109+'АПУ в неотл.форме'!D108+'АПУ обращения'!D109+'ОДИ ПГГ'!D108+'ОДИ МЗ РБ'!D108+ФАП!D108+Гемодиализ!E108+Гемодиализ!I108</f>
        <v>192716008</v>
      </c>
      <c r="G108" s="60">
        <f>СМП!D108</f>
        <v>38949915</v>
      </c>
      <c r="H108" s="60">
        <f t="shared" si="7"/>
        <v>375488044</v>
      </c>
      <c r="I108" s="60">
        <f>'бюджет РБ'!D21</f>
        <v>90075</v>
      </c>
      <c r="J108" s="60"/>
      <c r="K108" s="60">
        <f t="shared" si="6"/>
        <v>375578119</v>
      </c>
    </row>
    <row r="109" spans="1:11" x14ac:dyDescent="0.2">
      <c r="A109" s="126">
        <v>100</v>
      </c>
      <c r="B109" s="115" t="s">
        <v>201</v>
      </c>
      <c r="C109" s="31" t="s">
        <v>202</v>
      </c>
      <c r="D109" s="60">
        <f>'КС '!D109+Гемодиализ!F109+Гемодиализ!G109</f>
        <v>47044910</v>
      </c>
      <c r="E109" s="60">
        <f>ДС!D108+Гемодиализ!H109</f>
        <v>16257889</v>
      </c>
      <c r="F109" s="60">
        <f>'АПУ профилактика'!D110+'АПУ в неотл.форме'!D109+'АПУ обращения'!D110+'ОДИ ПГГ'!D109+'ОДИ МЗ РБ'!D109+ФАП!D109+Гемодиализ!E109+Гемодиализ!I109</f>
        <v>102602012</v>
      </c>
      <c r="G109" s="60">
        <f>СМП!D109</f>
        <v>0</v>
      </c>
      <c r="H109" s="60">
        <f t="shared" si="7"/>
        <v>165904811</v>
      </c>
      <c r="I109" s="60"/>
      <c r="J109" s="60"/>
      <c r="K109" s="60">
        <f t="shared" si="6"/>
        <v>165904811</v>
      </c>
    </row>
    <row r="110" spans="1:11" x14ac:dyDescent="0.2">
      <c r="A110" s="126">
        <v>101</v>
      </c>
      <c r="B110" s="115" t="s">
        <v>203</v>
      </c>
      <c r="C110" s="31" t="s">
        <v>204</v>
      </c>
      <c r="D110" s="60">
        <f>'КС '!D110+Гемодиализ!F110+Гемодиализ!G110</f>
        <v>74337406</v>
      </c>
      <c r="E110" s="60">
        <f>ДС!D109+Гемодиализ!H110</f>
        <v>17540268</v>
      </c>
      <c r="F110" s="60">
        <f>'АПУ профилактика'!D111+'АПУ в неотл.форме'!D110+'АПУ обращения'!D111+'ОДИ ПГГ'!D110+'ОДИ МЗ РБ'!D110+ФАП!D110+Гемодиализ!E110+Гемодиализ!I110</f>
        <v>130716434</v>
      </c>
      <c r="G110" s="60">
        <f>СМП!D110</f>
        <v>22360898</v>
      </c>
      <c r="H110" s="60">
        <f t="shared" si="7"/>
        <v>244955006</v>
      </c>
      <c r="I110" s="60">
        <f>'бюджет РБ'!D22</f>
        <v>23188</v>
      </c>
      <c r="J110" s="60"/>
      <c r="K110" s="60">
        <f t="shared" si="6"/>
        <v>244978194</v>
      </c>
    </row>
    <row r="111" spans="1:11" x14ac:dyDescent="0.2">
      <c r="A111" s="126">
        <v>102</v>
      </c>
      <c r="B111" s="14" t="s">
        <v>205</v>
      </c>
      <c r="C111" s="31" t="s">
        <v>206</v>
      </c>
      <c r="D111" s="60">
        <f>'КС '!D111+Гемодиализ!F111+Гемодиализ!G111</f>
        <v>90438130</v>
      </c>
      <c r="E111" s="60">
        <f>ДС!D110+Гемодиализ!H111</f>
        <v>26615337</v>
      </c>
      <c r="F111" s="60">
        <f>'АПУ профилактика'!D112+'АПУ в неотл.форме'!D111+'АПУ обращения'!D112+'ОДИ ПГГ'!D111+'ОДИ МЗ РБ'!D111+ФАП!D111+Гемодиализ!E111+Гемодиализ!I111</f>
        <v>235808298</v>
      </c>
      <c r="G111" s="60">
        <f>СМП!D111</f>
        <v>43040665</v>
      </c>
      <c r="H111" s="60">
        <f t="shared" si="7"/>
        <v>395902430</v>
      </c>
      <c r="I111" s="60">
        <f>'бюджет РБ'!D26</f>
        <v>67779</v>
      </c>
      <c r="J111" s="60"/>
      <c r="K111" s="60">
        <f t="shared" si="6"/>
        <v>395970209</v>
      </c>
    </row>
    <row r="112" spans="1:11" x14ac:dyDescent="0.2">
      <c r="A112" s="126">
        <v>103</v>
      </c>
      <c r="B112" s="14" t="s">
        <v>207</v>
      </c>
      <c r="C112" s="31" t="s">
        <v>208</v>
      </c>
      <c r="D112" s="60">
        <f>'КС '!D112+Гемодиализ!F112+Гемодиализ!G112</f>
        <v>89865083</v>
      </c>
      <c r="E112" s="60">
        <f>ДС!D111+Гемодиализ!H112</f>
        <v>28655970</v>
      </c>
      <c r="F112" s="60">
        <f>'АПУ профилактика'!D113+'АПУ в неотл.форме'!D112+'АПУ обращения'!D113+'ОДИ ПГГ'!D112+'ОДИ МЗ РБ'!D112+ФАП!D112+Гемодиализ!E112+Гемодиализ!I112</f>
        <v>192356333</v>
      </c>
      <c r="G112" s="60">
        <f>СМП!D112</f>
        <v>36662181</v>
      </c>
      <c r="H112" s="60">
        <f t="shared" si="7"/>
        <v>347539567</v>
      </c>
      <c r="I112" s="60">
        <f>'бюджет РБ'!D29</f>
        <v>24971</v>
      </c>
      <c r="J112" s="60"/>
      <c r="K112" s="60">
        <f t="shared" si="6"/>
        <v>347564538</v>
      </c>
    </row>
    <row r="113" spans="1:11" x14ac:dyDescent="0.2">
      <c r="A113" s="126">
        <v>104</v>
      </c>
      <c r="B113" s="116" t="s">
        <v>209</v>
      </c>
      <c r="C113" s="31" t="s">
        <v>210</v>
      </c>
      <c r="D113" s="60">
        <f>'КС '!D113+Гемодиализ!F113+Гемодиализ!G113</f>
        <v>44590987</v>
      </c>
      <c r="E113" s="60">
        <f>ДС!D112+Гемодиализ!H113</f>
        <v>8229430</v>
      </c>
      <c r="F113" s="60">
        <f>'АПУ профилактика'!D114+'АПУ в неотл.форме'!D113+'АПУ обращения'!D114+'ОДИ ПГГ'!D113+'ОДИ МЗ РБ'!D113+ФАП!D113+Гемодиализ!E113+Гемодиализ!I113</f>
        <v>71041047</v>
      </c>
      <c r="G113" s="60">
        <f>СМП!D113</f>
        <v>0</v>
      </c>
      <c r="H113" s="60">
        <f t="shared" si="7"/>
        <v>123861464</v>
      </c>
      <c r="I113" s="60"/>
      <c r="J113" s="60"/>
      <c r="K113" s="60">
        <f t="shared" si="6"/>
        <v>123861464</v>
      </c>
    </row>
    <row r="114" spans="1:11" x14ac:dyDescent="0.2">
      <c r="A114" s="126">
        <v>105</v>
      </c>
      <c r="B114" s="14" t="s">
        <v>211</v>
      </c>
      <c r="C114" s="31" t="s">
        <v>212</v>
      </c>
      <c r="D114" s="60">
        <f>'КС '!D114+Гемодиализ!F114+Гемодиализ!G114</f>
        <v>41874161</v>
      </c>
      <c r="E114" s="60">
        <f>ДС!D113+Гемодиализ!H114</f>
        <v>16046114</v>
      </c>
      <c r="F114" s="60">
        <f>'АПУ профилактика'!D115+'АПУ в неотл.форме'!D114+'АПУ обращения'!D115+'ОДИ ПГГ'!D114+'ОДИ МЗ РБ'!D114+ФАП!D114+Гемодиализ!E114+Гемодиализ!I114</f>
        <v>105634900</v>
      </c>
      <c r="G114" s="60">
        <f>СМП!D114</f>
        <v>20907162</v>
      </c>
      <c r="H114" s="60">
        <f t="shared" si="7"/>
        <v>184462337</v>
      </c>
      <c r="I114" s="60">
        <f>'бюджет РБ'!D31</f>
        <v>0</v>
      </c>
      <c r="J114" s="60"/>
      <c r="K114" s="60">
        <f t="shared" si="6"/>
        <v>184462337</v>
      </c>
    </row>
    <row r="115" spans="1:11" x14ac:dyDescent="0.2">
      <c r="A115" s="126">
        <v>106</v>
      </c>
      <c r="B115" s="14" t="s">
        <v>213</v>
      </c>
      <c r="C115" s="31" t="s">
        <v>214</v>
      </c>
      <c r="D115" s="60">
        <f>'КС '!D115+Гемодиализ!F115+Гемодиализ!G115</f>
        <v>75192556</v>
      </c>
      <c r="E115" s="60">
        <f>ДС!D114+Гемодиализ!H115</f>
        <v>16102155</v>
      </c>
      <c r="F115" s="60">
        <f>'АПУ профилактика'!D116+'АПУ в неотл.форме'!D115+'АПУ обращения'!D116+'ОДИ ПГГ'!D115+'ОДИ МЗ РБ'!D115+ФАП!D115+Гемодиализ!E115+Гемодиализ!I115</f>
        <v>121361022</v>
      </c>
      <c r="G115" s="60">
        <f>СМП!D115</f>
        <v>0</v>
      </c>
      <c r="H115" s="60">
        <f t="shared" si="7"/>
        <v>212655733</v>
      </c>
      <c r="I115" s="60"/>
      <c r="J115" s="60"/>
      <c r="K115" s="60">
        <f t="shared" si="6"/>
        <v>212655733</v>
      </c>
    </row>
    <row r="116" spans="1:11" x14ac:dyDescent="0.2">
      <c r="A116" s="126">
        <v>107</v>
      </c>
      <c r="B116" s="115" t="s">
        <v>215</v>
      </c>
      <c r="C116" s="31" t="s">
        <v>216</v>
      </c>
      <c r="D116" s="60">
        <f>'КС '!D116+Гемодиализ!F116+Гемодиализ!G116</f>
        <v>234718113</v>
      </c>
      <c r="E116" s="60">
        <f>ДС!D115+Гемодиализ!H116</f>
        <v>17679035</v>
      </c>
      <c r="F116" s="60">
        <f>'АПУ профилактика'!D117+'АПУ в неотл.форме'!D116+'АПУ обращения'!D117+'ОДИ ПГГ'!D116+'ОДИ МЗ РБ'!D116+ФАП!D116+Гемодиализ!E116+Гемодиализ!I116</f>
        <v>137838103</v>
      </c>
      <c r="G116" s="60">
        <f>СМП!D116</f>
        <v>87336878</v>
      </c>
      <c r="H116" s="60">
        <f t="shared" si="7"/>
        <v>477572129</v>
      </c>
      <c r="I116" s="60">
        <f>'бюджет РБ'!D49</f>
        <v>53510</v>
      </c>
      <c r="J116" s="60"/>
      <c r="K116" s="60">
        <f t="shared" si="6"/>
        <v>477625639</v>
      </c>
    </row>
    <row r="117" spans="1:11" x14ac:dyDescent="0.2">
      <c r="A117" s="126">
        <v>108</v>
      </c>
      <c r="B117" s="116" t="s">
        <v>217</v>
      </c>
      <c r="C117" s="31" t="s">
        <v>218</v>
      </c>
      <c r="D117" s="60">
        <f>'КС '!D117+Гемодиализ!F117+Гемодиализ!G117</f>
        <v>34677451</v>
      </c>
      <c r="E117" s="60">
        <f>ДС!D116+Гемодиализ!H117</f>
        <v>12849522</v>
      </c>
      <c r="F117" s="60">
        <f>'АПУ профилактика'!D118+'АПУ в неотл.форме'!D117+'АПУ обращения'!D118+'ОДИ ПГГ'!D117+'ОДИ МЗ РБ'!D117+ФАП!D117+Гемодиализ!E117+Гемодиализ!I117</f>
        <v>89385999</v>
      </c>
      <c r="G117" s="60">
        <f>СМП!D117</f>
        <v>15081918</v>
      </c>
      <c r="H117" s="60">
        <f t="shared" si="7"/>
        <v>151994890</v>
      </c>
      <c r="I117" s="60">
        <f>'бюджет РБ'!D34</f>
        <v>14269</v>
      </c>
      <c r="J117" s="60"/>
      <c r="K117" s="60">
        <f t="shared" si="6"/>
        <v>152009159</v>
      </c>
    </row>
    <row r="118" spans="1:11" ht="12" customHeight="1" x14ac:dyDescent="0.2">
      <c r="A118" s="126">
        <v>109</v>
      </c>
      <c r="B118" s="116" t="s">
        <v>219</v>
      </c>
      <c r="C118" s="31" t="s">
        <v>220</v>
      </c>
      <c r="D118" s="60">
        <f>'КС '!D118+Гемодиализ!F118+Гемодиализ!G118</f>
        <v>52375292</v>
      </c>
      <c r="E118" s="60">
        <f>ДС!D117+Гемодиализ!H118</f>
        <v>21073642</v>
      </c>
      <c r="F118" s="60">
        <f>'АПУ профилактика'!D119+'АПУ в неотл.форме'!D118+'АПУ обращения'!D119+'ОДИ ПГГ'!D118+'ОДИ МЗ РБ'!D118+ФАП!D118+Гемодиализ!E118+Гемодиализ!I118</f>
        <v>129573936</v>
      </c>
      <c r="G118" s="60">
        <f>СМП!D118</f>
        <v>22469524</v>
      </c>
      <c r="H118" s="60">
        <f t="shared" si="7"/>
        <v>225492394</v>
      </c>
      <c r="I118" s="60">
        <f>'бюджет РБ'!D38</f>
        <v>33890</v>
      </c>
      <c r="J118" s="60"/>
      <c r="K118" s="60">
        <f t="shared" si="6"/>
        <v>225526284</v>
      </c>
    </row>
    <row r="119" spans="1:11" x14ac:dyDescent="0.2">
      <c r="A119" s="126">
        <v>110</v>
      </c>
      <c r="B119" s="14" t="s">
        <v>221</v>
      </c>
      <c r="C119" s="31" t="s">
        <v>222</v>
      </c>
      <c r="D119" s="60">
        <f>'КС '!D119+Гемодиализ!F119+Гемодиализ!G119</f>
        <v>121665718</v>
      </c>
      <c r="E119" s="60">
        <f>ДС!D118+Гемодиализ!H119</f>
        <v>24941113</v>
      </c>
      <c r="F119" s="60">
        <f>'АПУ профилактика'!D120+'АПУ в неотл.форме'!D119+'АПУ обращения'!D120+'ОДИ ПГГ'!D119+'ОДИ МЗ РБ'!D119+ФАП!D119+Гемодиализ!E119+Гемодиализ!I119</f>
        <v>199025953</v>
      </c>
      <c r="G119" s="60">
        <f>СМП!D119</f>
        <v>38631550</v>
      </c>
      <c r="H119" s="60">
        <f t="shared" si="7"/>
        <v>384264334</v>
      </c>
      <c r="I119" s="60">
        <f>'бюджет РБ'!D39</f>
        <v>66887</v>
      </c>
      <c r="J119" s="60"/>
      <c r="K119" s="60">
        <f t="shared" si="6"/>
        <v>384331221</v>
      </c>
    </row>
    <row r="120" spans="1:11" x14ac:dyDescent="0.2">
      <c r="A120" s="126">
        <v>111</v>
      </c>
      <c r="B120" s="115" t="s">
        <v>223</v>
      </c>
      <c r="C120" s="31" t="s">
        <v>224</v>
      </c>
      <c r="D120" s="60">
        <f>'КС '!D120+Гемодиализ!F120+Гемодиализ!G120</f>
        <v>35062755</v>
      </c>
      <c r="E120" s="60">
        <f>ДС!D119+Гемодиализ!H120</f>
        <v>13348701</v>
      </c>
      <c r="F120" s="60">
        <f>'АПУ профилактика'!D121+'АПУ в неотл.форме'!D120+'АПУ обращения'!D121+'ОДИ ПГГ'!D120+'ОДИ МЗ РБ'!D120+ФАП!D120+Гемодиализ!E120+Гемодиализ!I120</f>
        <v>99946235</v>
      </c>
      <c r="G120" s="60">
        <f>СМП!D120</f>
        <v>17510726</v>
      </c>
      <c r="H120" s="60">
        <f t="shared" si="7"/>
        <v>165868417</v>
      </c>
      <c r="I120" s="60">
        <f>'бюджет РБ'!D40</f>
        <v>8918</v>
      </c>
      <c r="J120" s="60"/>
      <c r="K120" s="60">
        <f t="shared" si="6"/>
        <v>165877335</v>
      </c>
    </row>
    <row r="121" spans="1:11" x14ac:dyDescent="0.2">
      <c r="A121" s="126">
        <v>112</v>
      </c>
      <c r="B121" s="14" t="s">
        <v>225</v>
      </c>
      <c r="C121" s="31" t="s">
        <v>226</v>
      </c>
      <c r="D121" s="60">
        <f>'КС '!D121+Гемодиализ!F121+Гемодиализ!G121</f>
        <v>0</v>
      </c>
      <c r="E121" s="60">
        <f>ДС!D120+Гемодиализ!H121</f>
        <v>0</v>
      </c>
      <c r="F121" s="60">
        <f>'АПУ профилактика'!D122+'АПУ в неотл.форме'!D121+'АПУ обращения'!D122+'ОДИ ПГГ'!D121+'ОДИ МЗ РБ'!D121+ФАП!D121+Гемодиализ!E121+Гемодиализ!I121</f>
        <v>148969127</v>
      </c>
      <c r="G121" s="60">
        <f>СМП!D121</f>
        <v>0</v>
      </c>
      <c r="H121" s="60">
        <f t="shared" si="7"/>
        <v>148969127</v>
      </c>
      <c r="I121" s="60"/>
      <c r="J121" s="60"/>
      <c r="K121" s="60">
        <f t="shared" si="6"/>
        <v>148969127</v>
      </c>
    </row>
    <row r="122" spans="1:11" x14ac:dyDescent="0.2">
      <c r="A122" s="126">
        <v>113</v>
      </c>
      <c r="B122" s="14" t="s">
        <v>227</v>
      </c>
      <c r="C122" s="31" t="s">
        <v>228</v>
      </c>
      <c r="D122" s="60">
        <f>'КС '!D122+Гемодиализ!F122+Гемодиализ!G122</f>
        <v>0</v>
      </c>
      <c r="E122" s="60">
        <f>ДС!D121+Гемодиализ!H122</f>
        <v>87476333</v>
      </c>
      <c r="F122" s="60">
        <f>'АПУ профилактика'!D123+'АПУ в неотл.форме'!D122+'АПУ обращения'!D123+'ОДИ ПГГ'!D122+'ОДИ МЗ РБ'!D122+ФАП!D122+Гемодиализ!E122+Гемодиализ!I122</f>
        <v>0</v>
      </c>
      <c r="G122" s="60">
        <f>СМП!D122</f>
        <v>0</v>
      </c>
      <c r="H122" s="60">
        <f t="shared" si="7"/>
        <v>87476333</v>
      </c>
      <c r="I122" s="60"/>
      <c r="J122" s="60"/>
      <c r="K122" s="60">
        <f t="shared" si="6"/>
        <v>87476333</v>
      </c>
    </row>
    <row r="123" spans="1:11" x14ac:dyDescent="0.2">
      <c r="A123" s="126">
        <v>114</v>
      </c>
      <c r="B123" s="116" t="s">
        <v>229</v>
      </c>
      <c r="C123" s="31" t="s">
        <v>230</v>
      </c>
      <c r="D123" s="60">
        <f>'КС '!D123+Гемодиализ!F123+Гемодиализ!G123</f>
        <v>0</v>
      </c>
      <c r="E123" s="60">
        <f>ДС!D122+Гемодиализ!H123</f>
        <v>0</v>
      </c>
      <c r="F123" s="60">
        <f>'АПУ профилактика'!D124+'АПУ в неотл.форме'!D123+'АПУ обращения'!D124+'ОДИ ПГГ'!D123+'ОДИ МЗ РБ'!D123+ФАП!D123+Гемодиализ!E123+Гемодиализ!I123</f>
        <v>44152400</v>
      </c>
      <c r="G123" s="60">
        <f>СМП!D123</f>
        <v>0</v>
      </c>
      <c r="H123" s="60">
        <f t="shared" si="7"/>
        <v>44152400</v>
      </c>
      <c r="I123" s="60"/>
      <c r="J123" s="60"/>
      <c r="K123" s="60">
        <f t="shared" si="6"/>
        <v>44152400</v>
      </c>
    </row>
    <row r="124" spans="1:11" ht="13.5" customHeight="1" x14ac:dyDescent="0.2">
      <c r="A124" s="126">
        <v>115</v>
      </c>
      <c r="B124" s="116" t="s">
        <v>231</v>
      </c>
      <c r="C124" s="31" t="s">
        <v>232</v>
      </c>
      <c r="D124" s="60">
        <f>'КС '!D124+Гемодиализ!F124+Гемодиализ!G124</f>
        <v>0</v>
      </c>
      <c r="E124" s="60">
        <f>ДС!D123+Гемодиализ!H124</f>
        <v>800233</v>
      </c>
      <c r="F124" s="60">
        <f>'АПУ профилактика'!D125+'АПУ в неотл.форме'!D124+'АПУ обращения'!D125+'ОДИ ПГГ'!D124+'ОДИ МЗ РБ'!D124+ФАП!D124+Гемодиализ!E124+Гемодиализ!I124</f>
        <v>33704</v>
      </c>
      <c r="G124" s="60">
        <f>СМП!D124</f>
        <v>0</v>
      </c>
      <c r="H124" s="60">
        <f t="shared" si="7"/>
        <v>833937</v>
      </c>
      <c r="I124" s="60"/>
      <c r="J124" s="60"/>
      <c r="K124" s="60">
        <f t="shared" si="6"/>
        <v>833937</v>
      </c>
    </row>
    <row r="125" spans="1:11" x14ac:dyDescent="0.2">
      <c r="A125" s="126">
        <v>116</v>
      </c>
      <c r="B125" s="116" t="s">
        <v>233</v>
      </c>
      <c r="C125" s="31" t="s">
        <v>234</v>
      </c>
      <c r="D125" s="60">
        <f>'КС '!D125+Гемодиализ!F125+Гемодиализ!G125</f>
        <v>0</v>
      </c>
      <c r="E125" s="60">
        <f>ДС!D124+Гемодиализ!H125</f>
        <v>498708</v>
      </c>
      <c r="F125" s="60">
        <f>'АПУ профилактика'!D126+'АПУ в неотл.форме'!D125+'АПУ обращения'!D126+'ОДИ ПГГ'!D125+'ОДИ МЗ РБ'!D125+ФАП!D125+Гемодиализ!E125+Гемодиализ!I125</f>
        <v>0</v>
      </c>
      <c r="G125" s="60">
        <f>СМП!D125</f>
        <v>0</v>
      </c>
      <c r="H125" s="60">
        <f t="shared" si="7"/>
        <v>498708</v>
      </c>
      <c r="I125" s="60"/>
      <c r="J125" s="60"/>
      <c r="K125" s="60">
        <f t="shared" si="6"/>
        <v>498708</v>
      </c>
    </row>
    <row r="126" spans="1:11" ht="24" x14ac:dyDescent="0.2">
      <c r="A126" s="126">
        <v>117</v>
      </c>
      <c r="B126" s="116" t="s">
        <v>235</v>
      </c>
      <c r="C126" s="31" t="s">
        <v>236</v>
      </c>
      <c r="D126" s="60">
        <f>'КС '!D126+Гемодиализ!F126+Гемодиализ!G126</f>
        <v>0</v>
      </c>
      <c r="E126" s="60">
        <f>ДС!D125+Гемодиализ!H126</f>
        <v>279317</v>
      </c>
      <c r="F126" s="60">
        <f>'АПУ профилактика'!D127+'АПУ в неотл.форме'!D126+'АПУ обращения'!D127+'ОДИ ПГГ'!D126+'ОДИ МЗ РБ'!D126+ФАП!D126+Гемодиализ!E126+Гемодиализ!I126</f>
        <v>11196</v>
      </c>
      <c r="G126" s="60">
        <f>СМП!D126</f>
        <v>0</v>
      </c>
      <c r="H126" s="60">
        <f t="shared" si="7"/>
        <v>290513</v>
      </c>
      <c r="I126" s="60"/>
      <c r="J126" s="60"/>
      <c r="K126" s="60">
        <f t="shared" si="6"/>
        <v>290513</v>
      </c>
    </row>
    <row r="127" spans="1:11" x14ac:dyDescent="0.2">
      <c r="A127" s="126">
        <v>118</v>
      </c>
      <c r="B127" s="116" t="s">
        <v>237</v>
      </c>
      <c r="C127" s="31" t="s">
        <v>238</v>
      </c>
      <c r="D127" s="60">
        <f>'КС '!D127+Гемодиализ!F127+Гемодиализ!G127</f>
        <v>0</v>
      </c>
      <c r="E127" s="60">
        <f>ДС!D126+Гемодиализ!H127</f>
        <v>0</v>
      </c>
      <c r="F127" s="60">
        <f>'АПУ профилактика'!D128+'АПУ в неотл.форме'!D127+'АПУ обращения'!D128+'ОДИ ПГГ'!D127+'ОДИ МЗ РБ'!D127+ФАП!D127+Гемодиализ!E127+Гемодиализ!I127</f>
        <v>3178416</v>
      </c>
      <c r="G127" s="60">
        <f>СМП!D127</f>
        <v>0</v>
      </c>
      <c r="H127" s="60">
        <f t="shared" si="7"/>
        <v>3178416</v>
      </c>
      <c r="I127" s="60"/>
      <c r="J127" s="60"/>
      <c r="K127" s="60">
        <f t="shared" si="6"/>
        <v>3178416</v>
      </c>
    </row>
    <row r="128" spans="1:11" ht="12.75" customHeight="1" x14ac:dyDescent="0.2">
      <c r="A128" s="126">
        <v>119</v>
      </c>
      <c r="B128" s="116" t="s">
        <v>239</v>
      </c>
      <c r="C128" s="31" t="s">
        <v>240</v>
      </c>
      <c r="D128" s="60">
        <f>'КС '!D128+Гемодиализ!F128+Гемодиализ!G128</f>
        <v>0</v>
      </c>
      <c r="E128" s="60">
        <f>ДС!D127+Гемодиализ!H128</f>
        <v>11763596</v>
      </c>
      <c r="F128" s="60">
        <f>'АПУ профилактика'!D129+'АПУ в неотл.форме'!D128+'АПУ обращения'!D129+'ОДИ ПГГ'!D128+'ОДИ МЗ РБ'!D128+ФАП!D128+Гемодиализ!E128+Гемодиализ!I128</f>
        <v>664378675</v>
      </c>
      <c r="G128" s="60">
        <f>СМП!D128</f>
        <v>0</v>
      </c>
      <c r="H128" s="60">
        <f t="shared" si="7"/>
        <v>676142271</v>
      </c>
      <c r="I128" s="60"/>
      <c r="J128" s="60"/>
      <c r="K128" s="60">
        <f t="shared" si="6"/>
        <v>676142271</v>
      </c>
    </row>
    <row r="129" spans="1:11" x14ac:dyDescent="0.2">
      <c r="A129" s="126">
        <v>120</v>
      </c>
      <c r="B129" s="122" t="s">
        <v>241</v>
      </c>
      <c r="C129" s="118" t="s">
        <v>242</v>
      </c>
      <c r="D129" s="60">
        <f>'КС '!D129+Гемодиализ!F129+Гемодиализ!G129</f>
        <v>0</v>
      </c>
      <c r="E129" s="60">
        <f>ДС!D128+Гемодиализ!H129</f>
        <v>0</v>
      </c>
      <c r="F129" s="60">
        <f>'АПУ профилактика'!D130+'АПУ в неотл.форме'!D129+'АПУ обращения'!D130+'ОДИ ПГГ'!D129+'ОДИ МЗ РБ'!D129+ФАП!D129+Гемодиализ!E129+Гемодиализ!I129</f>
        <v>38369935</v>
      </c>
      <c r="G129" s="60">
        <f>СМП!D129</f>
        <v>0</v>
      </c>
      <c r="H129" s="60">
        <f t="shared" si="7"/>
        <v>38369935</v>
      </c>
      <c r="I129" s="60"/>
      <c r="J129" s="60"/>
      <c r="K129" s="60">
        <f t="shared" si="6"/>
        <v>38369935</v>
      </c>
    </row>
    <row r="130" spans="1:11" x14ac:dyDescent="0.2">
      <c r="A130" s="126">
        <v>121</v>
      </c>
      <c r="B130" s="115" t="s">
        <v>243</v>
      </c>
      <c r="C130" s="31" t="s">
        <v>244</v>
      </c>
      <c r="D130" s="60">
        <f>'КС '!D130+Гемодиализ!F130+Гемодиализ!G130</f>
        <v>241055852</v>
      </c>
      <c r="E130" s="60">
        <f>ДС!D129+Гемодиализ!H130</f>
        <v>43379686</v>
      </c>
      <c r="F130" s="60">
        <f>'АПУ профилактика'!D131+'АПУ в неотл.форме'!D130+'АПУ обращения'!D131+'ОДИ ПГГ'!D130+'ОДИ МЗ РБ'!D130+ФАП!D130+Гемодиализ!E130+Гемодиализ!I130</f>
        <v>23420215</v>
      </c>
      <c r="G130" s="60">
        <f>СМП!D130</f>
        <v>0</v>
      </c>
      <c r="H130" s="60">
        <f t="shared" si="7"/>
        <v>307855753</v>
      </c>
      <c r="I130" s="60"/>
      <c r="J130" s="60"/>
      <c r="K130" s="60">
        <f t="shared" si="6"/>
        <v>307855753</v>
      </c>
    </row>
    <row r="131" spans="1:11" x14ac:dyDescent="0.2">
      <c r="A131" s="126">
        <v>122</v>
      </c>
      <c r="B131" s="116" t="s">
        <v>245</v>
      </c>
      <c r="C131" s="31" t="s">
        <v>246</v>
      </c>
      <c r="D131" s="60">
        <f>'КС '!D131+Гемодиализ!F131+Гемодиализ!G131</f>
        <v>63801</v>
      </c>
      <c r="E131" s="60">
        <f>ДС!D130+Гемодиализ!H131</f>
        <v>0</v>
      </c>
      <c r="F131" s="60">
        <f>'АПУ профилактика'!D132+'АПУ в неотл.форме'!D131+'АПУ обращения'!D132+'ОДИ ПГГ'!D131+'ОДИ МЗ РБ'!D131+ФАП!D131+Гемодиализ!E131+Гемодиализ!I131</f>
        <v>22722</v>
      </c>
      <c r="G131" s="60">
        <f>СМП!D131</f>
        <v>0</v>
      </c>
      <c r="H131" s="60">
        <f t="shared" si="7"/>
        <v>86523</v>
      </c>
      <c r="I131" s="60"/>
      <c r="J131" s="60"/>
      <c r="K131" s="60">
        <f t="shared" si="6"/>
        <v>86523</v>
      </c>
    </row>
    <row r="132" spans="1:11" x14ac:dyDescent="0.2">
      <c r="A132" s="126">
        <v>123</v>
      </c>
      <c r="B132" s="14" t="s">
        <v>247</v>
      </c>
      <c r="C132" s="123" t="s">
        <v>248</v>
      </c>
      <c r="D132" s="60">
        <f>'КС '!D132+Гемодиализ!F132+Гемодиализ!G132</f>
        <v>0</v>
      </c>
      <c r="E132" s="60">
        <f>ДС!D131+Гемодиализ!H132</f>
        <v>18987485</v>
      </c>
      <c r="F132" s="60">
        <f>'АПУ профилактика'!D133+'АПУ в неотл.форме'!D132+'АПУ обращения'!D133+'ОДИ ПГГ'!D132+'ОДИ МЗ РБ'!D132+ФАП!D132+Гемодиализ!E132+Гемодиализ!I132</f>
        <v>0</v>
      </c>
      <c r="G132" s="60">
        <f>СМП!D132</f>
        <v>0</v>
      </c>
      <c r="H132" s="60">
        <f t="shared" si="7"/>
        <v>18987485</v>
      </c>
      <c r="I132" s="60"/>
      <c r="J132" s="60"/>
      <c r="K132" s="60">
        <f t="shared" si="6"/>
        <v>18987485</v>
      </c>
    </row>
    <row r="133" spans="1:11" ht="24" x14ac:dyDescent="0.2">
      <c r="A133" s="126">
        <v>124</v>
      </c>
      <c r="B133" s="116" t="s">
        <v>249</v>
      </c>
      <c r="C133" s="31" t="s">
        <v>250</v>
      </c>
      <c r="D133" s="60">
        <f>'КС '!D133+Гемодиализ!F133+Гемодиализ!G133</f>
        <v>0</v>
      </c>
      <c r="E133" s="60">
        <f>ДС!D132+Гемодиализ!H133</f>
        <v>152178</v>
      </c>
      <c r="F133" s="60">
        <f>'АПУ профилактика'!D134+'АПУ в неотл.форме'!D133+'АПУ обращения'!D134+'ОДИ ПГГ'!D133+'ОДИ МЗ РБ'!D133+ФАП!D133+Гемодиализ!E133+Гемодиализ!I133</f>
        <v>0</v>
      </c>
      <c r="G133" s="60">
        <f>СМП!D133</f>
        <v>0</v>
      </c>
      <c r="H133" s="60">
        <f t="shared" si="7"/>
        <v>152178</v>
      </c>
      <c r="I133" s="60"/>
      <c r="J133" s="60"/>
      <c r="K133" s="60">
        <f t="shared" si="6"/>
        <v>152178</v>
      </c>
    </row>
    <row r="134" spans="1:11" ht="26.25" customHeight="1" x14ac:dyDescent="0.2">
      <c r="A134" s="126">
        <v>125</v>
      </c>
      <c r="B134" s="116" t="s">
        <v>251</v>
      </c>
      <c r="C134" s="31" t="s">
        <v>252</v>
      </c>
      <c r="D134" s="60">
        <f>'КС '!D134+Гемодиализ!F134+Гемодиализ!G134</f>
        <v>0</v>
      </c>
      <c r="E134" s="60">
        <f>ДС!D133+Гемодиализ!H134</f>
        <v>0</v>
      </c>
      <c r="F134" s="60">
        <f>'АПУ профилактика'!D135+'АПУ в неотл.форме'!D134+'АПУ обращения'!D135+'ОДИ ПГГ'!D134+'ОДИ МЗ РБ'!D134+ФАП!D134+Гемодиализ!E134+Гемодиализ!I134</f>
        <v>1135146</v>
      </c>
      <c r="G134" s="60">
        <f>СМП!D134</f>
        <v>0</v>
      </c>
      <c r="H134" s="60">
        <f t="shared" si="7"/>
        <v>1135146</v>
      </c>
      <c r="I134" s="60"/>
      <c r="J134" s="60"/>
      <c r="K134" s="60">
        <f t="shared" si="6"/>
        <v>1135146</v>
      </c>
    </row>
    <row r="135" spans="1:11" x14ac:dyDescent="0.2">
      <c r="A135" s="126">
        <v>126</v>
      </c>
      <c r="B135" s="115" t="s">
        <v>253</v>
      </c>
      <c r="C135" s="31" t="s">
        <v>389</v>
      </c>
      <c r="D135" s="60">
        <f>'КС '!D135+Гемодиализ!F135+Гемодиализ!G135</f>
        <v>0</v>
      </c>
      <c r="E135" s="60">
        <f>ДС!D134+Гемодиализ!H135</f>
        <v>120099</v>
      </c>
      <c r="F135" s="60">
        <f>'АПУ профилактика'!D136+'АПУ в неотл.форме'!D135+'АПУ обращения'!D136+'ОДИ ПГГ'!D135+'ОДИ МЗ РБ'!D135+ФАП!D135+Гемодиализ!E135+Гемодиализ!I135</f>
        <v>5503119</v>
      </c>
      <c r="G135" s="60">
        <f>СМП!D135</f>
        <v>0</v>
      </c>
      <c r="H135" s="60">
        <f t="shared" si="7"/>
        <v>5623218</v>
      </c>
      <c r="I135" s="60"/>
      <c r="J135" s="60"/>
      <c r="K135" s="60">
        <f t="shared" si="6"/>
        <v>5623218</v>
      </c>
    </row>
    <row r="136" spans="1:11" x14ac:dyDescent="0.2">
      <c r="A136" s="126">
        <v>127</v>
      </c>
      <c r="B136" s="14" t="s">
        <v>255</v>
      </c>
      <c r="C136" s="31" t="s">
        <v>256</v>
      </c>
      <c r="D136" s="60">
        <f>'КС '!D136+Гемодиализ!F136+Гемодиализ!G136</f>
        <v>0</v>
      </c>
      <c r="E136" s="60">
        <f>ДС!D135+Гемодиализ!H136</f>
        <v>0</v>
      </c>
      <c r="F136" s="60">
        <f>'АПУ профилактика'!D137+'АПУ в неотл.форме'!D136+'АПУ обращения'!D137+'ОДИ ПГГ'!D136+'ОДИ МЗ РБ'!D136+ФАП!D136+Гемодиализ!E136+Гемодиализ!I136</f>
        <v>0</v>
      </c>
      <c r="G136" s="60">
        <f>СМП!D136</f>
        <v>0</v>
      </c>
      <c r="H136" s="60">
        <f t="shared" si="7"/>
        <v>0</v>
      </c>
      <c r="I136" s="60">
        <f>'бюджет РБ'!E10</f>
        <v>65401966.079999998</v>
      </c>
      <c r="J136" s="60"/>
      <c r="K136" s="60">
        <f t="shared" si="6"/>
        <v>65401966.079999998</v>
      </c>
    </row>
    <row r="137" spans="1:11" x14ac:dyDescent="0.2">
      <c r="A137" s="126">
        <v>128</v>
      </c>
      <c r="B137" s="116" t="s">
        <v>257</v>
      </c>
      <c r="C137" s="31" t="s">
        <v>258</v>
      </c>
      <c r="D137" s="60">
        <f>'КС '!D137+Гемодиализ!F137+Гемодиализ!G137</f>
        <v>0</v>
      </c>
      <c r="E137" s="60">
        <f>ДС!D136+Гемодиализ!H137</f>
        <v>0</v>
      </c>
      <c r="F137" s="60">
        <f>'АПУ профилактика'!D138+'АПУ в неотл.форме'!D137+'АПУ обращения'!D138+'ОДИ ПГГ'!D137+'ОДИ МЗ РБ'!D137+ФАП!D137+Гемодиализ!E137+Гемодиализ!I137</f>
        <v>0</v>
      </c>
      <c r="G137" s="60">
        <f>СМП!D137</f>
        <v>0</v>
      </c>
      <c r="H137" s="60">
        <f t="shared" si="7"/>
        <v>0</v>
      </c>
      <c r="I137" s="60">
        <f>'бюджет РБ'!E11</f>
        <v>29768759.960000001</v>
      </c>
      <c r="J137" s="60"/>
      <c r="K137" s="60">
        <f t="shared" si="6"/>
        <v>29768759.960000001</v>
      </c>
    </row>
    <row r="138" spans="1:11" ht="24" customHeight="1" x14ac:dyDescent="0.2">
      <c r="A138" s="126">
        <v>129</v>
      </c>
      <c r="B138" s="14" t="s">
        <v>259</v>
      </c>
      <c r="C138" s="31" t="s">
        <v>260</v>
      </c>
      <c r="D138" s="60">
        <f>'КС '!D138+Гемодиализ!F138+Гемодиализ!G138</f>
        <v>0</v>
      </c>
      <c r="E138" s="60">
        <f>ДС!D137+Гемодиализ!H138</f>
        <v>0</v>
      </c>
      <c r="F138" s="60">
        <f>'АПУ профилактика'!D139+'АПУ в неотл.форме'!D138+'АПУ обращения'!D139+'ОДИ ПГГ'!D138+'ОДИ МЗ РБ'!D138+ФАП!D138+Гемодиализ!E138+Гемодиализ!I138</f>
        <v>58695567</v>
      </c>
      <c r="G138" s="60">
        <f>СМП!D138</f>
        <v>0</v>
      </c>
      <c r="H138" s="60">
        <f t="shared" ref="H138:H157" si="8">D138+E138+F138+G138</f>
        <v>58695567</v>
      </c>
      <c r="I138" s="60"/>
      <c r="J138" s="60"/>
      <c r="K138" s="60">
        <f t="shared" ref="K138:K157" si="9">H138+I138+J138</f>
        <v>58695567</v>
      </c>
    </row>
    <row r="139" spans="1:11" x14ac:dyDescent="0.2">
      <c r="A139" s="126">
        <v>130</v>
      </c>
      <c r="B139" s="115" t="s">
        <v>261</v>
      </c>
      <c r="C139" s="31" t="s">
        <v>262</v>
      </c>
      <c r="D139" s="60">
        <f>'КС '!D139+Гемодиализ!F139+Гемодиализ!G139</f>
        <v>0</v>
      </c>
      <c r="E139" s="60">
        <f>ДС!D138+Гемодиализ!H139</f>
        <v>37198761</v>
      </c>
      <c r="F139" s="60">
        <f>'АПУ профилактика'!D140+'АПУ в неотл.форме'!D139+'АПУ обращения'!D140+'ОДИ ПГГ'!D139+'ОДИ МЗ РБ'!D139+ФАП!D139+Гемодиализ!E139+Гемодиализ!I139</f>
        <v>22722</v>
      </c>
      <c r="G139" s="60">
        <f>СМП!D139</f>
        <v>0</v>
      </c>
      <c r="H139" s="60">
        <f t="shared" si="8"/>
        <v>37221483</v>
      </c>
      <c r="I139" s="60"/>
      <c r="J139" s="60"/>
      <c r="K139" s="60">
        <f t="shared" si="9"/>
        <v>37221483</v>
      </c>
    </row>
    <row r="140" spans="1:11" x14ac:dyDescent="0.2">
      <c r="A140" s="126">
        <v>131</v>
      </c>
      <c r="B140" s="116" t="s">
        <v>263</v>
      </c>
      <c r="C140" s="31" t="s">
        <v>264</v>
      </c>
      <c r="D140" s="60">
        <f>'КС '!D140+Гемодиализ!F140+Гемодиализ!G140</f>
        <v>0</v>
      </c>
      <c r="E140" s="60">
        <f>ДС!D139+Гемодиализ!H140</f>
        <v>0</v>
      </c>
      <c r="F140" s="60">
        <f>'АПУ профилактика'!D141+'АПУ в неотл.форме'!D140+'АПУ обращения'!D141+'ОДИ ПГГ'!D140+'ОДИ МЗ РБ'!D140+ФАП!D140+Гемодиализ!E140+Гемодиализ!I140</f>
        <v>249120222</v>
      </c>
      <c r="G140" s="60">
        <f>СМП!D140</f>
        <v>0</v>
      </c>
      <c r="H140" s="60">
        <f t="shared" si="8"/>
        <v>249120222</v>
      </c>
      <c r="I140" s="60"/>
      <c r="J140" s="60"/>
      <c r="K140" s="60">
        <f t="shared" si="9"/>
        <v>249120222</v>
      </c>
    </row>
    <row r="141" spans="1:11" x14ac:dyDescent="0.2">
      <c r="A141" s="126">
        <v>132</v>
      </c>
      <c r="B141" s="116" t="s">
        <v>265</v>
      </c>
      <c r="C141" s="31" t="s">
        <v>266</v>
      </c>
      <c r="D141" s="60">
        <f>'КС '!D141+Гемодиализ!F141+Гемодиализ!G141</f>
        <v>0</v>
      </c>
      <c r="E141" s="60">
        <f>ДС!D140+Гемодиализ!H141</f>
        <v>114531</v>
      </c>
      <c r="F141" s="60">
        <f>'АПУ профилактика'!D142+'АПУ в неотл.форме'!D141+'АПУ обращения'!D142+'ОДИ ПГГ'!D141+'ОДИ МЗ РБ'!D141+ФАП!D141+Гемодиализ!E141+Гемодиализ!I141</f>
        <v>0</v>
      </c>
      <c r="G141" s="60">
        <f>СМП!D141</f>
        <v>0</v>
      </c>
      <c r="H141" s="60">
        <f t="shared" si="8"/>
        <v>114531</v>
      </c>
      <c r="I141" s="60"/>
      <c r="J141" s="60"/>
      <c r="K141" s="60">
        <f t="shared" si="9"/>
        <v>114531</v>
      </c>
    </row>
    <row r="142" spans="1:11" ht="13.5" customHeight="1" x14ac:dyDescent="0.2">
      <c r="A142" s="126">
        <v>133</v>
      </c>
      <c r="B142" s="116" t="s">
        <v>267</v>
      </c>
      <c r="C142" s="31" t="s">
        <v>268</v>
      </c>
      <c r="D142" s="60">
        <f>'КС '!D142+Гемодиализ!F142+Гемодиализ!G142</f>
        <v>1883413510</v>
      </c>
      <c r="E142" s="60">
        <f>ДС!D141+Гемодиализ!H142</f>
        <v>37962669</v>
      </c>
      <c r="F142" s="60">
        <f>'АПУ профилактика'!D143+'АПУ в неотл.форме'!D142+'АПУ обращения'!D143+'ОДИ ПГГ'!D142+'ОДИ МЗ РБ'!D142+ФАП!D142+Гемодиализ!E142+Гемодиализ!I142</f>
        <v>268822123</v>
      </c>
      <c r="G142" s="60">
        <f>СМП!D142</f>
        <v>0</v>
      </c>
      <c r="H142" s="60">
        <f t="shared" si="8"/>
        <v>2190198302</v>
      </c>
      <c r="I142" s="60"/>
      <c r="J142" s="60">
        <f>'бюджет РБ'!D63</f>
        <v>16584123</v>
      </c>
      <c r="K142" s="60">
        <f t="shared" si="9"/>
        <v>2206782425</v>
      </c>
    </row>
    <row r="143" spans="1:11" x14ac:dyDescent="0.2">
      <c r="A143" s="126">
        <v>134</v>
      </c>
      <c r="B143" s="116" t="s">
        <v>269</v>
      </c>
      <c r="C143" s="31" t="s">
        <v>270</v>
      </c>
      <c r="D143" s="60">
        <f>'КС '!D143+Гемодиализ!F143+Гемодиализ!G143</f>
        <v>3141828148</v>
      </c>
      <c r="E143" s="60">
        <f>ДС!D142+Гемодиализ!H143</f>
        <v>2168744766</v>
      </c>
      <c r="F143" s="60">
        <f>'АПУ профилактика'!D144+'АПУ в неотл.форме'!D143+'АПУ обращения'!D144+'ОДИ ПГГ'!D143+'ОДИ МЗ РБ'!D143+ФАП!D143+Гемодиализ!E143+Гемодиализ!I143</f>
        <v>474547521</v>
      </c>
      <c r="G143" s="60">
        <f>СМП!D143</f>
        <v>0</v>
      </c>
      <c r="H143" s="60">
        <f t="shared" si="8"/>
        <v>5785120435</v>
      </c>
      <c r="I143" s="60"/>
      <c r="J143" s="60">
        <f>'бюджет РБ'!D61+'бюджет РБ'!D76</f>
        <v>912171044.95000005</v>
      </c>
      <c r="K143" s="60">
        <f t="shared" si="9"/>
        <v>6697291479.9499998</v>
      </c>
    </row>
    <row r="144" spans="1:11" x14ac:dyDescent="0.2">
      <c r="A144" s="126">
        <v>135</v>
      </c>
      <c r="B144" s="116" t="s">
        <v>271</v>
      </c>
      <c r="C144" s="31" t="s">
        <v>272</v>
      </c>
      <c r="D144" s="60">
        <f>'КС '!D144+Гемодиализ!F144+Гемодиализ!G144</f>
        <v>1080323118</v>
      </c>
      <c r="E144" s="60">
        <f>ДС!D143+Гемодиализ!H144</f>
        <v>4984374</v>
      </c>
      <c r="F144" s="60">
        <f>'АПУ профилактика'!D145+'АПУ в неотл.форме'!D144+'АПУ обращения'!D145+'ОДИ ПГГ'!D144+'ОДИ МЗ РБ'!D144+ФАП!D144+Гемодиализ!E144+Гемодиализ!I144</f>
        <v>60678454</v>
      </c>
      <c r="G144" s="60">
        <f>СМП!D144</f>
        <v>0</v>
      </c>
      <c r="H144" s="60">
        <f t="shared" si="8"/>
        <v>1145985946</v>
      </c>
      <c r="I144" s="60"/>
      <c r="J144" s="60"/>
      <c r="K144" s="60">
        <f t="shared" si="9"/>
        <v>1145985946</v>
      </c>
    </row>
    <row r="145" spans="1:11" x14ac:dyDescent="0.2">
      <c r="A145" s="126">
        <v>136</v>
      </c>
      <c r="B145" s="14" t="s">
        <v>273</v>
      </c>
      <c r="C145" s="31" t="s">
        <v>274</v>
      </c>
      <c r="D145" s="60">
        <f>'КС '!D145+Гемодиализ!F145+Гемодиализ!G145</f>
        <v>994536583</v>
      </c>
      <c r="E145" s="60">
        <f>ДС!D144+Гемодиализ!H145</f>
        <v>32125750</v>
      </c>
      <c r="F145" s="60">
        <f>'АПУ профилактика'!D146+'АПУ в неотл.форме'!D145+'АПУ обращения'!D146+'ОДИ ПГГ'!D145+'ОДИ МЗ РБ'!D145+ФАП!D145+Гемодиализ!E145+Гемодиализ!I145</f>
        <v>109088413</v>
      </c>
      <c r="G145" s="60">
        <f>СМП!D145</f>
        <v>0</v>
      </c>
      <c r="H145" s="60">
        <f t="shared" si="8"/>
        <v>1135750746</v>
      </c>
      <c r="I145" s="60"/>
      <c r="J145" s="60"/>
      <c r="K145" s="60">
        <f t="shared" si="9"/>
        <v>1135750746</v>
      </c>
    </row>
    <row r="146" spans="1:11" ht="10.5" customHeight="1" x14ac:dyDescent="0.2">
      <c r="A146" s="126">
        <v>137</v>
      </c>
      <c r="B146" s="116" t="s">
        <v>275</v>
      </c>
      <c r="C146" s="31" t="s">
        <v>276</v>
      </c>
      <c r="D146" s="60">
        <f>'КС '!D146+Гемодиализ!F146+Гемодиализ!G146</f>
        <v>605051997</v>
      </c>
      <c r="E146" s="60">
        <f>ДС!D145+Гемодиализ!H146</f>
        <v>260328088</v>
      </c>
      <c r="F146" s="60">
        <f>'АПУ профилактика'!D147+'АПУ в неотл.форме'!D146+'АПУ обращения'!D147+'ОДИ ПГГ'!D146+'ОДИ МЗ РБ'!D146+ФАП!D146+Гемодиализ!E146+Гемодиализ!I146</f>
        <v>30338001</v>
      </c>
      <c r="G146" s="60">
        <f>СМП!D146</f>
        <v>0</v>
      </c>
      <c r="H146" s="60">
        <f t="shared" si="8"/>
        <v>895718086</v>
      </c>
      <c r="I146" s="60"/>
      <c r="J146" s="60"/>
      <c r="K146" s="60">
        <f t="shared" si="9"/>
        <v>895718086</v>
      </c>
    </row>
    <row r="147" spans="1:11" x14ac:dyDescent="0.2">
      <c r="A147" s="126">
        <v>138</v>
      </c>
      <c r="B147" s="14" t="s">
        <v>277</v>
      </c>
      <c r="C147" s="31" t="s">
        <v>278</v>
      </c>
      <c r="D147" s="60">
        <f>'КС '!D147+Гемодиализ!F147+Гемодиализ!G147</f>
        <v>186056659</v>
      </c>
      <c r="E147" s="60">
        <f>ДС!D146+Гемодиализ!H147</f>
        <v>32995561</v>
      </c>
      <c r="F147" s="60">
        <f>'АПУ профилактика'!D148+'АПУ в неотл.форме'!D147+'АПУ обращения'!D148+'ОДИ ПГГ'!D147+'ОДИ МЗ РБ'!D147+ФАП!D147+Гемодиализ!E147+Гемодиализ!I147</f>
        <v>82105944</v>
      </c>
      <c r="G147" s="60">
        <f>СМП!D147</f>
        <v>0</v>
      </c>
      <c r="H147" s="60">
        <f t="shared" si="8"/>
        <v>301158164</v>
      </c>
      <c r="I147" s="60"/>
      <c r="J147" s="60">
        <f>'бюджет РБ'!D56</f>
        <v>22502426</v>
      </c>
      <c r="K147" s="60">
        <f t="shared" si="9"/>
        <v>323660590</v>
      </c>
    </row>
    <row r="148" spans="1:11" x14ac:dyDescent="0.2">
      <c r="A148" s="126">
        <v>139</v>
      </c>
      <c r="B148" s="14" t="s">
        <v>279</v>
      </c>
      <c r="C148" s="31" t="s">
        <v>280</v>
      </c>
      <c r="D148" s="60">
        <f>'КС '!D148+Гемодиализ!F148+Гемодиализ!G148</f>
        <v>963725913</v>
      </c>
      <c r="E148" s="60">
        <f>ДС!D147+Гемодиализ!H148</f>
        <v>28479634</v>
      </c>
      <c r="F148" s="60">
        <f>'АПУ профилактика'!D149+'АПУ в неотл.форме'!D148+'АПУ обращения'!D149+'ОДИ ПГГ'!D148+'ОДИ МЗ РБ'!D148+ФАП!D148+Гемодиализ!E148+Гемодиализ!I148</f>
        <v>83450027</v>
      </c>
      <c r="G148" s="60">
        <f>СМП!D148</f>
        <v>0</v>
      </c>
      <c r="H148" s="60">
        <f t="shared" si="8"/>
        <v>1075655574</v>
      </c>
      <c r="I148" s="60"/>
      <c r="J148" s="60"/>
      <c r="K148" s="60">
        <f t="shared" si="9"/>
        <v>1075655574</v>
      </c>
    </row>
    <row r="149" spans="1:11" x14ac:dyDescent="0.2">
      <c r="A149" s="126">
        <v>140</v>
      </c>
      <c r="B149" s="116" t="s">
        <v>281</v>
      </c>
      <c r="C149" s="31" t="s">
        <v>282</v>
      </c>
      <c r="D149" s="60">
        <f>'КС '!D149+Гемодиализ!F149+Гемодиализ!G149</f>
        <v>0</v>
      </c>
      <c r="E149" s="60">
        <f>ДС!D148+Гемодиализ!H149</f>
        <v>56261651</v>
      </c>
      <c r="F149" s="60">
        <f>'АПУ профилактика'!D150+'АПУ в неотл.форме'!D149+'АПУ обращения'!D150+'ОДИ ПГГ'!D149+'ОДИ МЗ РБ'!D149+ФАП!D149+Гемодиализ!E149+Гемодиализ!I149</f>
        <v>123335044</v>
      </c>
      <c r="G149" s="60">
        <f>СМП!D149</f>
        <v>0</v>
      </c>
      <c r="H149" s="60">
        <f t="shared" si="8"/>
        <v>179596695</v>
      </c>
      <c r="I149" s="60"/>
      <c r="J149" s="60">
        <f>'бюджет РБ'!D55</f>
        <v>24882128</v>
      </c>
      <c r="K149" s="60">
        <f t="shared" si="9"/>
        <v>204478823</v>
      </c>
    </row>
    <row r="150" spans="1:11" x14ac:dyDescent="0.2">
      <c r="A150" s="126">
        <v>141</v>
      </c>
      <c r="B150" s="116" t="s">
        <v>283</v>
      </c>
      <c r="C150" s="31" t="s">
        <v>284</v>
      </c>
      <c r="D150" s="60">
        <f>'КС '!D150+Гемодиализ!F150+Гемодиализ!G150</f>
        <v>0</v>
      </c>
      <c r="E150" s="60">
        <f>ДС!D149+Гемодиализ!H150</f>
        <v>32262928</v>
      </c>
      <c r="F150" s="60">
        <f>'АПУ профилактика'!D151+'АПУ в неотл.форме'!D150+'АПУ обращения'!D151+'ОДИ ПГГ'!D150+'ОДИ МЗ РБ'!D150+ФАП!D150+Гемодиализ!E150+Гемодиализ!I150</f>
        <v>45675485</v>
      </c>
      <c r="G150" s="60">
        <f>СМП!D150</f>
        <v>0</v>
      </c>
      <c r="H150" s="60">
        <f t="shared" si="8"/>
        <v>77938413</v>
      </c>
      <c r="I150" s="60"/>
      <c r="J150" s="60"/>
      <c r="K150" s="60">
        <f t="shared" si="9"/>
        <v>77938413</v>
      </c>
    </row>
    <row r="151" spans="1:11" x14ac:dyDescent="0.2">
      <c r="A151" s="126">
        <v>142</v>
      </c>
      <c r="B151" s="116" t="s">
        <v>285</v>
      </c>
      <c r="C151" s="31" t="s">
        <v>286</v>
      </c>
      <c r="D151" s="60">
        <f>'КС '!D151+Гемодиализ!F151+Гемодиализ!G151</f>
        <v>471006680</v>
      </c>
      <c r="E151" s="60">
        <f>ДС!D150+Гемодиализ!H151</f>
        <v>8050510</v>
      </c>
      <c r="F151" s="60">
        <f>'АПУ профилактика'!D152+'АПУ в неотл.форме'!D151+'АПУ обращения'!D152+'ОДИ ПГГ'!D151+'ОДИ МЗ РБ'!D151+ФАП!D151+Гемодиализ!E151+Гемодиализ!I151</f>
        <v>29571583</v>
      </c>
      <c r="G151" s="60">
        <f>СМП!D151</f>
        <v>0</v>
      </c>
      <c r="H151" s="60">
        <f t="shared" si="8"/>
        <v>508628773</v>
      </c>
      <c r="I151" s="60"/>
      <c r="J151" s="60"/>
      <c r="K151" s="60">
        <f t="shared" si="9"/>
        <v>508628773</v>
      </c>
    </row>
    <row r="152" spans="1:11" x14ac:dyDescent="0.2">
      <c r="A152" s="126">
        <v>143</v>
      </c>
      <c r="B152" s="14" t="s">
        <v>287</v>
      </c>
      <c r="C152" s="31" t="s">
        <v>288</v>
      </c>
      <c r="D152" s="60">
        <f>'КС '!D152+Гемодиализ!F152+Гемодиализ!G152</f>
        <v>1044985006</v>
      </c>
      <c r="E152" s="60">
        <f>ДС!D151+Гемодиализ!H152</f>
        <v>0</v>
      </c>
      <c r="F152" s="60">
        <f>'АПУ профилактика'!D153+'АПУ в неотл.форме'!D152+'АПУ обращения'!D153+'ОДИ ПГГ'!D152+'ОДИ МЗ РБ'!D152+ФАП!D152+Гемодиализ!E152+Гемодиализ!I152</f>
        <v>82127295</v>
      </c>
      <c r="G152" s="60">
        <f>СМП!D152</f>
        <v>0</v>
      </c>
      <c r="H152" s="60">
        <f t="shared" si="8"/>
        <v>1127112301</v>
      </c>
      <c r="I152" s="60"/>
      <c r="J152" s="60">
        <f>'бюджет РБ'!D70</f>
        <v>6739414</v>
      </c>
      <c r="K152" s="60">
        <f t="shared" si="9"/>
        <v>1133851715</v>
      </c>
    </row>
    <row r="153" spans="1:11" x14ac:dyDescent="0.2">
      <c r="A153" s="126">
        <v>144</v>
      </c>
      <c r="B153" s="115" t="s">
        <v>289</v>
      </c>
      <c r="C153" s="31" t="s">
        <v>290</v>
      </c>
      <c r="D153" s="60">
        <f>'КС '!D153+Гемодиализ!F153+Гемодиализ!G153</f>
        <v>1040144246</v>
      </c>
      <c r="E153" s="60">
        <f>ДС!D152+Гемодиализ!H153</f>
        <v>74696701</v>
      </c>
      <c r="F153" s="60">
        <f>'АПУ профилактика'!D154+'АПУ в неотл.форме'!D153+'АПУ обращения'!D154+'ОДИ ПГГ'!D153+'ОДИ МЗ РБ'!D153+ФАП!D153+Гемодиализ!E153+Гемодиализ!I153</f>
        <v>527417061</v>
      </c>
      <c r="G153" s="60">
        <f>СМП!D153</f>
        <v>0</v>
      </c>
      <c r="H153" s="60">
        <f t="shared" si="8"/>
        <v>1642258008</v>
      </c>
      <c r="I153" s="60"/>
      <c r="J153" s="60">
        <f>'бюджет РБ'!D58</f>
        <v>25511796</v>
      </c>
      <c r="K153" s="60">
        <f t="shared" si="9"/>
        <v>1667769804</v>
      </c>
    </row>
    <row r="154" spans="1:11" x14ac:dyDescent="0.2">
      <c r="A154" s="126">
        <v>145</v>
      </c>
      <c r="B154" s="116" t="s">
        <v>291</v>
      </c>
      <c r="C154" s="31" t="s">
        <v>292</v>
      </c>
      <c r="D154" s="60">
        <f>'КС '!D154+Гемодиализ!F154+Гемодиализ!G154</f>
        <v>1604080922</v>
      </c>
      <c r="E154" s="60">
        <f>ДС!D153+Гемодиализ!H154</f>
        <v>44995463</v>
      </c>
      <c r="F154" s="60">
        <f>'АПУ профилактика'!D155+'АПУ в неотл.форме'!D154+'АПУ обращения'!D155+'ОДИ ПГГ'!D154+'ОДИ МЗ РБ'!D154+ФАП!D154+Гемодиализ!E154+Гемодиализ!I154</f>
        <v>49643442</v>
      </c>
      <c r="G154" s="60">
        <f>СМП!D154</f>
        <v>0</v>
      </c>
      <c r="H154" s="60">
        <f t="shared" si="8"/>
        <v>1698719827</v>
      </c>
      <c r="I154" s="60"/>
      <c r="J154" s="60">
        <f>'бюджет РБ'!D60</f>
        <v>24700525</v>
      </c>
      <c r="K154" s="60">
        <f t="shared" si="9"/>
        <v>1723420352</v>
      </c>
    </row>
    <row r="155" spans="1:11" x14ac:dyDescent="0.2">
      <c r="A155" s="126">
        <v>146</v>
      </c>
      <c r="B155" s="14" t="s">
        <v>293</v>
      </c>
      <c r="C155" s="31" t="s">
        <v>294</v>
      </c>
      <c r="D155" s="60">
        <f>'КС '!D155+Гемодиализ!F155+Гемодиализ!G155</f>
        <v>0</v>
      </c>
      <c r="E155" s="60">
        <f>ДС!D154+Гемодиализ!H155</f>
        <v>0</v>
      </c>
      <c r="F155" s="60">
        <f>'АПУ профилактика'!D156+'АПУ в неотл.форме'!D155+'АПУ обращения'!D156+'ОДИ ПГГ'!D155+'ОДИ МЗ РБ'!D155+ФАП!D155+Гемодиализ!E155+Гемодиализ!I155</f>
        <v>44465638</v>
      </c>
      <c r="G155" s="60">
        <f>СМП!D155</f>
        <v>0</v>
      </c>
      <c r="H155" s="60">
        <f t="shared" si="8"/>
        <v>44465638</v>
      </c>
      <c r="I155" s="60"/>
      <c r="J155" s="60"/>
      <c r="K155" s="60">
        <f t="shared" si="9"/>
        <v>44465638</v>
      </c>
    </row>
    <row r="156" spans="1:11" x14ac:dyDescent="0.2">
      <c r="A156" s="126">
        <v>147</v>
      </c>
      <c r="B156" s="14" t="s">
        <v>295</v>
      </c>
      <c r="C156" s="31" t="s">
        <v>296</v>
      </c>
      <c r="D156" s="60">
        <f>'КС '!D156+Гемодиализ!F156+Гемодиализ!G156</f>
        <v>0</v>
      </c>
      <c r="E156" s="60">
        <f>ДС!D155+Гемодиализ!H156</f>
        <v>0</v>
      </c>
      <c r="F156" s="60">
        <f>'АПУ профилактика'!D157+'АПУ в неотл.форме'!D156+'АПУ обращения'!D157+'ОДИ ПГГ'!D156+'ОДИ МЗ РБ'!D156+ФАП!D156+Гемодиализ!E156+Гемодиализ!I156</f>
        <v>496525</v>
      </c>
      <c r="G156" s="60">
        <f>СМП!D156</f>
        <v>0</v>
      </c>
      <c r="H156" s="60">
        <f t="shared" si="8"/>
        <v>496525</v>
      </c>
      <c r="I156" s="60"/>
      <c r="J156" s="60"/>
      <c r="K156" s="60">
        <f t="shared" si="9"/>
        <v>496525</v>
      </c>
    </row>
    <row r="157" spans="1:11" ht="12.75" x14ac:dyDescent="0.2">
      <c r="A157" s="126">
        <v>148</v>
      </c>
      <c r="B157" s="124" t="s">
        <v>297</v>
      </c>
      <c r="C157" s="69" t="s">
        <v>298</v>
      </c>
      <c r="D157" s="60">
        <f>'КС '!D157+Гемодиализ!F157+Гемодиализ!G157</f>
        <v>0</v>
      </c>
      <c r="E157" s="60">
        <f>ДС!D156+Гемодиализ!H157</f>
        <v>257949877</v>
      </c>
      <c r="F157" s="60">
        <f>'АПУ профилактика'!D158+'АПУ в неотл.форме'!D157+'АПУ обращения'!D158+'ОДИ ПГГ'!D157+'ОДИ МЗ РБ'!D157+ФАП!D157+Гемодиализ!E157+Гемодиализ!I157</f>
        <v>194060071</v>
      </c>
      <c r="G157" s="60">
        <f>СМП!D157</f>
        <v>0</v>
      </c>
      <c r="H157" s="60">
        <f t="shared" si="8"/>
        <v>452009948</v>
      </c>
      <c r="I157" s="60">
        <f>'бюджет РБ'!D12</f>
        <v>82100000</v>
      </c>
      <c r="J157" s="60">
        <f>'бюджет РБ'!D72+'бюджет РБ'!D74</f>
        <v>235065143</v>
      </c>
      <c r="K157" s="60">
        <f t="shared" si="9"/>
        <v>769175091</v>
      </c>
    </row>
    <row r="158" spans="1:11" x14ac:dyDescent="0.2">
      <c r="C158" s="150"/>
      <c r="D158" s="213"/>
      <c r="E158" s="106"/>
      <c r="F158" s="106"/>
      <c r="G158" s="106"/>
      <c r="H158" s="106"/>
      <c r="I158" s="106"/>
      <c r="J158" s="106"/>
      <c r="K158" s="106"/>
    </row>
    <row r="159" spans="1:11" x14ac:dyDescent="0.2">
      <c r="E159" s="106"/>
      <c r="F159" s="106"/>
      <c r="G159" s="106"/>
      <c r="H159" s="106"/>
      <c r="I159" s="106"/>
      <c r="K159" s="106"/>
    </row>
  </sheetData>
  <mergeCells count="8">
    <mergeCell ref="A7:C7"/>
    <mergeCell ref="K4:K5"/>
    <mergeCell ref="D4:H4"/>
    <mergeCell ref="A2:K2"/>
    <mergeCell ref="A4:A5"/>
    <mergeCell ref="B4:B5"/>
    <mergeCell ref="C4:C5"/>
    <mergeCell ref="I4:J4"/>
  </mergeCells>
  <pageMargins left="0" right="0" top="0.19685039370078741" bottom="0" header="0" footer="0"/>
  <pageSetup paperSize="9" scale="80" fitToHeight="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0"/>
  <sheetViews>
    <sheetView zoomScale="110" zoomScaleNormal="110" workbookViewId="0">
      <pane xSplit="4" ySplit="5" topLeftCell="E9" activePane="bottomRight" state="frozen"/>
      <selection pane="topRight" activeCell="D1" sqref="D1"/>
      <selection pane="bottomLeft" activeCell="A7" sqref="A7"/>
      <selection pane="bottomRight" activeCell="G18" sqref="G18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4.5703125" style="2" customWidth="1"/>
    <col min="4" max="4" width="11.85546875" style="2" customWidth="1"/>
    <col min="5" max="5" width="13" style="3" customWidth="1"/>
    <col min="6" max="7" width="11" style="3" customWidth="1"/>
    <col min="8" max="8" width="12.140625" style="3" customWidth="1"/>
    <col min="9" max="9" width="11.7109375" style="3" customWidth="1"/>
    <col min="10" max="16384" width="9.140625" style="3"/>
  </cols>
  <sheetData>
    <row r="2" spans="1:10" ht="30" customHeight="1" x14ac:dyDescent="0.2">
      <c r="A2" s="264" t="s">
        <v>343</v>
      </c>
      <c r="B2" s="264"/>
      <c r="C2" s="264"/>
      <c r="D2" s="264"/>
      <c r="E2" s="264"/>
      <c r="F2" s="264"/>
      <c r="G2" s="264"/>
      <c r="H2" s="264"/>
      <c r="I2" s="62"/>
      <c r="J2" s="62"/>
    </row>
    <row r="3" spans="1:10" x14ac:dyDescent="0.2">
      <c r="C3" s="4"/>
      <c r="D3" s="4"/>
    </row>
    <row r="4" spans="1:10" s="5" customFormat="1" ht="24.75" customHeight="1" x14ac:dyDescent="0.2">
      <c r="A4" s="259" t="s">
        <v>0</v>
      </c>
      <c r="B4" s="259" t="s">
        <v>1</v>
      </c>
      <c r="C4" s="259" t="s">
        <v>2</v>
      </c>
      <c r="D4" s="266" t="s">
        <v>300</v>
      </c>
      <c r="E4" s="268" t="s">
        <v>392</v>
      </c>
      <c r="F4" s="268"/>
      <c r="G4" s="268"/>
      <c r="H4" s="268"/>
    </row>
    <row r="5" spans="1:10" ht="82.5" customHeight="1" x14ac:dyDescent="0.2">
      <c r="A5" s="260"/>
      <c r="B5" s="260"/>
      <c r="C5" s="260"/>
      <c r="D5" s="267"/>
      <c r="E5" s="37" t="s">
        <v>309</v>
      </c>
      <c r="F5" s="37" t="s">
        <v>310</v>
      </c>
      <c r="G5" s="37" t="s">
        <v>311</v>
      </c>
      <c r="H5" s="37" t="s">
        <v>312</v>
      </c>
    </row>
    <row r="6" spans="1:10" ht="13.5" customHeight="1" x14ac:dyDescent="0.2">
      <c r="A6" s="199">
        <v>1</v>
      </c>
      <c r="B6" s="199">
        <v>2</v>
      </c>
      <c r="C6" s="199">
        <v>3</v>
      </c>
      <c r="D6" s="207">
        <v>4</v>
      </c>
      <c r="E6" s="209">
        <v>5</v>
      </c>
      <c r="F6" s="209">
        <v>6</v>
      </c>
      <c r="G6" s="209">
        <v>7</v>
      </c>
      <c r="H6" s="209">
        <v>8</v>
      </c>
    </row>
    <row r="7" spans="1:10" ht="12" customHeight="1" x14ac:dyDescent="0.2">
      <c r="A7" s="244" t="s">
        <v>300</v>
      </c>
      <c r="B7" s="244"/>
      <c r="C7" s="244"/>
      <c r="D7" s="79">
        <f>D9+D8</f>
        <v>291897207</v>
      </c>
      <c r="E7" s="79">
        <f t="shared" ref="E7:H7" si="0">E9+E8</f>
        <v>29123690</v>
      </c>
      <c r="F7" s="79">
        <f t="shared" si="0"/>
        <v>1612000</v>
      </c>
      <c r="G7" s="79">
        <f t="shared" si="0"/>
        <v>209428767</v>
      </c>
      <c r="H7" s="79">
        <f t="shared" si="0"/>
        <v>51732750</v>
      </c>
      <c r="I7" s="67"/>
      <c r="J7" s="67"/>
    </row>
    <row r="8" spans="1:10" ht="12" customHeight="1" x14ac:dyDescent="0.2">
      <c r="A8" s="241" t="s">
        <v>299</v>
      </c>
      <c r="B8" s="242"/>
      <c r="C8" s="243"/>
      <c r="D8" s="76">
        <f t="shared" ref="D8" si="1">E8+F8+G8+H8</f>
        <v>17838071</v>
      </c>
      <c r="E8" s="27">
        <v>343</v>
      </c>
      <c r="F8" s="27">
        <v>0</v>
      </c>
      <c r="G8" s="27">
        <f>22661163-7292467</f>
        <v>15368696</v>
      </c>
      <c r="H8" s="27">
        <v>2469032</v>
      </c>
      <c r="I8" s="67">
        <v>7292467</v>
      </c>
      <c r="J8" s="67" t="s">
        <v>430</v>
      </c>
    </row>
    <row r="9" spans="1:10" ht="12" customHeight="1" x14ac:dyDescent="0.2">
      <c r="A9" s="241" t="s">
        <v>364</v>
      </c>
      <c r="B9" s="242"/>
      <c r="C9" s="243"/>
      <c r="D9" s="79">
        <f>SUM(D10:D157)</f>
        <v>274059136</v>
      </c>
      <c r="E9" s="79">
        <f t="shared" ref="E9:H9" si="2">SUM(E10:E157)</f>
        <v>29123347</v>
      </c>
      <c r="F9" s="79">
        <f t="shared" si="2"/>
        <v>1612000</v>
      </c>
      <c r="G9" s="79">
        <f t="shared" si="2"/>
        <v>194060071</v>
      </c>
      <c r="H9" s="79">
        <f t="shared" si="2"/>
        <v>49263718</v>
      </c>
      <c r="I9" s="67"/>
      <c r="J9" s="67"/>
    </row>
    <row r="10" spans="1:10" ht="12" customHeight="1" x14ac:dyDescent="0.2">
      <c r="A10" s="7">
        <v>1</v>
      </c>
      <c r="B10" s="8" t="s">
        <v>3</v>
      </c>
      <c r="C10" s="9" t="s">
        <v>4</v>
      </c>
      <c r="D10" s="87">
        <f>E10+F10+G10+H10</f>
        <v>0</v>
      </c>
      <c r="E10" s="10">
        <v>0</v>
      </c>
      <c r="F10" s="10">
        <v>0</v>
      </c>
      <c r="G10" s="10">
        <v>0</v>
      </c>
      <c r="H10" s="10">
        <v>0</v>
      </c>
      <c r="I10" s="67"/>
      <c r="J10" s="67"/>
    </row>
    <row r="11" spans="1:10" x14ac:dyDescent="0.2">
      <c r="A11" s="7">
        <v>2</v>
      </c>
      <c r="B11" s="11" t="s">
        <v>5</v>
      </c>
      <c r="C11" s="9" t="s">
        <v>6</v>
      </c>
      <c r="D11" s="87">
        <f t="shared" ref="D11:D74" si="3">E11+F11+G11+H11</f>
        <v>0</v>
      </c>
      <c r="E11" s="10">
        <v>0</v>
      </c>
      <c r="F11" s="10">
        <v>0</v>
      </c>
      <c r="G11" s="10">
        <v>0</v>
      </c>
      <c r="H11" s="10">
        <v>0</v>
      </c>
      <c r="I11" s="67"/>
      <c r="J11" s="67"/>
    </row>
    <row r="12" spans="1:10" x14ac:dyDescent="0.2">
      <c r="A12" s="7">
        <v>3</v>
      </c>
      <c r="B12" s="12" t="s">
        <v>7</v>
      </c>
      <c r="C12" s="13" t="s">
        <v>8</v>
      </c>
      <c r="D12" s="88">
        <f t="shared" si="3"/>
        <v>1237708</v>
      </c>
      <c r="E12" s="10">
        <v>0</v>
      </c>
      <c r="F12" s="10">
        <v>0</v>
      </c>
      <c r="G12" s="10">
        <v>0</v>
      </c>
      <c r="H12" s="10">
        <v>1237708</v>
      </c>
      <c r="I12" s="67"/>
      <c r="J12" s="67"/>
    </row>
    <row r="13" spans="1:10" ht="14.25" customHeight="1" x14ac:dyDescent="0.2">
      <c r="A13" s="7">
        <v>4</v>
      </c>
      <c r="B13" s="8" t="s">
        <v>9</v>
      </c>
      <c r="C13" s="9" t="s">
        <v>10</v>
      </c>
      <c r="D13" s="87">
        <f t="shared" si="3"/>
        <v>0</v>
      </c>
      <c r="E13" s="10">
        <v>0</v>
      </c>
      <c r="F13" s="10">
        <v>0</v>
      </c>
      <c r="G13" s="10">
        <v>0</v>
      </c>
      <c r="H13" s="10">
        <v>0</v>
      </c>
      <c r="I13" s="67"/>
      <c r="J13" s="67"/>
    </row>
    <row r="14" spans="1:10" x14ac:dyDescent="0.2">
      <c r="A14" s="7">
        <v>5</v>
      </c>
      <c r="B14" s="8" t="s">
        <v>11</v>
      </c>
      <c r="C14" s="9" t="s">
        <v>12</v>
      </c>
      <c r="D14" s="87">
        <f t="shared" si="3"/>
        <v>0</v>
      </c>
      <c r="E14" s="10">
        <v>0</v>
      </c>
      <c r="F14" s="10">
        <v>0</v>
      </c>
      <c r="G14" s="10">
        <v>0</v>
      </c>
      <c r="H14" s="10">
        <v>0</v>
      </c>
      <c r="I14" s="67"/>
      <c r="J14" s="67"/>
    </row>
    <row r="15" spans="1:10" x14ac:dyDescent="0.2">
      <c r="A15" s="7">
        <v>6</v>
      </c>
      <c r="B15" s="12" t="s">
        <v>13</v>
      </c>
      <c r="C15" s="13" t="s">
        <v>14</v>
      </c>
      <c r="D15" s="88">
        <f t="shared" si="3"/>
        <v>3103300</v>
      </c>
      <c r="E15" s="10">
        <v>0</v>
      </c>
      <c r="F15" s="10">
        <v>0</v>
      </c>
      <c r="G15" s="10">
        <v>0</v>
      </c>
      <c r="H15" s="10">
        <v>3103300</v>
      </c>
      <c r="I15" s="67"/>
      <c r="J15" s="67"/>
    </row>
    <row r="16" spans="1:10" x14ac:dyDescent="0.2">
      <c r="A16" s="7">
        <v>7</v>
      </c>
      <c r="B16" s="14" t="s">
        <v>15</v>
      </c>
      <c r="C16" s="15" t="s">
        <v>16</v>
      </c>
      <c r="D16" s="89">
        <f t="shared" si="3"/>
        <v>0</v>
      </c>
      <c r="E16" s="10">
        <v>0</v>
      </c>
      <c r="F16" s="10">
        <v>0</v>
      </c>
      <c r="G16" s="10">
        <v>0</v>
      </c>
      <c r="H16" s="10">
        <v>0</v>
      </c>
      <c r="I16" s="67"/>
      <c r="J16" s="67"/>
    </row>
    <row r="17" spans="1:10" x14ac:dyDescent="0.2">
      <c r="A17" s="7">
        <v>8</v>
      </c>
      <c r="B17" s="12" t="s">
        <v>17</v>
      </c>
      <c r="C17" s="13" t="s">
        <v>18</v>
      </c>
      <c r="D17" s="88">
        <f t="shared" si="3"/>
        <v>0</v>
      </c>
      <c r="E17" s="10">
        <v>0</v>
      </c>
      <c r="F17" s="10">
        <v>0</v>
      </c>
      <c r="G17" s="10">
        <v>0</v>
      </c>
      <c r="H17" s="10">
        <v>0</v>
      </c>
      <c r="I17" s="67"/>
      <c r="J17" s="67"/>
    </row>
    <row r="18" spans="1:10" x14ac:dyDescent="0.2">
      <c r="A18" s="7">
        <v>9</v>
      </c>
      <c r="B18" s="12" t="s">
        <v>19</v>
      </c>
      <c r="C18" s="13" t="s">
        <v>20</v>
      </c>
      <c r="D18" s="88">
        <f t="shared" si="3"/>
        <v>0</v>
      </c>
      <c r="E18" s="10">
        <v>0</v>
      </c>
      <c r="F18" s="10">
        <v>0</v>
      </c>
      <c r="G18" s="10">
        <v>0</v>
      </c>
      <c r="H18" s="10">
        <v>0</v>
      </c>
      <c r="I18" s="67"/>
      <c r="J18" s="67"/>
    </row>
    <row r="19" spans="1:10" x14ac:dyDescent="0.2">
      <c r="A19" s="7">
        <v>10</v>
      </c>
      <c r="B19" s="12" t="s">
        <v>21</v>
      </c>
      <c r="C19" s="13" t="s">
        <v>22</v>
      </c>
      <c r="D19" s="88">
        <f t="shared" si="3"/>
        <v>0</v>
      </c>
      <c r="E19" s="10">
        <v>0</v>
      </c>
      <c r="F19" s="10">
        <v>0</v>
      </c>
      <c r="G19" s="10">
        <v>0</v>
      </c>
      <c r="H19" s="10">
        <v>0</v>
      </c>
      <c r="I19" s="67"/>
      <c r="J19" s="67"/>
    </row>
    <row r="20" spans="1:10" x14ac:dyDescent="0.2">
      <c r="A20" s="7">
        <v>11</v>
      </c>
      <c r="B20" s="12" t="s">
        <v>23</v>
      </c>
      <c r="C20" s="13" t="s">
        <v>24</v>
      </c>
      <c r="D20" s="88">
        <f t="shared" si="3"/>
        <v>0</v>
      </c>
      <c r="E20" s="10">
        <v>0</v>
      </c>
      <c r="F20" s="10">
        <v>0</v>
      </c>
      <c r="G20" s="10">
        <v>0</v>
      </c>
      <c r="H20" s="10">
        <v>0</v>
      </c>
      <c r="I20" s="67"/>
      <c r="J20" s="67"/>
    </row>
    <row r="21" spans="1:10" x14ac:dyDescent="0.2">
      <c r="A21" s="7">
        <v>12</v>
      </c>
      <c r="B21" s="12" t="s">
        <v>25</v>
      </c>
      <c r="C21" s="13" t="s">
        <v>26</v>
      </c>
      <c r="D21" s="88">
        <f t="shared" si="3"/>
        <v>0</v>
      </c>
      <c r="E21" s="10">
        <v>0</v>
      </c>
      <c r="F21" s="10">
        <v>0</v>
      </c>
      <c r="G21" s="10">
        <v>0</v>
      </c>
      <c r="H21" s="10">
        <v>0</v>
      </c>
      <c r="I21" s="67"/>
      <c r="J21" s="67"/>
    </row>
    <row r="22" spans="1:10" x14ac:dyDescent="0.2">
      <c r="A22" s="7">
        <v>13</v>
      </c>
      <c r="B22" s="8" t="s">
        <v>27</v>
      </c>
      <c r="C22" s="13" t="s">
        <v>28</v>
      </c>
      <c r="D22" s="88">
        <f t="shared" si="3"/>
        <v>0</v>
      </c>
      <c r="E22" s="10">
        <v>0</v>
      </c>
      <c r="F22" s="10">
        <v>0</v>
      </c>
      <c r="G22" s="10">
        <v>0</v>
      </c>
      <c r="H22" s="10">
        <v>0</v>
      </c>
      <c r="I22" s="67"/>
      <c r="J22" s="67"/>
    </row>
    <row r="23" spans="1:10" x14ac:dyDescent="0.2">
      <c r="A23" s="7">
        <v>14</v>
      </c>
      <c r="B23" s="8" t="s">
        <v>29</v>
      </c>
      <c r="C23" s="9" t="s">
        <v>30</v>
      </c>
      <c r="D23" s="87">
        <f t="shared" si="3"/>
        <v>0</v>
      </c>
      <c r="E23" s="10">
        <v>0</v>
      </c>
      <c r="F23" s="10">
        <v>0</v>
      </c>
      <c r="G23" s="10">
        <v>0</v>
      </c>
      <c r="H23" s="10">
        <v>0</v>
      </c>
      <c r="I23" s="67"/>
      <c r="J23" s="67"/>
    </row>
    <row r="24" spans="1:10" x14ac:dyDescent="0.2">
      <c r="A24" s="7">
        <v>15</v>
      </c>
      <c r="B24" s="12" t="s">
        <v>31</v>
      </c>
      <c r="C24" s="13" t="s">
        <v>32</v>
      </c>
      <c r="D24" s="88">
        <f t="shared" si="3"/>
        <v>0</v>
      </c>
      <c r="E24" s="10">
        <v>0</v>
      </c>
      <c r="F24" s="10">
        <v>0</v>
      </c>
      <c r="G24" s="10">
        <v>0</v>
      </c>
      <c r="H24" s="10">
        <v>0</v>
      </c>
      <c r="I24" s="67"/>
      <c r="J24" s="67"/>
    </row>
    <row r="25" spans="1:10" x14ac:dyDescent="0.2">
      <c r="A25" s="7">
        <v>16</v>
      </c>
      <c r="B25" s="12" t="s">
        <v>33</v>
      </c>
      <c r="C25" s="13" t="s">
        <v>34</v>
      </c>
      <c r="D25" s="88">
        <f t="shared" si="3"/>
        <v>0</v>
      </c>
      <c r="E25" s="10">
        <v>0</v>
      </c>
      <c r="F25" s="10">
        <v>0</v>
      </c>
      <c r="G25" s="10">
        <v>0</v>
      </c>
      <c r="H25" s="10">
        <v>0</v>
      </c>
      <c r="I25" s="67"/>
      <c r="J25" s="67"/>
    </row>
    <row r="26" spans="1:10" x14ac:dyDescent="0.2">
      <c r="A26" s="7">
        <v>17</v>
      </c>
      <c r="B26" s="12" t="s">
        <v>35</v>
      </c>
      <c r="C26" s="13" t="s">
        <v>36</v>
      </c>
      <c r="D26" s="88">
        <f t="shared" si="3"/>
        <v>0</v>
      </c>
      <c r="E26" s="10">
        <v>0</v>
      </c>
      <c r="F26" s="10">
        <v>0</v>
      </c>
      <c r="G26" s="10">
        <v>0</v>
      </c>
      <c r="H26" s="10">
        <v>0</v>
      </c>
      <c r="I26" s="67"/>
      <c r="J26" s="67"/>
    </row>
    <row r="27" spans="1:10" x14ac:dyDescent="0.2">
      <c r="A27" s="7">
        <v>18</v>
      </c>
      <c r="B27" s="12" t="s">
        <v>37</v>
      </c>
      <c r="C27" s="13" t="s">
        <v>38</v>
      </c>
      <c r="D27" s="88">
        <f t="shared" si="3"/>
        <v>2985000</v>
      </c>
      <c r="E27" s="10">
        <v>0</v>
      </c>
      <c r="F27" s="10">
        <v>0</v>
      </c>
      <c r="G27" s="10">
        <v>0</v>
      </c>
      <c r="H27" s="10">
        <v>2985000</v>
      </c>
      <c r="I27" s="67"/>
      <c r="J27" s="67"/>
    </row>
    <row r="28" spans="1:10" x14ac:dyDescent="0.2">
      <c r="A28" s="7">
        <v>19</v>
      </c>
      <c r="B28" s="8" t="s">
        <v>39</v>
      </c>
      <c r="C28" s="9" t="s">
        <v>40</v>
      </c>
      <c r="D28" s="87">
        <f t="shared" si="3"/>
        <v>0</v>
      </c>
      <c r="E28" s="10">
        <v>0</v>
      </c>
      <c r="F28" s="10">
        <v>0</v>
      </c>
      <c r="G28" s="10">
        <v>0</v>
      </c>
      <c r="H28" s="10">
        <v>0</v>
      </c>
      <c r="I28" s="67"/>
      <c r="J28" s="67"/>
    </row>
    <row r="29" spans="1:10" x14ac:dyDescent="0.2">
      <c r="A29" s="7">
        <v>20</v>
      </c>
      <c r="B29" s="8" t="s">
        <v>41</v>
      </c>
      <c r="C29" s="9" t="s">
        <v>42</v>
      </c>
      <c r="D29" s="87">
        <f t="shared" si="3"/>
        <v>0</v>
      </c>
      <c r="E29" s="10">
        <v>0</v>
      </c>
      <c r="F29" s="10">
        <v>0</v>
      </c>
      <c r="G29" s="10">
        <v>0</v>
      </c>
      <c r="H29" s="10">
        <v>0</v>
      </c>
      <c r="I29" s="67"/>
      <c r="J29" s="67"/>
    </row>
    <row r="30" spans="1:10" x14ac:dyDescent="0.2">
      <c r="A30" s="7">
        <v>21</v>
      </c>
      <c r="B30" s="8" t="s">
        <v>43</v>
      </c>
      <c r="C30" s="9" t="s">
        <v>44</v>
      </c>
      <c r="D30" s="87">
        <f t="shared" si="3"/>
        <v>0</v>
      </c>
      <c r="E30" s="28">
        <v>0</v>
      </c>
      <c r="F30" s="28">
        <v>0</v>
      </c>
      <c r="G30" s="28">
        <v>0</v>
      </c>
      <c r="H30" s="28">
        <v>0</v>
      </c>
      <c r="I30" s="67"/>
      <c r="J30" s="67"/>
    </row>
    <row r="31" spans="1:10" x14ac:dyDescent="0.2">
      <c r="A31" s="7">
        <v>22</v>
      </c>
      <c r="B31" s="8" t="s">
        <v>45</v>
      </c>
      <c r="C31" s="9" t="s">
        <v>46</v>
      </c>
      <c r="D31" s="87">
        <f t="shared" si="3"/>
        <v>2388000</v>
      </c>
      <c r="E31" s="10">
        <v>0</v>
      </c>
      <c r="F31" s="10">
        <v>0</v>
      </c>
      <c r="G31" s="10">
        <v>0</v>
      </c>
      <c r="H31" s="10">
        <v>2388000</v>
      </c>
      <c r="I31" s="67"/>
      <c r="J31" s="67"/>
    </row>
    <row r="32" spans="1:10" x14ac:dyDescent="0.2">
      <c r="A32" s="7">
        <v>23</v>
      </c>
      <c r="B32" s="12" t="s">
        <v>47</v>
      </c>
      <c r="C32" s="13" t="s">
        <v>48</v>
      </c>
      <c r="D32" s="88">
        <f t="shared" si="3"/>
        <v>0</v>
      </c>
      <c r="E32" s="10">
        <v>0</v>
      </c>
      <c r="F32" s="10">
        <v>0</v>
      </c>
      <c r="G32" s="10">
        <v>0</v>
      </c>
      <c r="H32" s="10">
        <v>0</v>
      </c>
      <c r="I32" s="67"/>
      <c r="J32" s="67"/>
    </row>
    <row r="33" spans="1:10" ht="12" customHeight="1" x14ac:dyDescent="0.2">
      <c r="A33" s="7">
        <v>24</v>
      </c>
      <c r="B33" s="12" t="s">
        <v>49</v>
      </c>
      <c r="C33" s="13" t="s">
        <v>50</v>
      </c>
      <c r="D33" s="88">
        <f t="shared" si="3"/>
        <v>0</v>
      </c>
      <c r="E33" s="10">
        <v>0</v>
      </c>
      <c r="F33" s="10">
        <v>0</v>
      </c>
      <c r="G33" s="10">
        <v>0</v>
      </c>
      <c r="H33" s="10">
        <v>0</v>
      </c>
      <c r="I33" s="67"/>
      <c r="J33" s="67"/>
    </row>
    <row r="34" spans="1:10" ht="24" x14ac:dyDescent="0.2">
      <c r="A34" s="7">
        <v>25</v>
      </c>
      <c r="B34" s="12" t="s">
        <v>51</v>
      </c>
      <c r="C34" s="13" t="s">
        <v>52</v>
      </c>
      <c r="D34" s="88">
        <f t="shared" si="3"/>
        <v>0</v>
      </c>
      <c r="E34" s="10">
        <v>0</v>
      </c>
      <c r="F34" s="10">
        <v>0</v>
      </c>
      <c r="G34" s="10">
        <v>0</v>
      </c>
      <c r="H34" s="10">
        <v>0</v>
      </c>
      <c r="I34" s="67"/>
      <c r="J34" s="67"/>
    </row>
    <row r="35" spans="1:10" x14ac:dyDescent="0.2">
      <c r="A35" s="7">
        <v>26</v>
      </c>
      <c r="B35" s="8" t="s">
        <v>53</v>
      </c>
      <c r="C35" s="15" t="s">
        <v>54</v>
      </c>
      <c r="D35" s="89">
        <f t="shared" si="3"/>
        <v>1265172</v>
      </c>
      <c r="E35" s="10">
        <v>0</v>
      </c>
      <c r="F35" s="10">
        <v>1265172</v>
      </c>
      <c r="G35" s="10">
        <v>0</v>
      </c>
      <c r="H35" s="10">
        <v>0</v>
      </c>
      <c r="I35" s="67"/>
      <c r="J35" s="67"/>
    </row>
    <row r="36" spans="1:10" x14ac:dyDescent="0.2">
      <c r="A36" s="7">
        <v>27</v>
      </c>
      <c r="B36" s="12" t="s">
        <v>55</v>
      </c>
      <c r="C36" s="13" t="s">
        <v>56</v>
      </c>
      <c r="D36" s="88">
        <f t="shared" si="3"/>
        <v>5953050</v>
      </c>
      <c r="E36" s="10">
        <v>0</v>
      </c>
      <c r="F36" s="10">
        <v>0</v>
      </c>
      <c r="G36" s="10">
        <v>0</v>
      </c>
      <c r="H36" s="10">
        <v>5953050</v>
      </c>
      <c r="I36" s="67"/>
      <c r="J36" s="67"/>
    </row>
    <row r="37" spans="1:10" ht="24" customHeight="1" x14ac:dyDescent="0.2">
      <c r="A37" s="7">
        <v>28</v>
      </c>
      <c r="B37" s="12" t="s">
        <v>57</v>
      </c>
      <c r="C37" s="13" t="s">
        <v>58</v>
      </c>
      <c r="D37" s="88">
        <f t="shared" si="3"/>
        <v>0</v>
      </c>
      <c r="E37" s="10">
        <v>0</v>
      </c>
      <c r="F37" s="10">
        <v>0</v>
      </c>
      <c r="G37" s="10">
        <v>0</v>
      </c>
      <c r="H37" s="10">
        <v>0</v>
      </c>
      <c r="I37" s="67"/>
      <c r="J37" s="67"/>
    </row>
    <row r="38" spans="1:10" ht="12" customHeight="1" x14ac:dyDescent="0.2">
      <c r="A38" s="7">
        <v>29</v>
      </c>
      <c r="B38" s="8" t="s">
        <v>59</v>
      </c>
      <c r="C38" s="9" t="s">
        <v>60</v>
      </c>
      <c r="D38" s="87">
        <f t="shared" si="3"/>
        <v>0</v>
      </c>
      <c r="E38" s="10">
        <v>0</v>
      </c>
      <c r="F38" s="10">
        <v>0</v>
      </c>
      <c r="G38" s="10">
        <v>0</v>
      </c>
      <c r="H38" s="10">
        <v>0</v>
      </c>
      <c r="I38" s="67"/>
      <c r="J38" s="67"/>
    </row>
    <row r="39" spans="1:10" x14ac:dyDescent="0.2">
      <c r="A39" s="7">
        <v>30</v>
      </c>
      <c r="B39" s="11" t="s">
        <v>61</v>
      </c>
      <c r="C39" s="15" t="s">
        <v>62</v>
      </c>
      <c r="D39" s="89">
        <f t="shared" si="3"/>
        <v>0</v>
      </c>
      <c r="E39" s="10">
        <v>0</v>
      </c>
      <c r="F39" s="10">
        <v>0</v>
      </c>
      <c r="G39" s="10">
        <v>0</v>
      </c>
      <c r="H39" s="10">
        <v>0</v>
      </c>
      <c r="I39" s="67"/>
      <c r="J39" s="67"/>
    </row>
    <row r="40" spans="1:10" ht="24" x14ac:dyDescent="0.2">
      <c r="A40" s="7">
        <v>31</v>
      </c>
      <c r="B40" s="8" t="s">
        <v>63</v>
      </c>
      <c r="C40" s="9" t="s">
        <v>64</v>
      </c>
      <c r="D40" s="87">
        <f t="shared" si="3"/>
        <v>0</v>
      </c>
      <c r="E40" s="10">
        <v>0</v>
      </c>
      <c r="F40" s="10">
        <v>0</v>
      </c>
      <c r="G40" s="10">
        <v>0</v>
      </c>
      <c r="H40" s="10">
        <v>0</v>
      </c>
      <c r="I40" s="67"/>
      <c r="J40" s="67"/>
    </row>
    <row r="41" spans="1:10" x14ac:dyDescent="0.2">
      <c r="A41" s="7">
        <v>32</v>
      </c>
      <c r="B41" s="12" t="s">
        <v>65</v>
      </c>
      <c r="C41" s="13" t="s">
        <v>66</v>
      </c>
      <c r="D41" s="88">
        <f t="shared" si="3"/>
        <v>0</v>
      </c>
      <c r="E41" s="10">
        <v>0</v>
      </c>
      <c r="F41" s="10">
        <v>0</v>
      </c>
      <c r="G41" s="10">
        <v>0</v>
      </c>
      <c r="H41" s="10">
        <v>0</v>
      </c>
      <c r="I41" s="67"/>
      <c r="J41" s="67"/>
    </row>
    <row r="42" spans="1:10" x14ac:dyDescent="0.2">
      <c r="A42" s="7">
        <v>33</v>
      </c>
      <c r="B42" s="11" t="s">
        <v>67</v>
      </c>
      <c r="C42" s="9" t="s">
        <v>68</v>
      </c>
      <c r="D42" s="87">
        <f t="shared" si="3"/>
        <v>2089500</v>
      </c>
      <c r="E42" s="10">
        <v>0</v>
      </c>
      <c r="F42" s="10">
        <v>0</v>
      </c>
      <c r="G42" s="10">
        <v>0</v>
      </c>
      <c r="H42" s="10">
        <v>2089500</v>
      </c>
      <c r="I42" s="67"/>
      <c r="J42" s="67"/>
    </row>
    <row r="43" spans="1:10" x14ac:dyDescent="0.2">
      <c r="A43" s="7">
        <v>34</v>
      </c>
      <c r="B43" s="14" t="s">
        <v>69</v>
      </c>
      <c r="C43" s="15" t="s">
        <v>70</v>
      </c>
      <c r="D43" s="89">
        <f t="shared" si="3"/>
        <v>3283500</v>
      </c>
      <c r="E43" s="28">
        <v>0</v>
      </c>
      <c r="F43" s="28">
        <v>0</v>
      </c>
      <c r="G43" s="28">
        <v>0</v>
      </c>
      <c r="H43" s="28">
        <v>3283500</v>
      </c>
      <c r="I43" s="67"/>
      <c r="J43" s="67"/>
    </row>
    <row r="44" spans="1:10" x14ac:dyDescent="0.2">
      <c r="A44" s="7">
        <v>35</v>
      </c>
      <c r="B44" s="8" t="s">
        <v>71</v>
      </c>
      <c r="C44" s="9" t="s">
        <v>72</v>
      </c>
      <c r="D44" s="87">
        <f t="shared" si="3"/>
        <v>0</v>
      </c>
      <c r="E44" s="10">
        <v>0</v>
      </c>
      <c r="F44" s="10">
        <v>0</v>
      </c>
      <c r="G44" s="10">
        <v>0</v>
      </c>
      <c r="H44" s="10">
        <v>0</v>
      </c>
      <c r="I44" s="67"/>
      <c r="J44" s="67"/>
    </row>
    <row r="45" spans="1:10" x14ac:dyDescent="0.2">
      <c r="A45" s="7">
        <v>36</v>
      </c>
      <c r="B45" s="11" t="s">
        <v>73</v>
      </c>
      <c r="C45" s="9" t="s">
        <v>74</v>
      </c>
      <c r="D45" s="87">
        <f t="shared" si="3"/>
        <v>0</v>
      </c>
      <c r="E45" s="10">
        <v>0</v>
      </c>
      <c r="F45" s="10">
        <v>0</v>
      </c>
      <c r="G45" s="10">
        <v>0</v>
      </c>
      <c r="H45" s="10">
        <v>0</v>
      </c>
      <c r="I45" s="67"/>
      <c r="J45" s="67"/>
    </row>
    <row r="46" spans="1:10" x14ac:dyDescent="0.2">
      <c r="A46" s="7">
        <v>37</v>
      </c>
      <c r="B46" s="12" t="s">
        <v>75</v>
      </c>
      <c r="C46" s="13" t="s">
        <v>76</v>
      </c>
      <c r="D46" s="88">
        <f t="shared" si="3"/>
        <v>0</v>
      </c>
      <c r="E46" s="10">
        <v>0</v>
      </c>
      <c r="F46" s="10">
        <v>0</v>
      </c>
      <c r="G46" s="10">
        <v>0</v>
      </c>
      <c r="H46" s="10">
        <v>0</v>
      </c>
      <c r="I46" s="67"/>
      <c r="J46" s="67"/>
    </row>
    <row r="47" spans="1:10" x14ac:dyDescent="0.2">
      <c r="A47" s="7">
        <v>38</v>
      </c>
      <c r="B47" s="11" t="s">
        <v>77</v>
      </c>
      <c r="C47" s="9" t="s">
        <v>78</v>
      </c>
      <c r="D47" s="87">
        <f t="shared" si="3"/>
        <v>0</v>
      </c>
      <c r="E47" s="10">
        <v>0</v>
      </c>
      <c r="F47" s="10">
        <v>0</v>
      </c>
      <c r="G47" s="10">
        <v>0</v>
      </c>
      <c r="H47" s="10">
        <v>0</v>
      </c>
      <c r="I47" s="67"/>
      <c r="J47" s="67"/>
    </row>
    <row r="48" spans="1:10" x14ac:dyDescent="0.2">
      <c r="A48" s="7">
        <v>39</v>
      </c>
      <c r="B48" s="8" t="s">
        <v>79</v>
      </c>
      <c r="C48" s="9" t="s">
        <v>80</v>
      </c>
      <c r="D48" s="87">
        <f t="shared" si="3"/>
        <v>0</v>
      </c>
      <c r="E48" s="28">
        <v>0</v>
      </c>
      <c r="F48" s="28">
        <v>0</v>
      </c>
      <c r="G48" s="28">
        <v>0</v>
      </c>
      <c r="H48" s="28">
        <v>0</v>
      </c>
      <c r="I48" s="67"/>
      <c r="J48" s="67"/>
    </row>
    <row r="49" spans="1:10" x14ac:dyDescent="0.2">
      <c r="A49" s="7">
        <v>40</v>
      </c>
      <c r="B49" s="16" t="s">
        <v>81</v>
      </c>
      <c r="C49" s="17" t="s">
        <v>82</v>
      </c>
      <c r="D49" s="90">
        <f t="shared" si="3"/>
        <v>0</v>
      </c>
      <c r="E49" s="10">
        <v>0</v>
      </c>
      <c r="F49" s="10">
        <v>0</v>
      </c>
      <c r="G49" s="10">
        <v>0</v>
      </c>
      <c r="H49" s="10">
        <v>0</v>
      </c>
      <c r="I49" s="67"/>
      <c r="J49" s="67"/>
    </row>
    <row r="50" spans="1:10" x14ac:dyDescent="0.2">
      <c r="A50" s="7">
        <v>41</v>
      </c>
      <c r="B50" s="8" t="s">
        <v>83</v>
      </c>
      <c r="C50" s="9" t="s">
        <v>84</v>
      </c>
      <c r="D50" s="87">
        <f t="shared" si="3"/>
        <v>0</v>
      </c>
      <c r="E50" s="10">
        <v>0</v>
      </c>
      <c r="F50" s="10">
        <v>0</v>
      </c>
      <c r="G50" s="10">
        <v>0</v>
      </c>
      <c r="H50" s="10">
        <v>0</v>
      </c>
      <c r="I50" s="67"/>
      <c r="J50" s="67"/>
    </row>
    <row r="51" spans="1:10" x14ac:dyDescent="0.2">
      <c r="A51" s="7">
        <v>42</v>
      </c>
      <c r="B51" s="14" t="s">
        <v>85</v>
      </c>
      <c r="C51" s="15" t="s">
        <v>86</v>
      </c>
      <c r="D51" s="89">
        <f t="shared" si="3"/>
        <v>0</v>
      </c>
      <c r="E51" s="10">
        <v>0</v>
      </c>
      <c r="F51" s="10">
        <v>0</v>
      </c>
      <c r="G51" s="10">
        <v>0</v>
      </c>
      <c r="H51" s="10">
        <v>0</v>
      </c>
      <c r="I51" s="67"/>
      <c r="J51" s="67"/>
    </row>
    <row r="52" spans="1:10" x14ac:dyDescent="0.2">
      <c r="A52" s="7">
        <v>43</v>
      </c>
      <c r="B52" s="12" t="s">
        <v>87</v>
      </c>
      <c r="C52" s="13" t="s">
        <v>88</v>
      </c>
      <c r="D52" s="88">
        <f t="shared" si="3"/>
        <v>0</v>
      </c>
      <c r="E52" s="10">
        <v>0</v>
      </c>
      <c r="F52" s="10">
        <v>0</v>
      </c>
      <c r="G52" s="10">
        <v>0</v>
      </c>
      <c r="H52" s="10">
        <v>0</v>
      </c>
      <c r="I52" s="67"/>
      <c r="J52" s="67"/>
    </row>
    <row r="53" spans="1:10" x14ac:dyDescent="0.2">
      <c r="A53" s="7">
        <v>44</v>
      </c>
      <c r="B53" s="11" t="s">
        <v>89</v>
      </c>
      <c r="C53" s="9" t="s">
        <v>90</v>
      </c>
      <c r="D53" s="87">
        <f t="shared" si="3"/>
        <v>0</v>
      </c>
      <c r="E53" s="10">
        <v>0</v>
      </c>
      <c r="F53" s="10">
        <v>0</v>
      </c>
      <c r="G53" s="10">
        <v>0</v>
      </c>
      <c r="H53" s="10">
        <v>0</v>
      </c>
      <c r="I53" s="67"/>
      <c r="J53" s="67"/>
    </row>
    <row r="54" spans="1:10" x14ac:dyDescent="0.2">
      <c r="A54" s="7">
        <v>45</v>
      </c>
      <c r="B54" s="12" t="s">
        <v>91</v>
      </c>
      <c r="C54" s="13" t="s">
        <v>92</v>
      </c>
      <c r="D54" s="88">
        <f t="shared" si="3"/>
        <v>2985000</v>
      </c>
      <c r="E54" s="10">
        <v>0</v>
      </c>
      <c r="F54" s="10">
        <v>0</v>
      </c>
      <c r="G54" s="10">
        <v>0</v>
      </c>
      <c r="H54" s="10">
        <v>2985000</v>
      </c>
      <c r="I54" s="67"/>
      <c r="J54" s="67"/>
    </row>
    <row r="55" spans="1:10" x14ac:dyDescent="0.2">
      <c r="A55" s="7">
        <v>46</v>
      </c>
      <c r="B55" s="8" t="s">
        <v>93</v>
      </c>
      <c r="C55" s="9" t="s">
        <v>94</v>
      </c>
      <c r="D55" s="87">
        <f t="shared" si="3"/>
        <v>0</v>
      </c>
      <c r="E55" s="10">
        <v>0</v>
      </c>
      <c r="F55" s="10">
        <v>0</v>
      </c>
      <c r="G55" s="10">
        <v>0</v>
      </c>
      <c r="H55" s="10">
        <v>0</v>
      </c>
      <c r="I55" s="67"/>
      <c r="J55" s="67"/>
    </row>
    <row r="56" spans="1:10" ht="10.5" customHeight="1" x14ac:dyDescent="0.2">
      <c r="A56" s="7">
        <v>47</v>
      </c>
      <c r="B56" s="8" t="s">
        <v>95</v>
      </c>
      <c r="C56" s="9" t="s">
        <v>96</v>
      </c>
      <c r="D56" s="87">
        <f t="shared" si="3"/>
        <v>0</v>
      </c>
      <c r="E56" s="10">
        <v>0</v>
      </c>
      <c r="F56" s="10">
        <v>0</v>
      </c>
      <c r="G56" s="10">
        <v>0</v>
      </c>
      <c r="H56" s="10">
        <v>0</v>
      </c>
      <c r="I56" s="67"/>
      <c r="J56" s="67"/>
    </row>
    <row r="57" spans="1:10" x14ac:dyDescent="0.2">
      <c r="A57" s="7">
        <v>48</v>
      </c>
      <c r="B57" s="18" t="s">
        <v>97</v>
      </c>
      <c r="C57" s="19" t="s">
        <v>98</v>
      </c>
      <c r="D57" s="91">
        <f>E57+F57+G57+H57</f>
        <v>0</v>
      </c>
      <c r="E57" s="10">
        <v>0</v>
      </c>
      <c r="F57" s="10">
        <v>0</v>
      </c>
      <c r="G57" s="10">
        <v>0</v>
      </c>
      <c r="H57" s="10">
        <v>0</v>
      </c>
      <c r="I57" s="67"/>
      <c r="J57" s="67"/>
    </row>
    <row r="58" spans="1:10" x14ac:dyDescent="0.2">
      <c r="A58" s="7">
        <v>49</v>
      </c>
      <c r="B58" s="12" t="s">
        <v>99</v>
      </c>
      <c r="C58" s="13" t="s">
        <v>100</v>
      </c>
      <c r="D58" s="88">
        <f t="shared" si="3"/>
        <v>0</v>
      </c>
      <c r="E58" s="10">
        <v>0</v>
      </c>
      <c r="F58" s="10">
        <v>0</v>
      </c>
      <c r="G58" s="10">
        <v>0</v>
      </c>
      <c r="H58" s="10">
        <v>0</v>
      </c>
      <c r="I58" s="67"/>
      <c r="J58" s="67"/>
    </row>
    <row r="59" spans="1:10" x14ac:dyDescent="0.2">
      <c r="A59" s="7">
        <v>50</v>
      </c>
      <c r="B59" s="11" t="s">
        <v>101</v>
      </c>
      <c r="C59" s="9" t="s">
        <v>102</v>
      </c>
      <c r="D59" s="87">
        <f t="shared" si="3"/>
        <v>0</v>
      </c>
      <c r="E59" s="10">
        <v>0</v>
      </c>
      <c r="F59" s="10">
        <v>0</v>
      </c>
      <c r="G59" s="10">
        <v>0</v>
      </c>
      <c r="H59" s="10">
        <v>0</v>
      </c>
      <c r="I59" s="67"/>
      <c r="J59" s="67"/>
    </row>
    <row r="60" spans="1:10" ht="10.5" customHeight="1" x14ac:dyDescent="0.2">
      <c r="A60" s="7">
        <v>51</v>
      </c>
      <c r="B60" s="12" t="s">
        <v>103</v>
      </c>
      <c r="C60" s="13" t="s">
        <v>104</v>
      </c>
      <c r="D60" s="88">
        <f t="shared" si="3"/>
        <v>0</v>
      </c>
      <c r="E60" s="10">
        <v>0</v>
      </c>
      <c r="F60" s="10">
        <v>0</v>
      </c>
      <c r="G60" s="10">
        <v>0</v>
      </c>
      <c r="H60" s="10">
        <v>0</v>
      </c>
      <c r="I60" s="67"/>
      <c r="J60" s="67"/>
    </row>
    <row r="61" spans="1:10" x14ac:dyDescent="0.2">
      <c r="A61" s="7">
        <v>52</v>
      </c>
      <c r="B61" s="11" t="s">
        <v>105</v>
      </c>
      <c r="C61" s="9" t="s">
        <v>106</v>
      </c>
      <c r="D61" s="87">
        <f t="shared" si="3"/>
        <v>0</v>
      </c>
      <c r="E61" s="10">
        <v>0</v>
      </c>
      <c r="F61" s="10">
        <v>0</v>
      </c>
      <c r="G61" s="10">
        <v>0</v>
      </c>
      <c r="H61" s="10">
        <v>0</v>
      </c>
      <c r="I61" s="67"/>
      <c r="J61" s="67"/>
    </row>
    <row r="62" spans="1:10" x14ac:dyDescent="0.2">
      <c r="A62" s="7">
        <v>53</v>
      </c>
      <c r="B62" s="12" t="s">
        <v>107</v>
      </c>
      <c r="C62" s="13" t="s">
        <v>108</v>
      </c>
      <c r="D62" s="88">
        <f t="shared" si="3"/>
        <v>0</v>
      </c>
      <c r="E62" s="10">
        <v>0</v>
      </c>
      <c r="F62" s="10">
        <v>0</v>
      </c>
      <c r="G62" s="10">
        <v>0</v>
      </c>
      <c r="H62" s="10">
        <v>0</v>
      </c>
      <c r="I62" s="67"/>
      <c r="J62" s="67"/>
    </row>
    <row r="63" spans="1:10" x14ac:dyDescent="0.2">
      <c r="A63" s="7">
        <v>54</v>
      </c>
      <c r="B63" s="12" t="s">
        <v>109</v>
      </c>
      <c r="C63" s="13" t="s">
        <v>110</v>
      </c>
      <c r="D63" s="88">
        <f t="shared" si="3"/>
        <v>1847155</v>
      </c>
      <c r="E63" s="10">
        <v>0</v>
      </c>
      <c r="F63" s="10">
        <v>0</v>
      </c>
      <c r="G63" s="10">
        <v>0</v>
      </c>
      <c r="H63" s="10">
        <v>1847155</v>
      </c>
      <c r="I63" s="67"/>
      <c r="J63" s="67"/>
    </row>
    <row r="64" spans="1:10" x14ac:dyDescent="0.2">
      <c r="A64" s="7">
        <v>55</v>
      </c>
      <c r="B64" s="12" t="s">
        <v>111</v>
      </c>
      <c r="C64" s="13" t="s">
        <v>112</v>
      </c>
      <c r="D64" s="88">
        <f t="shared" si="3"/>
        <v>0</v>
      </c>
      <c r="E64" s="10">
        <v>0</v>
      </c>
      <c r="F64" s="10">
        <v>0</v>
      </c>
      <c r="G64" s="10">
        <v>0</v>
      </c>
      <c r="H64" s="10">
        <v>0</v>
      </c>
      <c r="I64" s="67"/>
      <c r="J64" s="67"/>
    </row>
    <row r="65" spans="1:10" x14ac:dyDescent="0.2">
      <c r="A65" s="7">
        <v>56</v>
      </c>
      <c r="B65" s="12" t="s">
        <v>113</v>
      </c>
      <c r="C65" s="13" t="s">
        <v>114</v>
      </c>
      <c r="D65" s="88">
        <f t="shared" si="3"/>
        <v>0</v>
      </c>
      <c r="E65" s="10">
        <v>0</v>
      </c>
      <c r="F65" s="10">
        <v>0</v>
      </c>
      <c r="G65" s="10">
        <v>0</v>
      </c>
      <c r="H65" s="10">
        <v>0</v>
      </c>
      <c r="I65" s="67"/>
      <c r="J65" s="67"/>
    </row>
    <row r="66" spans="1:10" x14ac:dyDescent="0.2">
      <c r="A66" s="7">
        <v>57</v>
      </c>
      <c r="B66" s="12" t="s">
        <v>115</v>
      </c>
      <c r="C66" s="13" t="s">
        <v>116</v>
      </c>
      <c r="D66" s="88">
        <f t="shared" si="3"/>
        <v>0</v>
      </c>
      <c r="E66" s="10">
        <v>0</v>
      </c>
      <c r="F66" s="10">
        <v>0</v>
      </c>
      <c r="G66" s="10">
        <v>0</v>
      </c>
      <c r="H66" s="10">
        <v>0</v>
      </c>
      <c r="I66" s="67"/>
      <c r="J66" s="67"/>
    </row>
    <row r="67" spans="1:10" ht="17.25" customHeight="1" x14ac:dyDescent="0.2">
      <c r="A67" s="7">
        <v>58</v>
      </c>
      <c r="B67" s="12" t="s">
        <v>117</v>
      </c>
      <c r="C67" s="13" t="s">
        <v>118</v>
      </c>
      <c r="D67" s="88">
        <f t="shared" si="3"/>
        <v>0</v>
      </c>
      <c r="E67" s="10">
        <v>0</v>
      </c>
      <c r="F67" s="10">
        <v>0</v>
      </c>
      <c r="G67" s="10">
        <v>0</v>
      </c>
      <c r="H67" s="10">
        <v>0</v>
      </c>
      <c r="I67" s="67"/>
      <c r="J67" s="67"/>
    </row>
    <row r="68" spans="1:10" ht="15" customHeight="1" x14ac:dyDescent="0.2">
      <c r="A68" s="7">
        <v>59</v>
      </c>
      <c r="B68" s="11" t="s">
        <v>119</v>
      </c>
      <c r="C68" s="13" t="s">
        <v>120</v>
      </c>
      <c r="D68" s="88">
        <f t="shared" si="3"/>
        <v>0</v>
      </c>
      <c r="E68" s="10">
        <v>0</v>
      </c>
      <c r="F68" s="10">
        <v>0</v>
      </c>
      <c r="G68" s="10">
        <v>0</v>
      </c>
      <c r="H68" s="10">
        <v>0</v>
      </c>
      <c r="I68" s="67"/>
      <c r="J68" s="67"/>
    </row>
    <row r="69" spans="1:10" ht="16.5" customHeight="1" x14ac:dyDescent="0.2">
      <c r="A69" s="7">
        <v>60</v>
      </c>
      <c r="B69" s="14" t="s">
        <v>121</v>
      </c>
      <c r="C69" s="15" t="s">
        <v>122</v>
      </c>
      <c r="D69" s="89">
        <f t="shared" si="3"/>
        <v>0</v>
      </c>
      <c r="E69" s="10">
        <v>0</v>
      </c>
      <c r="F69" s="10">
        <v>0</v>
      </c>
      <c r="G69" s="10">
        <v>0</v>
      </c>
      <c r="H69" s="10">
        <v>0</v>
      </c>
      <c r="I69" s="67"/>
      <c r="J69" s="67"/>
    </row>
    <row r="70" spans="1:10" ht="17.25" customHeight="1" x14ac:dyDescent="0.2">
      <c r="A70" s="7">
        <v>61</v>
      </c>
      <c r="B70" s="11" t="s">
        <v>123</v>
      </c>
      <c r="C70" s="13" t="s">
        <v>124</v>
      </c>
      <c r="D70" s="88">
        <f t="shared" si="3"/>
        <v>0</v>
      </c>
      <c r="E70" s="10">
        <v>0</v>
      </c>
      <c r="F70" s="10">
        <v>0</v>
      </c>
      <c r="G70" s="10">
        <v>0</v>
      </c>
      <c r="H70" s="10">
        <v>0</v>
      </c>
      <c r="I70" s="67"/>
      <c r="J70" s="67"/>
    </row>
    <row r="71" spans="1:10" ht="12.75" customHeight="1" x14ac:dyDescent="0.2">
      <c r="A71" s="7">
        <v>62</v>
      </c>
      <c r="B71" s="12" t="s">
        <v>125</v>
      </c>
      <c r="C71" s="13" t="s">
        <v>126</v>
      </c>
      <c r="D71" s="88">
        <f t="shared" si="3"/>
        <v>0</v>
      </c>
      <c r="E71" s="10">
        <v>0</v>
      </c>
      <c r="F71" s="10">
        <v>0</v>
      </c>
      <c r="G71" s="10">
        <v>0</v>
      </c>
      <c r="H71" s="10">
        <v>0</v>
      </c>
      <c r="I71" s="67"/>
      <c r="J71" s="67"/>
    </row>
    <row r="72" spans="1:10" ht="27.75" customHeight="1" x14ac:dyDescent="0.2">
      <c r="A72" s="7">
        <v>63</v>
      </c>
      <c r="B72" s="8" t="s">
        <v>127</v>
      </c>
      <c r="C72" s="13" t="s">
        <v>128</v>
      </c>
      <c r="D72" s="88">
        <f t="shared" si="3"/>
        <v>0</v>
      </c>
      <c r="E72" s="10">
        <v>0</v>
      </c>
      <c r="F72" s="10">
        <v>0</v>
      </c>
      <c r="G72" s="10">
        <v>0</v>
      </c>
      <c r="H72" s="10">
        <v>0</v>
      </c>
      <c r="I72" s="67"/>
      <c r="J72" s="67"/>
    </row>
    <row r="73" spans="1:10" ht="24" x14ac:dyDescent="0.2">
      <c r="A73" s="7">
        <v>64</v>
      </c>
      <c r="B73" s="8" t="s">
        <v>129</v>
      </c>
      <c r="C73" s="13" t="s">
        <v>130</v>
      </c>
      <c r="D73" s="88">
        <f t="shared" si="3"/>
        <v>0</v>
      </c>
      <c r="E73" s="10">
        <v>0</v>
      </c>
      <c r="F73" s="10">
        <v>0</v>
      </c>
      <c r="G73" s="10">
        <v>0</v>
      </c>
      <c r="H73" s="10">
        <v>0</v>
      </c>
      <c r="I73" s="67"/>
      <c r="J73" s="67"/>
    </row>
    <row r="74" spans="1:10" x14ac:dyDescent="0.2">
      <c r="A74" s="7">
        <v>65</v>
      </c>
      <c r="B74" s="11" t="s">
        <v>131</v>
      </c>
      <c r="C74" s="13" t="s">
        <v>132</v>
      </c>
      <c r="D74" s="88">
        <f t="shared" si="3"/>
        <v>0</v>
      </c>
      <c r="E74" s="10">
        <v>0</v>
      </c>
      <c r="F74" s="10">
        <v>0</v>
      </c>
      <c r="G74" s="10">
        <v>0</v>
      </c>
      <c r="H74" s="10">
        <v>0</v>
      </c>
      <c r="I74" s="67"/>
      <c r="J74" s="67"/>
    </row>
    <row r="75" spans="1:10" x14ac:dyDescent="0.2">
      <c r="A75" s="7">
        <v>66</v>
      </c>
      <c r="B75" s="8" t="s">
        <v>133</v>
      </c>
      <c r="C75" s="13" t="s">
        <v>134</v>
      </c>
      <c r="D75" s="88">
        <f t="shared" ref="D75:D138" si="4">E75+F75+G75+H75</f>
        <v>0</v>
      </c>
      <c r="E75" s="10">
        <v>0</v>
      </c>
      <c r="F75" s="10">
        <v>0</v>
      </c>
      <c r="G75" s="10">
        <v>0</v>
      </c>
      <c r="H75" s="10">
        <v>0</v>
      </c>
      <c r="I75" s="67"/>
      <c r="J75" s="67"/>
    </row>
    <row r="76" spans="1:10" x14ac:dyDescent="0.2">
      <c r="A76" s="7">
        <v>67</v>
      </c>
      <c r="B76" s="11" t="s">
        <v>135</v>
      </c>
      <c r="C76" s="13" t="s">
        <v>136</v>
      </c>
      <c r="D76" s="88">
        <f t="shared" si="4"/>
        <v>0</v>
      </c>
      <c r="E76" s="10">
        <v>0</v>
      </c>
      <c r="F76" s="10">
        <v>0</v>
      </c>
      <c r="G76" s="10">
        <v>0</v>
      </c>
      <c r="H76" s="10">
        <v>0</v>
      </c>
      <c r="I76" s="67"/>
      <c r="J76" s="67"/>
    </row>
    <row r="77" spans="1:10" x14ac:dyDescent="0.2">
      <c r="A77" s="7">
        <v>68</v>
      </c>
      <c r="B77" s="11" t="s">
        <v>137</v>
      </c>
      <c r="C77" s="13" t="s">
        <v>138</v>
      </c>
      <c r="D77" s="88">
        <f t="shared" si="4"/>
        <v>0</v>
      </c>
      <c r="E77" s="10">
        <v>0</v>
      </c>
      <c r="F77" s="10">
        <v>0</v>
      </c>
      <c r="G77" s="10">
        <v>0</v>
      </c>
      <c r="H77" s="10">
        <v>0</v>
      </c>
      <c r="I77" s="67"/>
      <c r="J77" s="67"/>
    </row>
    <row r="78" spans="1:10" x14ac:dyDescent="0.2">
      <c r="A78" s="7">
        <v>69</v>
      </c>
      <c r="B78" s="11" t="s">
        <v>139</v>
      </c>
      <c r="C78" s="13" t="s">
        <v>140</v>
      </c>
      <c r="D78" s="88">
        <f t="shared" si="4"/>
        <v>1290250</v>
      </c>
      <c r="E78" s="10">
        <v>0</v>
      </c>
      <c r="F78" s="10">
        <v>0</v>
      </c>
      <c r="G78" s="10">
        <v>0</v>
      </c>
      <c r="H78" s="10">
        <v>1290250</v>
      </c>
      <c r="I78" s="67"/>
      <c r="J78" s="67"/>
    </row>
    <row r="79" spans="1:10" x14ac:dyDescent="0.2">
      <c r="A79" s="7">
        <v>70</v>
      </c>
      <c r="B79" s="12" t="s">
        <v>141</v>
      </c>
      <c r="C79" s="13" t="s">
        <v>142</v>
      </c>
      <c r="D79" s="88">
        <f t="shared" si="4"/>
        <v>0</v>
      </c>
      <c r="E79" s="10">
        <v>0</v>
      </c>
      <c r="F79" s="10">
        <v>0</v>
      </c>
      <c r="G79" s="10">
        <v>0</v>
      </c>
      <c r="H79" s="10">
        <v>0</v>
      </c>
      <c r="I79" s="67"/>
      <c r="J79" s="67"/>
    </row>
    <row r="80" spans="1:10" x14ac:dyDescent="0.2">
      <c r="A80" s="7">
        <v>71</v>
      </c>
      <c r="B80" s="11" t="s">
        <v>143</v>
      </c>
      <c r="C80" s="9" t="s">
        <v>144</v>
      </c>
      <c r="D80" s="87">
        <f t="shared" si="4"/>
        <v>0</v>
      </c>
      <c r="E80" s="10">
        <v>0</v>
      </c>
      <c r="F80" s="10">
        <v>0</v>
      </c>
      <c r="G80" s="10">
        <v>0</v>
      </c>
      <c r="H80" s="10">
        <v>0</v>
      </c>
      <c r="I80" s="67"/>
      <c r="J80" s="67"/>
    </row>
    <row r="81" spans="1:10" x14ac:dyDescent="0.2">
      <c r="A81" s="7">
        <v>72</v>
      </c>
      <c r="B81" s="12" t="s">
        <v>145</v>
      </c>
      <c r="C81" s="13" t="s">
        <v>146</v>
      </c>
      <c r="D81" s="88">
        <f t="shared" si="4"/>
        <v>0</v>
      </c>
      <c r="E81" s="10">
        <v>0</v>
      </c>
      <c r="F81" s="10">
        <v>0</v>
      </c>
      <c r="G81" s="10">
        <v>0</v>
      </c>
      <c r="H81" s="10">
        <v>0</v>
      </c>
      <c r="I81" s="67"/>
      <c r="J81" s="67"/>
    </row>
    <row r="82" spans="1:10" x14ac:dyDescent="0.2">
      <c r="A82" s="7">
        <v>73</v>
      </c>
      <c r="B82" s="11" t="s">
        <v>147</v>
      </c>
      <c r="C82" s="13" t="s">
        <v>148</v>
      </c>
      <c r="D82" s="88">
        <f t="shared" si="4"/>
        <v>2237900</v>
      </c>
      <c r="E82" s="10">
        <v>0</v>
      </c>
      <c r="F82" s="10">
        <v>0</v>
      </c>
      <c r="G82" s="10">
        <v>0</v>
      </c>
      <c r="H82" s="10">
        <v>2237900</v>
      </c>
      <c r="I82" s="67"/>
      <c r="J82" s="67"/>
    </row>
    <row r="83" spans="1:10" x14ac:dyDescent="0.2">
      <c r="A83" s="7">
        <v>74</v>
      </c>
      <c r="B83" s="12" t="s">
        <v>149</v>
      </c>
      <c r="C83" s="13" t="s">
        <v>150</v>
      </c>
      <c r="D83" s="88">
        <f t="shared" si="4"/>
        <v>0</v>
      </c>
      <c r="E83" s="10">
        <v>0</v>
      </c>
      <c r="F83" s="10">
        <v>0</v>
      </c>
      <c r="G83" s="10">
        <v>0</v>
      </c>
      <c r="H83" s="10">
        <v>0</v>
      </c>
      <c r="I83" s="67"/>
      <c r="J83" s="67"/>
    </row>
    <row r="84" spans="1:10" x14ac:dyDescent="0.2">
      <c r="A84" s="7">
        <v>75</v>
      </c>
      <c r="B84" s="12" t="s">
        <v>151</v>
      </c>
      <c r="C84" s="13" t="s">
        <v>152</v>
      </c>
      <c r="D84" s="88">
        <f t="shared" si="4"/>
        <v>0</v>
      </c>
      <c r="E84" s="10">
        <v>0</v>
      </c>
      <c r="F84" s="10">
        <v>0</v>
      </c>
      <c r="G84" s="10">
        <v>0</v>
      </c>
      <c r="H84" s="10">
        <v>0</v>
      </c>
      <c r="I84" s="67"/>
      <c r="J84" s="67"/>
    </row>
    <row r="85" spans="1:10" ht="24" x14ac:dyDescent="0.2">
      <c r="A85" s="7">
        <v>76</v>
      </c>
      <c r="B85" s="20" t="s">
        <v>153</v>
      </c>
      <c r="C85" s="19" t="s">
        <v>154</v>
      </c>
      <c r="D85" s="91">
        <f t="shared" si="4"/>
        <v>0</v>
      </c>
      <c r="E85" s="10">
        <v>0</v>
      </c>
      <c r="F85" s="10">
        <v>0</v>
      </c>
      <c r="G85" s="10">
        <v>0</v>
      </c>
      <c r="H85" s="10">
        <v>0</v>
      </c>
      <c r="I85" s="67"/>
      <c r="J85" s="67"/>
    </row>
    <row r="86" spans="1:10" ht="24" x14ac:dyDescent="0.2">
      <c r="A86" s="7">
        <v>77</v>
      </c>
      <c r="B86" s="8" t="s">
        <v>155</v>
      </c>
      <c r="C86" s="13" t="s">
        <v>156</v>
      </c>
      <c r="D86" s="88">
        <f t="shared" si="4"/>
        <v>0</v>
      </c>
      <c r="E86" s="10">
        <v>0</v>
      </c>
      <c r="F86" s="10">
        <v>0</v>
      </c>
      <c r="G86" s="10">
        <v>0</v>
      </c>
      <c r="H86" s="10">
        <v>0</v>
      </c>
      <c r="I86" s="67"/>
      <c r="J86" s="67"/>
    </row>
    <row r="87" spans="1:10" ht="24" x14ac:dyDescent="0.2">
      <c r="A87" s="7">
        <v>78</v>
      </c>
      <c r="B87" s="11" t="s">
        <v>157</v>
      </c>
      <c r="C87" s="13" t="s">
        <v>158</v>
      </c>
      <c r="D87" s="88">
        <f t="shared" si="4"/>
        <v>0</v>
      </c>
      <c r="E87" s="10">
        <v>0</v>
      </c>
      <c r="F87" s="10">
        <v>0</v>
      </c>
      <c r="G87" s="10">
        <v>0</v>
      </c>
      <c r="H87" s="10">
        <v>0</v>
      </c>
      <c r="I87" s="67"/>
      <c r="J87" s="67"/>
    </row>
    <row r="88" spans="1:10" ht="24" x14ac:dyDescent="0.2">
      <c r="A88" s="7">
        <v>79</v>
      </c>
      <c r="B88" s="11" t="s">
        <v>159</v>
      </c>
      <c r="C88" s="13" t="s">
        <v>160</v>
      </c>
      <c r="D88" s="88">
        <f t="shared" si="4"/>
        <v>0</v>
      </c>
      <c r="E88" s="10">
        <v>0</v>
      </c>
      <c r="F88" s="10">
        <v>0</v>
      </c>
      <c r="G88" s="10">
        <v>0</v>
      </c>
      <c r="H88" s="10">
        <v>0</v>
      </c>
      <c r="I88" s="67"/>
      <c r="J88" s="67"/>
    </row>
    <row r="89" spans="1:10" ht="24" x14ac:dyDescent="0.2">
      <c r="A89" s="7">
        <v>80</v>
      </c>
      <c r="B89" s="8" t="s">
        <v>161</v>
      </c>
      <c r="C89" s="13" t="s">
        <v>162</v>
      </c>
      <c r="D89" s="88">
        <f t="shared" si="4"/>
        <v>0</v>
      </c>
      <c r="E89" s="10">
        <v>0</v>
      </c>
      <c r="F89" s="10">
        <v>0</v>
      </c>
      <c r="G89" s="10">
        <v>0</v>
      </c>
      <c r="H89" s="10">
        <v>0</v>
      </c>
      <c r="I89" s="67"/>
      <c r="J89" s="67"/>
    </row>
    <row r="90" spans="1:10" ht="24" x14ac:dyDescent="0.2">
      <c r="A90" s="7">
        <v>81</v>
      </c>
      <c r="B90" s="8" t="s">
        <v>163</v>
      </c>
      <c r="C90" s="13" t="s">
        <v>164</v>
      </c>
      <c r="D90" s="88">
        <f t="shared" si="4"/>
        <v>0</v>
      </c>
      <c r="E90" s="10">
        <v>0</v>
      </c>
      <c r="F90" s="10">
        <v>0</v>
      </c>
      <c r="G90" s="10">
        <v>0</v>
      </c>
      <c r="H90" s="10">
        <v>0</v>
      </c>
      <c r="I90" s="67"/>
      <c r="J90" s="67"/>
    </row>
    <row r="91" spans="1:10" ht="24" x14ac:dyDescent="0.2">
      <c r="A91" s="7">
        <v>82</v>
      </c>
      <c r="B91" s="8" t="s">
        <v>165</v>
      </c>
      <c r="C91" s="13" t="s">
        <v>166</v>
      </c>
      <c r="D91" s="88">
        <f t="shared" si="4"/>
        <v>0</v>
      </c>
      <c r="E91" s="10">
        <v>0</v>
      </c>
      <c r="F91" s="10">
        <v>0</v>
      </c>
      <c r="G91" s="10">
        <v>0</v>
      </c>
      <c r="H91" s="10">
        <v>0</v>
      </c>
      <c r="I91" s="67"/>
      <c r="J91" s="67"/>
    </row>
    <row r="92" spans="1:10" x14ac:dyDescent="0.2">
      <c r="A92" s="7">
        <v>83</v>
      </c>
      <c r="B92" s="12" t="s">
        <v>167</v>
      </c>
      <c r="C92" s="13" t="s">
        <v>168</v>
      </c>
      <c r="D92" s="88">
        <f t="shared" si="4"/>
        <v>0</v>
      </c>
      <c r="E92" s="10">
        <v>0</v>
      </c>
      <c r="F92" s="10">
        <v>0</v>
      </c>
      <c r="G92" s="10">
        <v>0</v>
      </c>
      <c r="H92" s="10">
        <v>0</v>
      </c>
      <c r="I92" s="67"/>
      <c r="J92" s="67"/>
    </row>
    <row r="93" spans="1:10" x14ac:dyDescent="0.2">
      <c r="A93" s="7">
        <v>84</v>
      </c>
      <c r="B93" s="8" t="s">
        <v>169</v>
      </c>
      <c r="C93" s="13" t="s">
        <v>170</v>
      </c>
      <c r="D93" s="88">
        <f t="shared" si="4"/>
        <v>0</v>
      </c>
      <c r="E93" s="10">
        <v>0</v>
      </c>
      <c r="F93" s="10">
        <v>0</v>
      </c>
      <c r="G93" s="10">
        <v>0</v>
      </c>
      <c r="H93" s="10">
        <v>0</v>
      </c>
      <c r="I93" s="67"/>
      <c r="J93" s="67"/>
    </row>
    <row r="94" spans="1:10" x14ac:dyDescent="0.2">
      <c r="A94" s="7">
        <v>85</v>
      </c>
      <c r="B94" s="12" t="s">
        <v>171</v>
      </c>
      <c r="C94" s="13" t="s">
        <v>172</v>
      </c>
      <c r="D94" s="88">
        <f t="shared" si="4"/>
        <v>0</v>
      </c>
      <c r="E94" s="10">
        <v>0</v>
      </c>
      <c r="F94" s="10">
        <v>0</v>
      </c>
      <c r="G94" s="10">
        <v>0</v>
      </c>
      <c r="H94" s="10">
        <v>0</v>
      </c>
      <c r="I94" s="67"/>
      <c r="J94" s="67"/>
    </row>
    <row r="95" spans="1:10" x14ac:dyDescent="0.2">
      <c r="A95" s="7">
        <v>86</v>
      </c>
      <c r="B95" s="14" t="s">
        <v>173</v>
      </c>
      <c r="C95" s="15" t="s">
        <v>174</v>
      </c>
      <c r="D95" s="89">
        <f t="shared" si="4"/>
        <v>0</v>
      </c>
      <c r="E95" s="10">
        <v>0</v>
      </c>
      <c r="F95" s="10">
        <v>0</v>
      </c>
      <c r="G95" s="10">
        <v>0</v>
      </c>
      <c r="H95" s="10">
        <v>0</v>
      </c>
      <c r="I95" s="67"/>
      <c r="J95" s="67"/>
    </row>
    <row r="96" spans="1:10" x14ac:dyDescent="0.2">
      <c r="A96" s="7">
        <v>87</v>
      </c>
      <c r="B96" s="8" t="s">
        <v>175</v>
      </c>
      <c r="C96" s="13" t="s">
        <v>176</v>
      </c>
      <c r="D96" s="88">
        <f t="shared" si="4"/>
        <v>0</v>
      </c>
      <c r="E96" s="10">
        <v>0</v>
      </c>
      <c r="F96" s="10">
        <v>0</v>
      </c>
      <c r="G96" s="10">
        <v>0</v>
      </c>
      <c r="H96" s="10">
        <v>0</v>
      </c>
      <c r="I96" s="67"/>
      <c r="J96" s="67"/>
    </row>
    <row r="97" spans="1:10" x14ac:dyDescent="0.2">
      <c r="A97" s="7">
        <v>88</v>
      </c>
      <c r="B97" s="8" t="s">
        <v>177</v>
      </c>
      <c r="C97" s="13" t="s">
        <v>178</v>
      </c>
      <c r="D97" s="88">
        <f t="shared" si="4"/>
        <v>3253800</v>
      </c>
      <c r="E97" s="10">
        <v>0</v>
      </c>
      <c r="F97" s="10">
        <v>0</v>
      </c>
      <c r="G97" s="10">
        <v>0</v>
      </c>
      <c r="H97" s="10">
        <v>3253800</v>
      </c>
      <c r="I97" s="67"/>
      <c r="J97" s="67"/>
    </row>
    <row r="98" spans="1:10" ht="13.5" customHeight="1" x14ac:dyDescent="0.2">
      <c r="A98" s="7">
        <v>89</v>
      </c>
      <c r="B98" s="14" t="s">
        <v>179</v>
      </c>
      <c r="C98" s="15" t="s">
        <v>180</v>
      </c>
      <c r="D98" s="89">
        <f t="shared" si="4"/>
        <v>0</v>
      </c>
      <c r="E98" s="10">
        <v>0</v>
      </c>
      <c r="F98" s="10">
        <v>0</v>
      </c>
      <c r="G98" s="10">
        <v>0</v>
      </c>
      <c r="H98" s="10">
        <v>0</v>
      </c>
      <c r="I98" s="67"/>
      <c r="J98" s="67"/>
    </row>
    <row r="99" spans="1:10" ht="14.25" customHeight="1" x14ac:dyDescent="0.2">
      <c r="A99" s="7">
        <v>90</v>
      </c>
      <c r="B99" s="8" t="s">
        <v>181</v>
      </c>
      <c r="C99" s="13" t="s">
        <v>182</v>
      </c>
      <c r="D99" s="88">
        <f t="shared" si="4"/>
        <v>0</v>
      </c>
      <c r="E99" s="10">
        <v>0</v>
      </c>
      <c r="F99" s="10">
        <v>0</v>
      </c>
      <c r="G99" s="10">
        <v>0</v>
      </c>
      <c r="H99" s="10">
        <v>0</v>
      </c>
      <c r="I99" s="67"/>
      <c r="J99" s="67"/>
    </row>
    <row r="100" spans="1:10" x14ac:dyDescent="0.2">
      <c r="A100" s="7">
        <v>91</v>
      </c>
      <c r="B100" s="14" t="s">
        <v>183</v>
      </c>
      <c r="C100" s="15" t="s">
        <v>184</v>
      </c>
      <c r="D100" s="89">
        <f t="shared" si="4"/>
        <v>2484675</v>
      </c>
      <c r="E100" s="10">
        <v>0</v>
      </c>
      <c r="F100" s="10">
        <v>0</v>
      </c>
      <c r="G100" s="10">
        <v>0</v>
      </c>
      <c r="H100" s="10">
        <v>2484675</v>
      </c>
      <c r="I100" s="67"/>
      <c r="J100" s="67"/>
    </row>
    <row r="101" spans="1:10" x14ac:dyDescent="0.2">
      <c r="A101" s="7">
        <v>92</v>
      </c>
      <c r="B101" s="11" t="s">
        <v>185</v>
      </c>
      <c r="C101" s="13" t="s">
        <v>186</v>
      </c>
      <c r="D101" s="88">
        <f t="shared" si="4"/>
        <v>0</v>
      </c>
      <c r="E101" s="10">
        <v>0</v>
      </c>
      <c r="F101" s="10">
        <v>0</v>
      </c>
      <c r="G101" s="10">
        <v>0</v>
      </c>
      <c r="H101" s="10">
        <v>0</v>
      </c>
      <c r="I101" s="67"/>
      <c r="J101" s="67"/>
    </row>
    <row r="102" spans="1:10" x14ac:dyDescent="0.2">
      <c r="A102" s="7">
        <v>93</v>
      </c>
      <c r="B102" s="12" t="s">
        <v>187</v>
      </c>
      <c r="C102" s="13" t="s">
        <v>188</v>
      </c>
      <c r="D102" s="88">
        <f t="shared" si="4"/>
        <v>167260</v>
      </c>
      <c r="E102" s="10">
        <v>167260</v>
      </c>
      <c r="F102" s="10">
        <v>0</v>
      </c>
      <c r="G102" s="10">
        <v>0</v>
      </c>
      <c r="H102" s="10">
        <v>0</v>
      </c>
      <c r="I102" s="67"/>
      <c r="J102" s="67"/>
    </row>
    <row r="103" spans="1:10" ht="24" x14ac:dyDescent="0.2">
      <c r="A103" s="7">
        <v>94</v>
      </c>
      <c r="B103" s="11" t="s">
        <v>189</v>
      </c>
      <c r="C103" s="9" t="s">
        <v>190</v>
      </c>
      <c r="D103" s="87">
        <f t="shared" si="4"/>
        <v>0</v>
      </c>
      <c r="E103" s="10">
        <v>0</v>
      </c>
      <c r="F103" s="10">
        <v>0</v>
      </c>
      <c r="G103" s="10">
        <v>0</v>
      </c>
      <c r="H103" s="10">
        <v>0</v>
      </c>
      <c r="I103" s="67"/>
      <c r="J103" s="67"/>
    </row>
    <row r="104" spans="1:10" x14ac:dyDescent="0.2">
      <c r="A104" s="7">
        <v>95</v>
      </c>
      <c r="B104" s="11" t="s">
        <v>191</v>
      </c>
      <c r="C104" s="15" t="s">
        <v>192</v>
      </c>
      <c r="D104" s="89">
        <f t="shared" si="4"/>
        <v>0</v>
      </c>
      <c r="E104" s="10">
        <v>0</v>
      </c>
      <c r="F104" s="10">
        <v>0</v>
      </c>
      <c r="G104" s="10">
        <v>0</v>
      </c>
      <c r="H104" s="10">
        <v>0</v>
      </c>
      <c r="I104" s="67"/>
      <c r="J104" s="67"/>
    </row>
    <row r="105" spans="1:10" x14ac:dyDescent="0.2">
      <c r="A105" s="7">
        <v>96</v>
      </c>
      <c r="B105" s="12" t="s">
        <v>193</v>
      </c>
      <c r="C105" s="13" t="s">
        <v>194</v>
      </c>
      <c r="D105" s="88">
        <f t="shared" si="4"/>
        <v>581641</v>
      </c>
      <c r="E105" s="10">
        <v>0</v>
      </c>
      <c r="F105" s="10">
        <v>0</v>
      </c>
      <c r="G105" s="10">
        <v>0</v>
      </c>
      <c r="H105" s="10">
        <v>581641</v>
      </c>
      <c r="I105" s="67"/>
      <c r="J105" s="67"/>
    </row>
    <row r="106" spans="1:10" x14ac:dyDescent="0.2">
      <c r="A106" s="7">
        <v>97</v>
      </c>
      <c r="B106" s="11" t="s">
        <v>195</v>
      </c>
      <c r="C106" s="21" t="s">
        <v>196</v>
      </c>
      <c r="D106" s="92">
        <f t="shared" si="4"/>
        <v>0</v>
      </c>
      <c r="E106" s="10">
        <v>0</v>
      </c>
      <c r="F106" s="10">
        <v>0</v>
      </c>
      <c r="G106" s="10">
        <v>0</v>
      </c>
      <c r="H106" s="10">
        <v>0</v>
      </c>
      <c r="I106" s="67"/>
      <c r="J106" s="67"/>
    </row>
    <row r="107" spans="1:10" x14ac:dyDescent="0.2">
      <c r="A107" s="7">
        <v>98</v>
      </c>
      <c r="B107" s="12" t="s">
        <v>197</v>
      </c>
      <c r="C107" s="13" t="s">
        <v>198</v>
      </c>
      <c r="D107" s="88">
        <f t="shared" si="4"/>
        <v>0</v>
      </c>
      <c r="E107" s="10">
        <v>0</v>
      </c>
      <c r="F107" s="10">
        <v>0</v>
      </c>
      <c r="G107" s="10">
        <v>0</v>
      </c>
      <c r="H107" s="10">
        <v>0</v>
      </c>
      <c r="I107" s="67"/>
      <c r="J107" s="67"/>
    </row>
    <row r="108" spans="1:10" x14ac:dyDescent="0.2">
      <c r="A108" s="7">
        <v>99</v>
      </c>
      <c r="B108" s="12" t="s">
        <v>199</v>
      </c>
      <c r="C108" s="13" t="s">
        <v>200</v>
      </c>
      <c r="D108" s="88">
        <f t="shared" si="4"/>
        <v>0</v>
      </c>
      <c r="E108" s="10">
        <v>0</v>
      </c>
      <c r="F108" s="10">
        <v>0</v>
      </c>
      <c r="G108" s="10">
        <v>0</v>
      </c>
      <c r="H108" s="10">
        <v>0</v>
      </c>
      <c r="I108" s="67"/>
      <c r="J108" s="67"/>
    </row>
    <row r="109" spans="1:10" x14ac:dyDescent="0.2">
      <c r="A109" s="7">
        <v>100</v>
      </c>
      <c r="B109" s="11" t="s">
        <v>201</v>
      </c>
      <c r="C109" s="15" t="s">
        <v>202</v>
      </c>
      <c r="D109" s="89">
        <f t="shared" si="4"/>
        <v>0</v>
      </c>
      <c r="E109" s="10">
        <v>0</v>
      </c>
      <c r="F109" s="10">
        <v>0</v>
      </c>
      <c r="G109" s="10">
        <v>0</v>
      </c>
      <c r="H109" s="10">
        <v>0</v>
      </c>
      <c r="I109" s="67"/>
      <c r="J109" s="67"/>
    </row>
    <row r="110" spans="1:10" x14ac:dyDescent="0.2">
      <c r="A110" s="7">
        <v>101</v>
      </c>
      <c r="B110" s="11" t="s">
        <v>203</v>
      </c>
      <c r="C110" s="9" t="s">
        <v>204</v>
      </c>
      <c r="D110" s="87">
        <f t="shared" si="4"/>
        <v>0</v>
      </c>
      <c r="E110" s="10">
        <v>0</v>
      </c>
      <c r="F110" s="10">
        <v>0</v>
      </c>
      <c r="G110" s="10">
        <v>0</v>
      </c>
      <c r="H110" s="10">
        <v>0</v>
      </c>
      <c r="I110" s="67"/>
      <c r="J110" s="67"/>
    </row>
    <row r="111" spans="1:10" x14ac:dyDescent="0.2">
      <c r="A111" s="7">
        <v>102</v>
      </c>
      <c r="B111" s="8" t="s">
        <v>205</v>
      </c>
      <c r="C111" s="9" t="s">
        <v>206</v>
      </c>
      <c r="D111" s="87">
        <f t="shared" si="4"/>
        <v>0</v>
      </c>
      <c r="E111" s="10">
        <v>0</v>
      </c>
      <c r="F111" s="10">
        <v>0</v>
      </c>
      <c r="G111" s="10">
        <v>0</v>
      </c>
      <c r="H111" s="10">
        <v>0</v>
      </c>
      <c r="I111" s="67"/>
      <c r="J111" s="67"/>
    </row>
    <row r="112" spans="1:10" x14ac:dyDescent="0.2">
      <c r="A112" s="7">
        <v>103</v>
      </c>
      <c r="B112" s="8" t="s">
        <v>207</v>
      </c>
      <c r="C112" s="9" t="s">
        <v>208</v>
      </c>
      <c r="D112" s="87">
        <f t="shared" si="4"/>
        <v>0</v>
      </c>
      <c r="E112" s="10">
        <v>0</v>
      </c>
      <c r="F112" s="10">
        <v>0</v>
      </c>
      <c r="G112" s="10">
        <v>0</v>
      </c>
      <c r="H112" s="10">
        <v>0</v>
      </c>
      <c r="I112" s="67"/>
      <c r="J112" s="67"/>
    </row>
    <row r="113" spans="1:10" x14ac:dyDescent="0.2">
      <c r="A113" s="7">
        <v>104</v>
      </c>
      <c r="B113" s="12" t="s">
        <v>209</v>
      </c>
      <c r="C113" s="13" t="s">
        <v>210</v>
      </c>
      <c r="D113" s="88">
        <f t="shared" si="4"/>
        <v>0</v>
      </c>
      <c r="E113" s="10">
        <v>0</v>
      </c>
      <c r="F113" s="10">
        <v>0</v>
      </c>
      <c r="G113" s="10">
        <v>0</v>
      </c>
      <c r="H113" s="10">
        <v>0</v>
      </c>
      <c r="I113" s="67"/>
      <c r="J113" s="67"/>
    </row>
    <row r="114" spans="1:10" x14ac:dyDescent="0.2">
      <c r="A114" s="7">
        <v>105</v>
      </c>
      <c r="B114" s="14" t="s">
        <v>211</v>
      </c>
      <c r="C114" s="15" t="s">
        <v>212</v>
      </c>
      <c r="D114" s="89">
        <f t="shared" si="4"/>
        <v>0</v>
      </c>
      <c r="E114" s="10">
        <v>0</v>
      </c>
      <c r="F114" s="10">
        <v>0</v>
      </c>
      <c r="G114" s="10">
        <v>0</v>
      </c>
      <c r="H114" s="10">
        <v>0</v>
      </c>
      <c r="I114" s="67"/>
      <c r="J114" s="67"/>
    </row>
    <row r="115" spans="1:10" x14ac:dyDescent="0.2">
      <c r="A115" s="7">
        <v>106</v>
      </c>
      <c r="B115" s="8" t="s">
        <v>213</v>
      </c>
      <c r="C115" s="9" t="s">
        <v>214</v>
      </c>
      <c r="D115" s="87">
        <f t="shared" si="4"/>
        <v>0</v>
      </c>
      <c r="E115" s="10">
        <v>0</v>
      </c>
      <c r="F115" s="10">
        <v>0</v>
      </c>
      <c r="G115" s="10">
        <v>0</v>
      </c>
      <c r="H115" s="10">
        <v>0</v>
      </c>
      <c r="I115" s="67"/>
      <c r="J115" s="67"/>
    </row>
    <row r="116" spans="1:10" x14ac:dyDescent="0.2">
      <c r="A116" s="7">
        <v>107</v>
      </c>
      <c r="B116" s="11" t="s">
        <v>215</v>
      </c>
      <c r="C116" s="9" t="s">
        <v>216</v>
      </c>
      <c r="D116" s="87">
        <f t="shared" si="4"/>
        <v>1068830</v>
      </c>
      <c r="E116" s="10">
        <v>0</v>
      </c>
      <c r="F116" s="10">
        <v>0</v>
      </c>
      <c r="G116" s="10">
        <v>0</v>
      </c>
      <c r="H116" s="10">
        <v>1068830</v>
      </c>
      <c r="I116" s="67"/>
      <c r="J116" s="67"/>
    </row>
    <row r="117" spans="1:10" x14ac:dyDescent="0.2">
      <c r="A117" s="7">
        <v>108</v>
      </c>
      <c r="B117" s="12" t="s">
        <v>217</v>
      </c>
      <c r="C117" s="13" t="s">
        <v>218</v>
      </c>
      <c r="D117" s="88">
        <f t="shared" si="4"/>
        <v>0</v>
      </c>
      <c r="E117" s="10">
        <v>0</v>
      </c>
      <c r="F117" s="10">
        <v>0</v>
      </c>
      <c r="G117" s="10">
        <v>0</v>
      </c>
      <c r="H117" s="10">
        <v>0</v>
      </c>
      <c r="I117" s="67"/>
      <c r="J117" s="67"/>
    </row>
    <row r="118" spans="1:10" ht="12" customHeight="1" x14ac:dyDescent="0.2">
      <c r="A118" s="7">
        <v>109</v>
      </c>
      <c r="B118" s="12" t="s">
        <v>219</v>
      </c>
      <c r="C118" s="13" t="s">
        <v>220</v>
      </c>
      <c r="D118" s="88">
        <f t="shared" si="4"/>
        <v>0</v>
      </c>
      <c r="E118" s="10">
        <v>0</v>
      </c>
      <c r="F118" s="10">
        <v>0</v>
      </c>
      <c r="G118" s="10">
        <v>0</v>
      </c>
      <c r="H118" s="10">
        <v>0</v>
      </c>
      <c r="I118" s="67"/>
      <c r="J118" s="67"/>
    </row>
    <row r="119" spans="1:10" x14ac:dyDescent="0.2">
      <c r="A119" s="7">
        <v>110</v>
      </c>
      <c r="B119" s="8" t="s">
        <v>221</v>
      </c>
      <c r="C119" s="9" t="s">
        <v>222</v>
      </c>
      <c r="D119" s="87">
        <f t="shared" si="4"/>
        <v>0</v>
      </c>
      <c r="E119" s="10">
        <v>0</v>
      </c>
      <c r="F119" s="10">
        <v>0</v>
      </c>
      <c r="G119" s="10">
        <v>0</v>
      </c>
      <c r="H119" s="10">
        <v>0</v>
      </c>
      <c r="I119" s="67"/>
      <c r="J119" s="67"/>
    </row>
    <row r="120" spans="1:10" x14ac:dyDescent="0.2">
      <c r="A120" s="7">
        <v>111</v>
      </c>
      <c r="B120" s="11" t="s">
        <v>223</v>
      </c>
      <c r="C120" s="9" t="s">
        <v>224</v>
      </c>
      <c r="D120" s="87">
        <f t="shared" si="4"/>
        <v>0</v>
      </c>
      <c r="E120" s="10">
        <v>0</v>
      </c>
      <c r="F120" s="10">
        <v>0</v>
      </c>
      <c r="G120" s="10">
        <v>0</v>
      </c>
      <c r="H120" s="10">
        <v>0</v>
      </c>
      <c r="I120" s="67"/>
      <c r="J120" s="67"/>
    </row>
    <row r="121" spans="1:10" x14ac:dyDescent="0.2">
      <c r="A121" s="7">
        <v>112</v>
      </c>
      <c r="B121" s="8" t="s">
        <v>225</v>
      </c>
      <c r="C121" s="13" t="s">
        <v>226</v>
      </c>
      <c r="D121" s="88">
        <f t="shared" si="4"/>
        <v>0</v>
      </c>
      <c r="E121" s="10">
        <v>0</v>
      </c>
      <c r="F121" s="10">
        <v>0</v>
      </c>
      <c r="G121" s="10">
        <v>0</v>
      </c>
      <c r="H121" s="10">
        <v>0</v>
      </c>
      <c r="I121" s="67"/>
      <c r="J121" s="67"/>
    </row>
    <row r="122" spans="1:10" x14ac:dyDescent="0.2">
      <c r="A122" s="7">
        <v>113</v>
      </c>
      <c r="B122" s="8" t="s">
        <v>227</v>
      </c>
      <c r="C122" s="9" t="s">
        <v>228</v>
      </c>
      <c r="D122" s="87">
        <f t="shared" si="4"/>
        <v>0</v>
      </c>
      <c r="E122" s="10">
        <v>0</v>
      </c>
      <c r="F122" s="10">
        <v>0</v>
      </c>
      <c r="G122" s="10">
        <v>0</v>
      </c>
      <c r="H122" s="10">
        <v>0</v>
      </c>
      <c r="I122" s="67"/>
      <c r="J122" s="67"/>
    </row>
    <row r="123" spans="1:10" x14ac:dyDescent="0.2">
      <c r="A123" s="7">
        <v>114</v>
      </c>
      <c r="B123" s="12" t="s">
        <v>229</v>
      </c>
      <c r="C123" s="13" t="s">
        <v>230</v>
      </c>
      <c r="D123" s="88">
        <f t="shared" si="4"/>
        <v>0</v>
      </c>
      <c r="E123" s="10">
        <v>0</v>
      </c>
      <c r="F123" s="10">
        <v>0</v>
      </c>
      <c r="G123" s="10">
        <v>0</v>
      </c>
      <c r="H123" s="10">
        <v>0</v>
      </c>
      <c r="I123" s="67"/>
      <c r="J123" s="67"/>
    </row>
    <row r="124" spans="1:10" ht="13.5" customHeight="1" x14ac:dyDescent="0.2">
      <c r="A124" s="7">
        <v>115</v>
      </c>
      <c r="B124" s="12" t="s">
        <v>231</v>
      </c>
      <c r="C124" s="13" t="s">
        <v>232</v>
      </c>
      <c r="D124" s="88">
        <f t="shared" si="4"/>
        <v>0</v>
      </c>
      <c r="E124" s="10">
        <v>0</v>
      </c>
      <c r="F124" s="10">
        <v>0</v>
      </c>
      <c r="G124" s="10">
        <v>0</v>
      </c>
      <c r="H124" s="10">
        <v>0</v>
      </c>
      <c r="I124" s="67"/>
      <c r="J124" s="67"/>
    </row>
    <row r="125" spans="1:10" x14ac:dyDescent="0.2">
      <c r="A125" s="7">
        <v>116</v>
      </c>
      <c r="B125" s="12" t="s">
        <v>233</v>
      </c>
      <c r="C125" s="13" t="s">
        <v>234</v>
      </c>
      <c r="D125" s="88">
        <f t="shared" si="4"/>
        <v>0</v>
      </c>
      <c r="E125" s="10">
        <v>0</v>
      </c>
      <c r="F125" s="10">
        <v>0</v>
      </c>
      <c r="G125" s="10">
        <v>0</v>
      </c>
      <c r="H125" s="10">
        <v>0</v>
      </c>
      <c r="I125" s="67"/>
      <c r="J125" s="67"/>
    </row>
    <row r="126" spans="1:10" x14ac:dyDescent="0.2">
      <c r="A126" s="7">
        <v>117</v>
      </c>
      <c r="B126" s="12" t="s">
        <v>235</v>
      </c>
      <c r="C126" s="13" t="s">
        <v>236</v>
      </c>
      <c r="D126" s="88">
        <f t="shared" si="4"/>
        <v>0</v>
      </c>
      <c r="E126" s="10">
        <v>0</v>
      </c>
      <c r="F126" s="10">
        <v>0</v>
      </c>
      <c r="G126" s="10">
        <v>0</v>
      </c>
      <c r="H126" s="10">
        <v>0</v>
      </c>
      <c r="I126" s="67"/>
      <c r="J126" s="67"/>
    </row>
    <row r="127" spans="1:10" x14ac:dyDescent="0.2">
      <c r="A127" s="7">
        <v>118</v>
      </c>
      <c r="B127" s="12" t="s">
        <v>237</v>
      </c>
      <c r="C127" s="13" t="s">
        <v>238</v>
      </c>
      <c r="D127" s="88">
        <f t="shared" si="4"/>
        <v>0</v>
      </c>
      <c r="E127" s="10">
        <v>0</v>
      </c>
      <c r="F127" s="10">
        <v>0</v>
      </c>
      <c r="G127" s="10">
        <v>0</v>
      </c>
      <c r="H127" s="10">
        <v>0</v>
      </c>
      <c r="I127" s="67"/>
      <c r="J127" s="67"/>
    </row>
    <row r="128" spans="1:10" ht="12.75" customHeight="1" x14ac:dyDescent="0.2">
      <c r="A128" s="7">
        <v>119</v>
      </c>
      <c r="B128" s="12" t="s">
        <v>239</v>
      </c>
      <c r="C128" s="13" t="s">
        <v>240</v>
      </c>
      <c r="D128" s="88">
        <f t="shared" si="4"/>
        <v>0</v>
      </c>
      <c r="E128" s="10">
        <v>0</v>
      </c>
      <c r="F128" s="10">
        <v>0</v>
      </c>
      <c r="G128" s="10">
        <v>0</v>
      </c>
      <c r="H128" s="10">
        <v>0</v>
      </c>
      <c r="I128" s="67"/>
      <c r="J128" s="67"/>
    </row>
    <row r="129" spans="1:10" x14ac:dyDescent="0.2">
      <c r="A129" s="7">
        <v>120</v>
      </c>
      <c r="B129" s="22" t="s">
        <v>241</v>
      </c>
      <c r="C129" s="23" t="s">
        <v>242</v>
      </c>
      <c r="D129" s="93">
        <f t="shared" si="4"/>
        <v>0</v>
      </c>
      <c r="E129" s="10">
        <v>0</v>
      </c>
      <c r="F129" s="10">
        <v>0</v>
      </c>
      <c r="G129" s="10">
        <v>0</v>
      </c>
      <c r="H129" s="10">
        <v>0</v>
      </c>
      <c r="I129" s="67"/>
      <c r="J129" s="67"/>
    </row>
    <row r="130" spans="1:10" x14ac:dyDescent="0.2">
      <c r="A130" s="7">
        <v>121</v>
      </c>
      <c r="B130" s="11" t="s">
        <v>243</v>
      </c>
      <c r="C130" s="9" t="s">
        <v>244</v>
      </c>
      <c r="D130" s="87">
        <f t="shared" si="4"/>
        <v>0</v>
      </c>
      <c r="E130" s="10">
        <v>0</v>
      </c>
      <c r="F130" s="10">
        <v>0</v>
      </c>
      <c r="G130" s="10">
        <v>0</v>
      </c>
      <c r="H130" s="10">
        <v>0</v>
      </c>
      <c r="I130" s="67"/>
      <c r="J130" s="67"/>
    </row>
    <row r="131" spans="1:10" x14ac:dyDescent="0.2">
      <c r="A131" s="7">
        <v>122</v>
      </c>
      <c r="B131" s="12" t="s">
        <v>245</v>
      </c>
      <c r="C131" s="13" t="s">
        <v>246</v>
      </c>
      <c r="D131" s="88">
        <f t="shared" si="4"/>
        <v>0</v>
      </c>
      <c r="E131" s="10">
        <v>0</v>
      </c>
      <c r="F131" s="10">
        <v>0</v>
      </c>
      <c r="G131" s="10">
        <v>0</v>
      </c>
      <c r="H131" s="10">
        <v>0</v>
      </c>
      <c r="I131" s="67"/>
      <c r="J131" s="67"/>
    </row>
    <row r="132" spans="1:10" x14ac:dyDescent="0.2">
      <c r="A132" s="7">
        <v>123</v>
      </c>
      <c r="B132" s="8" t="s">
        <v>247</v>
      </c>
      <c r="C132" s="24" t="s">
        <v>248</v>
      </c>
      <c r="D132" s="88">
        <f t="shared" si="4"/>
        <v>0</v>
      </c>
      <c r="E132" s="10">
        <v>0</v>
      </c>
      <c r="F132" s="10">
        <v>0</v>
      </c>
      <c r="G132" s="10">
        <v>0</v>
      </c>
      <c r="H132" s="10">
        <v>0</v>
      </c>
      <c r="I132" s="67"/>
      <c r="J132" s="67"/>
    </row>
    <row r="133" spans="1:10" ht="24" x14ac:dyDescent="0.2">
      <c r="A133" s="7">
        <v>124</v>
      </c>
      <c r="B133" s="12" t="s">
        <v>249</v>
      </c>
      <c r="C133" s="13" t="s">
        <v>250</v>
      </c>
      <c r="D133" s="88">
        <f t="shared" si="4"/>
        <v>0</v>
      </c>
      <c r="E133" s="10">
        <v>0</v>
      </c>
      <c r="F133" s="10">
        <v>0</v>
      </c>
      <c r="G133" s="10">
        <v>0</v>
      </c>
      <c r="H133" s="10">
        <v>0</v>
      </c>
      <c r="I133" s="67"/>
      <c r="J133" s="67"/>
    </row>
    <row r="134" spans="1:10" ht="21.75" customHeight="1" x14ac:dyDescent="0.2">
      <c r="A134" s="7">
        <v>125</v>
      </c>
      <c r="B134" s="12" t="s">
        <v>251</v>
      </c>
      <c r="C134" s="13" t="s">
        <v>252</v>
      </c>
      <c r="D134" s="88">
        <f t="shared" si="4"/>
        <v>0</v>
      </c>
      <c r="E134" s="10">
        <v>0</v>
      </c>
      <c r="F134" s="10">
        <v>0</v>
      </c>
      <c r="G134" s="10">
        <v>0</v>
      </c>
      <c r="H134" s="10">
        <v>0</v>
      </c>
      <c r="I134" s="67"/>
      <c r="J134" s="67"/>
    </row>
    <row r="135" spans="1:10" x14ac:dyDescent="0.2">
      <c r="A135" s="7">
        <v>126</v>
      </c>
      <c r="B135" s="11" t="s">
        <v>253</v>
      </c>
      <c r="C135" s="13" t="s">
        <v>254</v>
      </c>
      <c r="D135" s="88">
        <f t="shared" si="4"/>
        <v>0</v>
      </c>
      <c r="E135" s="10">
        <v>0</v>
      </c>
      <c r="F135" s="10">
        <v>0</v>
      </c>
      <c r="G135" s="10">
        <v>0</v>
      </c>
      <c r="H135" s="10">
        <v>0</v>
      </c>
      <c r="I135" s="67"/>
      <c r="J135" s="67"/>
    </row>
    <row r="136" spans="1:10" x14ac:dyDescent="0.2">
      <c r="A136" s="7">
        <v>127</v>
      </c>
      <c r="B136" s="14" t="s">
        <v>255</v>
      </c>
      <c r="C136" s="15" t="s">
        <v>256</v>
      </c>
      <c r="D136" s="89">
        <f t="shared" si="4"/>
        <v>0</v>
      </c>
      <c r="E136" s="10">
        <v>0</v>
      </c>
      <c r="F136" s="10">
        <v>0</v>
      </c>
      <c r="G136" s="10">
        <v>0</v>
      </c>
      <c r="H136" s="10">
        <v>0</v>
      </c>
      <c r="I136" s="67"/>
      <c r="J136" s="67"/>
    </row>
    <row r="137" spans="1:10" x14ac:dyDescent="0.2">
      <c r="A137" s="7">
        <v>128</v>
      </c>
      <c r="B137" s="12" t="s">
        <v>257</v>
      </c>
      <c r="C137" s="13" t="s">
        <v>258</v>
      </c>
      <c r="D137" s="88">
        <f t="shared" si="4"/>
        <v>0</v>
      </c>
      <c r="E137" s="10">
        <v>0</v>
      </c>
      <c r="F137" s="10">
        <v>0</v>
      </c>
      <c r="G137" s="10">
        <v>0</v>
      </c>
      <c r="H137" s="10">
        <v>0</v>
      </c>
      <c r="I137" s="67"/>
      <c r="J137" s="67"/>
    </row>
    <row r="138" spans="1:10" ht="24" customHeight="1" x14ac:dyDescent="0.2">
      <c r="A138" s="7">
        <v>129</v>
      </c>
      <c r="B138" s="8" t="s">
        <v>259</v>
      </c>
      <c r="C138" s="9" t="s">
        <v>260</v>
      </c>
      <c r="D138" s="87">
        <f t="shared" si="4"/>
        <v>0</v>
      </c>
      <c r="E138" s="10">
        <v>0</v>
      </c>
      <c r="F138" s="10">
        <v>0</v>
      </c>
      <c r="G138" s="10">
        <v>0</v>
      </c>
      <c r="H138" s="10">
        <v>0</v>
      </c>
      <c r="I138" s="67"/>
      <c r="J138" s="67"/>
    </row>
    <row r="139" spans="1:10" x14ac:dyDescent="0.2">
      <c r="A139" s="7">
        <v>130</v>
      </c>
      <c r="B139" s="11" t="s">
        <v>261</v>
      </c>
      <c r="C139" s="9" t="s">
        <v>262</v>
      </c>
      <c r="D139" s="87">
        <f t="shared" ref="D139:D157" si="5">E139+F139+G139+H139</f>
        <v>0</v>
      </c>
      <c r="E139" s="10">
        <v>0</v>
      </c>
      <c r="F139" s="10">
        <v>0</v>
      </c>
      <c r="G139" s="10">
        <v>0</v>
      </c>
      <c r="H139" s="10">
        <v>0</v>
      </c>
      <c r="I139" s="67"/>
      <c r="J139" s="67"/>
    </row>
    <row r="140" spans="1:10" x14ac:dyDescent="0.2">
      <c r="A140" s="7">
        <v>131</v>
      </c>
      <c r="B140" s="12" t="s">
        <v>263</v>
      </c>
      <c r="C140" s="13" t="s">
        <v>264</v>
      </c>
      <c r="D140" s="88">
        <f t="shared" si="5"/>
        <v>0</v>
      </c>
      <c r="E140" s="10">
        <v>0</v>
      </c>
      <c r="F140" s="10">
        <v>0</v>
      </c>
      <c r="G140" s="10">
        <v>0</v>
      </c>
      <c r="H140" s="10">
        <v>0</v>
      </c>
      <c r="I140" s="67"/>
      <c r="J140" s="67"/>
    </row>
    <row r="141" spans="1:10" x14ac:dyDescent="0.2">
      <c r="A141" s="7">
        <v>132</v>
      </c>
      <c r="B141" s="12" t="s">
        <v>265</v>
      </c>
      <c r="C141" s="13" t="s">
        <v>266</v>
      </c>
      <c r="D141" s="88">
        <f t="shared" si="5"/>
        <v>0</v>
      </c>
      <c r="E141" s="10">
        <v>0</v>
      </c>
      <c r="F141" s="10">
        <v>0</v>
      </c>
      <c r="G141" s="10">
        <v>0</v>
      </c>
      <c r="H141" s="10">
        <v>0</v>
      </c>
      <c r="I141" s="67"/>
      <c r="J141" s="67"/>
    </row>
    <row r="142" spans="1:10" ht="13.5" customHeight="1" x14ac:dyDescent="0.2">
      <c r="A142" s="7">
        <v>133</v>
      </c>
      <c r="B142" s="12" t="s">
        <v>267</v>
      </c>
      <c r="C142" s="13" t="s">
        <v>268</v>
      </c>
      <c r="D142" s="88">
        <f t="shared" si="5"/>
        <v>8843260</v>
      </c>
      <c r="E142" s="10">
        <v>8843260</v>
      </c>
      <c r="F142" s="10">
        <v>0</v>
      </c>
      <c r="G142" s="10">
        <v>0</v>
      </c>
      <c r="H142" s="10">
        <v>0</v>
      </c>
      <c r="I142" s="67"/>
      <c r="J142" s="67"/>
    </row>
    <row r="143" spans="1:10" x14ac:dyDescent="0.2">
      <c r="A143" s="7">
        <v>134</v>
      </c>
      <c r="B143" s="12" t="s">
        <v>269</v>
      </c>
      <c r="C143" s="13" t="s">
        <v>270</v>
      </c>
      <c r="D143" s="88">
        <f t="shared" si="5"/>
        <v>16999778</v>
      </c>
      <c r="E143" s="10">
        <v>16652950</v>
      </c>
      <c r="F143" s="10">
        <v>346828</v>
      </c>
      <c r="G143" s="10">
        <v>0</v>
      </c>
      <c r="H143" s="10">
        <v>0</v>
      </c>
      <c r="I143" s="67"/>
      <c r="J143" s="67"/>
    </row>
    <row r="144" spans="1:10" x14ac:dyDescent="0.2">
      <c r="A144" s="7">
        <v>135</v>
      </c>
      <c r="B144" s="12" t="s">
        <v>271</v>
      </c>
      <c r="C144" s="13" t="s">
        <v>272</v>
      </c>
      <c r="D144" s="88">
        <f t="shared" si="5"/>
        <v>3459877</v>
      </c>
      <c r="E144" s="10">
        <v>3459877</v>
      </c>
      <c r="F144" s="10">
        <v>0</v>
      </c>
      <c r="G144" s="10">
        <v>0</v>
      </c>
      <c r="H144" s="10">
        <v>0</v>
      </c>
      <c r="I144" s="67"/>
      <c r="J144" s="67"/>
    </row>
    <row r="145" spans="1:10" x14ac:dyDescent="0.2">
      <c r="A145" s="7">
        <v>136</v>
      </c>
      <c r="B145" s="8" t="s">
        <v>273</v>
      </c>
      <c r="C145" s="9" t="s">
        <v>274</v>
      </c>
      <c r="D145" s="87">
        <f t="shared" si="5"/>
        <v>0</v>
      </c>
      <c r="E145" s="10">
        <v>0</v>
      </c>
      <c r="F145" s="10">
        <v>0</v>
      </c>
      <c r="G145" s="10">
        <v>0</v>
      </c>
      <c r="H145" s="10">
        <v>0</v>
      </c>
      <c r="I145" s="67"/>
      <c r="J145" s="67"/>
    </row>
    <row r="146" spans="1:10" ht="10.5" customHeight="1" x14ac:dyDescent="0.2">
      <c r="A146" s="7">
        <v>137</v>
      </c>
      <c r="B146" s="12" t="s">
        <v>275</v>
      </c>
      <c r="C146" s="13" t="s">
        <v>276</v>
      </c>
      <c r="D146" s="88">
        <f t="shared" si="5"/>
        <v>0</v>
      </c>
      <c r="E146" s="28">
        <v>0</v>
      </c>
      <c r="F146" s="28">
        <v>0</v>
      </c>
      <c r="G146" s="28">
        <v>0</v>
      </c>
      <c r="H146" s="28">
        <v>0</v>
      </c>
      <c r="I146" s="67"/>
      <c r="J146" s="67"/>
    </row>
    <row r="147" spans="1:10" x14ac:dyDescent="0.2">
      <c r="A147" s="7">
        <v>138</v>
      </c>
      <c r="B147" s="8" t="s">
        <v>277</v>
      </c>
      <c r="C147" s="13" t="s">
        <v>278</v>
      </c>
      <c r="D147" s="88">
        <f t="shared" si="5"/>
        <v>0</v>
      </c>
      <c r="E147" s="10">
        <v>0</v>
      </c>
      <c r="F147" s="10">
        <v>0</v>
      </c>
      <c r="G147" s="10">
        <v>0</v>
      </c>
      <c r="H147" s="10">
        <v>0</v>
      </c>
      <c r="I147" s="67"/>
      <c r="J147" s="67"/>
    </row>
    <row r="148" spans="1:10" x14ac:dyDescent="0.2">
      <c r="A148" s="7">
        <v>139</v>
      </c>
      <c r="B148" s="14" t="s">
        <v>279</v>
      </c>
      <c r="C148" s="15" t="s">
        <v>280</v>
      </c>
      <c r="D148" s="89">
        <f t="shared" si="5"/>
        <v>7948235</v>
      </c>
      <c r="E148" s="10">
        <v>0</v>
      </c>
      <c r="F148" s="10">
        <v>0</v>
      </c>
      <c r="G148" s="10">
        <v>0</v>
      </c>
      <c r="H148" s="10">
        <v>7948235</v>
      </c>
      <c r="I148" s="67"/>
      <c r="J148" s="67"/>
    </row>
    <row r="149" spans="1:10" x14ac:dyDescent="0.2">
      <c r="A149" s="7">
        <v>140</v>
      </c>
      <c r="B149" s="12" t="s">
        <v>281</v>
      </c>
      <c r="C149" s="13" t="s">
        <v>282</v>
      </c>
      <c r="D149" s="88">
        <f t="shared" si="5"/>
        <v>4526174</v>
      </c>
      <c r="E149" s="10">
        <v>0</v>
      </c>
      <c r="F149" s="10">
        <v>0</v>
      </c>
      <c r="G149" s="10">
        <v>0</v>
      </c>
      <c r="H149" s="10">
        <v>4526174</v>
      </c>
      <c r="I149" s="67"/>
      <c r="J149" s="67"/>
    </row>
    <row r="150" spans="1:10" x14ac:dyDescent="0.2">
      <c r="A150" s="7">
        <v>141</v>
      </c>
      <c r="B150" s="12" t="s">
        <v>283</v>
      </c>
      <c r="C150" s="13" t="s">
        <v>284</v>
      </c>
      <c r="D150" s="88">
        <f t="shared" si="5"/>
        <v>0</v>
      </c>
      <c r="E150" s="10">
        <v>0</v>
      </c>
      <c r="F150" s="10">
        <v>0</v>
      </c>
      <c r="G150" s="10">
        <v>0</v>
      </c>
      <c r="H150" s="10">
        <v>0</v>
      </c>
      <c r="I150" s="67"/>
      <c r="J150" s="67"/>
    </row>
    <row r="151" spans="1:10" x14ac:dyDescent="0.2">
      <c r="A151" s="7">
        <v>142</v>
      </c>
      <c r="B151" s="12" t="s">
        <v>285</v>
      </c>
      <c r="C151" s="13" t="s">
        <v>286</v>
      </c>
      <c r="D151" s="88">
        <f t="shared" si="5"/>
        <v>0</v>
      </c>
      <c r="E151" s="10">
        <v>0</v>
      </c>
      <c r="F151" s="10">
        <v>0</v>
      </c>
      <c r="G151" s="10">
        <v>0</v>
      </c>
      <c r="H151" s="10">
        <v>0</v>
      </c>
      <c r="I151" s="67"/>
      <c r="J151" s="67"/>
    </row>
    <row r="152" spans="1:10" x14ac:dyDescent="0.2">
      <c r="A152" s="7">
        <v>143</v>
      </c>
      <c r="B152" s="14" t="s">
        <v>287</v>
      </c>
      <c r="C152" s="15" t="s">
        <v>288</v>
      </c>
      <c r="D152" s="89">
        <f t="shared" si="5"/>
        <v>0</v>
      </c>
      <c r="E152" s="10">
        <v>0</v>
      </c>
      <c r="F152" s="10">
        <v>0</v>
      </c>
      <c r="G152" s="10">
        <v>0</v>
      </c>
      <c r="H152" s="10">
        <v>0</v>
      </c>
      <c r="I152" s="67"/>
      <c r="J152" s="67"/>
    </row>
    <row r="153" spans="1:10" x14ac:dyDescent="0.2">
      <c r="A153" s="7">
        <v>144</v>
      </c>
      <c r="B153" s="11" t="s">
        <v>289</v>
      </c>
      <c r="C153" s="15" t="s">
        <v>290</v>
      </c>
      <c r="D153" s="89">
        <f t="shared" si="5"/>
        <v>0</v>
      </c>
      <c r="E153" s="10">
        <v>0</v>
      </c>
      <c r="F153" s="10">
        <v>0</v>
      </c>
      <c r="G153" s="10">
        <v>0</v>
      </c>
      <c r="H153" s="10">
        <v>0</v>
      </c>
      <c r="I153" s="67"/>
      <c r="J153" s="67"/>
    </row>
    <row r="154" spans="1:10" x14ac:dyDescent="0.2">
      <c r="A154" s="7">
        <v>145</v>
      </c>
      <c r="B154" s="12" t="s">
        <v>291</v>
      </c>
      <c r="C154" s="13" t="s">
        <v>292</v>
      </c>
      <c r="D154" s="88">
        <f t="shared" si="5"/>
        <v>0</v>
      </c>
      <c r="E154" s="10">
        <v>0</v>
      </c>
      <c r="F154" s="10">
        <v>0</v>
      </c>
      <c r="G154" s="10">
        <v>0</v>
      </c>
      <c r="H154" s="10">
        <v>0</v>
      </c>
      <c r="I154" s="67"/>
      <c r="J154" s="67"/>
    </row>
    <row r="155" spans="1:10" x14ac:dyDescent="0.2">
      <c r="A155" s="7">
        <v>146</v>
      </c>
      <c r="B155" s="8" t="s">
        <v>293</v>
      </c>
      <c r="C155" s="9" t="s">
        <v>294</v>
      </c>
      <c r="D155" s="87">
        <f t="shared" si="5"/>
        <v>0</v>
      </c>
      <c r="E155" s="10">
        <v>0</v>
      </c>
      <c r="F155" s="10">
        <v>0</v>
      </c>
      <c r="G155" s="10">
        <v>0</v>
      </c>
      <c r="H155" s="10">
        <v>0</v>
      </c>
      <c r="I155" s="67"/>
      <c r="J155" s="67"/>
    </row>
    <row r="156" spans="1:10" x14ac:dyDescent="0.2">
      <c r="A156" s="7">
        <v>147</v>
      </c>
      <c r="B156" s="8" t="s">
        <v>295</v>
      </c>
      <c r="C156" s="30" t="s">
        <v>296</v>
      </c>
      <c r="D156" s="87">
        <f t="shared" si="5"/>
        <v>0</v>
      </c>
      <c r="E156" s="10">
        <v>0</v>
      </c>
      <c r="F156" s="10">
        <v>0</v>
      </c>
      <c r="G156" s="10">
        <v>0</v>
      </c>
      <c r="H156" s="10">
        <v>0</v>
      </c>
      <c r="I156" s="67"/>
      <c r="J156" s="67"/>
    </row>
    <row r="157" spans="1:10" ht="12.75" x14ac:dyDescent="0.2">
      <c r="A157" s="7">
        <v>148</v>
      </c>
      <c r="B157" s="25" t="s">
        <v>297</v>
      </c>
      <c r="C157" s="26" t="s">
        <v>298</v>
      </c>
      <c r="D157" s="94">
        <f t="shared" si="5"/>
        <v>194060071</v>
      </c>
      <c r="E157" s="10">
        <v>0</v>
      </c>
      <c r="F157" s="10">
        <v>0</v>
      </c>
      <c r="G157" s="10">
        <v>194060071</v>
      </c>
      <c r="H157" s="10">
        <v>0</v>
      </c>
      <c r="I157" s="67"/>
      <c r="J157" s="67"/>
    </row>
    <row r="158" spans="1:10" x14ac:dyDescent="0.2">
      <c r="H158" s="67"/>
    </row>
    <row r="160" spans="1:10" x14ac:dyDescent="0.2">
      <c r="H160" s="67"/>
    </row>
  </sheetData>
  <mergeCells count="9">
    <mergeCell ref="A9:C9"/>
    <mergeCell ref="A4:A5"/>
    <mergeCell ref="B4:B5"/>
    <mergeCell ref="C4:C5"/>
    <mergeCell ref="A2:H2"/>
    <mergeCell ref="D4:D5"/>
    <mergeCell ref="E4:H4"/>
    <mergeCell ref="A7:C7"/>
    <mergeCell ref="A8:C8"/>
  </mergeCells>
  <pageMargins left="0.59055118110236227" right="0" top="0.19685039370078741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7"/>
  <sheetViews>
    <sheetView zoomScale="110" zoomScaleNormal="110" workbookViewId="0">
      <pane xSplit="4" ySplit="5" topLeftCell="E6" activePane="bottomRight" state="frozen"/>
      <selection activeCell="I27" sqref="I27"/>
      <selection pane="topRight" activeCell="I27" sqref="I27"/>
      <selection pane="bottomLeft" activeCell="I27" sqref="I27"/>
      <selection pane="bottomRight" activeCell="E8" sqref="E8:F8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4.5703125" style="2" customWidth="1"/>
    <col min="4" max="4" width="11.28515625" style="67" customWidth="1"/>
    <col min="5" max="16384" width="9.140625" style="3"/>
  </cols>
  <sheetData>
    <row r="2" spans="1:4" ht="30" customHeight="1" x14ac:dyDescent="0.2">
      <c r="A2" s="264" t="s">
        <v>352</v>
      </c>
      <c r="B2" s="264"/>
      <c r="C2" s="264"/>
      <c r="D2" s="264"/>
    </row>
    <row r="3" spans="1:4" x14ac:dyDescent="0.2">
      <c r="C3" s="4"/>
      <c r="D3" s="67" t="s">
        <v>327</v>
      </c>
    </row>
    <row r="4" spans="1:4" s="5" customFormat="1" ht="24.75" customHeight="1" x14ac:dyDescent="0.2">
      <c r="A4" s="259" t="s">
        <v>0</v>
      </c>
      <c r="B4" s="259" t="s">
        <v>1</v>
      </c>
      <c r="C4" s="259" t="s">
        <v>2</v>
      </c>
      <c r="D4" s="46" t="s">
        <v>344</v>
      </c>
    </row>
    <row r="5" spans="1:4" ht="51.75" customHeight="1" x14ac:dyDescent="0.2">
      <c r="A5" s="260"/>
      <c r="B5" s="260"/>
      <c r="C5" s="260"/>
      <c r="D5" s="60" t="s">
        <v>345</v>
      </c>
    </row>
    <row r="6" spans="1:4" ht="12" customHeight="1" x14ac:dyDescent="0.2">
      <c r="A6" s="199">
        <v>1</v>
      </c>
      <c r="B6" s="199">
        <v>2</v>
      </c>
      <c r="C6" s="199">
        <v>3</v>
      </c>
      <c r="D6" s="60">
        <v>4</v>
      </c>
    </row>
    <row r="7" spans="1:4" ht="12" customHeight="1" x14ac:dyDescent="0.2">
      <c r="A7" s="244" t="s">
        <v>300</v>
      </c>
      <c r="B7" s="244"/>
      <c r="C7" s="244"/>
      <c r="D7" s="27">
        <f>D8+D9</f>
        <v>1422964796</v>
      </c>
    </row>
    <row r="8" spans="1:4" ht="12" customHeight="1" x14ac:dyDescent="0.2">
      <c r="A8" s="241" t="s">
        <v>299</v>
      </c>
      <c r="B8" s="242"/>
      <c r="C8" s="243"/>
      <c r="D8" s="153">
        <v>0</v>
      </c>
    </row>
    <row r="9" spans="1:4" ht="12" customHeight="1" x14ac:dyDescent="0.2">
      <c r="A9" s="241" t="s">
        <v>364</v>
      </c>
      <c r="B9" s="242"/>
      <c r="C9" s="243"/>
      <c r="D9" s="27">
        <f>SUM(D10:D157)</f>
        <v>1422964796</v>
      </c>
    </row>
    <row r="10" spans="1:4" ht="12" customHeight="1" x14ac:dyDescent="0.2">
      <c r="A10" s="7">
        <v>1</v>
      </c>
      <c r="B10" s="8" t="s">
        <v>3</v>
      </c>
      <c r="C10" s="9" t="s">
        <v>4</v>
      </c>
      <c r="D10" s="10">
        <v>25612953</v>
      </c>
    </row>
    <row r="11" spans="1:4" x14ac:dyDescent="0.2">
      <c r="A11" s="7">
        <v>2</v>
      </c>
      <c r="B11" s="11" t="s">
        <v>5</v>
      </c>
      <c r="C11" s="9" t="s">
        <v>6</v>
      </c>
      <c r="D11" s="10">
        <v>20699565</v>
      </c>
    </row>
    <row r="12" spans="1:4" x14ac:dyDescent="0.2">
      <c r="A12" s="7">
        <v>3</v>
      </c>
      <c r="B12" s="12" t="s">
        <v>7</v>
      </c>
      <c r="C12" s="13" t="s">
        <v>8</v>
      </c>
      <c r="D12" s="10">
        <v>17415924</v>
      </c>
    </row>
    <row r="13" spans="1:4" ht="14.25" customHeight="1" x14ac:dyDescent="0.2">
      <c r="A13" s="7">
        <v>4</v>
      </c>
      <c r="B13" s="8" t="s">
        <v>9</v>
      </c>
      <c r="C13" s="9" t="s">
        <v>10</v>
      </c>
      <c r="D13" s="10">
        <v>30504189</v>
      </c>
    </row>
    <row r="14" spans="1:4" x14ac:dyDescent="0.2">
      <c r="A14" s="7">
        <v>5</v>
      </c>
      <c r="B14" s="8" t="s">
        <v>11</v>
      </c>
      <c r="C14" s="9" t="s">
        <v>12</v>
      </c>
      <c r="D14" s="10">
        <v>25475162</v>
      </c>
    </row>
    <row r="15" spans="1:4" x14ac:dyDescent="0.2">
      <c r="A15" s="7">
        <v>6</v>
      </c>
      <c r="B15" s="12" t="s">
        <v>13</v>
      </c>
      <c r="C15" s="13" t="s">
        <v>14</v>
      </c>
      <c r="D15" s="10">
        <v>2625393</v>
      </c>
    </row>
    <row r="16" spans="1:4" x14ac:dyDescent="0.2">
      <c r="A16" s="7">
        <v>7</v>
      </c>
      <c r="B16" s="14" t="s">
        <v>15</v>
      </c>
      <c r="C16" s="15" t="s">
        <v>16</v>
      </c>
      <c r="D16" s="10">
        <v>22555823</v>
      </c>
    </row>
    <row r="17" spans="1:4" x14ac:dyDescent="0.2">
      <c r="A17" s="7">
        <v>8</v>
      </c>
      <c r="B17" s="12" t="s">
        <v>17</v>
      </c>
      <c r="C17" s="13" t="s">
        <v>18</v>
      </c>
      <c r="D17" s="10">
        <v>23064238</v>
      </c>
    </row>
    <row r="18" spans="1:4" x14ac:dyDescent="0.2">
      <c r="A18" s="7">
        <v>9</v>
      </c>
      <c r="B18" s="12" t="s">
        <v>19</v>
      </c>
      <c r="C18" s="13" t="s">
        <v>20</v>
      </c>
      <c r="D18" s="10">
        <v>33375793</v>
      </c>
    </row>
    <row r="19" spans="1:4" x14ac:dyDescent="0.2">
      <c r="A19" s="7">
        <v>10</v>
      </c>
      <c r="B19" s="12" t="s">
        <v>21</v>
      </c>
      <c r="C19" s="13" t="s">
        <v>22</v>
      </c>
      <c r="D19" s="10">
        <v>23510740</v>
      </c>
    </row>
    <row r="20" spans="1:4" x14ac:dyDescent="0.2">
      <c r="A20" s="7">
        <v>11</v>
      </c>
      <c r="B20" s="12" t="s">
        <v>23</v>
      </c>
      <c r="C20" s="13" t="s">
        <v>24</v>
      </c>
      <c r="D20" s="10">
        <v>22255665</v>
      </c>
    </row>
    <row r="21" spans="1:4" x14ac:dyDescent="0.2">
      <c r="A21" s="7">
        <v>12</v>
      </c>
      <c r="B21" s="12" t="s">
        <v>25</v>
      </c>
      <c r="C21" s="13" t="s">
        <v>26</v>
      </c>
      <c r="D21" s="10">
        <v>34710278</v>
      </c>
    </row>
    <row r="22" spans="1:4" x14ac:dyDescent="0.2">
      <c r="A22" s="7">
        <v>13</v>
      </c>
      <c r="B22" s="8" t="s">
        <v>27</v>
      </c>
      <c r="C22" s="13" t="s">
        <v>28</v>
      </c>
      <c r="D22" s="10">
        <v>0</v>
      </c>
    </row>
    <row r="23" spans="1:4" x14ac:dyDescent="0.2">
      <c r="A23" s="7">
        <v>14</v>
      </c>
      <c r="B23" s="8" t="s">
        <v>29</v>
      </c>
      <c r="C23" s="9" t="s">
        <v>30</v>
      </c>
      <c r="D23" s="10">
        <v>0</v>
      </c>
    </row>
    <row r="24" spans="1:4" x14ac:dyDescent="0.2">
      <c r="A24" s="7">
        <v>15</v>
      </c>
      <c r="B24" s="12" t="s">
        <v>31</v>
      </c>
      <c r="C24" s="13" t="s">
        <v>32</v>
      </c>
      <c r="D24" s="10">
        <v>22007402</v>
      </c>
    </row>
    <row r="25" spans="1:4" x14ac:dyDescent="0.2">
      <c r="A25" s="7">
        <v>16</v>
      </c>
      <c r="B25" s="12" t="s">
        <v>33</v>
      </c>
      <c r="C25" s="13" t="s">
        <v>34</v>
      </c>
      <c r="D25" s="10">
        <v>42063087</v>
      </c>
    </row>
    <row r="26" spans="1:4" x14ac:dyDescent="0.2">
      <c r="A26" s="7">
        <v>17</v>
      </c>
      <c r="B26" s="12" t="s">
        <v>35</v>
      </c>
      <c r="C26" s="13" t="s">
        <v>36</v>
      </c>
      <c r="D26" s="10">
        <v>39906199</v>
      </c>
    </row>
    <row r="27" spans="1:4" x14ac:dyDescent="0.2">
      <c r="A27" s="7">
        <v>18</v>
      </c>
      <c r="B27" s="12" t="s">
        <v>37</v>
      </c>
      <c r="C27" s="13" t="s">
        <v>38</v>
      </c>
      <c r="D27" s="10">
        <v>28419167</v>
      </c>
    </row>
    <row r="28" spans="1:4" x14ac:dyDescent="0.2">
      <c r="A28" s="7">
        <v>19</v>
      </c>
      <c r="B28" s="8" t="s">
        <v>39</v>
      </c>
      <c r="C28" s="9" t="s">
        <v>40</v>
      </c>
      <c r="D28" s="10">
        <v>20386010</v>
      </c>
    </row>
    <row r="29" spans="1:4" x14ac:dyDescent="0.2">
      <c r="A29" s="7">
        <v>20</v>
      </c>
      <c r="B29" s="8" t="s">
        <v>41</v>
      </c>
      <c r="C29" s="9" t="s">
        <v>42</v>
      </c>
      <c r="D29" s="10">
        <v>15939891</v>
      </c>
    </row>
    <row r="30" spans="1:4" x14ac:dyDescent="0.2">
      <c r="A30" s="7">
        <v>21</v>
      </c>
      <c r="B30" s="8" t="s">
        <v>43</v>
      </c>
      <c r="C30" s="9" t="s">
        <v>44</v>
      </c>
      <c r="D30" s="10">
        <v>36111139</v>
      </c>
    </row>
    <row r="31" spans="1:4" x14ac:dyDescent="0.2">
      <c r="A31" s="7">
        <v>22</v>
      </c>
      <c r="B31" s="8" t="s">
        <v>45</v>
      </c>
      <c r="C31" s="9" t="s">
        <v>46</v>
      </c>
      <c r="D31" s="10">
        <v>815417</v>
      </c>
    </row>
    <row r="32" spans="1:4" x14ac:dyDescent="0.2">
      <c r="A32" s="7">
        <v>23</v>
      </c>
      <c r="B32" s="12" t="s">
        <v>47</v>
      </c>
      <c r="C32" s="13" t="s">
        <v>48</v>
      </c>
      <c r="D32" s="10">
        <v>0</v>
      </c>
    </row>
    <row r="33" spans="1:4" ht="12" customHeight="1" x14ac:dyDescent="0.2">
      <c r="A33" s="7">
        <v>24</v>
      </c>
      <c r="B33" s="12" t="s">
        <v>49</v>
      </c>
      <c r="C33" s="13" t="s">
        <v>50</v>
      </c>
      <c r="D33" s="10">
        <v>0</v>
      </c>
    </row>
    <row r="34" spans="1:4" ht="24" x14ac:dyDescent="0.2">
      <c r="A34" s="7">
        <v>25</v>
      </c>
      <c r="B34" s="12" t="s">
        <v>51</v>
      </c>
      <c r="C34" s="13" t="s">
        <v>52</v>
      </c>
      <c r="D34" s="10">
        <v>0</v>
      </c>
    </row>
    <row r="35" spans="1:4" x14ac:dyDescent="0.2">
      <c r="A35" s="7">
        <v>26</v>
      </c>
      <c r="B35" s="8" t="s">
        <v>53</v>
      </c>
      <c r="C35" s="15" t="s">
        <v>54</v>
      </c>
      <c r="D35" s="10">
        <v>0</v>
      </c>
    </row>
    <row r="36" spans="1:4" x14ac:dyDescent="0.2">
      <c r="A36" s="7">
        <v>27</v>
      </c>
      <c r="B36" s="12" t="s">
        <v>55</v>
      </c>
      <c r="C36" s="13" t="s">
        <v>56</v>
      </c>
      <c r="D36" s="10">
        <v>44443353</v>
      </c>
    </row>
    <row r="37" spans="1:4" ht="24" customHeight="1" x14ac:dyDescent="0.2">
      <c r="A37" s="7">
        <v>28</v>
      </c>
      <c r="B37" s="12" t="s">
        <v>57</v>
      </c>
      <c r="C37" s="13" t="s">
        <v>58</v>
      </c>
      <c r="D37" s="10">
        <v>0</v>
      </c>
    </row>
    <row r="38" spans="1:4" ht="12" customHeight="1" x14ac:dyDescent="0.2">
      <c r="A38" s="7">
        <v>29</v>
      </c>
      <c r="B38" s="8" t="s">
        <v>59</v>
      </c>
      <c r="C38" s="9" t="s">
        <v>60</v>
      </c>
      <c r="D38" s="10">
        <v>0</v>
      </c>
    </row>
    <row r="39" spans="1:4" x14ac:dyDescent="0.2">
      <c r="A39" s="7">
        <v>30</v>
      </c>
      <c r="B39" s="11" t="s">
        <v>61</v>
      </c>
      <c r="C39" s="15" t="s">
        <v>62</v>
      </c>
      <c r="D39" s="10">
        <v>0</v>
      </c>
    </row>
    <row r="40" spans="1:4" ht="24" x14ac:dyDescent="0.2">
      <c r="A40" s="7">
        <v>31</v>
      </c>
      <c r="B40" s="8" t="s">
        <v>63</v>
      </c>
      <c r="C40" s="9" t="s">
        <v>64</v>
      </c>
      <c r="D40" s="10">
        <v>0</v>
      </c>
    </row>
    <row r="41" spans="1:4" x14ac:dyDescent="0.2">
      <c r="A41" s="7">
        <v>32</v>
      </c>
      <c r="B41" s="12" t="s">
        <v>65</v>
      </c>
      <c r="C41" s="13" t="s">
        <v>66</v>
      </c>
      <c r="D41" s="10">
        <v>0</v>
      </c>
    </row>
    <row r="42" spans="1:4" x14ac:dyDescent="0.2">
      <c r="A42" s="7">
        <v>33</v>
      </c>
      <c r="B42" s="11" t="s">
        <v>67</v>
      </c>
      <c r="C42" s="9" t="s">
        <v>68</v>
      </c>
      <c r="D42" s="10">
        <v>26855341</v>
      </c>
    </row>
    <row r="43" spans="1:4" x14ac:dyDescent="0.2">
      <c r="A43" s="7">
        <v>34</v>
      </c>
      <c r="B43" s="14" t="s">
        <v>69</v>
      </c>
      <c r="C43" s="15" t="s">
        <v>70</v>
      </c>
      <c r="D43" s="10">
        <v>0</v>
      </c>
    </row>
    <row r="44" spans="1:4" x14ac:dyDescent="0.2">
      <c r="A44" s="7">
        <v>35</v>
      </c>
      <c r="B44" s="8" t="s">
        <v>71</v>
      </c>
      <c r="C44" s="9" t="s">
        <v>72</v>
      </c>
      <c r="D44" s="10">
        <v>0</v>
      </c>
    </row>
    <row r="45" spans="1:4" x14ac:dyDescent="0.2">
      <c r="A45" s="7">
        <v>36</v>
      </c>
      <c r="B45" s="11" t="s">
        <v>73</v>
      </c>
      <c r="C45" s="9" t="s">
        <v>74</v>
      </c>
      <c r="D45" s="10">
        <v>24576190</v>
      </c>
    </row>
    <row r="46" spans="1:4" x14ac:dyDescent="0.2">
      <c r="A46" s="7">
        <v>37</v>
      </c>
      <c r="B46" s="12" t="s">
        <v>75</v>
      </c>
      <c r="C46" s="13" t="s">
        <v>76</v>
      </c>
      <c r="D46" s="10">
        <v>23649549</v>
      </c>
    </row>
    <row r="47" spans="1:4" x14ac:dyDescent="0.2">
      <c r="A47" s="7">
        <v>38</v>
      </c>
      <c r="B47" s="11" t="s">
        <v>77</v>
      </c>
      <c r="C47" s="9" t="s">
        <v>78</v>
      </c>
      <c r="D47" s="10">
        <v>26894219</v>
      </c>
    </row>
    <row r="48" spans="1:4" x14ac:dyDescent="0.2">
      <c r="A48" s="7">
        <v>39</v>
      </c>
      <c r="B48" s="8" t="s">
        <v>79</v>
      </c>
      <c r="C48" s="9" t="s">
        <v>80</v>
      </c>
      <c r="D48" s="10">
        <v>31463126</v>
      </c>
    </row>
    <row r="49" spans="1:4" x14ac:dyDescent="0.2">
      <c r="A49" s="7">
        <v>40</v>
      </c>
      <c r="B49" s="16" t="s">
        <v>81</v>
      </c>
      <c r="C49" s="17" t="s">
        <v>82</v>
      </c>
      <c r="D49" s="10">
        <v>33255442</v>
      </c>
    </row>
    <row r="50" spans="1:4" x14ac:dyDescent="0.2">
      <c r="A50" s="7">
        <v>41</v>
      </c>
      <c r="B50" s="8" t="s">
        <v>83</v>
      </c>
      <c r="C50" s="9" t="s">
        <v>84</v>
      </c>
      <c r="D50" s="10">
        <v>27321938</v>
      </c>
    </row>
    <row r="51" spans="1:4" x14ac:dyDescent="0.2">
      <c r="A51" s="7">
        <v>42</v>
      </c>
      <c r="B51" s="14" t="s">
        <v>85</v>
      </c>
      <c r="C51" s="15" t="s">
        <v>86</v>
      </c>
      <c r="D51" s="10">
        <v>32981507</v>
      </c>
    </row>
    <row r="52" spans="1:4" x14ac:dyDescent="0.2">
      <c r="A52" s="7">
        <v>43</v>
      </c>
      <c r="B52" s="12" t="s">
        <v>87</v>
      </c>
      <c r="C52" s="13" t="s">
        <v>88</v>
      </c>
      <c r="D52" s="10">
        <v>21342524</v>
      </c>
    </row>
    <row r="53" spans="1:4" x14ac:dyDescent="0.2">
      <c r="A53" s="7">
        <v>44</v>
      </c>
      <c r="B53" s="11" t="s">
        <v>89</v>
      </c>
      <c r="C53" s="9" t="s">
        <v>90</v>
      </c>
      <c r="D53" s="10">
        <v>0</v>
      </c>
    </row>
    <row r="54" spans="1:4" x14ac:dyDescent="0.2">
      <c r="A54" s="7">
        <v>45</v>
      </c>
      <c r="B54" s="12" t="s">
        <v>91</v>
      </c>
      <c r="C54" s="13" t="s">
        <v>92</v>
      </c>
      <c r="D54" s="10">
        <v>0</v>
      </c>
    </row>
    <row r="55" spans="1:4" x14ac:dyDescent="0.2">
      <c r="A55" s="7">
        <v>46</v>
      </c>
      <c r="B55" s="8" t="s">
        <v>93</v>
      </c>
      <c r="C55" s="9" t="s">
        <v>94</v>
      </c>
      <c r="D55" s="10">
        <v>32070610</v>
      </c>
    </row>
    <row r="56" spans="1:4" ht="10.5" customHeight="1" x14ac:dyDescent="0.2">
      <c r="A56" s="7">
        <v>47</v>
      </c>
      <c r="B56" s="8" t="s">
        <v>95</v>
      </c>
      <c r="C56" s="9" t="s">
        <v>96</v>
      </c>
      <c r="D56" s="10">
        <v>17051768</v>
      </c>
    </row>
    <row r="57" spans="1:4" x14ac:dyDescent="0.2">
      <c r="A57" s="7">
        <v>48</v>
      </c>
      <c r="B57" s="18" t="s">
        <v>97</v>
      </c>
      <c r="C57" s="19" t="s">
        <v>98</v>
      </c>
      <c r="D57" s="10">
        <v>22263874</v>
      </c>
    </row>
    <row r="58" spans="1:4" x14ac:dyDescent="0.2">
      <c r="A58" s="7">
        <v>49</v>
      </c>
      <c r="B58" s="12" t="s">
        <v>99</v>
      </c>
      <c r="C58" s="13" t="s">
        <v>100</v>
      </c>
      <c r="D58" s="10">
        <v>36373328</v>
      </c>
    </row>
    <row r="59" spans="1:4" x14ac:dyDescent="0.2">
      <c r="A59" s="7">
        <v>50</v>
      </c>
      <c r="B59" s="11" t="s">
        <v>101</v>
      </c>
      <c r="C59" s="9" t="s">
        <v>102</v>
      </c>
      <c r="D59" s="10">
        <v>28940711</v>
      </c>
    </row>
    <row r="60" spans="1:4" ht="10.5" customHeight="1" x14ac:dyDescent="0.2">
      <c r="A60" s="7">
        <v>51</v>
      </c>
      <c r="B60" s="12" t="s">
        <v>103</v>
      </c>
      <c r="C60" s="13" t="s">
        <v>104</v>
      </c>
      <c r="D60" s="10">
        <v>19364025</v>
      </c>
    </row>
    <row r="61" spans="1:4" x14ac:dyDescent="0.2">
      <c r="A61" s="7">
        <v>52</v>
      </c>
      <c r="B61" s="11" t="s">
        <v>105</v>
      </c>
      <c r="C61" s="9" t="s">
        <v>106</v>
      </c>
      <c r="D61" s="10">
        <v>26408835</v>
      </c>
    </row>
    <row r="62" spans="1:4" x14ac:dyDescent="0.2">
      <c r="A62" s="7">
        <v>53</v>
      </c>
      <c r="B62" s="12" t="s">
        <v>107</v>
      </c>
      <c r="C62" s="13" t="s">
        <v>108</v>
      </c>
      <c r="D62" s="10">
        <v>26748986</v>
      </c>
    </row>
    <row r="63" spans="1:4" x14ac:dyDescent="0.2">
      <c r="A63" s="7">
        <v>54</v>
      </c>
      <c r="B63" s="12" t="s">
        <v>109</v>
      </c>
      <c r="C63" s="13" t="s">
        <v>110</v>
      </c>
      <c r="D63" s="10">
        <v>43626591</v>
      </c>
    </row>
    <row r="64" spans="1:4" x14ac:dyDescent="0.2">
      <c r="A64" s="7">
        <v>55</v>
      </c>
      <c r="B64" s="12" t="s">
        <v>111</v>
      </c>
      <c r="C64" s="13" t="s">
        <v>112</v>
      </c>
      <c r="D64" s="10">
        <v>30987430</v>
      </c>
    </row>
    <row r="65" spans="1:4" x14ac:dyDescent="0.2">
      <c r="A65" s="7">
        <v>56</v>
      </c>
      <c r="B65" s="12" t="s">
        <v>113</v>
      </c>
      <c r="C65" s="13" t="s">
        <v>114</v>
      </c>
      <c r="D65" s="10">
        <v>0</v>
      </c>
    </row>
    <row r="66" spans="1:4" x14ac:dyDescent="0.2">
      <c r="A66" s="7">
        <v>57</v>
      </c>
      <c r="B66" s="12" t="s">
        <v>115</v>
      </c>
      <c r="C66" s="13" t="s">
        <v>116</v>
      </c>
      <c r="D66" s="10">
        <v>0</v>
      </c>
    </row>
    <row r="67" spans="1:4" ht="17.25" customHeight="1" x14ac:dyDescent="0.2">
      <c r="A67" s="7">
        <v>58</v>
      </c>
      <c r="B67" s="12" t="s">
        <v>117</v>
      </c>
      <c r="C67" s="13" t="s">
        <v>118</v>
      </c>
      <c r="D67" s="10">
        <v>0</v>
      </c>
    </row>
    <row r="68" spans="1:4" ht="15" customHeight="1" x14ac:dyDescent="0.2">
      <c r="A68" s="7">
        <v>59</v>
      </c>
      <c r="B68" s="11" t="s">
        <v>119</v>
      </c>
      <c r="C68" s="13" t="s">
        <v>120</v>
      </c>
      <c r="D68" s="10">
        <v>0</v>
      </c>
    </row>
    <row r="69" spans="1:4" ht="16.5" customHeight="1" x14ac:dyDescent="0.2">
      <c r="A69" s="7">
        <v>60</v>
      </c>
      <c r="B69" s="14" t="s">
        <v>121</v>
      </c>
      <c r="C69" s="15" t="s">
        <v>122</v>
      </c>
      <c r="D69" s="10">
        <v>0</v>
      </c>
    </row>
    <row r="70" spans="1:4" ht="17.25" customHeight="1" x14ac:dyDescent="0.2">
      <c r="A70" s="7">
        <v>61</v>
      </c>
      <c r="B70" s="11" t="s">
        <v>123</v>
      </c>
      <c r="C70" s="13" t="s">
        <v>124</v>
      </c>
      <c r="D70" s="10">
        <v>0</v>
      </c>
    </row>
    <row r="71" spans="1:4" ht="12.75" customHeight="1" x14ac:dyDescent="0.2">
      <c r="A71" s="7">
        <v>62</v>
      </c>
      <c r="B71" s="12" t="s">
        <v>125</v>
      </c>
      <c r="C71" s="13" t="s">
        <v>126</v>
      </c>
      <c r="D71" s="10">
        <v>0</v>
      </c>
    </row>
    <row r="72" spans="1:4" ht="27.75" customHeight="1" x14ac:dyDescent="0.2">
      <c r="A72" s="7">
        <v>63</v>
      </c>
      <c r="B72" s="8" t="s">
        <v>127</v>
      </c>
      <c r="C72" s="13" t="s">
        <v>128</v>
      </c>
      <c r="D72" s="10">
        <v>0</v>
      </c>
    </row>
    <row r="73" spans="1:4" ht="24" x14ac:dyDescent="0.2">
      <c r="A73" s="7">
        <v>64</v>
      </c>
      <c r="B73" s="8" t="s">
        <v>129</v>
      </c>
      <c r="C73" s="13" t="s">
        <v>130</v>
      </c>
      <c r="D73" s="10">
        <v>0</v>
      </c>
    </row>
    <row r="74" spans="1:4" x14ac:dyDescent="0.2">
      <c r="A74" s="7">
        <v>65</v>
      </c>
      <c r="B74" s="11" t="s">
        <v>131</v>
      </c>
      <c r="C74" s="13" t="s">
        <v>132</v>
      </c>
      <c r="D74" s="10">
        <v>1828300</v>
      </c>
    </row>
    <row r="75" spans="1:4" x14ac:dyDescent="0.2">
      <c r="A75" s="7">
        <v>66</v>
      </c>
      <c r="B75" s="8" t="s">
        <v>133</v>
      </c>
      <c r="C75" s="13" t="s">
        <v>134</v>
      </c>
      <c r="D75" s="10">
        <v>0</v>
      </c>
    </row>
    <row r="76" spans="1:4" x14ac:dyDescent="0.2">
      <c r="A76" s="7">
        <v>67</v>
      </c>
      <c r="B76" s="11" t="s">
        <v>135</v>
      </c>
      <c r="C76" s="13" t="s">
        <v>136</v>
      </c>
      <c r="D76" s="10">
        <v>0</v>
      </c>
    </row>
    <row r="77" spans="1:4" x14ac:dyDescent="0.2">
      <c r="A77" s="7">
        <v>68</v>
      </c>
      <c r="B77" s="11" t="s">
        <v>137</v>
      </c>
      <c r="C77" s="13" t="s">
        <v>138</v>
      </c>
      <c r="D77" s="10">
        <v>0</v>
      </c>
    </row>
    <row r="78" spans="1:4" x14ac:dyDescent="0.2">
      <c r="A78" s="7">
        <v>69</v>
      </c>
      <c r="B78" s="11" t="s">
        <v>139</v>
      </c>
      <c r="C78" s="13" t="s">
        <v>140</v>
      </c>
      <c r="D78" s="10">
        <v>0</v>
      </c>
    </row>
    <row r="79" spans="1:4" x14ac:dyDescent="0.2">
      <c r="A79" s="7">
        <v>70</v>
      </c>
      <c r="B79" s="12" t="s">
        <v>141</v>
      </c>
      <c r="C79" s="13" t="s">
        <v>142</v>
      </c>
      <c r="D79" s="10">
        <v>0</v>
      </c>
    </row>
    <row r="80" spans="1:4" x14ac:dyDescent="0.2">
      <c r="A80" s="7">
        <v>71</v>
      </c>
      <c r="B80" s="11" t="s">
        <v>143</v>
      </c>
      <c r="C80" s="9" t="s">
        <v>144</v>
      </c>
      <c r="D80" s="10">
        <v>0</v>
      </c>
    </row>
    <row r="81" spans="1:4" x14ac:dyDescent="0.2">
      <c r="A81" s="7">
        <v>72</v>
      </c>
      <c r="B81" s="12" t="s">
        <v>145</v>
      </c>
      <c r="C81" s="13" t="s">
        <v>146</v>
      </c>
      <c r="D81" s="10">
        <v>0</v>
      </c>
    </row>
    <row r="82" spans="1:4" x14ac:dyDescent="0.2">
      <c r="A82" s="7">
        <v>73</v>
      </c>
      <c r="B82" s="11" t="s">
        <v>147</v>
      </c>
      <c r="C82" s="13" t="s">
        <v>148</v>
      </c>
      <c r="D82" s="10">
        <v>0</v>
      </c>
    </row>
    <row r="83" spans="1:4" x14ac:dyDescent="0.2">
      <c r="A83" s="7">
        <v>74</v>
      </c>
      <c r="B83" s="12" t="s">
        <v>149</v>
      </c>
      <c r="C83" s="13" t="s">
        <v>150</v>
      </c>
      <c r="D83" s="10">
        <v>0</v>
      </c>
    </row>
    <row r="84" spans="1:4" x14ac:dyDescent="0.2">
      <c r="A84" s="7">
        <v>75</v>
      </c>
      <c r="B84" s="12" t="s">
        <v>151</v>
      </c>
      <c r="C84" s="13" t="s">
        <v>152</v>
      </c>
      <c r="D84" s="10">
        <v>0</v>
      </c>
    </row>
    <row r="85" spans="1:4" ht="24" x14ac:dyDescent="0.2">
      <c r="A85" s="7">
        <v>76</v>
      </c>
      <c r="B85" s="20" t="s">
        <v>153</v>
      </c>
      <c r="C85" s="19" t="s">
        <v>154</v>
      </c>
      <c r="D85" s="10">
        <v>0</v>
      </c>
    </row>
    <row r="86" spans="1:4" ht="24" x14ac:dyDescent="0.2">
      <c r="A86" s="7">
        <v>77</v>
      </c>
      <c r="B86" s="8" t="s">
        <v>155</v>
      </c>
      <c r="C86" s="13" t="s">
        <v>156</v>
      </c>
      <c r="D86" s="10">
        <v>0</v>
      </c>
    </row>
    <row r="87" spans="1:4" ht="24" x14ac:dyDescent="0.2">
      <c r="A87" s="7">
        <v>78</v>
      </c>
      <c r="B87" s="11" t="s">
        <v>157</v>
      </c>
      <c r="C87" s="13" t="s">
        <v>158</v>
      </c>
      <c r="D87" s="10">
        <v>0</v>
      </c>
    </row>
    <row r="88" spans="1:4" ht="24" x14ac:dyDescent="0.2">
      <c r="A88" s="7">
        <v>79</v>
      </c>
      <c r="B88" s="11" t="s">
        <v>159</v>
      </c>
      <c r="C88" s="13" t="s">
        <v>160</v>
      </c>
      <c r="D88" s="10">
        <v>0</v>
      </c>
    </row>
    <row r="89" spans="1:4" ht="24" x14ac:dyDescent="0.2">
      <c r="A89" s="7">
        <v>80</v>
      </c>
      <c r="B89" s="8" t="s">
        <v>161</v>
      </c>
      <c r="C89" s="13" t="s">
        <v>162</v>
      </c>
      <c r="D89" s="10">
        <v>0</v>
      </c>
    </row>
    <row r="90" spans="1:4" ht="24" x14ac:dyDescent="0.2">
      <c r="A90" s="7">
        <v>81</v>
      </c>
      <c r="B90" s="8" t="s">
        <v>163</v>
      </c>
      <c r="C90" s="13" t="s">
        <v>164</v>
      </c>
      <c r="D90" s="10">
        <v>0</v>
      </c>
    </row>
    <row r="91" spans="1:4" ht="24" x14ac:dyDescent="0.2">
      <c r="A91" s="7">
        <v>82</v>
      </c>
      <c r="B91" s="8" t="s">
        <v>165</v>
      </c>
      <c r="C91" s="13" t="s">
        <v>166</v>
      </c>
      <c r="D91" s="10">
        <v>0</v>
      </c>
    </row>
    <row r="92" spans="1:4" x14ac:dyDescent="0.2">
      <c r="A92" s="7">
        <v>83</v>
      </c>
      <c r="B92" s="12" t="s">
        <v>167</v>
      </c>
      <c r="C92" s="13" t="s">
        <v>168</v>
      </c>
      <c r="D92" s="10">
        <v>1167485</v>
      </c>
    </row>
    <row r="93" spans="1:4" x14ac:dyDescent="0.2">
      <c r="A93" s="7">
        <v>84</v>
      </c>
      <c r="B93" s="8" t="s">
        <v>169</v>
      </c>
      <c r="C93" s="13" t="s">
        <v>170</v>
      </c>
      <c r="D93" s="10">
        <v>0</v>
      </c>
    </row>
    <row r="94" spans="1:4" x14ac:dyDescent="0.2">
      <c r="A94" s="7">
        <v>85</v>
      </c>
      <c r="B94" s="12" t="s">
        <v>171</v>
      </c>
      <c r="C94" s="13" t="s">
        <v>172</v>
      </c>
      <c r="D94" s="10">
        <v>1844735</v>
      </c>
    </row>
    <row r="95" spans="1:4" x14ac:dyDescent="0.2">
      <c r="A95" s="7">
        <v>86</v>
      </c>
      <c r="B95" s="14" t="s">
        <v>173</v>
      </c>
      <c r="C95" s="15" t="s">
        <v>174</v>
      </c>
      <c r="D95" s="10">
        <v>0</v>
      </c>
    </row>
    <row r="96" spans="1:4" x14ac:dyDescent="0.2">
      <c r="A96" s="7">
        <v>87</v>
      </c>
      <c r="B96" s="8" t="s">
        <v>175</v>
      </c>
      <c r="C96" s="13" t="s">
        <v>176</v>
      </c>
      <c r="D96" s="10">
        <v>0</v>
      </c>
    </row>
    <row r="97" spans="1:4" x14ac:dyDescent="0.2">
      <c r="A97" s="7">
        <v>88</v>
      </c>
      <c r="B97" s="8" t="s">
        <v>177</v>
      </c>
      <c r="C97" s="13" t="s">
        <v>178</v>
      </c>
      <c r="D97" s="10">
        <v>2466934</v>
      </c>
    </row>
    <row r="98" spans="1:4" ht="13.5" customHeight="1" x14ac:dyDescent="0.2">
      <c r="A98" s="7">
        <v>89</v>
      </c>
      <c r="B98" s="14" t="s">
        <v>179</v>
      </c>
      <c r="C98" s="15" t="s">
        <v>180</v>
      </c>
      <c r="D98" s="10">
        <v>0</v>
      </c>
    </row>
    <row r="99" spans="1:4" ht="14.25" customHeight="1" x14ac:dyDescent="0.2">
      <c r="A99" s="7">
        <v>90</v>
      </c>
      <c r="B99" s="8" t="s">
        <v>181</v>
      </c>
      <c r="C99" s="13" t="s">
        <v>182</v>
      </c>
      <c r="D99" s="10">
        <v>1183770</v>
      </c>
    </row>
    <row r="100" spans="1:4" x14ac:dyDescent="0.2">
      <c r="A100" s="7">
        <v>91</v>
      </c>
      <c r="B100" s="14" t="s">
        <v>183</v>
      </c>
      <c r="C100" s="15" t="s">
        <v>184</v>
      </c>
      <c r="D100" s="10">
        <v>0</v>
      </c>
    </row>
    <row r="101" spans="1:4" x14ac:dyDescent="0.2">
      <c r="A101" s="7">
        <v>92</v>
      </c>
      <c r="B101" s="11" t="s">
        <v>185</v>
      </c>
      <c r="C101" s="13" t="s">
        <v>186</v>
      </c>
      <c r="D101" s="10">
        <v>0</v>
      </c>
    </row>
    <row r="102" spans="1:4" x14ac:dyDescent="0.2">
      <c r="A102" s="7">
        <v>93</v>
      </c>
      <c r="B102" s="12" t="s">
        <v>187</v>
      </c>
      <c r="C102" s="13" t="s">
        <v>188</v>
      </c>
      <c r="D102" s="10">
        <v>0</v>
      </c>
    </row>
    <row r="103" spans="1:4" ht="24" x14ac:dyDescent="0.2">
      <c r="A103" s="7">
        <v>94</v>
      </c>
      <c r="B103" s="11" t="s">
        <v>189</v>
      </c>
      <c r="C103" s="9" t="s">
        <v>190</v>
      </c>
      <c r="D103" s="10">
        <v>0</v>
      </c>
    </row>
    <row r="104" spans="1:4" x14ac:dyDescent="0.2">
      <c r="A104" s="7">
        <v>95</v>
      </c>
      <c r="B104" s="11" t="s">
        <v>191</v>
      </c>
      <c r="C104" s="15" t="s">
        <v>192</v>
      </c>
      <c r="D104" s="10">
        <v>0</v>
      </c>
    </row>
    <row r="105" spans="1:4" x14ac:dyDescent="0.2">
      <c r="A105" s="7">
        <v>96</v>
      </c>
      <c r="B105" s="12" t="s">
        <v>193</v>
      </c>
      <c r="C105" s="13" t="s">
        <v>194</v>
      </c>
      <c r="D105" s="10">
        <v>0</v>
      </c>
    </row>
    <row r="106" spans="1:4" x14ac:dyDescent="0.2">
      <c r="A106" s="7">
        <v>97</v>
      </c>
      <c r="B106" s="11" t="s">
        <v>195</v>
      </c>
      <c r="C106" s="21" t="s">
        <v>196</v>
      </c>
      <c r="D106" s="10">
        <v>23229943</v>
      </c>
    </row>
    <row r="107" spans="1:4" x14ac:dyDescent="0.2">
      <c r="A107" s="7">
        <v>98</v>
      </c>
      <c r="B107" s="12" t="s">
        <v>197</v>
      </c>
      <c r="C107" s="13" t="s">
        <v>198</v>
      </c>
      <c r="D107" s="10">
        <v>13308440</v>
      </c>
    </row>
    <row r="108" spans="1:4" x14ac:dyDescent="0.2">
      <c r="A108" s="7">
        <v>99</v>
      </c>
      <c r="B108" s="12" t="s">
        <v>199</v>
      </c>
      <c r="C108" s="13" t="s">
        <v>200</v>
      </c>
      <c r="D108" s="10">
        <v>13981462</v>
      </c>
    </row>
    <row r="109" spans="1:4" x14ac:dyDescent="0.2">
      <c r="A109" s="7">
        <v>100</v>
      </c>
      <c r="B109" s="11" t="s">
        <v>201</v>
      </c>
      <c r="C109" s="15" t="s">
        <v>202</v>
      </c>
      <c r="D109" s="10">
        <v>20217614</v>
      </c>
    </row>
    <row r="110" spans="1:4" x14ac:dyDescent="0.2">
      <c r="A110" s="7">
        <v>101</v>
      </c>
      <c r="B110" s="11" t="s">
        <v>203</v>
      </c>
      <c r="C110" s="9" t="s">
        <v>204</v>
      </c>
      <c r="D110" s="10">
        <v>28491255</v>
      </c>
    </row>
    <row r="111" spans="1:4" x14ac:dyDescent="0.2">
      <c r="A111" s="7">
        <v>102</v>
      </c>
      <c r="B111" s="8" t="s">
        <v>205</v>
      </c>
      <c r="C111" s="9" t="s">
        <v>206</v>
      </c>
      <c r="D111" s="10">
        <v>29986566</v>
      </c>
    </row>
    <row r="112" spans="1:4" x14ac:dyDescent="0.2">
      <c r="A112" s="7">
        <v>103</v>
      </c>
      <c r="B112" s="8" t="s">
        <v>207</v>
      </c>
      <c r="C112" s="9" t="s">
        <v>208</v>
      </c>
      <c r="D112" s="10">
        <v>29632276</v>
      </c>
    </row>
    <row r="113" spans="1:4" x14ac:dyDescent="0.2">
      <c r="A113" s="7">
        <v>104</v>
      </c>
      <c r="B113" s="12" t="s">
        <v>209</v>
      </c>
      <c r="C113" s="13" t="s">
        <v>210</v>
      </c>
      <c r="D113" s="10">
        <v>13322160</v>
      </c>
    </row>
    <row r="114" spans="1:4" x14ac:dyDescent="0.2">
      <c r="A114" s="7">
        <v>105</v>
      </c>
      <c r="B114" s="14" t="s">
        <v>211</v>
      </c>
      <c r="C114" s="15" t="s">
        <v>212</v>
      </c>
      <c r="D114" s="10">
        <v>20585760</v>
      </c>
    </row>
    <row r="115" spans="1:4" x14ac:dyDescent="0.2">
      <c r="A115" s="7">
        <v>106</v>
      </c>
      <c r="B115" s="8" t="s">
        <v>213</v>
      </c>
      <c r="C115" s="9" t="s">
        <v>214</v>
      </c>
      <c r="D115" s="10">
        <v>26398225</v>
      </c>
    </row>
    <row r="116" spans="1:4" x14ac:dyDescent="0.2">
      <c r="A116" s="7">
        <v>107</v>
      </c>
      <c r="B116" s="11" t="s">
        <v>215</v>
      </c>
      <c r="C116" s="9" t="s">
        <v>216</v>
      </c>
      <c r="D116" s="10">
        <v>15252641</v>
      </c>
    </row>
    <row r="117" spans="1:4" x14ac:dyDescent="0.2">
      <c r="A117" s="7">
        <v>108</v>
      </c>
      <c r="B117" s="12" t="s">
        <v>217</v>
      </c>
      <c r="C117" s="13" t="s">
        <v>218</v>
      </c>
      <c r="D117" s="10">
        <v>14069932</v>
      </c>
    </row>
    <row r="118" spans="1:4" ht="12" customHeight="1" x14ac:dyDescent="0.2">
      <c r="A118" s="7">
        <v>109</v>
      </c>
      <c r="B118" s="12" t="s">
        <v>219</v>
      </c>
      <c r="C118" s="13" t="s">
        <v>220</v>
      </c>
      <c r="D118" s="10">
        <v>30496003</v>
      </c>
    </row>
    <row r="119" spans="1:4" x14ac:dyDescent="0.2">
      <c r="A119" s="7">
        <v>110</v>
      </c>
      <c r="B119" s="8" t="s">
        <v>221</v>
      </c>
      <c r="C119" s="9" t="s">
        <v>222</v>
      </c>
      <c r="D119" s="10">
        <v>28615738</v>
      </c>
    </row>
    <row r="120" spans="1:4" x14ac:dyDescent="0.2">
      <c r="A120" s="7">
        <v>111</v>
      </c>
      <c r="B120" s="11" t="s">
        <v>223</v>
      </c>
      <c r="C120" s="9" t="s">
        <v>224</v>
      </c>
      <c r="D120" s="10">
        <v>24404138</v>
      </c>
    </row>
    <row r="121" spans="1:4" x14ac:dyDescent="0.2">
      <c r="A121" s="7">
        <v>112</v>
      </c>
      <c r="B121" s="8" t="s">
        <v>225</v>
      </c>
      <c r="C121" s="13" t="s">
        <v>226</v>
      </c>
      <c r="D121" s="10">
        <v>0</v>
      </c>
    </row>
    <row r="122" spans="1:4" x14ac:dyDescent="0.2">
      <c r="A122" s="7">
        <v>113</v>
      </c>
      <c r="B122" s="8" t="s">
        <v>227</v>
      </c>
      <c r="C122" s="9" t="s">
        <v>228</v>
      </c>
      <c r="D122" s="10">
        <v>0</v>
      </c>
    </row>
    <row r="123" spans="1:4" x14ac:dyDescent="0.2">
      <c r="A123" s="7">
        <v>114</v>
      </c>
      <c r="B123" s="12" t="s">
        <v>229</v>
      </c>
      <c r="C123" s="13" t="s">
        <v>230</v>
      </c>
      <c r="D123" s="10">
        <v>0</v>
      </c>
    </row>
    <row r="124" spans="1:4" ht="13.5" customHeight="1" x14ac:dyDescent="0.2">
      <c r="A124" s="7">
        <v>115</v>
      </c>
      <c r="B124" s="12" t="s">
        <v>231</v>
      </c>
      <c r="C124" s="13" t="s">
        <v>232</v>
      </c>
      <c r="D124" s="10">
        <v>0</v>
      </c>
    </row>
    <row r="125" spans="1:4" x14ac:dyDescent="0.2">
      <c r="A125" s="7">
        <v>116</v>
      </c>
      <c r="B125" s="12" t="s">
        <v>233</v>
      </c>
      <c r="C125" s="13" t="s">
        <v>234</v>
      </c>
      <c r="D125" s="10">
        <v>0</v>
      </c>
    </row>
    <row r="126" spans="1:4" x14ac:dyDescent="0.2">
      <c r="A126" s="7">
        <v>117</v>
      </c>
      <c r="B126" s="12" t="s">
        <v>235</v>
      </c>
      <c r="C126" s="13" t="s">
        <v>236</v>
      </c>
      <c r="D126" s="10">
        <v>0</v>
      </c>
    </row>
    <row r="127" spans="1:4" x14ac:dyDescent="0.2">
      <c r="A127" s="7">
        <v>118</v>
      </c>
      <c r="B127" s="12" t="s">
        <v>237</v>
      </c>
      <c r="C127" s="13" t="s">
        <v>238</v>
      </c>
      <c r="D127" s="10">
        <v>0</v>
      </c>
    </row>
    <row r="128" spans="1:4" ht="12.75" customHeight="1" x14ac:dyDescent="0.2">
      <c r="A128" s="7">
        <v>119</v>
      </c>
      <c r="B128" s="12" t="s">
        <v>239</v>
      </c>
      <c r="C128" s="13" t="s">
        <v>240</v>
      </c>
      <c r="D128" s="10">
        <v>0</v>
      </c>
    </row>
    <row r="129" spans="1:4" x14ac:dyDescent="0.2">
      <c r="A129" s="7">
        <v>120</v>
      </c>
      <c r="B129" s="22" t="s">
        <v>241</v>
      </c>
      <c r="C129" s="23" t="s">
        <v>242</v>
      </c>
      <c r="D129" s="10">
        <v>0</v>
      </c>
    </row>
    <row r="130" spans="1:4" x14ac:dyDescent="0.2">
      <c r="A130" s="7">
        <v>121</v>
      </c>
      <c r="B130" s="11" t="s">
        <v>243</v>
      </c>
      <c r="C130" s="9" t="s">
        <v>244</v>
      </c>
      <c r="D130" s="10">
        <v>0</v>
      </c>
    </row>
    <row r="131" spans="1:4" x14ac:dyDescent="0.2">
      <c r="A131" s="7">
        <v>122</v>
      </c>
      <c r="B131" s="12" t="s">
        <v>245</v>
      </c>
      <c r="C131" s="13" t="s">
        <v>246</v>
      </c>
      <c r="D131" s="10">
        <v>0</v>
      </c>
    </row>
    <row r="132" spans="1:4" x14ac:dyDescent="0.2">
      <c r="A132" s="7">
        <v>123</v>
      </c>
      <c r="B132" s="8" t="s">
        <v>247</v>
      </c>
      <c r="C132" s="24" t="s">
        <v>248</v>
      </c>
      <c r="D132" s="10">
        <v>0</v>
      </c>
    </row>
    <row r="133" spans="1:4" ht="24" x14ac:dyDescent="0.2">
      <c r="A133" s="7">
        <v>124</v>
      </c>
      <c r="B133" s="12" t="s">
        <v>249</v>
      </c>
      <c r="C133" s="13" t="s">
        <v>250</v>
      </c>
      <c r="D133" s="10">
        <v>0</v>
      </c>
    </row>
    <row r="134" spans="1:4" ht="21.75" customHeight="1" x14ac:dyDescent="0.2">
      <c r="A134" s="7">
        <v>125</v>
      </c>
      <c r="B134" s="12" t="s">
        <v>251</v>
      </c>
      <c r="C134" s="13" t="s">
        <v>252</v>
      </c>
      <c r="D134" s="10">
        <v>0</v>
      </c>
    </row>
    <row r="135" spans="1:4" x14ac:dyDescent="0.2">
      <c r="A135" s="7">
        <v>126</v>
      </c>
      <c r="B135" s="11" t="s">
        <v>253</v>
      </c>
      <c r="C135" s="13" t="s">
        <v>254</v>
      </c>
      <c r="D135" s="10">
        <v>0</v>
      </c>
    </row>
    <row r="136" spans="1:4" x14ac:dyDescent="0.2">
      <c r="A136" s="7">
        <v>127</v>
      </c>
      <c r="B136" s="14" t="s">
        <v>255</v>
      </c>
      <c r="C136" s="15" t="s">
        <v>256</v>
      </c>
      <c r="D136" s="10">
        <v>0</v>
      </c>
    </row>
    <row r="137" spans="1:4" x14ac:dyDescent="0.2">
      <c r="A137" s="7">
        <v>128</v>
      </c>
      <c r="B137" s="12" t="s">
        <v>257</v>
      </c>
      <c r="C137" s="13" t="s">
        <v>258</v>
      </c>
      <c r="D137" s="10">
        <v>0</v>
      </c>
    </row>
    <row r="138" spans="1:4" ht="24" customHeight="1" x14ac:dyDescent="0.2">
      <c r="A138" s="7">
        <v>129</v>
      </c>
      <c r="B138" s="8" t="s">
        <v>259</v>
      </c>
      <c r="C138" s="9" t="s">
        <v>260</v>
      </c>
      <c r="D138" s="10">
        <v>0</v>
      </c>
    </row>
    <row r="139" spans="1:4" x14ac:dyDescent="0.2">
      <c r="A139" s="7">
        <v>130</v>
      </c>
      <c r="B139" s="11" t="s">
        <v>261</v>
      </c>
      <c r="C139" s="9" t="s">
        <v>262</v>
      </c>
      <c r="D139" s="10">
        <v>0</v>
      </c>
    </row>
    <row r="140" spans="1:4" x14ac:dyDescent="0.2">
      <c r="A140" s="7">
        <v>131</v>
      </c>
      <c r="B140" s="12" t="s">
        <v>263</v>
      </c>
      <c r="C140" s="13" t="s">
        <v>264</v>
      </c>
      <c r="D140" s="10">
        <v>0</v>
      </c>
    </row>
    <row r="141" spans="1:4" x14ac:dyDescent="0.2">
      <c r="A141" s="7">
        <v>132</v>
      </c>
      <c r="B141" s="12" t="s">
        <v>265</v>
      </c>
      <c r="C141" s="13" t="s">
        <v>266</v>
      </c>
      <c r="D141" s="10">
        <v>0</v>
      </c>
    </row>
    <row r="142" spans="1:4" ht="13.5" customHeight="1" x14ac:dyDescent="0.2">
      <c r="A142" s="7">
        <v>133</v>
      </c>
      <c r="B142" s="12" t="s">
        <v>267</v>
      </c>
      <c r="C142" s="13" t="s">
        <v>268</v>
      </c>
      <c r="D142" s="10">
        <v>0</v>
      </c>
    </row>
    <row r="143" spans="1:4" x14ac:dyDescent="0.2">
      <c r="A143" s="7">
        <v>134</v>
      </c>
      <c r="B143" s="12" t="s">
        <v>269</v>
      </c>
      <c r="C143" s="13" t="s">
        <v>270</v>
      </c>
      <c r="D143" s="10">
        <v>0</v>
      </c>
    </row>
    <row r="144" spans="1:4" x14ac:dyDescent="0.2">
      <c r="A144" s="7">
        <v>135</v>
      </c>
      <c r="B144" s="12" t="s">
        <v>271</v>
      </c>
      <c r="C144" s="13" t="s">
        <v>272</v>
      </c>
      <c r="D144" s="10">
        <v>0</v>
      </c>
    </row>
    <row r="145" spans="1:4" x14ac:dyDescent="0.2">
      <c r="A145" s="7">
        <v>136</v>
      </c>
      <c r="B145" s="8" t="s">
        <v>273</v>
      </c>
      <c r="C145" s="9" t="s">
        <v>274</v>
      </c>
      <c r="D145" s="10">
        <v>0</v>
      </c>
    </row>
    <row r="146" spans="1:4" ht="10.5" customHeight="1" x14ac:dyDescent="0.2">
      <c r="A146" s="7">
        <v>137</v>
      </c>
      <c r="B146" s="12" t="s">
        <v>275</v>
      </c>
      <c r="C146" s="13" t="s">
        <v>276</v>
      </c>
      <c r="D146" s="10">
        <v>0</v>
      </c>
    </row>
    <row r="147" spans="1:4" x14ac:dyDescent="0.2">
      <c r="A147" s="7">
        <v>138</v>
      </c>
      <c r="B147" s="8" t="s">
        <v>277</v>
      </c>
      <c r="C147" s="13" t="s">
        <v>278</v>
      </c>
      <c r="D147" s="10">
        <v>0</v>
      </c>
    </row>
    <row r="148" spans="1:4" x14ac:dyDescent="0.2">
      <c r="A148" s="7">
        <v>139</v>
      </c>
      <c r="B148" s="14" t="s">
        <v>279</v>
      </c>
      <c r="C148" s="15" t="s">
        <v>280</v>
      </c>
      <c r="D148" s="10">
        <v>0</v>
      </c>
    </row>
    <row r="149" spans="1:4" x14ac:dyDescent="0.2">
      <c r="A149" s="7">
        <v>140</v>
      </c>
      <c r="B149" s="12" t="s">
        <v>281</v>
      </c>
      <c r="C149" s="13" t="s">
        <v>282</v>
      </c>
      <c r="D149" s="10">
        <v>0</v>
      </c>
    </row>
    <row r="150" spans="1:4" x14ac:dyDescent="0.2">
      <c r="A150" s="7">
        <v>141</v>
      </c>
      <c r="B150" s="12" t="s">
        <v>283</v>
      </c>
      <c r="C150" s="13" t="s">
        <v>284</v>
      </c>
      <c r="D150" s="10">
        <v>0</v>
      </c>
    </row>
    <row r="151" spans="1:4" x14ac:dyDescent="0.2">
      <c r="A151" s="7">
        <v>142</v>
      </c>
      <c r="B151" s="12" t="s">
        <v>285</v>
      </c>
      <c r="C151" s="13" t="s">
        <v>286</v>
      </c>
      <c r="D151" s="10">
        <v>0</v>
      </c>
    </row>
    <row r="152" spans="1:4" x14ac:dyDescent="0.2">
      <c r="A152" s="7">
        <v>143</v>
      </c>
      <c r="B152" s="14" t="s">
        <v>287</v>
      </c>
      <c r="C152" s="15" t="s">
        <v>288</v>
      </c>
      <c r="D152" s="10">
        <v>0</v>
      </c>
    </row>
    <row r="153" spans="1:4" x14ac:dyDescent="0.2">
      <c r="A153" s="7">
        <v>144</v>
      </c>
      <c r="B153" s="11" t="s">
        <v>289</v>
      </c>
      <c r="C153" s="15" t="s">
        <v>290</v>
      </c>
      <c r="D153" s="10">
        <v>18408037</v>
      </c>
    </row>
    <row r="154" spans="1:4" x14ac:dyDescent="0.2">
      <c r="A154" s="7">
        <v>145</v>
      </c>
      <c r="B154" s="12" t="s">
        <v>291</v>
      </c>
      <c r="C154" s="13" t="s">
        <v>292</v>
      </c>
      <c r="D154" s="10">
        <v>0</v>
      </c>
    </row>
    <row r="155" spans="1:4" x14ac:dyDescent="0.2">
      <c r="A155" s="7">
        <v>146</v>
      </c>
      <c r="B155" s="8" t="s">
        <v>293</v>
      </c>
      <c r="C155" s="9" t="s">
        <v>294</v>
      </c>
      <c r="D155" s="10">
        <v>0</v>
      </c>
    </row>
    <row r="156" spans="1:4" x14ac:dyDescent="0.2">
      <c r="A156" s="7">
        <v>147</v>
      </c>
      <c r="B156" s="8" t="s">
        <v>295</v>
      </c>
      <c r="C156" s="9" t="s">
        <v>296</v>
      </c>
      <c r="D156" s="10">
        <v>0</v>
      </c>
    </row>
    <row r="157" spans="1:4" ht="12.75" x14ac:dyDescent="0.2">
      <c r="A157" s="7">
        <v>148</v>
      </c>
      <c r="B157" s="25" t="s">
        <v>297</v>
      </c>
      <c r="C157" s="26" t="s">
        <v>298</v>
      </c>
      <c r="D157" s="10">
        <v>0</v>
      </c>
    </row>
  </sheetData>
  <mergeCells count="7">
    <mergeCell ref="A8:C8"/>
    <mergeCell ref="A9:C9"/>
    <mergeCell ref="A2:D2"/>
    <mergeCell ref="A4:A5"/>
    <mergeCell ref="B4:B5"/>
    <mergeCell ref="C4:C5"/>
    <mergeCell ref="A7:C7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7"/>
  <sheetViews>
    <sheetView zoomScale="110" zoomScaleNormal="11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J7" sqref="J7"/>
    </sheetView>
  </sheetViews>
  <sheetFormatPr defaultRowHeight="12" x14ac:dyDescent="0.2"/>
  <cols>
    <col min="1" max="1" width="4.7109375" style="106" customWidth="1"/>
    <col min="2" max="2" width="9.28515625" style="106" customWidth="1"/>
    <col min="3" max="3" width="29.140625" style="196" customWidth="1"/>
    <col min="4" max="4" width="12.42578125" style="106" customWidth="1"/>
    <col min="5" max="5" width="13.7109375" style="106" customWidth="1"/>
    <col min="6" max="6" width="13.5703125" style="106" customWidth="1"/>
    <col min="7" max="7" width="13.7109375" style="106" customWidth="1"/>
    <col min="8" max="8" width="11.85546875" style="106" customWidth="1"/>
    <col min="9" max="9" width="13.5703125" style="106" customWidth="1"/>
    <col min="10" max="10" width="12.140625" style="3" customWidth="1"/>
    <col min="11" max="16384" width="9.140625" style="3"/>
  </cols>
  <sheetData>
    <row r="2" spans="1:10" ht="30" customHeight="1" x14ac:dyDescent="0.2">
      <c r="A2" s="221" t="s">
        <v>337</v>
      </c>
      <c r="B2" s="221"/>
      <c r="C2" s="221"/>
      <c r="D2" s="221"/>
      <c r="E2" s="221"/>
      <c r="F2" s="221"/>
      <c r="G2" s="221"/>
      <c r="H2" s="221"/>
      <c r="I2" s="221"/>
    </row>
    <row r="3" spans="1:10" x14ac:dyDescent="0.2">
      <c r="C3" s="4"/>
      <c r="D3" s="4"/>
      <c r="I3" s="106" t="s">
        <v>327</v>
      </c>
    </row>
    <row r="4" spans="1:10" s="5" customFormat="1" ht="24.75" customHeight="1" x14ac:dyDescent="0.2">
      <c r="A4" s="259" t="s">
        <v>0</v>
      </c>
      <c r="B4" s="259" t="s">
        <v>1</v>
      </c>
      <c r="C4" s="261" t="s">
        <v>2</v>
      </c>
      <c r="D4" s="259" t="s">
        <v>300</v>
      </c>
      <c r="E4" s="222" t="s">
        <v>332</v>
      </c>
      <c r="F4" s="222"/>
      <c r="G4" s="222" t="s">
        <v>333</v>
      </c>
      <c r="H4" s="222"/>
      <c r="I4" s="222"/>
    </row>
    <row r="5" spans="1:10" ht="51.75" customHeight="1" x14ac:dyDescent="0.2">
      <c r="A5" s="260"/>
      <c r="B5" s="260"/>
      <c r="C5" s="262"/>
      <c r="D5" s="260"/>
      <c r="E5" s="195" t="s">
        <v>334</v>
      </c>
      <c r="F5" s="195" t="s">
        <v>335</v>
      </c>
      <c r="G5" s="195" t="s">
        <v>335</v>
      </c>
      <c r="H5" s="195" t="s">
        <v>336</v>
      </c>
      <c r="I5" s="195" t="s">
        <v>334</v>
      </c>
    </row>
    <row r="6" spans="1:10" ht="13.5" customHeight="1" x14ac:dyDescent="0.2">
      <c r="A6" s="199">
        <v>1</v>
      </c>
      <c r="B6" s="199">
        <v>2</v>
      </c>
      <c r="C6" s="200">
        <v>3</v>
      </c>
      <c r="D6" s="199">
        <v>4</v>
      </c>
      <c r="E6" s="199">
        <v>5</v>
      </c>
      <c r="F6" s="199">
        <v>6</v>
      </c>
      <c r="G6" s="199">
        <v>7</v>
      </c>
      <c r="H6" s="199">
        <v>8</v>
      </c>
      <c r="I6" s="199">
        <v>9</v>
      </c>
    </row>
    <row r="7" spans="1:10" ht="11.25" customHeight="1" x14ac:dyDescent="0.2">
      <c r="A7" s="244" t="s">
        <v>300</v>
      </c>
      <c r="B7" s="244"/>
      <c r="C7" s="244"/>
      <c r="D7" s="109">
        <f>D8+D9</f>
        <v>1239022997</v>
      </c>
      <c r="E7" s="109">
        <f t="shared" ref="E7:I7" si="0">E8+E9</f>
        <v>7140902</v>
      </c>
      <c r="F7" s="109">
        <f t="shared" si="0"/>
        <v>20191912</v>
      </c>
      <c r="G7" s="109">
        <f t="shared" si="0"/>
        <v>9739500</v>
      </c>
      <c r="H7" s="109">
        <f t="shared" si="0"/>
        <v>3116640</v>
      </c>
      <c r="I7" s="109">
        <f t="shared" si="0"/>
        <v>1198834043</v>
      </c>
      <c r="J7" s="67"/>
    </row>
    <row r="8" spans="1:10" ht="11.25" customHeight="1" x14ac:dyDescent="0.2">
      <c r="A8" s="241" t="s">
        <v>299</v>
      </c>
      <c r="B8" s="242"/>
      <c r="C8" s="243"/>
      <c r="D8" s="111">
        <f>I8</f>
        <v>0</v>
      </c>
      <c r="E8" s="193"/>
      <c r="F8" s="193"/>
      <c r="G8" s="193"/>
      <c r="H8" s="193"/>
      <c r="I8" s="193"/>
    </row>
    <row r="9" spans="1:10" ht="11.25" customHeight="1" x14ac:dyDescent="0.2">
      <c r="A9" s="241" t="s">
        <v>364</v>
      </c>
      <c r="B9" s="242"/>
      <c r="C9" s="243"/>
      <c r="D9" s="109">
        <f>SUM(D10:D157)</f>
        <v>1239022997</v>
      </c>
      <c r="E9" s="109">
        <f t="shared" ref="E9:I9" si="1">SUM(E10:E157)</f>
        <v>7140902</v>
      </c>
      <c r="F9" s="109">
        <f t="shared" si="1"/>
        <v>20191912</v>
      </c>
      <c r="G9" s="109">
        <f t="shared" si="1"/>
        <v>9739500</v>
      </c>
      <c r="H9" s="109">
        <f t="shared" si="1"/>
        <v>3116640</v>
      </c>
      <c r="I9" s="109">
        <f t="shared" si="1"/>
        <v>1198834043</v>
      </c>
    </row>
    <row r="10" spans="1:10" ht="12" customHeight="1" x14ac:dyDescent="0.2">
      <c r="A10" s="126">
        <v>1</v>
      </c>
      <c r="B10" s="8" t="s">
        <v>3</v>
      </c>
      <c r="C10" s="30" t="s">
        <v>4</v>
      </c>
      <c r="D10" s="40">
        <f>E10+F10+G10+H10+I10</f>
        <v>0</v>
      </c>
      <c r="E10" s="60"/>
      <c r="F10" s="60"/>
      <c r="G10" s="60"/>
      <c r="H10" s="60"/>
      <c r="I10" s="60"/>
    </row>
    <row r="11" spans="1:10" x14ac:dyDescent="0.2">
      <c r="A11" s="126">
        <v>2</v>
      </c>
      <c r="B11" s="11" t="s">
        <v>5</v>
      </c>
      <c r="C11" s="30" t="s">
        <v>6</v>
      </c>
      <c r="D11" s="40">
        <f t="shared" ref="D11:D74" si="2">E11+F11+G11+H11+I11</f>
        <v>0</v>
      </c>
      <c r="E11" s="60"/>
      <c r="F11" s="60"/>
      <c r="G11" s="60"/>
      <c r="H11" s="60"/>
      <c r="I11" s="60"/>
    </row>
    <row r="12" spans="1:10" x14ac:dyDescent="0.2">
      <c r="A12" s="126">
        <v>3</v>
      </c>
      <c r="B12" s="12" t="s">
        <v>7</v>
      </c>
      <c r="C12" s="29" t="s">
        <v>8</v>
      </c>
      <c r="D12" s="40">
        <f t="shared" si="2"/>
        <v>0</v>
      </c>
      <c r="E12" s="60"/>
      <c r="F12" s="60"/>
      <c r="G12" s="60"/>
      <c r="H12" s="60"/>
      <c r="I12" s="60"/>
    </row>
    <row r="13" spans="1:10" ht="14.25" customHeight="1" x14ac:dyDescent="0.2">
      <c r="A13" s="126">
        <v>4</v>
      </c>
      <c r="B13" s="8" t="s">
        <v>9</v>
      </c>
      <c r="C13" s="30" t="s">
        <v>10</v>
      </c>
      <c r="D13" s="40">
        <f t="shared" si="2"/>
        <v>0</v>
      </c>
      <c r="E13" s="60"/>
      <c r="F13" s="60"/>
      <c r="G13" s="60"/>
      <c r="H13" s="60"/>
      <c r="I13" s="60"/>
    </row>
    <row r="14" spans="1:10" x14ac:dyDescent="0.2">
      <c r="A14" s="126">
        <v>5</v>
      </c>
      <c r="B14" s="8" t="s">
        <v>11</v>
      </c>
      <c r="C14" s="30" t="s">
        <v>12</v>
      </c>
      <c r="D14" s="40">
        <f t="shared" si="2"/>
        <v>0</v>
      </c>
      <c r="E14" s="60"/>
      <c r="F14" s="60"/>
      <c r="G14" s="60"/>
      <c r="H14" s="60"/>
      <c r="I14" s="60"/>
    </row>
    <row r="15" spans="1:10" x14ac:dyDescent="0.2">
      <c r="A15" s="126">
        <v>6</v>
      </c>
      <c r="B15" s="12" t="s">
        <v>13</v>
      </c>
      <c r="C15" s="29" t="s">
        <v>14</v>
      </c>
      <c r="D15" s="40">
        <f t="shared" si="2"/>
        <v>949975</v>
      </c>
      <c r="E15" s="60"/>
      <c r="F15" s="60">
        <v>949975</v>
      </c>
      <c r="G15" s="60"/>
      <c r="H15" s="60"/>
      <c r="I15" s="60"/>
    </row>
    <row r="16" spans="1:10" x14ac:dyDescent="0.2">
      <c r="A16" s="126">
        <v>7</v>
      </c>
      <c r="B16" s="14" t="s">
        <v>15</v>
      </c>
      <c r="C16" s="31" t="s">
        <v>16</v>
      </c>
      <c r="D16" s="40">
        <f t="shared" si="2"/>
        <v>0</v>
      </c>
      <c r="E16" s="60"/>
      <c r="F16" s="60"/>
      <c r="G16" s="60"/>
      <c r="H16" s="60"/>
      <c r="I16" s="60"/>
    </row>
    <row r="17" spans="1:9" x14ac:dyDescent="0.2">
      <c r="A17" s="126">
        <v>8</v>
      </c>
      <c r="B17" s="12" t="s">
        <v>17</v>
      </c>
      <c r="C17" s="29" t="s">
        <v>18</v>
      </c>
      <c r="D17" s="40">
        <f t="shared" si="2"/>
        <v>0</v>
      </c>
      <c r="E17" s="60"/>
      <c r="F17" s="60"/>
      <c r="G17" s="60"/>
      <c r="H17" s="60"/>
      <c r="I17" s="60"/>
    </row>
    <row r="18" spans="1:9" x14ac:dyDescent="0.2">
      <c r="A18" s="126">
        <v>9</v>
      </c>
      <c r="B18" s="12" t="s">
        <v>19</v>
      </c>
      <c r="C18" s="29" t="s">
        <v>20</v>
      </c>
      <c r="D18" s="40">
        <f t="shared" si="2"/>
        <v>0</v>
      </c>
      <c r="E18" s="60"/>
      <c r="F18" s="60"/>
      <c r="G18" s="60"/>
      <c r="H18" s="60"/>
      <c r="I18" s="60"/>
    </row>
    <row r="19" spans="1:9" x14ac:dyDescent="0.2">
      <c r="A19" s="126">
        <v>10</v>
      </c>
      <c r="B19" s="12" t="s">
        <v>21</v>
      </c>
      <c r="C19" s="29" t="s">
        <v>22</v>
      </c>
      <c r="D19" s="40">
        <f t="shared" si="2"/>
        <v>0</v>
      </c>
      <c r="E19" s="60"/>
      <c r="F19" s="60"/>
      <c r="G19" s="60"/>
      <c r="H19" s="60"/>
      <c r="I19" s="60"/>
    </row>
    <row r="20" spans="1:9" x14ac:dyDescent="0.2">
      <c r="A20" s="126">
        <v>11</v>
      </c>
      <c r="B20" s="12" t="s">
        <v>23</v>
      </c>
      <c r="C20" s="29" t="s">
        <v>24</v>
      </c>
      <c r="D20" s="40">
        <f t="shared" si="2"/>
        <v>0</v>
      </c>
      <c r="E20" s="60"/>
      <c r="F20" s="60"/>
      <c r="G20" s="60"/>
      <c r="H20" s="60"/>
      <c r="I20" s="60"/>
    </row>
    <row r="21" spans="1:9" x14ac:dyDescent="0.2">
      <c r="A21" s="126">
        <v>12</v>
      </c>
      <c r="B21" s="12" t="s">
        <v>25</v>
      </c>
      <c r="C21" s="29" t="s">
        <v>26</v>
      </c>
      <c r="D21" s="40">
        <f t="shared" si="2"/>
        <v>0</v>
      </c>
      <c r="E21" s="60"/>
      <c r="F21" s="60"/>
      <c r="G21" s="60"/>
      <c r="H21" s="60"/>
      <c r="I21" s="60"/>
    </row>
    <row r="22" spans="1:9" x14ac:dyDescent="0.2">
      <c r="A22" s="126">
        <v>13</v>
      </c>
      <c r="B22" s="8" t="s">
        <v>27</v>
      </c>
      <c r="C22" s="29" t="s">
        <v>28</v>
      </c>
      <c r="D22" s="40">
        <f t="shared" si="2"/>
        <v>0</v>
      </c>
      <c r="E22" s="60"/>
      <c r="F22" s="60"/>
      <c r="G22" s="60"/>
      <c r="H22" s="60"/>
      <c r="I22" s="60"/>
    </row>
    <row r="23" spans="1:9" x14ac:dyDescent="0.2">
      <c r="A23" s="126">
        <v>14</v>
      </c>
      <c r="B23" s="8" t="s">
        <v>29</v>
      </c>
      <c r="C23" s="30" t="s">
        <v>30</v>
      </c>
      <c r="D23" s="40">
        <f t="shared" si="2"/>
        <v>0</v>
      </c>
      <c r="E23" s="60"/>
      <c r="F23" s="60"/>
      <c r="G23" s="60"/>
      <c r="H23" s="60"/>
      <c r="I23" s="60"/>
    </row>
    <row r="24" spans="1:9" x14ac:dyDescent="0.2">
      <c r="A24" s="126">
        <v>15</v>
      </c>
      <c r="B24" s="12" t="s">
        <v>31</v>
      </c>
      <c r="C24" s="29" t="s">
        <v>32</v>
      </c>
      <c r="D24" s="40">
        <f t="shared" si="2"/>
        <v>0</v>
      </c>
      <c r="E24" s="60"/>
      <c r="F24" s="60"/>
      <c r="G24" s="60"/>
      <c r="H24" s="60"/>
      <c r="I24" s="60"/>
    </row>
    <row r="25" spans="1:9" x14ac:dyDescent="0.2">
      <c r="A25" s="126">
        <v>16</v>
      </c>
      <c r="B25" s="12" t="s">
        <v>33</v>
      </c>
      <c r="C25" s="29" t="s">
        <v>34</v>
      </c>
      <c r="D25" s="40">
        <f t="shared" si="2"/>
        <v>0</v>
      </c>
      <c r="E25" s="60"/>
      <c r="F25" s="60"/>
      <c r="G25" s="60"/>
      <c r="H25" s="60"/>
      <c r="I25" s="60"/>
    </row>
    <row r="26" spans="1:9" x14ac:dyDescent="0.2">
      <c r="A26" s="126">
        <v>17</v>
      </c>
      <c r="B26" s="12" t="s">
        <v>35</v>
      </c>
      <c r="C26" s="29" t="s">
        <v>36</v>
      </c>
      <c r="D26" s="40">
        <f t="shared" si="2"/>
        <v>0</v>
      </c>
      <c r="E26" s="60"/>
      <c r="F26" s="60"/>
      <c r="G26" s="60"/>
      <c r="H26" s="60"/>
      <c r="I26" s="60"/>
    </row>
    <row r="27" spans="1:9" x14ac:dyDescent="0.2">
      <c r="A27" s="126">
        <v>18</v>
      </c>
      <c r="B27" s="12" t="s">
        <v>37</v>
      </c>
      <c r="C27" s="29" t="s">
        <v>38</v>
      </c>
      <c r="D27" s="40">
        <f t="shared" si="2"/>
        <v>0</v>
      </c>
      <c r="E27" s="60"/>
      <c r="F27" s="60"/>
      <c r="G27" s="60"/>
      <c r="H27" s="60"/>
      <c r="I27" s="60"/>
    </row>
    <row r="28" spans="1:9" x14ac:dyDescent="0.2">
      <c r="A28" s="126">
        <v>19</v>
      </c>
      <c r="B28" s="8" t="s">
        <v>39</v>
      </c>
      <c r="C28" s="30" t="s">
        <v>40</v>
      </c>
      <c r="D28" s="40">
        <f t="shared" si="2"/>
        <v>0</v>
      </c>
      <c r="E28" s="60"/>
      <c r="F28" s="60"/>
      <c r="G28" s="60"/>
      <c r="H28" s="60"/>
      <c r="I28" s="60"/>
    </row>
    <row r="29" spans="1:9" x14ac:dyDescent="0.2">
      <c r="A29" s="126">
        <v>20</v>
      </c>
      <c r="B29" s="8" t="s">
        <v>41</v>
      </c>
      <c r="C29" s="30" t="s">
        <v>42</v>
      </c>
      <c r="D29" s="40">
        <f t="shared" si="2"/>
        <v>0</v>
      </c>
      <c r="E29" s="60"/>
      <c r="F29" s="60"/>
      <c r="G29" s="60"/>
      <c r="H29" s="60"/>
      <c r="I29" s="60"/>
    </row>
    <row r="30" spans="1:9" x14ac:dyDescent="0.2">
      <c r="A30" s="126">
        <v>21</v>
      </c>
      <c r="B30" s="8" t="s">
        <v>43</v>
      </c>
      <c r="C30" s="30" t="s">
        <v>44</v>
      </c>
      <c r="D30" s="40">
        <f t="shared" si="2"/>
        <v>0</v>
      </c>
      <c r="E30" s="60"/>
      <c r="F30" s="60"/>
      <c r="G30" s="60"/>
      <c r="H30" s="60"/>
      <c r="I30" s="60"/>
    </row>
    <row r="31" spans="1:9" x14ac:dyDescent="0.2">
      <c r="A31" s="126">
        <v>22</v>
      </c>
      <c r="B31" s="8" t="s">
        <v>45</v>
      </c>
      <c r="C31" s="30" t="s">
        <v>46</v>
      </c>
      <c r="D31" s="40">
        <f t="shared" si="2"/>
        <v>0</v>
      </c>
      <c r="E31" s="60"/>
      <c r="F31" s="60"/>
      <c r="G31" s="60"/>
      <c r="H31" s="60"/>
      <c r="I31" s="60"/>
    </row>
    <row r="32" spans="1:9" x14ac:dyDescent="0.2">
      <c r="A32" s="126">
        <v>23</v>
      </c>
      <c r="B32" s="12" t="s">
        <v>47</v>
      </c>
      <c r="C32" s="29" t="s">
        <v>48</v>
      </c>
      <c r="D32" s="40">
        <f t="shared" si="2"/>
        <v>0</v>
      </c>
      <c r="E32" s="60"/>
      <c r="F32" s="60"/>
      <c r="G32" s="60"/>
      <c r="H32" s="60"/>
      <c r="I32" s="60"/>
    </row>
    <row r="33" spans="1:9" ht="12" customHeight="1" x14ac:dyDescent="0.2">
      <c r="A33" s="126">
        <v>24</v>
      </c>
      <c r="B33" s="12" t="s">
        <v>49</v>
      </c>
      <c r="C33" s="29" t="s">
        <v>50</v>
      </c>
      <c r="D33" s="40">
        <f t="shared" si="2"/>
        <v>0</v>
      </c>
      <c r="E33" s="60"/>
      <c r="F33" s="60"/>
      <c r="G33" s="60"/>
      <c r="H33" s="60"/>
      <c r="I33" s="60"/>
    </row>
    <row r="34" spans="1:9" ht="24" x14ac:dyDescent="0.2">
      <c r="A34" s="126">
        <v>25</v>
      </c>
      <c r="B34" s="12" t="s">
        <v>51</v>
      </c>
      <c r="C34" s="29" t="s">
        <v>52</v>
      </c>
      <c r="D34" s="40">
        <f t="shared" si="2"/>
        <v>0</v>
      </c>
      <c r="E34" s="60"/>
      <c r="F34" s="60"/>
      <c r="G34" s="60"/>
      <c r="H34" s="60"/>
      <c r="I34" s="60"/>
    </row>
    <row r="35" spans="1:9" x14ac:dyDescent="0.2">
      <c r="A35" s="126">
        <v>26</v>
      </c>
      <c r="B35" s="8" t="s">
        <v>53</v>
      </c>
      <c r="C35" s="31" t="s">
        <v>54</v>
      </c>
      <c r="D35" s="40">
        <f t="shared" si="2"/>
        <v>552644</v>
      </c>
      <c r="E35" s="60"/>
      <c r="F35" s="60">
        <f>704640-151996</f>
        <v>552644</v>
      </c>
      <c r="G35" s="60"/>
      <c r="H35" s="60"/>
      <c r="I35" s="60"/>
    </row>
    <row r="36" spans="1:9" x14ac:dyDescent="0.2">
      <c r="A36" s="126">
        <v>27</v>
      </c>
      <c r="B36" s="12" t="s">
        <v>55</v>
      </c>
      <c r="C36" s="29" t="s">
        <v>56</v>
      </c>
      <c r="D36" s="40">
        <f t="shared" si="2"/>
        <v>379990</v>
      </c>
      <c r="E36" s="60"/>
      <c r="F36" s="60">
        <v>379990</v>
      </c>
      <c r="G36" s="60"/>
      <c r="H36" s="60"/>
      <c r="I36" s="60"/>
    </row>
    <row r="37" spans="1:9" ht="24" customHeight="1" x14ac:dyDescent="0.2">
      <c r="A37" s="126">
        <v>28</v>
      </c>
      <c r="B37" s="12" t="s">
        <v>57</v>
      </c>
      <c r="C37" s="29" t="s">
        <v>58</v>
      </c>
      <c r="D37" s="40">
        <f t="shared" si="2"/>
        <v>0</v>
      </c>
      <c r="E37" s="60"/>
      <c r="F37" s="60"/>
      <c r="G37" s="60"/>
      <c r="H37" s="60"/>
      <c r="I37" s="60"/>
    </row>
    <row r="38" spans="1:9" ht="12" customHeight="1" x14ac:dyDescent="0.2">
      <c r="A38" s="126">
        <v>29</v>
      </c>
      <c r="B38" s="8" t="s">
        <v>59</v>
      </c>
      <c r="C38" s="30" t="s">
        <v>60</v>
      </c>
      <c r="D38" s="40">
        <f t="shared" si="2"/>
        <v>0</v>
      </c>
      <c r="E38" s="60"/>
      <c r="F38" s="60"/>
      <c r="G38" s="60"/>
      <c r="H38" s="60"/>
      <c r="I38" s="60"/>
    </row>
    <row r="39" spans="1:9" x14ac:dyDescent="0.2">
      <c r="A39" s="126">
        <v>30</v>
      </c>
      <c r="B39" s="11" t="s">
        <v>61</v>
      </c>
      <c r="C39" s="31" t="s">
        <v>62</v>
      </c>
      <c r="D39" s="40">
        <f t="shared" si="2"/>
        <v>0</v>
      </c>
      <c r="E39" s="60"/>
      <c r="F39" s="60"/>
      <c r="G39" s="60"/>
      <c r="H39" s="60"/>
      <c r="I39" s="60"/>
    </row>
    <row r="40" spans="1:9" ht="24" x14ac:dyDescent="0.2">
      <c r="A40" s="126">
        <v>31</v>
      </c>
      <c r="B40" s="8" t="s">
        <v>63</v>
      </c>
      <c r="C40" s="30" t="s">
        <v>64</v>
      </c>
      <c r="D40" s="40">
        <f t="shared" si="2"/>
        <v>0</v>
      </c>
      <c r="E40" s="60"/>
      <c r="F40" s="60"/>
      <c r="G40" s="60"/>
      <c r="H40" s="60"/>
      <c r="I40" s="60"/>
    </row>
    <row r="41" spans="1:9" ht="24" x14ac:dyDescent="0.2">
      <c r="A41" s="126">
        <v>32</v>
      </c>
      <c r="B41" s="12" t="s">
        <v>65</v>
      </c>
      <c r="C41" s="29" t="s">
        <v>66</v>
      </c>
      <c r="D41" s="40">
        <f t="shared" si="2"/>
        <v>0</v>
      </c>
      <c r="E41" s="60"/>
      <c r="F41" s="60"/>
      <c r="G41" s="60"/>
      <c r="H41" s="60"/>
      <c r="I41" s="60"/>
    </row>
    <row r="42" spans="1:9" x14ac:dyDescent="0.2">
      <c r="A42" s="126">
        <v>33</v>
      </c>
      <c r="B42" s="11" t="s">
        <v>67</v>
      </c>
      <c r="C42" s="30" t="s">
        <v>68</v>
      </c>
      <c r="D42" s="40">
        <f t="shared" si="2"/>
        <v>0</v>
      </c>
      <c r="E42" s="60"/>
      <c r="F42" s="60"/>
      <c r="G42" s="60"/>
      <c r="H42" s="60"/>
      <c r="I42" s="60"/>
    </row>
    <row r="43" spans="1:9" x14ac:dyDescent="0.2">
      <c r="A43" s="126">
        <v>34</v>
      </c>
      <c r="B43" s="14" t="s">
        <v>69</v>
      </c>
      <c r="C43" s="31" t="s">
        <v>70</v>
      </c>
      <c r="D43" s="40">
        <f t="shared" si="2"/>
        <v>0</v>
      </c>
      <c r="E43" s="60"/>
      <c r="F43" s="60"/>
      <c r="G43" s="60"/>
      <c r="H43" s="60"/>
      <c r="I43" s="60"/>
    </row>
    <row r="44" spans="1:9" x14ac:dyDescent="0.2">
      <c r="A44" s="126">
        <v>35</v>
      </c>
      <c r="B44" s="8" t="s">
        <v>71</v>
      </c>
      <c r="C44" s="30" t="s">
        <v>72</v>
      </c>
      <c r="D44" s="40">
        <f t="shared" si="2"/>
        <v>0</v>
      </c>
      <c r="E44" s="60"/>
      <c r="F44" s="60"/>
      <c r="G44" s="60"/>
      <c r="H44" s="60"/>
      <c r="I44" s="60"/>
    </row>
    <row r="45" spans="1:9" x14ac:dyDescent="0.2">
      <c r="A45" s="126">
        <v>36</v>
      </c>
      <c r="B45" s="11" t="s">
        <v>73</v>
      </c>
      <c r="C45" s="30" t="s">
        <v>74</v>
      </c>
      <c r="D45" s="40">
        <f t="shared" si="2"/>
        <v>0</v>
      </c>
      <c r="E45" s="60"/>
      <c r="F45" s="60"/>
      <c r="G45" s="60"/>
      <c r="H45" s="60"/>
      <c r="I45" s="60"/>
    </row>
    <row r="46" spans="1:9" x14ac:dyDescent="0.2">
      <c r="A46" s="126">
        <v>37</v>
      </c>
      <c r="B46" s="12" t="s">
        <v>75</v>
      </c>
      <c r="C46" s="29" t="s">
        <v>76</v>
      </c>
      <c r="D46" s="40">
        <f t="shared" si="2"/>
        <v>0</v>
      </c>
      <c r="E46" s="60"/>
      <c r="F46" s="60"/>
      <c r="G46" s="60"/>
      <c r="H46" s="60"/>
      <c r="I46" s="60"/>
    </row>
    <row r="47" spans="1:9" x14ac:dyDescent="0.2">
      <c r="A47" s="126">
        <v>38</v>
      </c>
      <c r="B47" s="11" t="s">
        <v>77</v>
      </c>
      <c r="C47" s="30" t="s">
        <v>78</v>
      </c>
      <c r="D47" s="40">
        <f t="shared" si="2"/>
        <v>0</v>
      </c>
      <c r="E47" s="60"/>
      <c r="F47" s="60"/>
      <c r="G47" s="60"/>
      <c r="H47" s="60"/>
      <c r="I47" s="60"/>
    </row>
    <row r="48" spans="1:9" x14ac:dyDescent="0.2">
      <c r="A48" s="126">
        <v>39</v>
      </c>
      <c r="B48" s="8" t="s">
        <v>79</v>
      </c>
      <c r="C48" s="30" t="s">
        <v>80</v>
      </c>
      <c r="D48" s="40">
        <f t="shared" si="2"/>
        <v>0</v>
      </c>
      <c r="E48" s="60"/>
      <c r="F48" s="60"/>
      <c r="G48" s="60"/>
      <c r="H48" s="60"/>
      <c r="I48" s="60"/>
    </row>
    <row r="49" spans="1:9" x14ac:dyDescent="0.2">
      <c r="A49" s="126">
        <v>40</v>
      </c>
      <c r="B49" s="16" t="s">
        <v>81</v>
      </c>
      <c r="C49" s="32" t="s">
        <v>82</v>
      </c>
      <c r="D49" s="40">
        <f t="shared" si="2"/>
        <v>0</v>
      </c>
      <c r="E49" s="60"/>
      <c r="F49" s="60"/>
      <c r="G49" s="60"/>
      <c r="H49" s="60"/>
      <c r="I49" s="60"/>
    </row>
    <row r="50" spans="1:9" x14ac:dyDescent="0.2">
      <c r="A50" s="126">
        <v>41</v>
      </c>
      <c r="B50" s="8" t="s">
        <v>83</v>
      </c>
      <c r="C50" s="30" t="s">
        <v>84</v>
      </c>
      <c r="D50" s="40">
        <f t="shared" si="2"/>
        <v>0</v>
      </c>
      <c r="E50" s="60"/>
      <c r="F50" s="60"/>
      <c r="G50" s="60"/>
      <c r="H50" s="60"/>
      <c r="I50" s="60"/>
    </row>
    <row r="51" spans="1:9" x14ac:dyDescent="0.2">
      <c r="A51" s="126">
        <v>42</v>
      </c>
      <c r="B51" s="14" t="s">
        <v>85</v>
      </c>
      <c r="C51" s="31" t="s">
        <v>86</v>
      </c>
      <c r="D51" s="40">
        <f t="shared" si="2"/>
        <v>0</v>
      </c>
      <c r="E51" s="60"/>
      <c r="F51" s="60"/>
      <c r="G51" s="60"/>
      <c r="H51" s="60"/>
      <c r="I51" s="60"/>
    </row>
    <row r="52" spans="1:9" x14ac:dyDescent="0.2">
      <c r="A52" s="126">
        <v>43</v>
      </c>
      <c r="B52" s="12" t="s">
        <v>87</v>
      </c>
      <c r="C52" s="29" t="s">
        <v>88</v>
      </c>
      <c r="D52" s="40">
        <f t="shared" si="2"/>
        <v>0</v>
      </c>
      <c r="E52" s="60"/>
      <c r="F52" s="60"/>
      <c r="G52" s="60"/>
      <c r="H52" s="60"/>
      <c r="I52" s="60"/>
    </row>
    <row r="53" spans="1:9" x14ac:dyDescent="0.2">
      <c r="A53" s="126">
        <v>44</v>
      </c>
      <c r="B53" s="11" t="s">
        <v>89</v>
      </c>
      <c r="C53" s="30" t="s">
        <v>90</v>
      </c>
      <c r="D53" s="40">
        <f t="shared" si="2"/>
        <v>0</v>
      </c>
      <c r="E53" s="60"/>
      <c r="F53" s="60"/>
      <c r="G53" s="60"/>
      <c r="H53" s="60"/>
      <c r="I53" s="60"/>
    </row>
    <row r="54" spans="1:9" x14ac:dyDescent="0.2">
      <c r="A54" s="126">
        <v>45</v>
      </c>
      <c r="B54" s="12" t="s">
        <v>91</v>
      </c>
      <c r="C54" s="29" t="s">
        <v>92</v>
      </c>
      <c r="D54" s="40">
        <f t="shared" si="2"/>
        <v>0</v>
      </c>
      <c r="E54" s="60"/>
      <c r="F54" s="60"/>
      <c r="G54" s="60"/>
      <c r="H54" s="60"/>
      <c r="I54" s="60"/>
    </row>
    <row r="55" spans="1:9" x14ac:dyDescent="0.2">
      <c r="A55" s="126">
        <v>46</v>
      </c>
      <c r="B55" s="8" t="s">
        <v>93</v>
      </c>
      <c r="C55" s="30" t="s">
        <v>94</v>
      </c>
      <c r="D55" s="40">
        <f t="shared" si="2"/>
        <v>0</v>
      </c>
      <c r="E55" s="60"/>
      <c r="F55" s="60"/>
      <c r="G55" s="60"/>
      <c r="H55" s="60"/>
      <c r="I55" s="60"/>
    </row>
    <row r="56" spans="1:9" ht="10.5" customHeight="1" x14ac:dyDescent="0.2">
      <c r="A56" s="126">
        <v>47</v>
      </c>
      <c r="B56" s="8" t="s">
        <v>95</v>
      </c>
      <c r="C56" s="30" t="s">
        <v>96</v>
      </c>
      <c r="D56" s="40">
        <f t="shared" si="2"/>
        <v>0</v>
      </c>
      <c r="E56" s="60"/>
      <c r="F56" s="60"/>
      <c r="G56" s="60"/>
      <c r="H56" s="60"/>
      <c r="I56" s="60"/>
    </row>
    <row r="57" spans="1:9" x14ac:dyDescent="0.2">
      <c r="A57" s="126">
        <v>48</v>
      </c>
      <c r="B57" s="18" t="s">
        <v>97</v>
      </c>
      <c r="C57" s="33" t="s">
        <v>98</v>
      </c>
      <c r="D57" s="40">
        <f t="shared" si="2"/>
        <v>0</v>
      </c>
      <c r="E57" s="60"/>
      <c r="F57" s="60"/>
      <c r="G57" s="60"/>
      <c r="H57" s="60"/>
      <c r="I57" s="60"/>
    </row>
    <row r="58" spans="1:9" x14ac:dyDescent="0.2">
      <c r="A58" s="126">
        <v>49</v>
      </c>
      <c r="B58" s="12" t="s">
        <v>99</v>
      </c>
      <c r="C58" s="29" t="s">
        <v>100</v>
      </c>
      <c r="D58" s="40">
        <f t="shared" si="2"/>
        <v>0</v>
      </c>
      <c r="E58" s="60"/>
      <c r="F58" s="60"/>
      <c r="G58" s="60"/>
      <c r="H58" s="60"/>
      <c r="I58" s="60"/>
    </row>
    <row r="59" spans="1:9" x14ac:dyDescent="0.2">
      <c r="A59" s="126">
        <v>50</v>
      </c>
      <c r="B59" s="11" t="s">
        <v>101</v>
      </c>
      <c r="C59" s="30" t="s">
        <v>102</v>
      </c>
      <c r="D59" s="40">
        <f t="shared" si="2"/>
        <v>0</v>
      </c>
      <c r="E59" s="60"/>
      <c r="F59" s="60"/>
      <c r="G59" s="60"/>
      <c r="H59" s="60"/>
      <c r="I59" s="60"/>
    </row>
    <row r="60" spans="1:9" ht="10.5" customHeight="1" x14ac:dyDescent="0.2">
      <c r="A60" s="126">
        <v>51</v>
      </c>
      <c r="B60" s="12" t="s">
        <v>103</v>
      </c>
      <c r="C60" s="29" t="s">
        <v>104</v>
      </c>
      <c r="D60" s="40">
        <f t="shared" si="2"/>
        <v>0</v>
      </c>
      <c r="E60" s="60"/>
      <c r="F60" s="60"/>
      <c r="G60" s="60"/>
      <c r="H60" s="60"/>
      <c r="I60" s="60"/>
    </row>
    <row r="61" spans="1:9" x14ac:dyDescent="0.2">
      <c r="A61" s="126">
        <v>52</v>
      </c>
      <c r="B61" s="11" t="s">
        <v>105</v>
      </c>
      <c r="C61" s="30" t="s">
        <v>106</v>
      </c>
      <c r="D61" s="40">
        <f t="shared" si="2"/>
        <v>0</v>
      </c>
      <c r="E61" s="60"/>
      <c r="F61" s="60"/>
      <c r="G61" s="60"/>
      <c r="H61" s="60"/>
      <c r="I61" s="60"/>
    </row>
    <row r="62" spans="1:9" x14ac:dyDescent="0.2">
      <c r="A62" s="126">
        <v>53</v>
      </c>
      <c r="B62" s="12" t="s">
        <v>107</v>
      </c>
      <c r="C62" s="29" t="s">
        <v>108</v>
      </c>
      <c r="D62" s="40">
        <f t="shared" si="2"/>
        <v>0</v>
      </c>
      <c r="E62" s="60"/>
      <c r="F62" s="60"/>
      <c r="G62" s="60"/>
      <c r="H62" s="60"/>
      <c r="I62" s="60"/>
    </row>
    <row r="63" spans="1:9" x14ac:dyDescent="0.2">
      <c r="A63" s="126">
        <v>54</v>
      </c>
      <c r="B63" s="12" t="s">
        <v>109</v>
      </c>
      <c r="C63" s="29" t="s">
        <v>110</v>
      </c>
      <c r="D63" s="40">
        <f t="shared" si="2"/>
        <v>0</v>
      </c>
      <c r="E63" s="60"/>
      <c r="F63" s="60"/>
      <c r="G63" s="60"/>
      <c r="H63" s="60"/>
      <c r="I63" s="60"/>
    </row>
    <row r="64" spans="1:9" x14ac:dyDescent="0.2">
      <c r="A64" s="126">
        <v>55</v>
      </c>
      <c r="B64" s="12" t="s">
        <v>111</v>
      </c>
      <c r="C64" s="29" t="s">
        <v>112</v>
      </c>
      <c r="D64" s="40">
        <f t="shared" si="2"/>
        <v>0</v>
      </c>
      <c r="E64" s="60"/>
      <c r="F64" s="60"/>
      <c r="G64" s="60"/>
      <c r="H64" s="60"/>
      <c r="I64" s="60"/>
    </row>
    <row r="65" spans="1:9" x14ac:dyDescent="0.2">
      <c r="A65" s="126">
        <v>56</v>
      </c>
      <c r="B65" s="12" t="s">
        <v>113</v>
      </c>
      <c r="C65" s="29" t="s">
        <v>114</v>
      </c>
      <c r="D65" s="40">
        <f t="shared" si="2"/>
        <v>0</v>
      </c>
      <c r="E65" s="60"/>
      <c r="F65" s="60"/>
      <c r="G65" s="60"/>
      <c r="H65" s="60"/>
      <c r="I65" s="60"/>
    </row>
    <row r="66" spans="1:9" x14ac:dyDescent="0.2">
      <c r="A66" s="126">
        <v>57</v>
      </c>
      <c r="B66" s="12" t="s">
        <v>115</v>
      </c>
      <c r="C66" s="29" t="s">
        <v>116</v>
      </c>
      <c r="D66" s="40">
        <f t="shared" si="2"/>
        <v>0</v>
      </c>
      <c r="E66" s="60"/>
      <c r="F66" s="60"/>
      <c r="G66" s="60"/>
      <c r="H66" s="60"/>
      <c r="I66" s="60"/>
    </row>
    <row r="67" spans="1:9" ht="17.25" customHeight="1" x14ac:dyDescent="0.2">
      <c r="A67" s="126">
        <v>58</v>
      </c>
      <c r="B67" s="12" t="s">
        <v>117</v>
      </c>
      <c r="C67" s="29" t="s">
        <v>118</v>
      </c>
      <c r="D67" s="40">
        <f t="shared" si="2"/>
        <v>0</v>
      </c>
      <c r="E67" s="60"/>
      <c r="F67" s="60"/>
      <c r="G67" s="60"/>
      <c r="H67" s="60"/>
      <c r="I67" s="60"/>
    </row>
    <row r="68" spans="1:9" ht="15" customHeight="1" x14ac:dyDescent="0.2">
      <c r="A68" s="126">
        <v>59</v>
      </c>
      <c r="B68" s="11" t="s">
        <v>119</v>
      </c>
      <c r="C68" s="29" t="s">
        <v>120</v>
      </c>
      <c r="D68" s="40">
        <f t="shared" si="2"/>
        <v>0</v>
      </c>
      <c r="E68" s="60"/>
      <c r="F68" s="60"/>
      <c r="G68" s="60"/>
      <c r="H68" s="60"/>
      <c r="I68" s="60"/>
    </row>
    <row r="69" spans="1:9" ht="16.5" customHeight="1" x14ac:dyDescent="0.2">
      <c r="A69" s="126">
        <v>60</v>
      </c>
      <c r="B69" s="14" t="s">
        <v>121</v>
      </c>
      <c r="C69" s="31" t="s">
        <v>122</v>
      </c>
      <c r="D69" s="40">
        <f t="shared" si="2"/>
        <v>0</v>
      </c>
      <c r="E69" s="60"/>
      <c r="F69" s="60"/>
      <c r="G69" s="60"/>
      <c r="H69" s="60"/>
      <c r="I69" s="60"/>
    </row>
    <row r="70" spans="1:9" ht="17.25" customHeight="1" x14ac:dyDescent="0.2">
      <c r="A70" s="126">
        <v>61</v>
      </c>
      <c r="B70" s="11" t="s">
        <v>123</v>
      </c>
      <c r="C70" s="29" t="s">
        <v>124</v>
      </c>
      <c r="D70" s="40">
        <f t="shared" si="2"/>
        <v>0</v>
      </c>
      <c r="E70" s="60"/>
      <c r="F70" s="60"/>
      <c r="G70" s="60"/>
      <c r="H70" s="60"/>
      <c r="I70" s="60"/>
    </row>
    <row r="71" spans="1:9" ht="12.75" customHeight="1" x14ac:dyDescent="0.2">
      <c r="A71" s="126">
        <v>62</v>
      </c>
      <c r="B71" s="12" t="s">
        <v>125</v>
      </c>
      <c r="C71" s="29" t="s">
        <v>126</v>
      </c>
      <c r="D71" s="40">
        <f t="shared" si="2"/>
        <v>0</v>
      </c>
      <c r="E71" s="60"/>
      <c r="F71" s="60"/>
      <c r="G71" s="60"/>
      <c r="H71" s="60"/>
      <c r="I71" s="60"/>
    </row>
    <row r="72" spans="1:9" ht="27.75" customHeight="1" x14ac:dyDescent="0.2">
      <c r="A72" s="126">
        <v>63</v>
      </c>
      <c r="B72" s="8" t="s">
        <v>127</v>
      </c>
      <c r="C72" s="29" t="s">
        <v>128</v>
      </c>
      <c r="D72" s="40">
        <f t="shared" si="2"/>
        <v>0</v>
      </c>
      <c r="E72" s="60"/>
      <c r="F72" s="60"/>
      <c r="G72" s="60"/>
      <c r="H72" s="60"/>
      <c r="I72" s="60"/>
    </row>
    <row r="73" spans="1:9" ht="24" x14ac:dyDescent="0.2">
      <c r="A73" s="126">
        <v>64</v>
      </c>
      <c r="B73" s="8" t="s">
        <v>129</v>
      </c>
      <c r="C73" s="29" t="s">
        <v>130</v>
      </c>
      <c r="D73" s="40">
        <f t="shared" si="2"/>
        <v>0</v>
      </c>
      <c r="E73" s="60"/>
      <c r="F73" s="60"/>
      <c r="G73" s="60"/>
      <c r="H73" s="60"/>
      <c r="I73" s="60"/>
    </row>
    <row r="74" spans="1:9" x14ac:dyDescent="0.2">
      <c r="A74" s="126">
        <v>65</v>
      </c>
      <c r="B74" s="11" t="s">
        <v>131</v>
      </c>
      <c r="C74" s="29" t="s">
        <v>132</v>
      </c>
      <c r="D74" s="40">
        <f t="shared" si="2"/>
        <v>0</v>
      </c>
      <c r="E74" s="60"/>
      <c r="F74" s="60"/>
      <c r="G74" s="60"/>
      <c r="H74" s="60"/>
      <c r="I74" s="60"/>
    </row>
    <row r="75" spans="1:9" x14ac:dyDescent="0.2">
      <c r="A75" s="126">
        <v>66</v>
      </c>
      <c r="B75" s="8" t="s">
        <v>133</v>
      </c>
      <c r="C75" s="29" t="s">
        <v>134</v>
      </c>
      <c r="D75" s="40">
        <f t="shared" ref="D75:D138" si="3">E75+F75+G75+H75+I75</f>
        <v>0</v>
      </c>
      <c r="E75" s="60"/>
      <c r="F75" s="60"/>
      <c r="G75" s="60"/>
      <c r="H75" s="60"/>
      <c r="I75" s="60"/>
    </row>
    <row r="76" spans="1:9" x14ac:dyDescent="0.2">
      <c r="A76" s="126">
        <v>67</v>
      </c>
      <c r="B76" s="11" t="s">
        <v>135</v>
      </c>
      <c r="C76" s="29" t="s">
        <v>136</v>
      </c>
      <c r="D76" s="40">
        <f t="shared" si="3"/>
        <v>0</v>
      </c>
      <c r="E76" s="60"/>
      <c r="F76" s="60"/>
      <c r="G76" s="60"/>
      <c r="H76" s="60"/>
      <c r="I76" s="60"/>
    </row>
    <row r="77" spans="1:9" x14ac:dyDescent="0.2">
      <c r="A77" s="126">
        <v>68</v>
      </c>
      <c r="B77" s="11" t="s">
        <v>137</v>
      </c>
      <c r="C77" s="29" t="s">
        <v>138</v>
      </c>
      <c r="D77" s="40">
        <f t="shared" si="3"/>
        <v>0</v>
      </c>
      <c r="E77" s="60"/>
      <c r="F77" s="60"/>
      <c r="G77" s="60"/>
      <c r="H77" s="60"/>
      <c r="I77" s="60"/>
    </row>
    <row r="78" spans="1:9" x14ac:dyDescent="0.2">
      <c r="A78" s="126">
        <v>69</v>
      </c>
      <c r="B78" s="11" t="s">
        <v>139</v>
      </c>
      <c r="C78" s="29" t="s">
        <v>140</v>
      </c>
      <c r="D78" s="40">
        <f t="shared" si="3"/>
        <v>0</v>
      </c>
      <c r="E78" s="60"/>
      <c r="F78" s="60"/>
      <c r="G78" s="60"/>
      <c r="H78" s="60"/>
      <c r="I78" s="60"/>
    </row>
    <row r="79" spans="1:9" x14ac:dyDescent="0.2">
      <c r="A79" s="126">
        <v>70</v>
      </c>
      <c r="B79" s="12" t="s">
        <v>141</v>
      </c>
      <c r="C79" s="29" t="s">
        <v>142</v>
      </c>
      <c r="D79" s="40">
        <f t="shared" si="3"/>
        <v>0</v>
      </c>
      <c r="E79" s="60"/>
      <c r="F79" s="60"/>
      <c r="G79" s="60"/>
      <c r="H79" s="60"/>
      <c r="I79" s="60"/>
    </row>
    <row r="80" spans="1:9" x14ac:dyDescent="0.2">
      <c r="A80" s="126">
        <v>71</v>
      </c>
      <c r="B80" s="11" t="s">
        <v>143</v>
      </c>
      <c r="C80" s="30" t="s">
        <v>144</v>
      </c>
      <c r="D80" s="40">
        <f t="shared" si="3"/>
        <v>0</v>
      </c>
      <c r="E80" s="60"/>
      <c r="F80" s="60"/>
      <c r="G80" s="60"/>
      <c r="H80" s="60"/>
      <c r="I80" s="60"/>
    </row>
    <row r="81" spans="1:9" x14ac:dyDescent="0.2">
      <c r="A81" s="126">
        <v>72</v>
      </c>
      <c r="B81" s="12" t="s">
        <v>145</v>
      </c>
      <c r="C81" s="29" t="s">
        <v>146</v>
      </c>
      <c r="D81" s="40">
        <f t="shared" si="3"/>
        <v>0</v>
      </c>
      <c r="E81" s="60"/>
      <c r="F81" s="60"/>
      <c r="G81" s="60"/>
      <c r="H81" s="60"/>
      <c r="I81" s="60"/>
    </row>
    <row r="82" spans="1:9" x14ac:dyDescent="0.2">
      <c r="A82" s="126">
        <v>73</v>
      </c>
      <c r="B82" s="11" t="s">
        <v>147</v>
      </c>
      <c r="C82" s="29" t="s">
        <v>148</v>
      </c>
      <c r="D82" s="40">
        <f t="shared" si="3"/>
        <v>0</v>
      </c>
      <c r="E82" s="60"/>
      <c r="F82" s="60"/>
      <c r="G82" s="60"/>
      <c r="H82" s="60"/>
      <c r="I82" s="60"/>
    </row>
    <row r="83" spans="1:9" x14ac:dyDescent="0.2">
      <c r="A83" s="126">
        <v>74</v>
      </c>
      <c r="B83" s="12" t="s">
        <v>149</v>
      </c>
      <c r="C83" s="29" t="s">
        <v>150</v>
      </c>
      <c r="D83" s="40">
        <f t="shared" si="3"/>
        <v>0</v>
      </c>
      <c r="E83" s="60"/>
      <c r="F83" s="60"/>
      <c r="G83" s="60"/>
      <c r="H83" s="60"/>
      <c r="I83" s="60"/>
    </row>
    <row r="84" spans="1:9" x14ac:dyDescent="0.2">
      <c r="A84" s="126">
        <v>75</v>
      </c>
      <c r="B84" s="12" t="s">
        <v>151</v>
      </c>
      <c r="C84" s="29" t="s">
        <v>152</v>
      </c>
      <c r="D84" s="40">
        <f t="shared" si="3"/>
        <v>0</v>
      </c>
      <c r="E84" s="60"/>
      <c r="F84" s="60"/>
      <c r="G84" s="60"/>
      <c r="H84" s="60"/>
      <c r="I84" s="60"/>
    </row>
    <row r="85" spans="1:9" ht="24" x14ac:dyDescent="0.2">
      <c r="A85" s="126">
        <v>76</v>
      </c>
      <c r="B85" s="20" t="s">
        <v>153</v>
      </c>
      <c r="C85" s="33" t="s">
        <v>154</v>
      </c>
      <c r="D85" s="40">
        <f t="shared" si="3"/>
        <v>0</v>
      </c>
      <c r="E85" s="60"/>
      <c r="F85" s="60"/>
      <c r="G85" s="60"/>
      <c r="H85" s="60"/>
      <c r="I85" s="60"/>
    </row>
    <row r="86" spans="1:9" ht="24" x14ac:dyDescent="0.2">
      <c r="A86" s="126">
        <v>77</v>
      </c>
      <c r="B86" s="8" t="s">
        <v>155</v>
      </c>
      <c r="C86" s="29" t="s">
        <v>156</v>
      </c>
      <c r="D86" s="40">
        <f t="shared" si="3"/>
        <v>0</v>
      </c>
      <c r="E86" s="60"/>
      <c r="F86" s="60"/>
      <c r="G86" s="60"/>
      <c r="H86" s="60"/>
      <c r="I86" s="60"/>
    </row>
    <row r="87" spans="1:9" ht="24" x14ac:dyDescent="0.2">
      <c r="A87" s="126">
        <v>78</v>
      </c>
      <c r="B87" s="11" t="s">
        <v>157</v>
      </c>
      <c r="C87" s="29" t="s">
        <v>158</v>
      </c>
      <c r="D87" s="40">
        <f t="shared" si="3"/>
        <v>0</v>
      </c>
      <c r="E87" s="60"/>
      <c r="F87" s="60"/>
      <c r="G87" s="60"/>
      <c r="H87" s="60"/>
      <c r="I87" s="60"/>
    </row>
    <row r="88" spans="1:9" ht="24" x14ac:dyDescent="0.2">
      <c r="A88" s="126">
        <v>79</v>
      </c>
      <c r="B88" s="11" t="s">
        <v>159</v>
      </c>
      <c r="C88" s="29" t="s">
        <v>160</v>
      </c>
      <c r="D88" s="40">
        <f t="shared" si="3"/>
        <v>0</v>
      </c>
      <c r="E88" s="60"/>
      <c r="F88" s="60"/>
      <c r="G88" s="60"/>
      <c r="H88" s="60"/>
      <c r="I88" s="60"/>
    </row>
    <row r="89" spans="1:9" ht="24" x14ac:dyDescent="0.2">
      <c r="A89" s="126">
        <v>80</v>
      </c>
      <c r="B89" s="8" t="s">
        <v>161</v>
      </c>
      <c r="C89" s="29" t="s">
        <v>162</v>
      </c>
      <c r="D89" s="40">
        <f t="shared" si="3"/>
        <v>0</v>
      </c>
      <c r="E89" s="60"/>
      <c r="F89" s="60"/>
      <c r="G89" s="60"/>
      <c r="H89" s="60"/>
      <c r="I89" s="60"/>
    </row>
    <row r="90" spans="1:9" ht="24" x14ac:dyDescent="0.2">
      <c r="A90" s="126">
        <v>81</v>
      </c>
      <c r="B90" s="8" t="s">
        <v>163</v>
      </c>
      <c r="C90" s="29" t="s">
        <v>164</v>
      </c>
      <c r="D90" s="40">
        <f t="shared" si="3"/>
        <v>0</v>
      </c>
      <c r="E90" s="60"/>
      <c r="F90" s="60"/>
      <c r="G90" s="60"/>
      <c r="H90" s="60"/>
      <c r="I90" s="60"/>
    </row>
    <row r="91" spans="1:9" ht="24" x14ac:dyDescent="0.2">
      <c r="A91" s="126">
        <v>82</v>
      </c>
      <c r="B91" s="8" t="s">
        <v>165</v>
      </c>
      <c r="C91" s="29" t="s">
        <v>166</v>
      </c>
      <c r="D91" s="40">
        <f t="shared" si="3"/>
        <v>0</v>
      </c>
      <c r="E91" s="60"/>
      <c r="F91" s="60"/>
      <c r="G91" s="60"/>
      <c r="H91" s="60"/>
      <c r="I91" s="60"/>
    </row>
    <row r="92" spans="1:9" ht="24" x14ac:dyDescent="0.2">
      <c r="A92" s="126">
        <v>83</v>
      </c>
      <c r="B92" s="12" t="s">
        <v>167</v>
      </c>
      <c r="C92" s="29" t="s">
        <v>168</v>
      </c>
      <c r="D92" s="40">
        <f t="shared" si="3"/>
        <v>0</v>
      </c>
      <c r="E92" s="60"/>
      <c r="F92" s="60"/>
      <c r="G92" s="60"/>
      <c r="H92" s="60"/>
      <c r="I92" s="60"/>
    </row>
    <row r="93" spans="1:9" x14ac:dyDescent="0.2">
      <c r="A93" s="126">
        <v>84</v>
      </c>
      <c r="B93" s="8" t="s">
        <v>169</v>
      </c>
      <c r="C93" s="29" t="s">
        <v>170</v>
      </c>
      <c r="D93" s="40">
        <f t="shared" si="3"/>
        <v>0</v>
      </c>
      <c r="E93" s="60"/>
      <c r="F93" s="60"/>
      <c r="G93" s="60"/>
      <c r="H93" s="60"/>
      <c r="I93" s="60"/>
    </row>
    <row r="94" spans="1:9" x14ac:dyDescent="0.2">
      <c r="A94" s="126">
        <v>85</v>
      </c>
      <c r="B94" s="12" t="s">
        <v>171</v>
      </c>
      <c r="C94" s="29" t="s">
        <v>172</v>
      </c>
      <c r="D94" s="40">
        <f t="shared" si="3"/>
        <v>0</v>
      </c>
      <c r="E94" s="60"/>
      <c r="F94" s="60"/>
      <c r="G94" s="60"/>
      <c r="H94" s="60"/>
      <c r="I94" s="60"/>
    </row>
    <row r="95" spans="1:9" x14ac:dyDescent="0.2">
      <c r="A95" s="126">
        <v>86</v>
      </c>
      <c r="B95" s="14" t="s">
        <v>173</v>
      </c>
      <c r="C95" s="31" t="s">
        <v>174</v>
      </c>
      <c r="D95" s="40">
        <f t="shared" si="3"/>
        <v>0</v>
      </c>
      <c r="E95" s="60"/>
      <c r="F95" s="60"/>
      <c r="G95" s="60"/>
      <c r="H95" s="60"/>
      <c r="I95" s="60"/>
    </row>
    <row r="96" spans="1:9" x14ac:dyDescent="0.2">
      <c r="A96" s="126">
        <v>87</v>
      </c>
      <c r="B96" s="8" t="s">
        <v>175</v>
      </c>
      <c r="C96" s="29" t="s">
        <v>176</v>
      </c>
      <c r="D96" s="40">
        <f t="shared" si="3"/>
        <v>0</v>
      </c>
      <c r="E96" s="60"/>
      <c r="F96" s="60"/>
      <c r="G96" s="60"/>
      <c r="H96" s="60"/>
      <c r="I96" s="60"/>
    </row>
    <row r="97" spans="1:9" x14ac:dyDescent="0.2">
      <c r="A97" s="126">
        <v>88</v>
      </c>
      <c r="B97" s="8" t="s">
        <v>177</v>
      </c>
      <c r="C97" s="29" t="s">
        <v>178</v>
      </c>
      <c r="D97" s="40">
        <f t="shared" si="3"/>
        <v>0</v>
      </c>
      <c r="E97" s="60"/>
      <c r="F97" s="60"/>
      <c r="G97" s="60"/>
      <c r="H97" s="60"/>
      <c r="I97" s="60"/>
    </row>
    <row r="98" spans="1:9" ht="13.5" customHeight="1" x14ac:dyDescent="0.2">
      <c r="A98" s="126">
        <v>89</v>
      </c>
      <c r="B98" s="14" t="s">
        <v>179</v>
      </c>
      <c r="C98" s="31" t="s">
        <v>180</v>
      </c>
      <c r="D98" s="40">
        <f t="shared" si="3"/>
        <v>0</v>
      </c>
      <c r="E98" s="60"/>
      <c r="F98" s="60"/>
      <c r="G98" s="60"/>
      <c r="H98" s="60"/>
      <c r="I98" s="60"/>
    </row>
    <row r="99" spans="1:9" ht="14.25" customHeight="1" x14ac:dyDescent="0.2">
      <c r="A99" s="126">
        <v>90</v>
      </c>
      <c r="B99" s="8" t="s">
        <v>181</v>
      </c>
      <c r="C99" s="29" t="s">
        <v>182</v>
      </c>
      <c r="D99" s="40">
        <f t="shared" si="3"/>
        <v>4825873</v>
      </c>
      <c r="E99" s="60"/>
      <c r="F99" s="60">
        <v>4825873</v>
      </c>
      <c r="G99" s="60"/>
      <c r="H99" s="60"/>
      <c r="I99" s="60"/>
    </row>
    <row r="100" spans="1:9" x14ac:dyDescent="0.2">
      <c r="A100" s="126">
        <v>91</v>
      </c>
      <c r="B100" s="14" t="s">
        <v>183</v>
      </c>
      <c r="C100" s="31" t="s">
        <v>184</v>
      </c>
      <c r="D100" s="40">
        <f t="shared" si="3"/>
        <v>0</v>
      </c>
      <c r="E100" s="60"/>
      <c r="F100" s="60"/>
      <c r="G100" s="60"/>
      <c r="H100" s="60"/>
      <c r="I100" s="60"/>
    </row>
    <row r="101" spans="1:9" x14ac:dyDescent="0.2">
      <c r="A101" s="126">
        <v>92</v>
      </c>
      <c r="B101" s="11" t="s">
        <v>185</v>
      </c>
      <c r="C101" s="29" t="s">
        <v>186</v>
      </c>
      <c r="D101" s="40">
        <f t="shared" si="3"/>
        <v>0</v>
      </c>
      <c r="E101" s="60"/>
      <c r="F101" s="60"/>
      <c r="G101" s="60"/>
      <c r="H101" s="60"/>
      <c r="I101" s="60"/>
    </row>
    <row r="102" spans="1:9" ht="24" x14ac:dyDescent="0.2">
      <c r="A102" s="126">
        <v>93</v>
      </c>
      <c r="B102" s="12" t="s">
        <v>187</v>
      </c>
      <c r="C102" s="29" t="s">
        <v>188</v>
      </c>
      <c r="D102" s="40">
        <f t="shared" si="3"/>
        <v>0</v>
      </c>
      <c r="E102" s="60"/>
      <c r="F102" s="60"/>
      <c r="G102" s="60"/>
      <c r="H102" s="60"/>
      <c r="I102" s="60"/>
    </row>
    <row r="103" spans="1:9" ht="24" x14ac:dyDescent="0.2">
      <c r="A103" s="126">
        <v>94</v>
      </c>
      <c r="B103" s="11" t="s">
        <v>189</v>
      </c>
      <c r="C103" s="30" t="s">
        <v>190</v>
      </c>
      <c r="D103" s="40">
        <f t="shared" si="3"/>
        <v>0</v>
      </c>
      <c r="E103" s="60"/>
      <c r="F103" s="60"/>
      <c r="G103" s="60"/>
      <c r="H103" s="60"/>
      <c r="I103" s="60"/>
    </row>
    <row r="104" spans="1:9" x14ac:dyDescent="0.2">
      <c r="A104" s="126">
        <v>95</v>
      </c>
      <c r="B104" s="11" t="s">
        <v>191</v>
      </c>
      <c r="C104" s="31" t="s">
        <v>192</v>
      </c>
      <c r="D104" s="40">
        <f t="shared" si="3"/>
        <v>0</v>
      </c>
      <c r="E104" s="60"/>
      <c r="F104" s="60"/>
      <c r="G104" s="60"/>
      <c r="H104" s="60"/>
      <c r="I104" s="60"/>
    </row>
    <row r="105" spans="1:9" x14ac:dyDescent="0.2">
      <c r="A105" s="126">
        <v>96</v>
      </c>
      <c r="B105" s="12" t="s">
        <v>193</v>
      </c>
      <c r="C105" s="29" t="s">
        <v>194</v>
      </c>
      <c r="D105" s="40">
        <f t="shared" si="3"/>
        <v>0</v>
      </c>
      <c r="E105" s="60"/>
      <c r="F105" s="60"/>
      <c r="G105" s="60"/>
      <c r="H105" s="60"/>
      <c r="I105" s="60"/>
    </row>
    <row r="106" spans="1:9" x14ac:dyDescent="0.2">
      <c r="A106" s="126">
        <v>97</v>
      </c>
      <c r="B106" s="11" t="s">
        <v>195</v>
      </c>
      <c r="C106" s="34" t="s">
        <v>196</v>
      </c>
      <c r="D106" s="40">
        <f t="shared" si="3"/>
        <v>0</v>
      </c>
      <c r="E106" s="60"/>
      <c r="F106" s="60"/>
      <c r="G106" s="60"/>
      <c r="H106" s="60"/>
      <c r="I106" s="60"/>
    </row>
    <row r="107" spans="1:9" x14ac:dyDescent="0.2">
      <c r="A107" s="126">
        <v>98</v>
      </c>
      <c r="B107" s="12" t="s">
        <v>197</v>
      </c>
      <c r="C107" s="29" t="s">
        <v>198</v>
      </c>
      <c r="D107" s="40">
        <f t="shared" si="3"/>
        <v>0</v>
      </c>
      <c r="E107" s="60"/>
      <c r="F107" s="60"/>
      <c r="G107" s="60"/>
      <c r="H107" s="60"/>
      <c r="I107" s="60"/>
    </row>
    <row r="108" spans="1:9" x14ac:dyDescent="0.2">
      <c r="A108" s="126">
        <v>99</v>
      </c>
      <c r="B108" s="12" t="s">
        <v>199</v>
      </c>
      <c r="C108" s="29" t="s">
        <v>200</v>
      </c>
      <c r="D108" s="40">
        <f t="shared" si="3"/>
        <v>0</v>
      </c>
      <c r="E108" s="60"/>
      <c r="F108" s="60"/>
      <c r="G108" s="60"/>
      <c r="H108" s="60"/>
      <c r="I108" s="60"/>
    </row>
    <row r="109" spans="1:9" x14ac:dyDescent="0.2">
      <c r="A109" s="126">
        <v>100</v>
      </c>
      <c r="B109" s="11" t="s">
        <v>201</v>
      </c>
      <c r="C109" s="31" t="s">
        <v>202</v>
      </c>
      <c r="D109" s="40">
        <f t="shared" si="3"/>
        <v>0</v>
      </c>
      <c r="E109" s="60"/>
      <c r="F109" s="60"/>
      <c r="G109" s="60"/>
      <c r="H109" s="60"/>
      <c r="I109" s="60"/>
    </row>
    <row r="110" spans="1:9" x14ac:dyDescent="0.2">
      <c r="A110" s="126">
        <v>101</v>
      </c>
      <c r="B110" s="11" t="s">
        <v>203</v>
      </c>
      <c r="C110" s="30" t="s">
        <v>204</v>
      </c>
      <c r="D110" s="40">
        <f t="shared" si="3"/>
        <v>0</v>
      </c>
      <c r="E110" s="60"/>
      <c r="F110" s="60"/>
      <c r="G110" s="60"/>
      <c r="H110" s="60"/>
      <c r="I110" s="60"/>
    </row>
    <row r="111" spans="1:9" x14ac:dyDescent="0.2">
      <c r="A111" s="126">
        <v>102</v>
      </c>
      <c r="B111" s="8" t="s">
        <v>205</v>
      </c>
      <c r="C111" s="30" t="s">
        <v>206</v>
      </c>
      <c r="D111" s="40">
        <f t="shared" si="3"/>
        <v>0</v>
      </c>
      <c r="E111" s="60"/>
      <c r="F111" s="60"/>
      <c r="G111" s="60"/>
      <c r="H111" s="60"/>
      <c r="I111" s="60"/>
    </row>
    <row r="112" spans="1:9" x14ac:dyDescent="0.2">
      <c r="A112" s="126">
        <v>103</v>
      </c>
      <c r="B112" s="8" t="s">
        <v>207</v>
      </c>
      <c r="C112" s="30" t="s">
        <v>208</v>
      </c>
      <c r="D112" s="40">
        <f t="shared" si="3"/>
        <v>0</v>
      </c>
      <c r="E112" s="60"/>
      <c r="F112" s="60"/>
      <c r="G112" s="60"/>
      <c r="H112" s="60"/>
      <c r="I112" s="60"/>
    </row>
    <row r="113" spans="1:9" x14ac:dyDescent="0.2">
      <c r="A113" s="126">
        <v>104</v>
      </c>
      <c r="B113" s="12" t="s">
        <v>209</v>
      </c>
      <c r="C113" s="29" t="s">
        <v>210</v>
      </c>
      <c r="D113" s="40">
        <f t="shared" si="3"/>
        <v>0</v>
      </c>
      <c r="E113" s="60"/>
      <c r="F113" s="60"/>
      <c r="G113" s="60"/>
      <c r="H113" s="60"/>
      <c r="I113" s="60"/>
    </row>
    <row r="114" spans="1:9" x14ac:dyDescent="0.2">
      <c r="A114" s="126">
        <v>105</v>
      </c>
      <c r="B114" s="14" t="s">
        <v>211</v>
      </c>
      <c r="C114" s="31" t="s">
        <v>212</v>
      </c>
      <c r="D114" s="40">
        <f t="shared" si="3"/>
        <v>0</v>
      </c>
      <c r="E114" s="60"/>
      <c r="F114" s="60"/>
      <c r="G114" s="60"/>
      <c r="H114" s="60"/>
      <c r="I114" s="60"/>
    </row>
    <row r="115" spans="1:9" x14ac:dyDescent="0.2">
      <c r="A115" s="126">
        <v>106</v>
      </c>
      <c r="B115" s="8" t="s">
        <v>213</v>
      </c>
      <c r="C115" s="30" t="s">
        <v>214</v>
      </c>
      <c r="D115" s="40">
        <f t="shared" si="3"/>
        <v>0</v>
      </c>
      <c r="E115" s="60"/>
      <c r="F115" s="60"/>
      <c r="G115" s="60"/>
      <c r="H115" s="60"/>
      <c r="I115" s="60"/>
    </row>
    <row r="116" spans="1:9" x14ac:dyDescent="0.2">
      <c r="A116" s="126">
        <v>107</v>
      </c>
      <c r="B116" s="11" t="s">
        <v>215</v>
      </c>
      <c r="C116" s="30" t="s">
        <v>216</v>
      </c>
      <c r="D116" s="40">
        <f t="shared" si="3"/>
        <v>0</v>
      </c>
      <c r="E116" s="60"/>
      <c r="F116" s="60"/>
      <c r="G116" s="60"/>
      <c r="H116" s="60"/>
      <c r="I116" s="60"/>
    </row>
    <row r="117" spans="1:9" x14ac:dyDescent="0.2">
      <c r="A117" s="126">
        <v>108</v>
      </c>
      <c r="B117" s="12" t="s">
        <v>217</v>
      </c>
      <c r="C117" s="29" t="s">
        <v>218</v>
      </c>
      <c r="D117" s="40">
        <f t="shared" si="3"/>
        <v>0</v>
      </c>
      <c r="E117" s="60"/>
      <c r="F117" s="60"/>
      <c r="G117" s="60"/>
      <c r="H117" s="60"/>
      <c r="I117" s="60"/>
    </row>
    <row r="118" spans="1:9" ht="12" customHeight="1" x14ac:dyDescent="0.2">
      <c r="A118" s="126">
        <v>109</v>
      </c>
      <c r="B118" s="12" t="s">
        <v>219</v>
      </c>
      <c r="C118" s="29" t="s">
        <v>220</v>
      </c>
      <c r="D118" s="40">
        <f t="shared" si="3"/>
        <v>0</v>
      </c>
      <c r="E118" s="60"/>
      <c r="F118" s="60"/>
      <c r="G118" s="60"/>
      <c r="H118" s="60"/>
      <c r="I118" s="60"/>
    </row>
    <row r="119" spans="1:9" x14ac:dyDescent="0.2">
      <c r="A119" s="126">
        <v>110</v>
      </c>
      <c r="B119" s="8" t="s">
        <v>221</v>
      </c>
      <c r="C119" s="30" t="s">
        <v>222</v>
      </c>
      <c r="D119" s="40">
        <f t="shared" si="3"/>
        <v>0</v>
      </c>
      <c r="E119" s="60"/>
      <c r="F119" s="60"/>
      <c r="G119" s="60"/>
      <c r="H119" s="60"/>
      <c r="I119" s="60"/>
    </row>
    <row r="120" spans="1:9" x14ac:dyDescent="0.2">
      <c r="A120" s="126">
        <v>111</v>
      </c>
      <c r="B120" s="11" t="s">
        <v>223</v>
      </c>
      <c r="C120" s="30" t="s">
        <v>224</v>
      </c>
      <c r="D120" s="40">
        <f t="shared" si="3"/>
        <v>0</v>
      </c>
      <c r="E120" s="60"/>
      <c r="F120" s="60"/>
      <c r="G120" s="60"/>
      <c r="H120" s="60"/>
      <c r="I120" s="60"/>
    </row>
    <row r="121" spans="1:9" x14ac:dyDescent="0.2">
      <c r="A121" s="126">
        <v>112</v>
      </c>
      <c r="B121" s="8" t="s">
        <v>225</v>
      </c>
      <c r="C121" s="29" t="s">
        <v>226</v>
      </c>
      <c r="D121" s="40">
        <f t="shared" si="3"/>
        <v>148092344</v>
      </c>
      <c r="E121" s="60"/>
      <c r="F121" s="60"/>
      <c r="G121" s="60"/>
      <c r="H121" s="60"/>
      <c r="I121" s="60">
        <v>148092344</v>
      </c>
    </row>
    <row r="122" spans="1:9" x14ac:dyDescent="0.2">
      <c r="A122" s="126">
        <v>113</v>
      </c>
      <c r="B122" s="8" t="s">
        <v>227</v>
      </c>
      <c r="C122" s="30" t="s">
        <v>228</v>
      </c>
      <c r="D122" s="40">
        <f t="shared" si="3"/>
        <v>0</v>
      </c>
      <c r="E122" s="60"/>
      <c r="F122" s="60"/>
      <c r="G122" s="60"/>
      <c r="H122" s="60"/>
      <c r="I122" s="60"/>
    </row>
    <row r="123" spans="1:9" x14ac:dyDescent="0.2">
      <c r="A123" s="126">
        <v>114</v>
      </c>
      <c r="B123" s="12" t="s">
        <v>229</v>
      </c>
      <c r="C123" s="29" t="s">
        <v>230</v>
      </c>
      <c r="D123" s="40">
        <f t="shared" si="3"/>
        <v>44152400</v>
      </c>
      <c r="E123" s="60"/>
      <c r="F123" s="60"/>
      <c r="G123" s="60"/>
      <c r="H123" s="60"/>
      <c r="I123" s="60">
        <v>44152400</v>
      </c>
    </row>
    <row r="124" spans="1:9" ht="13.5" customHeight="1" x14ac:dyDescent="0.2">
      <c r="A124" s="126">
        <v>115</v>
      </c>
      <c r="B124" s="12" t="s">
        <v>231</v>
      </c>
      <c r="C124" s="29" t="s">
        <v>232</v>
      </c>
      <c r="D124" s="40">
        <f t="shared" si="3"/>
        <v>0</v>
      </c>
      <c r="E124" s="60"/>
      <c r="F124" s="60"/>
      <c r="G124" s="60"/>
      <c r="H124" s="60"/>
      <c r="I124" s="60"/>
    </row>
    <row r="125" spans="1:9" x14ac:dyDescent="0.2">
      <c r="A125" s="126">
        <v>116</v>
      </c>
      <c r="B125" s="12" t="s">
        <v>233</v>
      </c>
      <c r="C125" s="29" t="s">
        <v>234</v>
      </c>
      <c r="D125" s="40">
        <f t="shared" si="3"/>
        <v>0</v>
      </c>
      <c r="E125" s="60"/>
      <c r="F125" s="60"/>
      <c r="G125" s="60"/>
      <c r="H125" s="60"/>
      <c r="I125" s="60"/>
    </row>
    <row r="126" spans="1:9" ht="24" x14ac:dyDescent="0.2">
      <c r="A126" s="126">
        <v>117</v>
      </c>
      <c r="B126" s="12" t="s">
        <v>235</v>
      </c>
      <c r="C126" s="29" t="s">
        <v>236</v>
      </c>
      <c r="D126" s="40">
        <f t="shared" si="3"/>
        <v>0</v>
      </c>
      <c r="E126" s="60"/>
      <c r="F126" s="60"/>
      <c r="G126" s="60"/>
      <c r="H126" s="60"/>
      <c r="I126" s="60"/>
    </row>
    <row r="127" spans="1:9" x14ac:dyDescent="0.2">
      <c r="A127" s="126">
        <v>118</v>
      </c>
      <c r="B127" s="12" t="s">
        <v>237</v>
      </c>
      <c r="C127" s="29" t="s">
        <v>238</v>
      </c>
      <c r="D127" s="40">
        <f t="shared" si="3"/>
        <v>0</v>
      </c>
      <c r="E127" s="60"/>
      <c r="F127" s="60"/>
      <c r="G127" s="60"/>
      <c r="H127" s="60"/>
      <c r="I127" s="60"/>
    </row>
    <row r="128" spans="1:9" ht="12.75" customHeight="1" x14ac:dyDescent="0.2">
      <c r="A128" s="126">
        <v>119</v>
      </c>
      <c r="B128" s="12" t="s">
        <v>239</v>
      </c>
      <c r="C128" s="29" t="s">
        <v>240</v>
      </c>
      <c r="D128" s="40">
        <f t="shared" si="3"/>
        <v>659764284</v>
      </c>
      <c r="E128" s="60">
        <v>6330675</v>
      </c>
      <c r="F128" s="60"/>
      <c r="G128" s="60"/>
      <c r="H128" s="60"/>
      <c r="I128" s="60">
        <v>653433609</v>
      </c>
    </row>
    <row r="129" spans="1:9" x14ac:dyDescent="0.2">
      <c r="A129" s="126">
        <v>120</v>
      </c>
      <c r="B129" s="22" t="s">
        <v>241</v>
      </c>
      <c r="C129" s="35" t="s">
        <v>242</v>
      </c>
      <c r="D129" s="40">
        <f t="shared" si="3"/>
        <v>0</v>
      </c>
      <c r="E129" s="60"/>
      <c r="F129" s="60"/>
      <c r="G129" s="60"/>
      <c r="H129" s="60"/>
      <c r="I129" s="60"/>
    </row>
    <row r="130" spans="1:9" x14ac:dyDescent="0.2">
      <c r="A130" s="126">
        <v>121</v>
      </c>
      <c r="B130" s="11" t="s">
        <v>243</v>
      </c>
      <c r="C130" s="30" t="s">
        <v>244</v>
      </c>
      <c r="D130" s="40">
        <f t="shared" si="3"/>
        <v>0</v>
      </c>
      <c r="E130" s="60"/>
      <c r="F130" s="60"/>
      <c r="G130" s="60"/>
      <c r="H130" s="60"/>
      <c r="I130" s="60"/>
    </row>
    <row r="131" spans="1:9" x14ac:dyDescent="0.2">
      <c r="A131" s="126">
        <v>122</v>
      </c>
      <c r="B131" s="12" t="s">
        <v>245</v>
      </c>
      <c r="C131" s="29" t="s">
        <v>246</v>
      </c>
      <c r="D131" s="40">
        <f t="shared" si="3"/>
        <v>0</v>
      </c>
      <c r="E131" s="60"/>
      <c r="F131" s="60"/>
      <c r="G131" s="60"/>
      <c r="H131" s="60"/>
      <c r="I131" s="60"/>
    </row>
    <row r="132" spans="1:9" ht="24" x14ac:dyDescent="0.2">
      <c r="A132" s="126">
        <v>123</v>
      </c>
      <c r="B132" s="8" t="s">
        <v>247</v>
      </c>
      <c r="C132" s="36" t="s">
        <v>248</v>
      </c>
      <c r="D132" s="40">
        <f t="shared" si="3"/>
        <v>0</v>
      </c>
      <c r="E132" s="60"/>
      <c r="F132" s="60"/>
      <c r="G132" s="60"/>
      <c r="H132" s="60"/>
      <c r="I132" s="60"/>
    </row>
    <row r="133" spans="1:9" ht="24" x14ac:dyDescent="0.2">
      <c r="A133" s="126">
        <v>124</v>
      </c>
      <c r="B133" s="12" t="s">
        <v>249</v>
      </c>
      <c r="C133" s="29" t="s">
        <v>250</v>
      </c>
      <c r="D133" s="40">
        <f t="shared" si="3"/>
        <v>0</v>
      </c>
      <c r="E133" s="60"/>
      <c r="F133" s="60"/>
      <c r="G133" s="60"/>
      <c r="H133" s="60"/>
      <c r="I133" s="60"/>
    </row>
    <row r="134" spans="1:9" ht="21.75" customHeight="1" x14ac:dyDescent="0.2">
      <c r="A134" s="126">
        <v>125</v>
      </c>
      <c r="B134" s="12" t="s">
        <v>251</v>
      </c>
      <c r="C134" s="29" t="s">
        <v>252</v>
      </c>
      <c r="D134" s="40">
        <f t="shared" si="3"/>
        <v>0</v>
      </c>
      <c r="E134" s="60"/>
      <c r="F134" s="60"/>
      <c r="G134" s="60"/>
      <c r="H134" s="60"/>
      <c r="I134" s="60"/>
    </row>
    <row r="135" spans="1:9" x14ac:dyDescent="0.2">
      <c r="A135" s="126">
        <v>126</v>
      </c>
      <c r="B135" s="11" t="s">
        <v>253</v>
      </c>
      <c r="C135" s="29" t="s">
        <v>254</v>
      </c>
      <c r="D135" s="40">
        <f t="shared" si="3"/>
        <v>0</v>
      </c>
      <c r="E135" s="60"/>
      <c r="F135" s="60"/>
      <c r="G135" s="60"/>
      <c r="H135" s="60"/>
      <c r="I135" s="60"/>
    </row>
    <row r="136" spans="1:9" x14ac:dyDescent="0.2">
      <c r="A136" s="126">
        <v>127</v>
      </c>
      <c r="B136" s="14" t="s">
        <v>255</v>
      </c>
      <c r="C136" s="31" t="s">
        <v>256</v>
      </c>
      <c r="D136" s="40">
        <f t="shared" si="3"/>
        <v>0</v>
      </c>
      <c r="E136" s="60"/>
      <c r="F136" s="60"/>
      <c r="G136" s="60"/>
      <c r="H136" s="60"/>
      <c r="I136" s="60"/>
    </row>
    <row r="137" spans="1:9" x14ac:dyDescent="0.2">
      <c r="A137" s="126">
        <v>128</v>
      </c>
      <c r="B137" s="12" t="s">
        <v>257</v>
      </c>
      <c r="C137" s="29" t="s">
        <v>258</v>
      </c>
      <c r="D137" s="40">
        <f t="shared" si="3"/>
        <v>0</v>
      </c>
      <c r="E137" s="60"/>
      <c r="F137" s="60"/>
      <c r="G137" s="60"/>
      <c r="H137" s="60"/>
      <c r="I137" s="60"/>
    </row>
    <row r="138" spans="1:9" ht="11.25" customHeight="1" x14ac:dyDescent="0.2">
      <c r="A138" s="126">
        <v>129</v>
      </c>
      <c r="B138" s="8" t="s">
        <v>259</v>
      </c>
      <c r="C138" s="30" t="s">
        <v>260</v>
      </c>
      <c r="D138" s="40">
        <f t="shared" si="3"/>
        <v>58325732</v>
      </c>
      <c r="E138" s="60">
        <f>110381+77916</f>
        <v>188297</v>
      </c>
      <c r="F138" s="60"/>
      <c r="G138" s="60"/>
      <c r="H138" s="60"/>
      <c r="I138" s="60">
        <f>58215351-77916</f>
        <v>58137435</v>
      </c>
    </row>
    <row r="139" spans="1:9" x14ac:dyDescent="0.2">
      <c r="A139" s="126">
        <v>130</v>
      </c>
      <c r="B139" s="11" t="s">
        <v>261</v>
      </c>
      <c r="C139" s="30" t="s">
        <v>262</v>
      </c>
      <c r="D139" s="40">
        <f t="shared" ref="D139:D157" si="4">E139+F139+G139+H139+I139</f>
        <v>0</v>
      </c>
      <c r="E139" s="60"/>
      <c r="F139" s="60"/>
      <c r="G139" s="60"/>
      <c r="H139" s="60"/>
      <c r="I139" s="60"/>
    </row>
    <row r="140" spans="1:9" x14ac:dyDescent="0.2">
      <c r="A140" s="126">
        <v>131</v>
      </c>
      <c r="B140" s="12" t="s">
        <v>263</v>
      </c>
      <c r="C140" s="29" t="s">
        <v>264</v>
      </c>
      <c r="D140" s="40">
        <f>E140+F140+G140+H140+I140</f>
        <v>247644571</v>
      </c>
      <c r="E140" s="60">
        <v>621930</v>
      </c>
      <c r="F140" s="60"/>
      <c r="G140" s="60"/>
      <c r="H140" s="60"/>
      <c r="I140" s="60">
        <v>247022641</v>
      </c>
    </row>
    <row r="141" spans="1:9" x14ac:dyDescent="0.2">
      <c r="A141" s="126">
        <v>132</v>
      </c>
      <c r="B141" s="12" t="s">
        <v>265</v>
      </c>
      <c r="C141" s="29" t="s">
        <v>266</v>
      </c>
      <c r="D141" s="40">
        <f t="shared" si="4"/>
        <v>0</v>
      </c>
      <c r="E141" s="60"/>
      <c r="F141" s="60"/>
      <c r="G141" s="60"/>
      <c r="H141" s="60"/>
      <c r="I141" s="60"/>
    </row>
    <row r="142" spans="1:9" ht="13.5" customHeight="1" x14ac:dyDescent="0.2">
      <c r="A142" s="126">
        <v>133</v>
      </c>
      <c r="B142" s="12" t="s">
        <v>267</v>
      </c>
      <c r="C142" s="29" t="s">
        <v>268</v>
      </c>
      <c r="D142" s="40">
        <f t="shared" si="4"/>
        <v>48204344</v>
      </c>
      <c r="E142" s="60"/>
      <c r="F142" s="60">
        <v>7720430</v>
      </c>
      <c r="G142" s="60">
        <v>9739500</v>
      </c>
      <c r="H142" s="60">
        <v>3116640</v>
      </c>
      <c r="I142" s="60">
        <v>27627774</v>
      </c>
    </row>
    <row r="143" spans="1:9" x14ac:dyDescent="0.2">
      <c r="A143" s="126">
        <v>134</v>
      </c>
      <c r="B143" s="12" t="s">
        <v>269</v>
      </c>
      <c r="C143" s="29" t="s">
        <v>270</v>
      </c>
      <c r="D143" s="40">
        <f t="shared" si="4"/>
        <v>0</v>
      </c>
      <c r="E143" s="60"/>
      <c r="F143" s="60"/>
      <c r="G143" s="60"/>
      <c r="H143" s="60"/>
      <c r="I143" s="60"/>
    </row>
    <row r="144" spans="1:9" x14ac:dyDescent="0.2">
      <c r="A144" s="126">
        <v>135</v>
      </c>
      <c r="B144" s="12" t="s">
        <v>271</v>
      </c>
      <c r="C144" s="29" t="s">
        <v>272</v>
      </c>
      <c r="D144" s="40">
        <f t="shared" si="4"/>
        <v>2127381</v>
      </c>
      <c r="E144" s="60"/>
      <c r="F144" s="60">
        <v>2127381</v>
      </c>
      <c r="G144" s="60"/>
      <c r="H144" s="60"/>
      <c r="I144" s="60"/>
    </row>
    <row r="145" spans="1:9" x14ac:dyDescent="0.2">
      <c r="A145" s="126">
        <v>136</v>
      </c>
      <c r="B145" s="8" t="s">
        <v>273</v>
      </c>
      <c r="C145" s="30" t="s">
        <v>274</v>
      </c>
      <c r="D145" s="40">
        <f t="shared" si="4"/>
        <v>20963539</v>
      </c>
      <c r="E145" s="60">
        <v>0</v>
      </c>
      <c r="F145" s="60">
        <v>595699</v>
      </c>
      <c r="G145" s="60"/>
      <c r="H145" s="60"/>
      <c r="I145" s="60">
        <v>20367840</v>
      </c>
    </row>
    <row r="146" spans="1:9" ht="10.5" customHeight="1" x14ac:dyDescent="0.2">
      <c r="A146" s="126">
        <v>137</v>
      </c>
      <c r="B146" s="12" t="s">
        <v>275</v>
      </c>
      <c r="C146" s="29" t="s">
        <v>276</v>
      </c>
      <c r="D146" s="40">
        <f t="shared" si="4"/>
        <v>0</v>
      </c>
      <c r="E146" s="60"/>
      <c r="F146" s="60"/>
      <c r="G146" s="60"/>
      <c r="H146" s="60"/>
      <c r="I146" s="60"/>
    </row>
    <row r="147" spans="1:9" x14ac:dyDescent="0.2">
      <c r="A147" s="126">
        <v>138</v>
      </c>
      <c r="B147" s="8" t="s">
        <v>277</v>
      </c>
      <c r="C147" s="29" t="s">
        <v>278</v>
      </c>
      <c r="D147" s="40">
        <f t="shared" si="4"/>
        <v>0</v>
      </c>
      <c r="E147" s="60"/>
      <c r="F147" s="60"/>
      <c r="G147" s="60"/>
      <c r="H147" s="60"/>
      <c r="I147" s="60"/>
    </row>
    <row r="148" spans="1:9" x14ac:dyDescent="0.2">
      <c r="A148" s="126">
        <v>139</v>
      </c>
      <c r="B148" s="14" t="s">
        <v>279</v>
      </c>
      <c r="C148" s="31" t="s">
        <v>280</v>
      </c>
      <c r="D148" s="40">
        <f t="shared" si="4"/>
        <v>0</v>
      </c>
      <c r="E148" s="60"/>
      <c r="F148" s="60"/>
      <c r="G148" s="60"/>
      <c r="H148" s="60"/>
      <c r="I148" s="60"/>
    </row>
    <row r="149" spans="1:9" x14ac:dyDescent="0.2">
      <c r="A149" s="126">
        <v>140</v>
      </c>
      <c r="B149" s="12" t="s">
        <v>281</v>
      </c>
      <c r="C149" s="29" t="s">
        <v>282</v>
      </c>
      <c r="D149" s="40">
        <f t="shared" si="4"/>
        <v>0</v>
      </c>
      <c r="E149" s="60"/>
      <c r="F149" s="60"/>
      <c r="G149" s="60"/>
      <c r="H149" s="60"/>
      <c r="I149" s="60"/>
    </row>
    <row r="150" spans="1:9" x14ac:dyDescent="0.2">
      <c r="A150" s="126">
        <v>141</v>
      </c>
      <c r="B150" s="12" t="s">
        <v>283</v>
      </c>
      <c r="C150" s="29" t="s">
        <v>284</v>
      </c>
      <c r="D150" s="40">
        <f t="shared" si="4"/>
        <v>0</v>
      </c>
      <c r="E150" s="60"/>
      <c r="F150" s="60"/>
      <c r="G150" s="60"/>
      <c r="H150" s="60"/>
      <c r="I150" s="60"/>
    </row>
    <row r="151" spans="1:9" x14ac:dyDescent="0.2">
      <c r="A151" s="126">
        <v>142</v>
      </c>
      <c r="B151" s="12" t="s">
        <v>285</v>
      </c>
      <c r="C151" s="29" t="s">
        <v>286</v>
      </c>
      <c r="D151" s="40">
        <f t="shared" si="4"/>
        <v>0</v>
      </c>
      <c r="E151" s="60"/>
      <c r="F151" s="60"/>
      <c r="G151" s="60"/>
      <c r="H151" s="60"/>
      <c r="I151" s="60"/>
    </row>
    <row r="152" spans="1:9" x14ac:dyDescent="0.2">
      <c r="A152" s="126">
        <v>143</v>
      </c>
      <c r="B152" s="14" t="s">
        <v>287</v>
      </c>
      <c r="C152" s="31" t="s">
        <v>288</v>
      </c>
      <c r="D152" s="40">
        <f t="shared" si="4"/>
        <v>189995</v>
      </c>
      <c r="E152" s="60"/>
      <c r="F152" s="60">
        <v>189995</v>
      </c>
      <c r="G152" s="60"/>
      <c r="H152" s="60"/>
      <c r="I152" s="60"/>
    </row>
    <row r="153" spans="1:9" x14ac:dyDescent="0.2">
      <c r="A153" s="126">
        <v>144</v>
      </c>
      <c r="B153" s="11" t="s">
        <v>289</v>
      </c>
      <c r="C153" s="31" t="s">
        <v>290</v>
      </c>
      <c r="D153" s="40">
        <f t="shared" si="4"/>
        <v>949975</v>
      </c>
      <c r="E153" s="60"/>
      <c r="F153" s="60">
        <v>949975</v>
      </c>
      <c r="G153" s="60"/>
      <c r="H153" s="60"/>
      <c r="I153" s="60"/>
    </row>
    <row r="154" spans="1:9" x14ac:dyDescent="0.2">
      <c r="A154" s="126">
        <v>145</v>
      </c>
      <c r="B154" s="12" t="s">
        <v>291</v>
      </c>
      <c r="C154" s="29" t="s">
        <v>292</v>
      </c>
      <c r="D154" s="40">
        <f t="shared" si="4"/>
        <v>1899950</v>
      </c>
      <c r="E154" s="60"/>
      <c r="F154" s="60">
        <v>1899950</v>
      </c>
      <c r="G154" s="60"/>
      <c r="H154" s="60"/>
      <c r="I154" s="60"/>
    </row>
    <row r="155" spans="1:9" x14ac:dyDescent="0.2">
      <c r="A155" s="126">
        <v>146</v>
      </c>
      <c r="B155" s="8" t="s">
        <v>293</v>
      </c>
      <c r="C155" s="30" t="s">
        <v>294</v>
      </c>
      <c r="D155" s="40">
        <f t="shared" si="4"/>
        <v>0</v>
      </c>
      <c r="E155" s="60"/>
      <c r="F155" s="60"/>
      <c r="G155" s="60"/>
      <c r="H155" s="60"/>
      <c r="I155" s="60"/>
    </row>
    <row r="156" spans="1:9" x14ac:dyDescent="0.2">
      <c r="A156" s="126">
        <v>147</v>
      </c>
      <c r="B156" s="8" t="s">
        <v>295</v>
      </c>
      <c r="C156" s="30" t="s">
        <v>296</v>
      </c>
      <c r="D156" s="40">
        <f t="shared" si="4"/>
        <v>0</v>
      </c>
      <c r="E156" s="60"/>
      <c r="F156" s="60"/>
      <c r="G156" s="60"/>
      <c r="H156" s="60"/>
      <c r="I156" s="60"/>
    </row>
    <row r="157" spans="1:9" ht="12.75" x14ac:dyDescent="0.2">
      <c r="A157" s="126">
        <v>148</v>
      </c>
      <c r="B157" s="194" t="s">
        <v>297</v>
      </c>
      <c r="C157" s="26" t="s">
        <v>298</v>
      </c>
      <c r="D157" s="40">
        <f t="shared" si="4"/>
        <v>0</v>
      </c>
      <c r="E157" s="60"/>
      <c r="F157" s="60"/>
      <c r="G157" s="60"/>
      <c r="H157" s="60"/>
      <c r="I157" s="60"/>
    </row>
  </sheetData>
  <mergeCells count="10">
    <mergeCell ref="A2:I2"/>
    <mergeCell ref="A4:A5"/>
    <mergeCell ref="B4:B5"/>
    <mergeCell ref="C4:C5"/>
    <mergeCell ref="D4:D5"/>
    <mergeCell ref="A7:C7"/>
    <mergeCell ref="A8:C8"/>
    <mergeCell ref="A9:C9"/>
    <mergeCell ref="E4:F4"/>
    <mergeCell ref="G4:I4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workbookViewId="0">
      <pane xSplit="3" ySplit="5" topLeftCell="D45" activePane="bottomRight" state="frozen"/>
      <selection pane="topRight" activeCell="D1" sqref="D1"/>
      <selection pane="bottomLeft" activeCell="A6" sqref="A6"/>
      <selection pane="bottomRight" activeCell="E59" sqref="E59"/>
    </sheetView>
  </sheetViews>
  <sheetFormatPr defaultRowHeight="15" x14ac:dyDescent="0.2"/>
  <cols>
    <col min="1" max="1" width="5.140625" style="164" customWidth="1"/>
    <col min="2" max="2" width="12.42578125" style="164" customWidth="1"/>
    <col min="3" max="3" width="30.140625" style="164" customWidth="1"/>
    <col min="4" max="4" width="13.140625" style="164" customWidth="1"/>
    <col min="5" max="5" width="14.85546875" style="164" customWidth="1"/>
    <col min="6" max="7" width="14.140625" style="164" customWidth="1"/>
    <col min="8" max="8" width="11" style="164" customWidth="1"/>
    <col min="9" max="16384" width="9.140625" style="164"/>
  </cols>
  <sheetData>
    <row r="1" spans="1:13" ht="18.75" customHeight="1" x14ac:dyDescent="0.2">
      <c r="A1" s="162"/>
      <c r="B1" s="162"/>
      <c r="C1" s="162"/>
      <c r="D1" s="162"/>
      <c r="E1" s="162"/>
      <c r="F1" s="163"/>
      <c r="G1" s="162"/>
    </row>
    <row r="2" spans="1:13" ht="55.5" customHeight="1" x14ac:dyDescent="0.2">
      <c r="A2" s="235" t="s">
        <v>414</v>
      </c>
      <c r="B2" s="235"/>
      <c r="C2" s="235"/>
      <c r="D2" s="235"/>
      <c r="E2" s="235"/>
      <c r="F2" s="235"/>
      <c r="G2" s="235"/>
      <c r="H2" s="235"/>
    </row>
    <row r="3" spans="1:13" ht="22.5" customHeight="1" x14ac:dyDescent="0.2">
      <c r="A3" s="236" t="s">
        <v>327</v>
      </c>
      <c r="B3" s="236"/>
      <c r="C3" s="236"/>
      <c r="D3" s="236"/>
      <c r="E3" s="236"/>
      <c r="F3" s="236"/>
      <c r="G3" s="236"/>
      <c r="H3" s="236"/>
    </row>
    <row r="4" spans="1:13" ht="19.5" customHeight="1" x14ac:dyDescent="0.2">
      <c r="A4" s="237" t="s">
        <v>0</v>
      </c>
      <c r="B4" s="237" t="s">
        <v>1</v>
      </c>
      <c r="C4" s="238" t="s">
        <v>2</v>
      </c>
      <c r="D4" s="239" t="s">
        <v>346</v>
      </c>
      <c r="E4" s="240" t="s">
        <v>347</v>
      </c>
      <c r="F4" s="240"/>
      <c r="G4" s="240"/>
      <c r="H4" s="240"/>
      <c r="I4" s="165"/>
      <c r="J4" s="165"/>
      <c r="K4" s="165"/>
      <c r="L4" s="166"/>
      <c r="M4" s="166"/>
    </row>
    <row r="5" spans="1:13" ht="40.5" customHeight="1" x14ac:dyDescent="0.2">
      <c r="A5" s="237"/>
      <c r="B5" s="237"/>
      <c r="C5" s="238"/>
      <c r="D5" s="239"/>
      <c r="E5" s="167" t="s">
        <v>348</v>
      </c>
      <c r="F5" s="168" t="s">
        <v>349</v>
      </c>
      <c r="G5" s="169" t="s">
        <v>402</v>
      </c>
      <c r="H5" s="170" t="s">
        <v>403</v>
      </c>
      <c r="I5" s="165"/>
      <c r="J5" s="165"/>
      <c r="K5" s="165"/>
      <c r="L5" s="166"/>
      <c r="M5" s="166"/>
    </row>
    <row r="6" spans="1:13" ht="13.5" customHeight="1" x14ac:dyDescent="0.2">
      <c r="A6" s="201">
        <v>1</v>
      </c>
      <c r="B6" s="201">
        <v>2</v>
      </c>
      <c r="C6" s="202">
        <v>3</v>
      </c>
      <c r="D6" s="203">
        <v>4</v>
      </c>
      <c r="E6" s="208">
        <v>5</v>
      </c>
      <c r="F6" s="201">
        <v>6</v>
      </c>
      <c r="G6" s="169">
        <v>7</v>
      </c>
      <c r="H6" s="170">
        <v>8</v>
      </c>
      <c r="I6" s="165"/>
      <c r="J6" s="165"/>
      <c r="K6" s="165"/>
      <c r="L6" s="166"/>
      <c r="M6" s="166"/>
    </row>
    <row r="7" spans="1:13" ht="24" customHeight="1" x14ac:dyDescent="0.2">
      <c r="A7" s="228" t="s">
        <v>350</v>
      </c>
      <c r="B7" s="228"/>
      <c r="C7" s="228"/>
      <c r="D7" s="171">
        <f>D9+D12+D16+D53+D73+D75+D71</f>
        <v>1597982919.99</v>
      </c>
      <c r="E7" s="171">
        <f>E9+E12+E16+E53+E73+E75+E71</f>
        <v>194171536.99000001</v>
      </c>
      <c r="F7" s="171">
        <f>F9+F12+F16+F53+F73+F75+F71</f>
        <v>1113820770</v>
      </c>
      <c r="G7" s="171">
        <f>G9+G12+G16+G53+G73+G75+G71</f>
        <v>285040065</v>
      </c>
      <c r="H7" s="171">
        <f>H9+H12+H16+H53+H73+H75+H71</f>
        <v>4950548</v>
      </c>
      <c r="I7" s="165"/>
      <c r="J7" s="165"/>
      <c r="K7" s="165"/>
      <c r="L7" s="166"/>
      <c r="M7" s="166"/>
    </row>
    <row r="8" spans="1:13" ht="33" customHeight="1" x14ac:dyDescent="0.2">
      <c r="A8" s="229" t="s">
        <v>415</v>
      </c>
      <c r="B8" s="229"/>
      <c r="C8" s="229"/>
      <c r="D8" s="229"/>
      <c r="E8" s="229"/>
      <c r="F8" s="229"/>
      <c r="G8" s="229"/>
      <c r="H8" s="229"/>
      <c r="I8" s="165"/>
      <c r="J8" s="165"/>
      <c r="K8" s="165"/>
      <c r="L8" s="166"/>
      <c r="M8" s="166"/>
    </row>
    <row r="9" spans="1:13" ht="29.25" customHeight="1" x14ac:dyDescent="0.2">
      <c r="A9" s="230" t="s">
        <v>425</v>
      </c>
      <c r="B9" s="230"/>
      <c r="C9" s="230"/>
      <c r="D9" s="191">
        <f>D10+D11</f>
        <v>95170726.039999992</v>
      </c>
      <c r="E9" s="191">
        <f>E10+E11</f>
        <v>95170726.039999992</v>
      </c>
      <c r="F9" s="172"/>
      <c r="G9" s="173"/>
      <c r="H9" s="171"/>
      <c r="I9" s="165"/>
      <c r="J9" s="165"/>
      <c r="K9" s="165"/>
      <c r="L9" s="166"/>
      <c r="M9" s="166"/>
    </row>
    <row r="10" spans="1:13" ht="23.25" customHeight="1" x14ac:dyDescent="0.2">
      <c r="A10" s="174">
        <v>1</v>
      </c>
      <c r="B10" s="68" t="s">
        <v>255</v>
      </c>
      <c r="C10" s="175" t="s">
        <v>256</v>
      </c>
      <c r="D10" s="184">
        <f>E10</f>
        <v>65401966.079999998</v>
      </c>
      <c r="E10" s="192">
        <v>65401966.079999998</v>
      </c>
      <c r="F10" s="174"/>
      <c r="G10" s="174"/>
      <c r="H10" s="170"/>
      <c r="I10" s="165"/>
      <c r="J10" s="165"/>
      <c r="K10" s="165"/>
      <c r="L10" s="166"/>
      <c r="M10" s="166"/>
    </row>
    <row r="11" spans="1:13" x14ac:dyDescent="0.2">
      <c r="A11" s="174">
        <v>2</v>
      </c>
      <c r="B11" s="25" t="s">
        <v>257</v>
      </c>
      <c r="C11" s="141" t="s">
        <v>258</v>
      </c>
      <c r="D11" s="184">
        <f>E11</f>
        <v>29768759.960000001</v>
      </c>
      <c r="E11" s="192">
        <v>29768759.960000001</v>
      </c>
      <c r="F11" s="174"/>
      <c r="G11" s="174"/>
      <c r="H11" s="170"/>
    </row>
    <row r="12" spans="1:13" ht="24.75" customHeight="1" x14ac:dyDescent="0.2">
      <c r="A12" s="230" t="s">
        <v>426</v>
      </c>
      <c r="B12" s="230"/>
      <c r="C12" s="230"/>
      <c r="D12" s="177">
        <f>D13</f>
        <v>82100000</v>
      </c>
      <c r="E12" s="177"/>
      <c r="F12" s="177">
        <f>F13</f>
        <v>82100000</v>
      </c>
      <c r="G12" s="173"/>
      <c r="H12" s="171"/>
    </row>
    <row r="13" spans="1:13" ht="24.75" customHeight="1" x14ac:dyDescent="0.2">
      <c r="A13" s="231">
        <v>1</v>
      </c>
      <c r="B13" s="232" t="s">
        <v>297</v>
      </c>
      <c r="C13" s="141" t="s">
        <v>298</v>
      </c>
      <c r="D13" s="170">
        <f>D14+D15</f>
        <v>82100000</v>
      </c>
      <c r="E13" s="178"/>
      <c r="F13" s="170">
        <f>F14+F15</f>
        <v>82100000</v>
      </c>
      <c r="G13" s="174"/>
      <c r="H13" s="170"/>
    </row>
    <row r="14" spans="1:13" ht="19.5" customHeight="1" x14ac:dyDescent="0.2">
      <c r="A14" s="231"/>
      <c r="B14" s="232"/>
      <c r="C14" s="179" t="s">
        <v>423</v>
      </c>
      <c r="D14" s="170">
        <f>F14</f>
        <v>15476000</v>
      </c>
      <c r="E14" s="176"/>
      <c r="F14" s="176">
        <v>15476000</v>
      </c>
      <c r="G14" s="174"/>
      <c r="H14" s="170"/>
    </row>
    <row r="15" spans="1:13" ht="17.25" customHeight="1" x14ac:dyDescent="0.2">
      <c r="A15" s="231"/>
      <c r="B15" s="232"/>
      <c r="C15" s="179" t="s">
        <v>424</v>
      </c>
      <c r="D15" s="170">
        <f>F15</f>
        <v>66624000</v>
      </c>
      <c r="E15" s="176"/>
      <c r="F15" s="176">
        <v>66624000</v>
      </c>
      <c r="G15" s="174"/>
      <c r="H15" s="170"/>
    </row>
    <row r="16" spans="1:13" ht="60" customHeight="1" x14ac:dyDescent="0.2">
      <c r="A16" s="233" t="s">
        <v>427</v>
      </c>
      <c r="B16" s="234"/>
      <c r="C16" s="234"/>
      <c r="D16" s="171">
        <f>SUM(D17:D50)</f>
        <v>4950548</v>
      </c>
      <c r="E16" s="174"/>
      <c r="F16" s="174"/>
      <c r="G16" s="174"/>
      <c r="H16" s="171">
        <f>SUM(H17:H50)</f>
        <v>4950548</v>
      </c>
    </row>
    <row r="17" spans="1:8" ht="20.25" customHeight="1" x14ac:dyDescent="0.2">
      <c r="A17" s="180">
        <v>1</v>
      </c>
      <c r="B17" s="155" t="s">
        <v>195</v>
      </c>
      <c r="C17" s="181" t="s">
        <v>196</v>
      </c>
      <c r="D17" s="170">
        <f>H17</f>
        <v>20512</v>
      </c>
      <c r="E17" s="174"/>
      <c r="F17" s="174"/>
      <c r="G17" s="174"/>
      <c r="H17" s="170">
        <v>20512</v>
      </c>
    </row>
    <row r="18" spans="1:8" ht="20.25" customHeight="1" x14ac:dyDescent="0.2">
      <c r="A18" s="180">
        <v>2</v>
      </c>
      <c r="B18" s="156" t="s">
        <v>3</v>
      </c>
      <c r="C18" s="181" t="s">
        <v>4</v>
      </c>
      <c r="D18" s="170">
        <f t="shared" ref="D18:D50" si="0">H18</f>
        <v>30322</v>
      </c>
      <c r="E18" s="174"/>
      <c r="F18" s="174"/>
      <c r="G18" s="174"/>
      <c r="H18" s="170">
        <v>30322</v>
      </c>
    </row>
    <row r="19" spans="1:8" x14ac:dyDescent="0.2">
      <c r="A19" s="180">
        <v>3</v>
      </c>
      <c r="B19" s="157" t="s">
        <v>5</v>
      </c>
      <c r="C19" s="181" t="s">
        <v>6</v>
      </c>
      <c r="D19" s="170">
        <f t="shared" si="0"/>
        <v>50834</v>
      </c>
      <c r="E19" s="174"/>
      <c r="F19" s="174"/>
      <c r="G19" s="174"/>
      <c r="H19" s="170">
        <v>50834</v>
      </c>
    </row>
    <row r="20" spans="1:8" x14ac:dyDescent="0.2">
      <c r="A20" s="180">
        <v>4</v>
      </c>
      <c r="B20" s="158" t="s">
        <v>7</v>
      </c>
      <c r="C20" s="181" t="s">
        <v>8</v>
      </c>
      <c r="D20" s="170">
        <f t="shared" si="0"/>
        <v>84724</v>
      </c>
      <c r="E20" s="174"/>
      <c r="F20" s="174"/>
      <c r="G20" s="174"/>
      <c r="H20" s="170">
        <v>84724</v>
      </c>
    </row>
    <row r="21" spans="1:8" x14ac:dyDescent="0.2">
      <c r="A21" s="180">
        <v>5</v>
      </c>
      <c r="B21" s="158" t="s">
        <v>199</v>
      </c>
      <c r="C21" s="181" t="s">
        <v>200</v>
      </c>
      <c r="D21" s="170">
        <f t="shared" si="0"/>
        <v>90075</v>
      </c>
      <c r="E21" s="174"/>
      <c r="F21" s="174"/>
      <c r="G21" s="174"/>
      <c r="H21" s="170">
        <v>90075</v>
      </c>
    </row>
    <row r="22" spans="1:8" x14ac:dyDescent="0.2">
      <c r="A22" s="180">
        <v>6</v>
      </c>
      <c r="B22" s="155" t="s">
        <v>203</v>
      </c>
      <c r="C22" s="181" t="s">
        <v>204</v>
      </c>
      <c r="D22" s="170">
        <f t="shared" si="0"/>
        <v>23188</v>
      </c>
      <c r="E22" s="174"/>
      <c r="F22" s="174"/>
      <c r="G22" s="174"/>
      <c r="H22" s="170">
        <v>23188</v>
      </c>
    </row>
    <row r="23" spans="1:8" x14ac:dyDescent="0.2">
      <c r="A23" s="180">
        <v>7</v>
      </c>
      <c r="B23" s="159" t="s">
        <v>9</v>
      </c>
      <c r="C23" s="181" t="s">
        <v>10</v>
      </c>
      <c r="D23" s="170">
        <f t="shared" si="0"/>
        <v>27647</v>
      </c>
      <c r="E23" s="174"/>
      <c r="F23" s="174"/>
      <c r="G23" s="174"/>
      <c r="H23" s="170">
        <v>27647</v>
      </c>
    </row>
    <row r="24" spans="1:8" x14ac:dyDescent="0.2">
      <c r="A24" s="180">
        <v>8</v>
      </c>
      <c r="B24" s="158" t="s">
        <v>99</v>
      </c>
      <c r="C24" s="181" t="s">
        <v>100</v>
      </c>
      <c r="D24" s="170">
        <f t="shared" si="0"/>
        <v>38349</v>
      </c>
      <c r="E24" s="174"/>
      <c r="F24" s="174"/>
      <c r="G24" s="174"/>
      <c r="H24" s="170">
        <v>38349</v>
      </c>
    </row>
    <row r="25" spans="1:8" x14ac:dyDescent="0.2">
      <c r="A25" s="180">
        <v>9</v>
      </c>
      <c r="B25" s="155" t="s">
        <v>101</v>
      </c>
      <c r="C25" s="181" t="s">
        <v>102</v>
      </c>
      <c r="D25" s="170">
        <f t="shared" si="0"/>
        <v>173907</v>
      </c>
      <c r="E25" s="174"/>
      <c r="F25" s="174"/>
      <c r="G25" s="174"/>
      <c r="H25" s="170">
        <v>173907</v>
      </c>
    </row>
    <row r="26" spans="1:8" x14ac:dyDescent="0.2">
      <c r="A26" s="180">
        <v>10</v>
      </c>
      <c r="B26" s="156" t="s">
        <v>205</v>
      </c>
      <c r="C26" s="181" t="s">
        <v>206</v>
      </c>
      <c r="D26" s="170">
        <f t="shared" si="0"/>
        <v>67779</v>
      </c>
      <c r="E26" s="174"/>
      <c r="F26" s="174"/>
      <c r="G26" s="174"/>
      <c r="H26" s="170">
        <v>67779</v>
      </c>
    </row>
    <row r="27" spans="1:8" x14ac:dyDescent="0.2">
      <c r="A27" s="180">
        <v>11</v>
      </c>
      <c r="B27" s="158" t="s">
        <v>75</v>
      </c>
      <c r="C27" s="181" t="s">
        <v>76</v>
      </c>
      <c r="D27" s="170">
        <f t="shared" si="0"/>
        <v>74914</v>
      </c>
      <c r="E27" s="174"/>
      <c r="F27" s="174"/>
      <c r="G27" s="174"/>
      <c r="H27" s="170">
        <v>74914</v>
      </c>
    </row>
    <row r="28" spans="1:8" x14ac:dyDescent="0.2">
      <c r="A28" s="180">
        <v>12</v>
      </c>
      <c r="B28" s="158" t="s">
        <v>19</v>
      </c>
      <c r="C28" s="181" t="s">
        <v>20</v>
      </c>
      <c r="D28" s="170">
        <f t="shared" si="0"/>
        <v>53510</v>
      </c>
      <c r="E28" s="174"/>
      <c r="F28" s="174"/>
      <c r="G28" s="174"/>
      <c r="H28" s="170">
        <v>53510</v>
      </c>
    </row>
    <row r="29" spans="1:8" x14ac:dyDescent="0.2">
      <c r="A29" s="180">
        <v>13</v>
      </c>
      <c r="B29" s="156" t="s">
        <v>207</v>
      </c>
      <c r="C29" s="181" t="s">
        <v>208</v>
      </c>
      <c r="D29" s="170">
        <f t="shared" si="0"/>
        <v>24971</v>
      </c>
      <c r="E29" s="174"/>
      <c r="F29" s="174"/>
      <c r="G29" s="174"/>
      <c r="H29" s="170">
        <v>24971</v>
      </c>
    </row>
    <row r="30" spans="1:8" x14ac:dyDescent="0.2">
      <c r="A30" s="180">
        <v>14</v>
      </c>
      <c r="B30" s="155" t="s">
        <v>77</v>
      </c>
      <c r="C30" s="181" t="s">
        <v>78</v>
      </c>
      <c r="D30" s="170">
        <f t="shared" si="0"/>
        <v>69563</v>
      </c>
      <c r="E30" s="174"/>
      <c r="F30" s="174"/>
      <c r="G30" s="174"/>
      <c r="H30" s="170">
        <v>69563</v>
      </c>
    </row>
    <row r="31" spans="1:8" x14ac:dyDescent="0.2">
      <c r="A31" s="180">
        <v>15</v>
      </c>
      <c r="B31" s="156" t="s">
        <v>211</v>
      </c>
      <c r="C31" s="181" t="s">
        <v>212</v>
      </c>
      <c r="D31" s="170">
        <f t="shared" si="0"/>
        <v>0</v>
      </c>
      <c r="E31" s="174"/>
      <c r="F31" s="174"/>
      <c r="G31" s="174"/>
      <c r="H31" s="170">
        <v>0</v>
      </c>
    </row>
    <row r="32" spans="1:8" x14ac:dyDescent="0.2">
      <c r="A32" s="180">
        <v>16</v>
      </c>
      <c r="B32" s="158" t="s">
        <v>23</v>
      </c>
      <c r="C32" s="181" t="s">
        <v>24</v>
      </c>
      <c r="D32" s="170">
        <f t="shared" si="0"/>
        <v>30322</v>
      </c>
      <c r="E32" s="174"/>
      <c r="F32" s="174"/>
      <c r="G32" s="174"/>
      <c r="H32" s="170">
        <v>30322</v>
      </c>
    </row>
    <row r="33" spans="1:8" x14ac:dyDescent="0.2">
      <c r="A33" s="180">
        <v>17</v>
      </c>
      <c r="B33" s="155" t="s">
        <v>105</v>
      </c>
      <c r="C33" s="181" t="s">
        <v>106</v>
      </c>
      <c r="D33" s="170">
        <f t="shared" si="0"/>
        <v>36565</v>
      </c>
      <c r="E33" s="174"/>
      <c r="F33" s="174"/>
      <c r="G33" s="174"/>
      <c r="H33" s="170">
        <v>36565</v>
      </c>
    </row>
    <row r="34" spans="1:8" x14ac:dyDescent="0.2">
      <c r="A34" s="180">
        <v>18</v>
      </c>
      <c r="B34" s="158" t="s">
        <v>217</v>
      </c>
      <c r="C34" s="181" t="s">
        <v>218</v>
      </c>
      <c r="D34" s="170">
        <f t="shared" si="0"/>
        <v>14269</v>
      </c>
      <c r="E34" s="174"/>
      <c r="F34" s="174"/>
      <c r="G34" s="174"/>
      <c r="H34" s="170">
        <v>14269</v>
      </c>
    </row>
    <row r="35" spans="1:8" x14ac:dyDescent="0.2">
      <c r="A35" s="180">
        <v>19</v>
      </c>
      <c r="B35" s="158" t="s">
        <v>107</v>
      </c>
      <c r="C35" s="181" t="s">
        <v>108</v>
      </c>
      <c r="D35" s="170">
        <f t="shared" si="0"/>
        <v>50834</v>
      </c>
      <c r="E35" s="174"/>
      <c r="F35" s="174"/>
      <c r="G35" s="174"/>
      <c r="H35" s="170">
        <v>50834</v>
      </c>
    </row>
    <row r="36" spans="1:8" x14ac:dyDescent="0.2">
      <c r="A36" s="180">
        <v>20</v>
      </c>
      <c r="B36" s="156" t="s">
        <v>83</v>
      </c>
      <c r="C36" s="182" t="s">
        <v>84</v>
      </c>
      <c r="D36" s="170">
        <f t="shared" si="0"/>
        <v>892</v>
      </c>
      <c r="E36" s="174"/>
      <c r="F36" s="174"/>
      <c r="G36" s="174"/>
      <c r="H36" s="170">
        <v>892</v>
      </c>
    </row>
    <row r="37" spans="1:8" x14ac:dyDescent="0.2">
      <c r="A37" s="180">
        <v>21</v>
      </c>
      <c r="B37" s="160" t="s">
        <v>85</v>
      </c>
      <c r="C37" s="182" t="s">
        <v>86</v>
      </c>
      <c r="D37" s="170">
        <f t="shared" si="0"/>
        <v>23188</v>
      </c>
      <c r="E37" s="174"/>
      <c r="F37" s="174"/>
      <c r="G37" s="174"/>
      <c r="H37" s="170">
        <v>23188</v>
      </c>
    </row>
    <row r="38" spans="1:8" x14ac:dyDescent="0.2">
      <c r="A38" s="180">
        <v>22</v>
      </c>
      <c r="B38" s="158" t="s">
        <v>219</v>
      </c>
      <c r="C38" s="182" t="s">
        <v>220</v>
      </c>
      <c r="D38" s="170">
        <f t="shared" si="0"/>
        <v>33890</v>
      </c>
      <c r="E38" s="174"/>
      <c r="F38" s="174"/>
      <c r="G38" s="174"/>
      <c r="H38" s="170">
        <v>33890</v>
      </c>
    </row>
    <row r="39" spans="1:8" x14ac:dyDescent="0.2">
      <c r="A39" s="180">
        <v>23</v>
      </c>
      <c r="B39" s="156" t="s">
        <v>221</v>
      </c>
      <c r="C39" s="182" t="s">
        <v>222</v>
      </c>
      <c r="D39" s="170">
        <f t="shared" si="0"/>
        <v>66887</v>
      </c>
      <c r="E39" s="174"/>
      <c r="F39" s="174"/>
      <c r="G39" s="174"/>
      <c r="H39" s="170">
        <v>66887</v>
      </c>
    </row>
    <row r="40" spans="1:8" x14ac:dyDescent="0.2">
      <c r="A40" s="180">
        <v>24</v>
      </c>
      <c r="B40" s="155" t="s">
        <v>223</v>
      </c>
      <c r="C40" s="182" t="s">
        <v>224</v>
      </c>
      <c r="D40" s="170">
        <f t="shared" si="0"/>
        <v>8918</v>
      </c>
      <c r="E40" s="174"/>
      <c r="F40" s="174"/>
      <c r="G40" s="174"/>
      <c r="H40" s="170">
        <v>8918</v>
      </c>
    </row>
    <row r="41" spans="1:8" ht="15.75" customHeight="1" x14ac:dyDescent="0.2">
      <c r="A41" s="180">
        <v>25</v>
      </c>
      <c r="B41" s="161" t="s">
        <v>47</v>
      </c>
      <c r="C41" s="182" t="s">
        <v>404</v>
      </c>
      <c r="D41" s="170">
        <f t="shared" si="0"/>
        <v>19620</v>
      </c>
      <c r="E41" s="174"/>
      <c r="F41" s="174"/>
      <c r="G41" s="174"/>
      <c r="H41" s="170">
        <v>19620</v>
      </c>
    </row>
    <row r="42" spans="1:8" x14ac:dyDescent="0.2">
      <c r="A42" s="180">
        <v>26</v>
      </c>
      <c r="B42" s="155" t="s">
        <v>67</v>
      </c>
      <c r="C42" s="182" t="s">
        <v>405</v>
      </c>
      <c r="D42" s="170">
        <f t="shared" si="0"/>
        <v>214039</v>
      </c>
      <c r="E42" s="174"/>
      <c r="F42" s="174"/>
      <c r="G42" s="174"/>
      <c r="H42" s="170">
        <v>214039</v>
      </c>
    </row>
    <row r="43" spans="1:8" x14ac:dyDescent="0.2">
      <c r="A43" s="180">
        <v>27</v>
      </c>
      <c r="B43" s="158" t="s">
        <v>91</v>
      </c>
      <c r="C43" s="182" t="s">
        <v>406</v>
      </c>
      <c r="D43" s="170">
        <f t="shared" si="0"/>
        <v>545800</v>
      </c>
      <c r="E43" s="174"/>
      <c r="F43" s="174"/>
      <c r="G43" s="174"/>
      <c r="H43" s="170">
        <v>545800</v>
      </c>
    </row>
    <row r="44" spans="1:8" x14ac:dyDescent="0.2">
      <c r="A44" s="180">
        <v>28</v>
      </c>
      <c r="B44" s="160" t="s">
        <v>69</v>
      </c>
      <c r="C44" s="182" t="s">
        <v>399</v>
      </c>
      <c r="D44" s="170">
        <f t="shared" si="0"/>
        <v>156962</v>
      </c>
      <c r="E44" s="174"/>
      <c r="F44" s="174"/>
      <c r="G44" s="174"/>
      <c r="H44" s="170">
        <v>156962</v>
      </c>
    </row>
    <row r="45" spans="1:8" x14ac:dyDescent="0.2">
      <c r="A45" s="180">
        <v>29</v>
      </c>
      <c r="B45" s="156" t="s">
        <v>63</v>
      </c>
      <c r="C45" s="182" t="s">
        <v>407</v>
      </c>
      <c r="D45" s="170">
        <f t="shared" si="0"/>
        <v>360299</v>
      </c>
      <c r="E45" s="174"/>
      <c r="F45" s="174"/>
      <c r="G45" s="174"/>
      <c r="H45" s="170">
        <v>360299</v>
      </c>
    </row>
    <row r="46" spans="1:8" x14ac:dyDescent="0.2">
      <c r="A46" s="180">
        <v>30</v>
      </c>
      <c r="B46" s="155" t="s">
        <v>185</v>
      </c>
      <c r="C46" s="182" t="s">
        <v>408</v>
      </c>
      <c r="D46" s="170">
        <f t="shared" si="0"/>
        <v>1638292</v>
      </c>
      <c r="E46" s="174"/>
      <c r="F46" s="174"/>
      <c r="G46" s="174"/>
      <c r="H46" s="170">
        <v>1638292</v>
      </c>
    </row>
    <row r="47" spans="1:8" x14ac:dyDescent="0.2">
      <c r="A47" s="180">
        <v>31</v>
      </c>
      <c r="B47" s="158" t="s">
        <v>37</v>
      </c>
      <c r="C47" s="182" t="s">
        <v>409</v>
      </c>
      <c r="D47" s="170">
        <f t="shared" si="0"/>
        <v>275575</v>
      </c>
      <c r="E47" s="174"/>
      <c r="F47" s="174"/>
      <c r="G47" s="174"/>
      <c r="H47" s="170">
        <v>275575</v>
      </c>
    </row>
    <row r="48" spans="1:8" x14ac:dyDescent="0.2">
      <c r="A48" s="180">
        <v>32</v>
      </c>
      <c r="B48" s="161" t="s">
        <v>13</v>
      </c>
      <c r="C48" s="182" t="s">
        <v>390</v>
      </c>
      <c r="D48" s="170">
        <f t="shared" si="0"/>
        <v>402215</v>
      </c>
      <c r="E48" s="174"/>
      <c r="F48" s="174"/>
      <c r="G48" s="174"/>
      <c r="H48" s="170">
        <v>402215</v>
      </c>
    </row>
    <row r="49" spans="1:8" x14ac:dyDescent="0.2">
      <c r="A49" s="180">
        <v>33</v>
      </c>
      <c r="B49" s="155" t="s">
        <v>215</v>
      </c>
      <c r="C49" s="182" t="s">
        <v>216</v>
      </c>
      <c r="D49" s="170">
        <f t="shared" si="0"/>
        <v>53510</v>
      </c>
      <c r="E49" s="174"/>
      <c r="F49" s="174"/>
      <c r="G49" s="174"/>
      <c r="H49" s="170">
        <v>53510</v>
      </c>
    </row>
    <row r="50" spans="1:8" x14ac:dyDescent="0.2">
      <c r="A50" s="180">
        <v>34</v>
      </c>
      <c r="B50" s="156" t="s">
        <v>45</v>
      </c>
      <c r="C50" s="182" t="s">
        <v>400</v>
      </c>
      <c r="D50" s="170">
        <f t="shared" si="0"/>
        <v>188176</v>
      </c>
      <c r="E50" s="174"/>
      <c r="F50" s="174"/>
      <c r="G50" s="174"/>
      <c r="H50" s="170">
        <v>188176</v>
      </c>
    </row>
    <row r="51" spans="1:8" x14ac:dyDescent="0.2">
      <c r="A51" s="174"/>
      <c r="B51" s="174"/>
      <c r="C51" s="183"/>
      <c r="D51" s="170"/>
      <c r="E51" s="184"/>
      <c r="F51" s="184"/>
      <c r="G51" s="174"/>
      <c r="H51" s="170"/>
    </row>
    <row r="52" spans="1:8" ht="39" customHeight="1" x14ac:dyDescent="0.2">
      <c r="A52" s="229" t="s">
        <v>416</v>
      </c>
      <c r="B52" s="229"/>
      <c r="C52" s="229"/>
      <c r="D52" s="229"/>
      <c r="E52" s="229"/>
      <c r="F52" s="229"/>
      <c r="G52" s="229"/>
      <c r="H52" s="229"/>
    </row>
    <row r="53" spans="1:8" ht="35.25" customHeight="1" x14ac:dyDescent="0.2">
      <c r="A53" s="233" t="s">
        <v>422</v>
      </c>
      <c r="B53" s="234"/>
      <c r="C53" s="234"/>
      <c r="D53" s="171">
        <f>SUM(D54:D70)</f>
        <v>281569749</v>
      </c>
      <c r="E53" s="171"/>
      <c r="F53" s="171"/>
      <c r="G53" s="171">
        <f>SUM(G54:G70)</f>
        <v>281569749</v>
      </c>
      <c r="H53" s="170"/>
    </row>
    <row r="54" spans="1:8" ht="25.5" x14ac:dyDescent="0.2">
      <c r="A54" s="174">
        <v>1</v>
      </c>
      <c r="B54" s="116" t="s">
        <v>187</v>
      </c>
      <c r="C54" s="185" t="s">
        <v>188</v>
      </c>
      <c r="D54" s="170">
        <f>G54</f>
        <v>4401936</v>
      </c>
      <c r="E54" s="170"/>
      <c r="F54" s="170"/>
      <c r="G54" s="170">
        <v>4401936</v>
      </c>
      <c r="H54" s="170"/>
    </row>
    <row r="55" spans="1:8" x14ac:dyDescent="0.2">
      <c r="A55" s="174">
        <v>2</v>
      </c>
      <c r="B55" s="116" t="s">
        <v>281</v>
      </c>
      <c r="C55" s="186" t="s">
        <v>282</v>
      </c>
      <c r="D55" s="170">
        <f t="shared" ref="D55:D70" si="1">G55</f>
        <v>24882128</v>
      </c>
      <c r="E55" s="174"/>
      <c r="F55" s="174"/>
      <c r="G55" s="170">
        <v>24882128</v>
      </c>
      <c r="H55" s="170"/>
    </row>
    <row r="56" spans="1:8" x14ac:dyDescent="0.2">
      <c r="A56" s="174">
        <v>3</v>
      </c>
      <c r="B56" s="14" t="s">
        <v>277</v>
      </c>
      <c r="C56" s="186" t="s">
        <v>278</v>
      </c>
      <c r="D56" s="170">
        <f t="shared" si="1"/>
        <v>22502426</v>
      </c>
      <c r="E56" s="174"/>
      <c r="F56" s="174"/>
      <c r="G56" s="170">
        <v>22502426</v>
      </c>
      <c r="H56" s="170"/>
    </row>
    <row r="57" spans="1:8" x14ac:dyDescent="0.2">
      <c r="A57" s="174">
        <v>4</v>
      </c>
      <c r="B57" s="116" t="s">
        <v>13</v>
      </c>
      <c r="C57" s="186" t="s">
        <v>390</v>
      </c>
      <c r="D57" s="170">
        <f t="shared" si="1"/>
        <v>22988615</v>
      </c>
      <c r="E57" s="174"/>
      <c r="F57" s="174"/>
      <c r="G57" s="170">
        <v>22988615</v>
      </c>
      <c r="H57" s="170"/>
    </row>
    <row r="58" spans="1:8" x14ac:dyDescent="0.2">
      <c r="A58" s="174">
        <v>5</v>
      </c>
      <c r="B58" s="115" t="s">
        <v>289</v>
      </c>
      <c r="C58" s="186" t="s">
        <v>394</v>
      </c>
      <c r="D58" s="170">
        <f t="shared" si="1"/>
        <v>25511796</v>
      </c>
      <c r="E58" s="174"/>
      <c r="F58" s="174"/>
      <c r="G58" s="170">
        <v>25511796</v>
      </c>
      <c r="H58" s="170"/>
    </row>
    <row r="59" spans="1:8" x14ac:dyDescent="0.2">
      <c r="A59" s="174">
        <v>6</v>
      </c>
      <c r="B59" s="116" t="s">
        <v>55</v>
      </c>
      <c r="C59" s="186" t="s">
        <v>395</v>
      </c>
      <c r="D59" s="170">
        <f t="shared" si="1"/>
        <v>23146852</v>
      </c>
      <c r="E59" s="174"/>
      <c r="F59" s="174"/>
      <c r="G59" s="170">
        <v>23146852</v>
      </c>
      <c r="H59" s="170"/>
    </row>
    <row r="60" spans="1:8" x14ac:dyDescent="0.2">
      <c r="A60" s="174">
        <v>7</v>
      </c>
      <c r="B60" s="116" t="s">
        <v>291</v>
      </c>
      <c r="C60" s="186" t="s">
        <v>292</v>
      </c>
      <c r="D60" s="170">
        <f t="shared" si="1"/>
        <v>24700525</v>
      </c>
      <c r="E60" s="174"/>
      <c r="F60" s="174"/>
      <c r="G60" s="170">
        <v>24700525</v>
      </c>
      <c r="H60" s="170"/>
    </row>
    <row r="61" spans="1:8" x14ac:dyDescent="0.2">
      <c r="A61" s="174">
        <v>8</v>
      </c>
      <c r="B61" s="116" t="s">
        <v>269</v>
      </c>
      <c r="C61" s="186" t="s">
        <v>396</v>
      </c>
      <c r="D61" s="170">
        <f t="shared" si="1"/>
        <v>13044291</v>
      </c>
      <c r="E61" s="174"/>
      <c r="F61" s="174"/>
      <c r="G61" s="170">
        <v>13044291</v>
      </c>
      <c r="H61" s="170"/>
    </row>
    <row r="62" spans="1:8" x14ac:dyDescent="0.2">
      <c r="A62" s="174">
        <v>9</v>
      </c>
      <c r="B62" s="116" t="s">
        <v>37</v>
      </c>
      <c r="C62" s="186" t="s">
        <v>38</v>
      </c>
      <c r="D62" s="170">
        <f t="shared" si="1"/>
        <v>21625155</v>
      </c>
      <c r="E62" s="174"/>
      <c r="F62" s="174"/>
      <c r="G62" s="170">
        <v>21625155</v>
      </c>
      <c r="H62" s="170"/>
    </row>
    <row r="63" spans="1:8" x14ac:dyDescent="0.2">
      <c r="A63" s="174">
        <v>10</v>
      </c>
      <c r="B63" s="116" t="s">
        <v>267</v>
      </c>
      <c r="C63" s="186" t="s">
        <v>397</v>
      </c>
      <c r="D63" s="170">
        <f t="shared" si="1"/>
        <v>16584123</v>
      </c>
      <c r="E63" s="174"/>
      <c r="F63" s="174"/>
      <c r="G63" s="170">
        <v>16584123</v>
      </c>
      <c r="H63" s="170"/>
    </row>
    <row r="64" spans="1:8" x14ac:dyDescent="0.2">
      <c r="A64" s="174">
        <v>11</v>
      </c>
      <c r="B64" s="14" t="s">
        <v>177</v>
      </c>
      <c r="C64" s="186" t="s">
        <v>391</v>
      </c>
      <c r="D64" s="170">
        <f t="shared" si="1"/>
        <v>27587322</v>
      </c>
      <c r="E64" s="174"/>
      <c r="F64" s="174"/>
      <c r="G64" s="170">
        <v>27587322</v>
      </c>
      <c r="H64" s="170"/>
    </row>
    <row r="65" spans="1:8" x14ac:dyDescent="0.2">
      <c r="A65" s="174">
        <v>12</v>
      </c>
      <c r="B65" s="115" t="s">
        <v>89</v>
      </c>
      <c r="C65" s="186" t="s">
        <v>398</v>
      </c>
      <c r="D65" s="170">
        <f t="shared" si="1"/>
        <v>1361001</v>
      </c>
      <c r="E65" s="174"/>
      <c r="F65" s="174"/>
      <c r="G65" s="170">
        <v>1361001</v>
      </c>
      <c r="H65" s="170"/>
    </row>
    <row r="66" spans="1:8" x14ac:dyDescent="0.2">
      <c r="A66" s="174">
        <v>13</v>
      </c>
      <c r="B66" s="14" t="s">
        <v>15</v>
      </c>
      <c r="C66" s="186" t="s">
        <v>16</v>
      </c>
      <c r="D66" s="170">
        <f t="shared" si="1"/>
        <v>6765240</v>
      </c>
      <c r="E66" s="174"/>
      <c r="F66" s="174"/>
      <c r="G66" s="170">
        <v>6765240</v>
      </c>
      <c r="H66" s="170"/>
    </row>
    <row r="67" spans="1:8" x14ac:dyDescent="0.2">
      <c r="A67" s="174">
        <v>14</v>
      </c>
      <c r="B67" s="14" t="s">
        <v>69</v>
      </c>
      <c r="C67" s="186" t="s">
        <v>399</v>
      </c>
      <c r="D67" s="170">
        <f t="shared" si="1"/>
        <v>7012434</v>
      </c>
      <c r="E67" s="174"/>
      <c r="F67" s="174"/>
      <c r="G67" s="170">
        <v>7012434</v>
      </c>
      <c r="H67" s="170"/>
    </row>
    <row r="68" spans="1:8" x14ac:dyDescent="0.2">
      <c r="A68" s="174">
        <v>15</v>
      </c>
      <c r="B68" s="14" t="s">
        <v>45</v>
      </c>
      <c r="C68" s="186" t="s">
        <v>400</v>
      </c>
      <c r="D68" s="170">
        <f>G68</f>
        <v>9001052</v>
      </c>
      <c r="E68" s="174"/>
      <c r="F68" s="174"/>
      <c r="G68" s="170">
        <v>9001052</v>
      </c>
      <c r="H68" s="170"/>
    </row>
    <row r="69" spans="1:8" x14ac:dyDescent="0.2">
      <c r="A69" s="174">
        <v>16</v>
      </c>
      <c r="B69" s="116" t="s">
        <v>91</v>
      </c>
      <c r="C69" s="186" t="s">
        <v>401</v>
      </c>
      <c r="D69" s="170">
        <f t="shared" si="1"/>
        <v>23715439</v>
      </c>
      <c r="E69" s="174"/>
      <c r="F69" s="174"/>
      <c r="G69" s="170">
        <v>23715439</v>
      </c>
      <c r="H69" s="170"/>
    </row>
    <row r="70" spans="1:8" x14ac:dyDescent="0.2">
      <c r="A70" s="190">
        <v>17</v>
      </c>
      <c r="B70" s="116" t="s">
        <v>287</v>
      </c>
      <c r="C70" s="186" t="s">
        <v>288</v>
      </c>
      <c r="D70" s="170">
        <f t="shared" si="1"/>
        <v>6739414</v>
      </c>
      <c r="E70" s="190"/>
      <c r="F70" s="190"/>
      <c r="G70" s="170">
        <v>6739414</v>
      </c>
      <c r="H70" s="170"/>
    </row>
    <row r="71" spans="1:8" ht="31.5" customHeight="1" x14ac:dyDescent="0.2">
      <c r="A71" s="227" t="s">
        <v>421</v>
      </c>
      <c r="B71" s="227"/>
      <c r="C71" s="227"/>
      <c r="D71" s="171">
        <f>D72</f>
        <v>3470316</v>
      </c>
      <c r="E71" s="171">
        <f t="shared" ref="E71:H71" si="2">E72</f>
        <v>0</v>
      </c>
      <c r="F71" s="171">
        <f t="shared" si="2"/>
        <v>0</v>
      </c>
      <c r="G71" s="171">
        <f t="shared" si="2"/>
        <v>3470316</v>
      </c>
      <c r="H71" s="171">
        <f t="shared" si="2"/>
        <v>0</v>
      </c>
    </row>
    <row r="72" spans="1:8" x14ac:dyDescent="0.2">
      <c r="A72" s="174">
        <v>1</v>
      </c>
      <c r="B72" s="14" t="s">
        <v>297</v>
      </c>
      <c r="C72" s="186" t="s">
        <v>298</v>
      </c>
      <c r="D72" s="170">
        <f>E72+F72+G72</f>
        <v>3470316</v>
      </c>
      <c r="E72" s="174"/>
      <c r="F72" s="174"/>
      <c r="G72" s="170">
        <v>3470316</v>
      </c>
      <c r="H72" s="170"/>
    </row>
    <row r="73" spans="1:8" ht="42.75" customHeight="1" x14ac:dyDescent="0.2">
      <c r="A73" s="227" t="s">
        <v>420</v>
      </c>
      <c r="B73" s="227"/>
      <c r="C73" s="227"/>
      <c r="D73" s="171">
        <f>D74</f>
        <v>231594827</v>
      </c>
      <c r="E73" s="171">
        <f t="shared" ref="E73:H73" si="3">E74</f>
        <v>0</v>
      </c>
      <c r="F73" s="171">
        <f t="shared" si="3"/>
        <v>231594827</v>
      </c>
      <c r="G73" s="171">
        <f t="shared" si="3"/>
        <v>0</v>
      </c>
      <c r="H73" s="171">
        <f t="shared" si="3"/>
        <v>0</v>
      </c>
    </row>
    <row r="74" spans="1:8" ht="15" customHeight="1" x14ac:dyDescent="0.2">
      <c r="A74" s="174">
        <v>1</v>
      </c>
      <c r="B74" s="14" t="s">
        <v>297</v>
      </c>
      <c r="C74" s="186" t="s">
        <v>298</v>
      </c>
      <c r="D74" s="170">
        <f>E74+F74+G74+H74</f>
        <v>231594827</v>
      </c>
      <c r="E74" s="187"/>
      <c r="F74" s="170">
        <v>231594827</v>
      </c>
      <c r="G74" s="187"/>
      <c r="H74" s="187"/>
    </row>
    <row r="75" spans="1:8" ht="27" customHeight="1" x14ac:dyDescent="0.2">
      <c r="A75" s="227" t="s">
        <v>417</v>
      </c>
      <c r="B75" s="227"/>
      <c r="C75" s="227"/>
      <c r="D75" s="171">
        <f>D76</f>
        <v>899126753.95000005</v>
      </c>
      <c r="E75" s="171">
        <f t="shared" ref="E75:H75" si="4">E76</f>
        <v>99000810.950000003</v>
      </c>
      <c r="F75" s="171">
        <f t="shared" si="4"/>
        <v>800125943</v>
      </c>
      <c r="G75" s="171">
        <f t="shared" si="4"/>
        <v>0</v>
      </c>
      <c r="H75" s="171">
        <f t="shared" si="4"/>
        <v>0</v>
      </c>
    </row>
    <row r="76" spans="1:8" ht="15" customHeight="1" x14ac:dyDescent="0.2">
      <c r="A76" s="174">
        <v>1</v>
      </c>
      <c r="B76" s="57" t="s">
        <v>269</v>
      </c>
      <c r="C76" s="154" t="s">
        <v>270</v>
      </c>
      <c r="D76" s="170">
        <f>E76+F76+G76+H76</f>
        <v>899126753.95000005</v>
      </c>
      <c r="E76" s="170">
        <v>99000810.950000003</v>
      </c>
      <c r="F76" s="170">
        <v>800125943</v>
      </c>
      <c r="G76" s="187"/>
      <c r="H76" s="187"/>
    </row>
    <row r="77" spans="1:8" x14ac:dyDescent="0.2">
      <c r="D77" s="188"/>
    </row>
    <row r="78" spans="1:8" x14ac:dyDescent="0.2">
      <c r="F78" s="188"/>
    </row>
    <row r="79" spans="1:8" x14ac:dyDescent="0.2">
      <c r="D79" s="197"/>
    </row>
    <row r="80" spans="1:8" x14ac:dyDescent="0.2">
      <c r="D80" s="188"/>
    </row>
  </sheetData>
  <mergeCells count="19">
    <mergeCell ref="A2:H2"/>
    <mergeCell ref="A3:H3"/>
    <mergeCell ref="A4:A5"/>
    <mergeCell ref="B4:B5"/>
    <mergeCell ref="C4:C5"/>
    <mergeCell ref="D4:D5"/>
    <mergeCell ref="E4:H4"/>
    <mergeCell ref="A75:C75"/>
    <mergeCell ref="A7:C7"/>
    <mergeCell ref="A8:H8"/>
    <mergeCell ref="A9:C9"/>
    <mergeCell ref="A12:C12"/>
    <mergeCell ref="A13:A15"/>
    <mergeCell ref="B13:B15"/>
    <mergeCell ref="A16:C16"/>
    <mergeCell ref="A52:H52"/>
    <mergeCell ref="A53:C53"/>
    <mergeCell ref="A71:C71"/>
    <mergeCell ref="A73:C73"/>
  </mergeCells>
  <pageMargins left="0" right="0" top="0" bottom="0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7"/>
  <sheetViews>
    <sheetView zoomScale="110" zoomScaleNormal="11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J20" sqref="J20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1.28515625" style="2" customWidth="1"/>
    <col min="4" max="4" width="12.7109375" style="2" customWidth="1"/>
    <col min="5" max="6" width="13.7109375" style="2" customWidth="1"/>
    <col min="7" max="7" width="14.5703125" style="3" customWidth="1"/>
    <col min="8" max="16384" width="9.140625" style="3"/>
  </cols>
  <sheetData>
    <row r="2" spans="1:7" ht="39.75" customHeight="1" x14ac:dyDescent="0.2">
      <c r="A2" s="221" t="s">
        <v>338</v>
      </c>
      <c r="B2" s="221"/>
      <c r="C2" s="221"/>
      <c r="D2" s="221"/>
      <c r="E2" s="221"/>
      <c r="F2" s="221"/>
      <c r="G2" s="221"/>
    </row>
    <row r="3" spans="1:7" x14ac:dyDescent="0.2">
      <c r="C3" s="4"/>
      <c r="D3" s="4"/>
      <c r="E3" s="4"/>
      <c r="F3" s="4"/>
      <c r="G3" s="3" t="s">
        <v>327</v>
      </c>
    </row>
    <row r="4" spans="1:7" s="5" customFormat="1" ht="24.75" customHeight="1" x14ac:dyDescent="0.2">
      <c r="A4" s="222" t="s">
        <v>0</v>
      </c>
      <c r="B4" s="222" t="s">
        <v>1</v>
      </c>
      <c r="C4" s="222" t="s">
        <v>2</v>
      </c>
      <c r="D4" s="222" t="s">
        <v>339</v>
      </c>
      <c r="E4" s="222"/>
      <c r="F4" s="222"/>
      <c r="G4" s="222"/>
    </row>
    <row r="5" spans="1:7" ht="51.75" customHeight="1" x14ac:dyDescent="0.2">
      <c r="A5" s="222"/>
      <c r="B5" s="222"/>
      <c r="C5" s="222"/>
      <c r="D5" s="189" t="s">
        <v>320</v>
      </c>
      <c r="E5" s="189" t="s">
        <v>340</v>
      </c>
      <c r="F5" s="189" t="s">
        <v>342</v>
      </c>
      <c r="G5" s="189" t="s">
        <v>341</v>
      </c>
    </row>
    <row r="6" spans="1:7" ht="12.75" customHeight="1" x14ac:dyDescent="0.2">
      <c r="A6" s="204">
        <v>1</v>
      </c>
      <c r="B6" s="204">
        <v>2</v>
      </c>
      <c r="C6" s="204">
        <v>3</v>
      </c>
      <c r="D6" s="204">
        <v>4</v>
      </c>
      <c r="E6" s="204">
        <v>5</v>
      </c>
      <c r="F6" s="204">
        <v>6</v>
      </c>
      <c r="G6" s="204">
        <v>7</v>
      </c>
    </row>
    <row r="7" spans="1:7" s="5" customFormat="1" x14ac:dyDescent="0.2">
      <c r="A7" s="244" t="s">
        <v>300</v>
      </c>
      <c r="B7" s="244"/>
      <c r="C7" s="244"/>
      <c r="D7" s="41">
        <f>D9+D8</f>
        <v>3503425720</v>
      </c>
      <c r="E7" s="41">
        <f>E9+E8</f>
        <v>3288451612</v>
      </c>
      <c r="F7" s="41">
        <f t="shared" ref="F7:G7" si="0">F9+F8</f>
        <v>38565785</v>
      </c>
      <c r="G7" s="41">
        <f t="shared" si="0"/>
        <v>119401561</v>
      </c>
    </row>
    <row r="8" spans="1:7" s="5" customFormat="1" ht="12.75" customHeight="1" x14ac:dyDescent="0.2">
      <c r="A8" s="241" t="s">
        <v>299</v>
      </c>
      <c r="B8" s="242"/>
      <c r="C8" s="243"/>
      <c r="D8" s="40">
        <v>57006762</v>
      </c>
      <c r="E8" s="48"/>
      <c r="F8" s="102"/>
      <c r="G8" s="27"/>
    </row>
    <row r="9" spans="1:7" ht="12.75" customHeight="1" x14ac:dyDescent="0.2">
      <c r="A9" s="241" t="s">
        <v>364</v>
      </c>
      <c r="B9" s="242"/>
      <c r="C9" s="243"/>
      <c r="D9" s="42">
        <f>SUM(D10:D157)</f>
        <v>3446418958</v>
      </c>
      <c r="E9" s="42">
        <f t="shared" ref="E9:G9" si="1">SUM(E10:E157)</f>
        <v>3288451612</v>
      </c>
      <c r="F9" s="42">
        <f t="shared" si="1"/>
        <v>38565785</v>
      </c>
      <c r="G9" s="42">
        <f t="shared" si="1"/>
        <v>119401561</v>
      </c>
    </row>
    <row r="10" spans="1:7" ht="12" customHeight="1" x14ac:dyDescent="0.2">
      <c r="A10" s="7">
        <v>1</v>
      </c>
      <c r="B10" s="8" t="s">
        <v>3</v>
      </c>
      <c r="C10" s="30" t="s">
        <v>4</v>
      </c>
      <c r="D10" s="48">
        <v>15975376</v>
      </c>
      <c r="E10" s="48">
        <v>15109397</v>
      </c>
      <c r="F10" s="48">
        <v>865979</v>
      </c>
      <c r="G10" s="40"/>
    </row>
    <row r="11" spans="1:7" x14ac:dyDescent="0.2">
      <c r="A11" s="7">
        <v>2</v>
      </c>
      <c r="B11" s="11" t="s">
        <v>5</v>
      </c>
      <c r="C11" s="30" t="s">
        <v>6</v>
      </c>
      <c r="D11" s="48">
        <v>16126746</v>
      </c>
      <c r="E11" s="48">
        <v>15549427</v>
      </c>
      <c r="F11" s="48">
        <v>577319</v>
      </c>
      <c r="G11" s="60"/>
    </row>
    <row r="12" spans="1:7" x14ac:dyDescent="0.2">
      <c r="A12" s="7">
        <v>3</v>
      </c>
      <c r="B12" s="12" t="s">
        <v>7</v>
      </c>
      <c r="C12" s="29" t="s">
        <v>8</v>
      </c>
      <c r="D12" s="48">
        <v>46622547</v>
      </c>
      <c r="E12" s="48">
        <v>45900898</v>
      </c>
      <c r="F12" s="95">
        <v>721649</v>
      </c>
      <c r="G12" s="60"/>
    </row>
    <row r="13" spans="1:7" ht="14.25" customHeight="1" x14ac:dyDescent="0.2">
      <c r="A13" s="7">
        <v>4</v>
      </c>
      <c r="B13" s="8" t="s">
        <v>9</v>
      </c>
      <c r="C13" s="30" t="s">
        <v>10</v>
      </c>
      <c r="D13" s="48">
        <v>18110843</v>
      </c>
      <c r="E13" s="48">
        <v>17244864</v>
      </c>
      <c r="F13" s="48">
        <v>865979</v>
      </c>
      <c r="G13" s="60"/>
    </row>
    <row r="14" spans="1:7" x14ac:dyDescent="0.2">
      <c r="A14" s="7">
        <v>5</v>
      </c>
      <c r="B14" s="8" t="s">
        <v>11</v>
      </c>
      <c r="C14" s="30" t="s">
        <v>12</v>
      </c>
      <c r="D14" s="48">
        <v>0</v>
      </c>
      <c r="E14" s="48">
        <v>0</v>
      </c>
      <c r="F14" s="48">
        <v>0</v>
      </c>
      <c r="G14" s="60"/>
    </row>
    <row r="15" spans="1:7" x14ac:dyDescent="0.2">
      <c r="A15" s="7">
        <v>6</v>
      </c>
      <c r="B15" s="12" t="s">
        <v>13</v>
      </c>
      <c r="C15" s="29" t="s">
        <v>14</v>
      </c>
      <c r="D15" s="48">
        <v>272203704</v>
      </c>
      <c r="E15" s="48">
        <v>266091061</v>
      </c>
      <c r="F15" s="95">
        <v>6112643</v>
      </c>
      <c r="G15" s="60">
        <v>0</v>
      </c>
    </row>
    <row r="16" spans="1:7" x14ac:dyDescent="0.2">
      <c r="A16" s="7">
        <v>7</v>
      </c>
      <c r="B16" s="14" t="s">
        <v>15</v>
      </c>
      <c r="C16" s="31" t="s">
        <v>16</v>
      </c>
      <c r="D16" s="48">
        <v>0</v>
      </c>
      <c r="E16" s="48">
        <v>0</v>
      </c>
      <c r="F16" s="96">
        <v>0</v>
      </c>
      <c r="G16" s="60"/>
    </row>
    <row r="17" spans="1:7" x14ac:dyDescent="0.2">
      <c r="A17" s="7">
        <v>8</v>
      </c>
      <c r="B17" s="12" t="s">
        <v>17</v>
      </c>
      <c r="C17" s="29" t="s">
        <v>18</v>
      </c>
      <c r="D17" s="48">
        <v>0</v>
      </c>
      <c r="E17" s="48">
        <v>0</v>
      </c>
      <c r="F17" s="95">
        <v>0</v>
      </c>
      <c r="G17" s="60"/>
    </row>
    <row r="18" spans="1:7" x14ac:dyDescent="0.2">
      <c r="A18" s="7">
        <v>9</v>
      </c>
      <c r="B18" s="12" t="s">
        <v>19</v>
      </c>
      <c r="C18" s="29" t="s">
        <v>20</v>
      </c>
      <c r="D18" s="48">
        <v>17948341</v>
      </c>
      <c r="E18" s="48">
        <v>17515351</v>
      </c>
      <c r="F18" s="95">
        <v>432990</v>
      </c>
      <c r="G18" s="60"/>
    </row>
    <row r="19" spans="1:7" x14ac:dyDescent="0.2">
      <c r="A19" s="7">
        <v>10</v>
      </c>
      <c r="B19" s="12" t="s">
        <v>21</v>
      </c>
      <c r="C19" s="29" t="s">
        <v>22</v>
      </c>
      <c r="D19" s="48">
        <v>0</v>
      </c>
      <c r="E19" s="48">
        <v>0</v>
      </c>
      <c r="F19" s="95">
        <v>0</v>
      </c>
      <c r="G19" s="60"/>
    </row>
    <row r="20" spans="1:7" x14ac:dyDescent="0.2">
      <c r="A20" s="7">
        <v>11</v>
      </c>
      <c r="B20" s="12" t="s">
        <v>23</v>
      </c>
      <c r="C20" s="29" t="s">
        <v>24</v>
      </c>
      <c r="D20" s="48">
        <v>17838281</v>
      </c>
      <c r="E20" s="48">
        <v>17477456</v>
      </c>
      <c r="F20" s="95">
        <v>360825</v>
      </c>
      <c r="G20" s="60"/>
    </row>
    <row r="21" spans="1:7" x14ac:dyDescent="0.2">
      <c r="A21" s="7">
        <v>12</v>
      </c>
      <c r="B21" s="12" t="s">
        <v>25</v>
      </c>
      <c r="C21" s="29" t="s">
        <v>26</v>
      </c>
      <c r="D21" s="48">
        <v>0</v>
      </c>
      <c r="E21" s="48">
        <v>0</v>
      </c>
      <c r="F21" s="95">
        <v>0</v>
      </c>
      <c r="G21" s="60"/>
    </row>
    <row r="22" spans="1:7" x14ac:dyDescent="0.2">
      <c r="A22" s="7">
        <v>13</v>
      </c>
      <c r="B22" s="8" t="s">
        <v>27</v>
      </c>
      <c r="C22" s="29" t="s">
        <v>28</v>
      </c>
      <c r="D22" s="48">
        <v>0</v>
      </c>
      <c r="E22" s="48">
        <v>0</v>
      </c>
      <c r="F22" s="95">
        <v>0</v>
      </c>
      <c r="G22" s="60"/>
    </row>
    <row r="23" spans="1:7" x14ac:dyDescent="0.2">
      <c r="A23" s="7">
        <v>14</v>
      </c>
      <c r="B23" s="8" t="s">
        <v>29</v>
      </c>
      <c r="C23" s="30" t="s">
        <v>30</v>
      </c>
      <c r="D23" s="48">
        <v>0</v>
      </c>
      <c r="E23" s="48">
        <v>0</v>
      </c>
      <c r="F23" s="48">
        <v>0</v>
      </c>
      <c r="G23" s="60"/>
    </row>
    <row r="24" spans="1:7" x14ac:dyDescent="0.2">
      <c r="A24" s="7">
        <v>15</v>
      </c>
      <c r="B24" s="12" t="s">
        <v>31</v>
      </c>
      <c r="C24" s="29" t="s">
        <v>32</v>
      </c>
      <c r="D24" s="48">
        <v>0</v>
      </c>
      <c r="E24" s="48">
        <v>0</v>
      </c>
      <c r="F24" s="95">
        <v>0</v>
      </c>
      <c r="G24" s="60"/>
    </row>
    <row r="25" spans="1:7" x14ac:dyDescent="0.2">
      <c r="A25" s="7">
        <v>16</v>
      </c>
      <c r="B25" s="12" t="s">
        <v>33</v>
      </c>
      <c r="C25" s="29" t="s">
        <v>34</v>
      </c>
      <c r="D25" s="48">
        <v>0</v>
      </c>
      <c r="E25" s="48">
        <v>0</v>
      </c>
      <c r="F25" s="95">
        <v>0</v>
      </c>
      <c r="G25" s="60"/>
    </row>
    <row r="26" spans="1:7" x14ac:dyDescent="0.2">
      <c r="A26" s="7">
        <v>17</v>
      </c>
      <c r="B26" s="12" t="s">
        <v>35</v>
      </c>
      <c r="C26" s="29" t="s">
        <v>36</v>
      </c>
      <c r="D26" s="48">
        <v>0</v>
      </c>
      <c r="E26" s="48">
        <v>0</v>
      </c>
      <c r="F26" s="95">
        <v>0</v>
      </c>
      <c r="G26" s="60"/>
    </row>
    <row r="27" spans="1:7" x14ac:dyDescent="0.2">
      <c r="A27" s="7">
        <v>18</v>
      </c>
      <c r="B27" s="12" t="s">
        <v>37</v>
      </c>
      <c r="C27" s="29" t="s">
        <v>38</v>
      </c>
      <c r="D27" s="48">
        <v>184568742</v>
      </c>
      <c r="E27" s="48">
        <v>182403794</v>
      </c>
      <c r="F27" s="95">
        <v>2164948</v>
      </c>
      <c r="G27" s="60"/>
    </row>
    <row r="28" spans="1:7" x14ac:dyDescent="0.2">
      <c r="A28" s="7">
        <v>19</v>
      </c>
      <c r="B28" s="8" t="s">
        <v>39</v>
      </c>
      <c r="C28" s="30" t="s">
        <v>40</v>
      </c>
      <c r="D28" s="48">
        <v>0</v>
      </c>
      <c r="E28" s="48">
        <v>0</v>
      </c>
      <c r="F28" s="48">
        <v>0</v>
      </c>
      <c r="G28" s="60"/>
    </row>
    <row r="29" spans="1:7" x14ac:dyDescent="0.2">
      <c r="A29" s="7">
        <v>20</v>
      </c>
      <c r="B29" s="8" t="s">
        <v>41</v>
      </c>
      <c r="C29" s="30" t="s">
        <v>42</v>
      </c>
      <c r="D29" s="48">
        <v>0</v>
      </c>
      <c r="E29" s="48">
        <v>0</v>
      </c>
      <c r="F29" s="48">
        <v>0</v>
      </c>
      <c r="G29" s="60"/>
    </row>
    <row r="30" spans="1:7" x14ac:dyDescent="0.2">
      <c r="A30" s="7">
        <v>21</v>
      </c>
      <c r="B30" s="8" t="s">
        <v>43</v>
      </c>
      <c r="C30" s="30" t="s">
        <v>44</v>
      </c>
      <c r="D30" s="48">
        <v>0</v>
      </c>
      <c r="E30" s="48">
        <v>0</v>
      </c>
      <c r="F30" s="48">
        <v>0</v>
      </c>
      <c r="G30" s="60"/>
    </row>
    <row r="31" spans="1:7" x14ac:dyDescent="0.2">
      <c r="A31" s="7">
        <v>22</v>
      </c>
      <c r="B31" s="8" t="s">
        <v>45</v>
      </c>
      <c r="C31" s="30" t="s">
        <v>46</v>
      </c>
      <c r="D31" s="48">
        <v>128301435</v>
      </c>
      <c r="E31" s="48">
        <v>126400163</v>
      </c>
      <c r="F31" s="48">
        <v>1901272</v>
      </c>
      <c r="G31" s="60"/>
    </row>
    <row r="32" spans="1:7" x14ac:dyDescent="0.2">
      <c r="A32" s="7">
        <v>23</v>
      </c>
      <c r="B32" s="12" t="s">
        <v>47</v>
      </c>
      <c r="C32" s="29" t="s">
        <v>48</v>
      </c>
      <c r="D32" s="48">
        <v>25228387.280000001</v>
      </c>
      <c r="E32" s="48">
        <v>24705024.280000001</v>
      </c>
      <c r="F32" s="95">
        <v>523363.00000000006</v>
      </c>
      <c r="G32" s="60"/>
    </row>
    <row r="33" spans="1:7" ht="12" customHeight="1" x14ac:dyDescent="0.2">
      <c r="A33" s="7">
        <v>24</v>
      </c>
      <c r="B33" s="12" t="s">
        <v>49</v>
      </c>
      <c r="C33" s="29" t="s">
        <v>50</v>
      </c>
      <c r="D33" s="48">
        <v>0</v>
      </c>
      <c r="E33" s="48">
        <v>0</v>
      </c>
      <c r="F33" s="95">
        <v>0</v>
      </c>
      <c r="G33" s="60"/>
    </row>
    <row r="34" spans="1:7" ht="24" x14ac:dyDescent="0.2">
      <c r="A34" s="7">
        <v>25</v>
      </c>
      <c r="B34" s="12" t="s">
        <v>51</v>
      </c>
      <c r="C34" s="29" t="s">
        <v>52</v>
      </c>
      <c r="D34" s="48">
        <v>0</v>
      </c>
      <c r="E34" s="48">
        <v>0</v>
      </c>
      <c r="F34" s="95">
        <v>0</v>
      </c>
      <c r="G34" s="60"/>
    </row>
    <row r="35" spans="1:7" x14ac:dyDescent="0.2">
      <c r="A35" s="7">
        <v>26</v>
      </c>
      <c r="B35" s="8" t="s">
        <v>53</v>
      </c>
      <c r="C35" s="31" t="s">
        <v>54</v>
      </c>
      <c r="D35" s="48">
        <v>0</v>
      </c>
      <c r="E35" s="48">
        <v>0</v>
      </c>
      <c r="F35" s="96">
        <v>0</v>
      </c>
      <c r="G35" s="60"/>
    </row>
    <row r="36" spans="1:7" x14ac:dyDescent="0.2">
      <c r="A36" s="7">
        <v>27</v>
      </c>
      <c r="B36" s="12" t="s">
        <v>55</v>
      </c>
      <c r="C36" s="29" t="s">
        <v>56</v>
      </c>
      <c r="D36" s="48">
        <v>0</v>
      </c>
      <c r="E36" s="48">
        <v>0</v>
      </c>
      <c r="F36" s="95">
        <v>0</v>
      </c>
      <c r="G36" s="60"/>
    </row>
    <row r="37" spans="1:7" ht="24" customHeight="1" x14ac:dyDescent="0.2">
      <c r="A37" s="7">
        <v>28</v>
      </c>
      <c r="B37" s="12" t="s">
        <v>57</v>
      </c>
      <c r="C37" s="29" t="s">
        <v>58</v>
      </c>
      <c r="D37" s="48">
        <v>0</v>
      </c>
      <c r="E37" s="48">
        <v>0</v>
      </c>
      <c r="F37" s="95">
        <v>0</v>
      </c>
      <c r="G37" s="60"/>
    </row>
    <row r="38" spans="1:7" ht="12" customHeight="1" x14ac:dyDescent="0.2">
      <c r="A38" s="7">
        <v>29</v>
      </c>
      <c r="B38" s="8" t="s">
        <v>59</v>
      </c>
      <c r="C38" s="30" t="s">
        <v>60</v>
      </c>
      <c r="D38" s="48">
        <v>0</v>
      </c>
      <c r="E38" s="48">
        <v>0</v>
      </c>
      <c r="F38" s="48">
        <v>0</v>
      </c>
      <c r="G38" s="60"/>
    </row>
    <row r="39" spans="1:7" x14ac:dyDescent="0.2">
      <c r="A39" s="7">
        <v>30</v>
      </c>
      <c r="B39" s="11" t="s">
        <v>61</v>
      </c>
      <c r="C39" s="31" t="s">
        <v>62</v>
      </c>
      <c r="D39" s="48">
        <v>0</v>
      </c>
      <c r="E39" s="48">
        <v>0</v>
      </c>
      <c r="F39" s="96">
        <v>0</v>
      </c>
      <c r="G39" s="60"/>
    </row>
    <row r="40" spans="1:7" ht="24" x14ac:dyDescent="0.2">
      <c r="A40" s="7">
        <v>31</v>
      </c>
      <c r="B40" s="8" t="s">
        <v>63</v>
      </c>
      <c r="C40" s="30" t="s">
        <v>64</v>
      </c>
      <c r="D40" s="48">
        <v>262774913</v>
      </c>
      <c r="E40" s="48">
        <v>261331615</v>
      </c>
      <c r="F40" s="48">
        <v>1443298</v>
      </c>
      <c r="G40" s="60"/>
    </row>
    <row r="41" spans="1:7" x14ac:dyDescent="0.2">
      <c r="A41" s="7">
        <v>32</v>
      </c>
      <c r="B41" s="12" t="s">
        <v>65</v>
      </c>
      <c r="C41" s="29" t="s">
        <v>66</v>
      </c>
      <c r="D41" s="48">
        <v>0</v>
      </c>
      <c r="E41" s="48">
        <v>0</v>
      </c>
      <c r="F41" s="95">
        <v>0</v>
      </c>
      <c r="G41" s="60"/>
    </row>
    <row r="42" spans="1:7" x14ac:dyDescent="0.2">
      <c r="A42" s="7">
        <v>33</v>
      </c>
      <c r="B42" s="11" t="s">
        <v>67</v>
      </c>
      <c r="C42" s="30" t="s">
        <v>68</v>
      </c>
      <c r="D42" s="48">
        <v>133002478.44</v>
      </c>
      <c r="E42" s="48">
        <v>129033408.44</v>
      </c>
      <c r="F42" s="48">
        <v>3969070</v>
      </c>
      <c r="G42" s="60"/>
    </row>
    <row r="43" spans="1:7" x14ac:dyDescent="0.2">
      <c r="A43" s="7">
        <v>34</v>
      </c>
      <c r="B43" s="14" t="s">
        <v>69</v>
      </c>
      <c r="C43" s="31" t="s">
        <v>70</v>
      </c>
      <c r="D43" s="48">
        <v>112689461.28</v>
      </c>
      <c r="E43" s="48">
        <v>112326581.28</v>
      </c>
      <c r="F43" s="96">
        <v>362880</v>
      </c>
      <c r="G43" s="60"/>
    </row>
    <row r="44" spans="1:7" x14ac:dyDescent="0.2">
      <c r="A44" s="7">
        <v>35</v>
      </c>
      <c r="B44" s="8" t="s">
        <v>71</v>
      </c>
      <c r="C44" s="30" t="s">
        <v>72</v>
      </c>
      <c r="D44" s="48">
        <v>0</v>
      </c>
      <c r="E44" s="48">
        <v>0</v>
      </c>
      <c r="F44" s="48">
        <v>0</v>
      </c>
      <c r="G44" s="60"/>
    </row>
    <row r="45" spans="1:7" x14ac:dyDescent="0.2">
      <c r="A45" s="7">
        <v>36</v>
      </c>
      <c r="B45" s="11" t="s">
        <v>73</v>
      </c>
      <c r="C45" s="30" t="s">
        <v>74</v>
      </c>
      <c r="D45" s="48">
        <v>9877762</v>
      </c>
      <c r="E45" s="48">
        <v>9877762</v>
      </c>
      <c r="F45" s="48">
        <v>0</v>
      </c>
      <c r="G45" s="60"/>
    </row>
    <row r="46" spans="1:7" x14ac:dyDescent="0.2">
      <c r="A46" s="7">
        <v>37</v>
      </c>
      <c r="B46" s="12" t="s">
        <v>75</v>
      </c>
      <c r="C46" s="29" t="s">
        <v>76</v>
      </c>
      <c r="D46" s="48">
        <v>67675543.719999999</v>
      </c>
      <c r="E46" s="48">
        <v>66880087.719999999</v>
      </c>
      <c r="F46" s="95">
        <v>795456</v>
      </c>
      <c r="G46" s="60"/>
    </row>
    <row r="47" spans="1:7" x14ac:dyDescent="0.2">
      <c r="A47" s="7">
        <v>38</v>
      </c>
      <c r="B47" s="11" t="s">
        <v>77</v>
      </c>
      <c r="C47" s="30" t="s">
        <v>78</v>
      </c>
      <c r="D47" s="48">
        <v>26483990</v>
      </c>
      <c r="E47" s="48">
        <v>25304367</v>
      </c>
      <c r="F47" s="48">
        <v>1179623</v>
      </c>
      <c r="G47" s="60"/>
    </row>
    <row r="48" spans="1:7" x14ac:dyDescent="0.2">
      <c r="A48" s="7">
        <v>39</v>
      </c>
      <c r="B48" s="8" t="s">
        <v>79</v>
      </c>
      <c r="C48" s="30" t="s">
        <v>80</v>
      </c>
      <c r="D48" s="48">
        <v>32819418</v>
      </c>
      <c r="E48" s="48">
        <v>32169934</v>
      </c>
      <c r="F48" s="48">
        <v>649484</v>
      </c>
      <c r="G48" s="60"/>
    </row>
    <row r="49" spans="1:7" x14ac:dyDescent="0.2">
      <c r="A49" s="7">
        <v>40</v>
      </c>
      <c r="B49" s="16" t="s">
        <v>81</v>
      </c>
      <c r="C49" s="32" t="s">
        <v>82</v>
      </c>
      <c r="D49" s="48">
        <v>11551569</v>
      </c>
      <c r="E49" s="48">
        <v>11551569</v>
      </c>
      <c r="F49" s="97">
        <v>0</v>
      </c>
      <c r="G49" s="60"/>
    </row>
    <row r="50" spans="1:7" x14ac:dyDescent="0.2">
      <c r="A50" s="7">
        <v>41</v>
      </c>
      <c r="B50" s="8" t="s">
        <v>83</v>
      </c>
      <c r="C50" s="30" t="s">
        <v>84</v>
      </c>
      <c r="D50" s="48">
        <v>15152849</v>
      </c>
      <c r="E50" s="48">
        <v>14792024</v>
      </c>
      <c r="F50" s="48">
        <v>360825</v>
      </c>
      <c r="G50" s="60"/>
    </row>
    <row r="51" spans="1:7" x14ac:dyDescent="0.2">
      <c r="A51" s="7">
        <v>42</v>
      </c>
      <c r="B51" s="14" t="s">
        <v>85</v>
      </c>
      <c r="C51" s="31" t="s">
        <v>86</v>
      </c>
      <c r="D51" s="48">
        <v>25995061</v>
      </c>
      <c r="E51" s="48">
        <v>25634236</v>
      </c>
      <c r="F51" s="96">
        <v>360825</v>
      </c>
      <c r="G51" s="60"/>
    </row>
    <row r="52" spans="1:7" x14ac:dyDescent="0.2">
      <c r="A52" s="7">
        <v>43</v>
      </c>
      <c r="B52" s="12" t="s">
        <v>87</v>
      </c>
      <c r="C52" s="29" t="s">
        <v>88</v>
      </c>
      <c r="D52" s="48">
        <v>6010318</v>
      </c>
      <c r="E52" s="48">
        <v>5938153</v>
      </c>
      <c r="F52" s="95">
        <v>72165</v>
      </c>
      <c r="G52" s="60"/>
    </row>
    <row r="53" spans="1:7" x14ac:dyDescent="0.2">
      <c r="A53" s="7">
        <v>44</v>
      </c>
      <c r="B53" s="11" t="s">
        <v>89</v>
      </c>
      <c r="C53" s="30" t="s">
        <v>90</v>
      </c>
      <c r="D53" s="48">
        <v>0</v>
      </c>
      <c r="E53" s="48">
        <v>0</v>
      </c>
      <c r="F53" s="48">
        <v>0</v>
      </c>
      <c r="G53" s="60"/>
    </row>
    <row r="54" spans="1:7" x14ac:dyDescent="0.2">
      <c r="A54" s="7">
        <v>45</v>
      </c>
      <c r="B54" s="12" t="s">
        <v>91</v>
      </c>
      <c r="C54" s="29" t="s">
        <v>92</v>
      </c>
      <c r="D54" s="48">
        <v>211094779</v>
      </c>
      <c r="E54" s="48">
        <v>206042699</v>
      </c>
      <c r="F54" s="95">
        <v>5052080</v>
      </c>
      <c r="G54" s="60"/>
    </row>
    <row r="55" spans="1:7" x14ac:dyDescent="0.2">
      <c r="A55" s="7">
        <v>46</v>
      </c>
      <c r="B55" s="8" t="s">
        <v>93</v>
      </c>
      <c r="C55" s="30" t="s">
        <v>94</v>
      </c>
      <c r="D55" s="48">
        <v>10953718</v>
      </c>
      <c r="E55" s="48">
        <v>10665058</v>
      </c>
      <c r="F55" s="48">
        <v>288660</v>
      </c>
      <c r="G55" s="60"/>
    </row>
    <row r="56" spans="1:7" ht="10.5" customHeight="1" x14ac:dyDescent="0.2">
      <c r="A56" s="7">
        <v>47</v>
      </c>
      <c r="B56" s="8" t="s">
        <v>95</v>
      </c>
      <c r="C56" s="30" t="s">
        <v>96</v>
      </c>
      <c r="D56" s="48">
        <v>36299378</v>
      </c>
      <c r="E56" s="48">
        <v>36155048</v>
      </c>
      <c r="F56" s="48">
        <v>144330</v>
      </c>
      <c r="G56" s="60"/>
    </row>
    <row r="57" spans="1:7" x14ac:dyDescent="0.2">
      <c r="A57" s="7">
        <v>48</v>
      </c>
      <c r="B57" s="18" t="s">
        <v>97</v>
      </c>
      <c r="C57" s="33" t="s">
        <v>98</v>
      </c>
      <c r="D57" s="48">
        <v>8249029</v>
      </c>
      <c r="E57" s="48">
        <v>8104699</v>
      </c>
      <c r="F57" s="98">
        <v>144330</v>
      </c>
      <c r="G57" s="60"/>
    </row>
    <row r="58" spans="1:7" x14ac:dyDescent="0.2">
      <c r="A58" s="7">
        <v>49</v>
      </c>
      <c r="B58" s="12" t="s">
        <v>99</v>
      </c>
      <c r="C58" s="29" t="s">
        <v>100</v>
      </c>
      <c r="D58" s="48">
        <v>25779173.280000001</v>
      </c>
      <c r="E58" s="48">
        <v>25274019.280000001</v>
      </c>
      <c r="F58" s="95">
        <v>505154</v>
      </c>
      <c r="G58" s="60"/>
    </row>
    <row r="59" spans="1:7" x14ac:dyDescent="0.2">
      <c r="A59" s="7">
        <v>50</v>
      </c>
      <c r="B59" s="11" t="s">
        <v>101</v>
      </c>
      <c r="C59" s="30" t="s">
        <v>102</v>
      </c>
      <c r="D59" s="48">
        <v>29849933</v>
      </c>
      <c r="E59" s="48">
        <v>29561273</v>
      </c>
      <c r="F59" s="48">
        <v>288660</v>
      </c>
      <c r="G59" s="60"/>
    </row>
    <row r="60" spans="1:7" ht="10.5" customHeight="1" x14ac:dyDescent="0.2">
      <c r="A60" s="7">
        <v>51</v>
      </c>
      <c r="B60" s="12" t="s">
        <v>103</v>
      </c>
      <c r="C60" s="29" t="s">
        <v>104</v>
      </c>
      <c r="D60" s="48">
        <v>5098962</v>
      </c>
      <c r="E60" s="48">
        <v>5098962</v>
      </c>
      <c r="F60" s="95">
        <v>0</v>
      </c>
      <c r="G60" s="60"/>
    </row>
    <row r="61" spans="1:7" x14ac:dyDescent="0.2">
      <c r="A61" s="7">
        <v>52</v>
      </c>
      <c r="B61" s="11" t="s">
        <v>105</v>
      </c>
      <c r="C61" s="30" t="s">
        <v>106</v>
      </c>
      <c r="D61" s="48">
        <v>21101455</v>
      </c>
      <c r="E61" s="48">
        <v>20235476</v>
      </c>
      <c r="F61" s="48">
        <v>865979</v>
      </c>
      <c r="G61" s="60"/>
    </row>
    <row r="62" spans="1:7" x14ac:dyDescent="0.2">
      <c r="A62" s="7">
        <v>53</v>
      </c>
      <c r="B62" s="12" t="s">
        <v>107</v>
      </c>
      <c r="C62" s="29" t="s">
        <v>108</v>
      </c>
      <c r="D62" s="48">
        <v>30575989</v>
      </c>
      <c r="E62" s="48">
        <v>30215164</v>
      </c>
      <c r="F62" s="95">
        <v>360825</v>
      </c>
      <c r="G62" s="60"/>
    </row>
    <row r="63" spans="1:7" x14ac:dyDescent="0.2">
      <c r="A63" s="7">
        <v>54</v>
      </c>
      <c r="B63" s="12" t="s">
        <v>109</v>
      </c>
      <c r="C63" s="29" t="s">
        <v>110</v>
      </c>
      <c r="D63" s="48">
        <v>51462145</v>
      </c>
      <c r="E63" s="48">
        <v>51462145</v>
      </c>
      <c r="F63" s="95">
        <v>0</v>
      </c>
      <c r="G63" s="60"/>
    </row>
    <row r="64" spans="1:7" x14ac:dyDescent="0.2">
      <c r="A64" s="7">
        <v>55</v>
      </c>
      <c r="B64" s="12" t="s">
        <v>111</v>
      </c>
      <c r="C64" s="29" t="s">
        <v>112</v>
      </c>
      <c r="D64" s="48">
        <v>8295647</v>
      </c>
      <c r="E64" s="48">
        <v>8223482</v>
      </c>
      <c r="F64" s="95">
        <v>72165</v>
      </c>
      <c r="G64" s="60"/>
    </row>
    <row r="65" spans="1:7" x14ac:dyDescent="0.2">
      <c r="A65" s="7">
        <v>56</v>
      </c>
      <c r="B65" s="12" t="s">
        <v>113</v>
      </c>
      <c r="C65" s="29" t="s">
        <v>114</v>
      </c>
      <c r="D65" s="48">
        <v>0</v>
      </c>
      <c r="E65" s="48">
        <v>0</v>
      </c>
      <c r="F65" s="95">
        <v>0</v>
      </c>
      <c r="G65" s="60"/>
    </row>
    <row r="66" spans="1:7" x14ac:dyDescent="0.2">
      <c r="A66" s="7">
        <v>57</v>
      </c>
      <c r="B66" s="12" t="s">
        <v>115</v>
      </c>
      <c r="C66" s="29" t="s">
        <v>116</v>
      </c>
      <c r="D66" s="48">
        <v>0</v>
      </c>
      <c r="E66" s="48">
        <v>0</v>
      </c>
      <c r="F66" s="95">
        <v>0</v>
      </c>
      <c r="G66" s="60"/>
    </row>
    <row r="67" spans="1:7" ht="17.25" customHeight="1" x14ac:dyDescent="0.2">
      <c r="A67" s="7">
        <v>58</v>
      </c>
      <c r="B67" s="12" t="s">
        <v>117</v>
      </c>
      <c r="C67" s="29" t="s">
        <v>118</v>
      </c>
      <c r="D67" s="48">
        <v>0</v>
      </c>
      <c r="E67" s="48">
        <v>0</v>
      </c>
      <c r="F67" s="95">
        <v>0</v>
      </c>
      <c r="G67" s="60"/>
    </row>
    <row r="68" spans="1:7" ht="15" customHeight="1" x14ac:dyDescent="0.2">
      <c r="A68" s="7">
        <v>59</v>
      </c>
      <c r="B68" s="11" t="s">
        <v>119</v>
      </c>
      <c r="C68" s="29" t="s">
        <v>120</v>
      </c>
      <c r="D68" s="48">
        <v>0</v>
      </c>
      <c r="E68" s="48">
        <v>0</v>
      </c>
      <c r="F68" s="95">
        <v>0</v>
      </c>
      <c r="G68" s="60"/>
    </row>
    <row r="69" spans="1:7" ht="16.5" customHeight="1" x14ac:dyDescent="0.2">
      <c r="A69" s="7">
        <v>60</v>
      </c>
      <c r="B69" s="14" t="s">
        <v>121</v>
      </c>
      <c r="C69" s="31" t="s">
        <v>122</v>
      </c>
      <c r="D69" s="48">
        <v>0</v>
      </c>
      <c r="E69" s="48">
        <v>0</v>
      </c>
      <c r="F69" s="96">
        <v>0</v>
      </c>
      <c r="G69" s="60"/>
    </row>
    <row r="70" spans="1:7" ht="17.25" customHeight="1" x14ac:dyDescent="0.2">
      <c r="A70" s="7">
        <v>61</v>
      </c>
      <c r="B70" s="11" t="s">
        <v>123</v>
      </c>
      <c r="C70" s="29" t="s">
        <v>124</v>
      </c>
      <c r="D70" s="48">
        <v>0</v>
      </c>
      <c r="E70" s="48">
        <v>0</v>
      </c>
      <c r="F70" s="95">
        <v>0</v>
      </c>
      <c r="G70" s="60"/>
    </row>
    <row r="71" spans="1:7" ht="12.75" customHeight="1" x14ac:dyDescent="0.2">
      <c r="A71" s="7">
        <v>62</v>
      </c>
      <c r="B71" s="12" t="s">
        <v>125</v>
      </c>
      <c r="C71" s="29" t="s">
        <v>126</v>
      </c>
      <c r="D71" s="48">
        <v>0</v>
      </c>
      <c r="E71" s="48">
        <v>0</v>
      </c>
      <c r="F71" s="95">
        <v>0</v>
      </c>
      <c r="G71" s="60"/>
    </row>
    <row r="72" spans="1:7" ht="27.75" customHeight="1" x14ac:dyDescent="0.2">
      <c r="A72" s="7">
        <v>63</v>
      </c>
      <c r="B72" s="8" t="s">
        <v>127</v>
      </c>
      <c r="C72" s="29" t="s">
        <v>128</v>
      </c>
      <c r="D72" s="48">
        <v>0</v>
      </c>
      <c r="E72" s="48">
        <v>0</v>
      </c>
      <c r="F72" s="95">
        <v>0</v>
      </c>
      <c r="G72" s="60"/>
    </row>
    <row r="73" spans="1:7" ht="24" x14ac:dyDescent="0.2">
      <c r="A73" s="7">
        <v>64</v>
      </c>
      <c r="B73" s="8" t="s">
        <v>129</v>
      </c>
      <c r="C73" s="29" t="s">
        <v>130</v>
      </c>
      <c r="D73" s="48">
        <v>0</v>
      </c>
      <c r="E73" s="48">
        <v>0</v>
      </c>
      <c r="F73" s="95">
        <v>0</v>
      </c>
      <c r="G73" s="60"/>
    </row>
    <row r="74" spans="1:7" x14ac:dyDescent="0.2">
      <c r="A74" s="7">
        <v>65</v>
      </c>
      <c r="B74" s="11" t="s">
        <v>131</v>
      </c>
      <c r="C74" s="29" t="s">
        <v>132</v>
      </c>
      <c r="D74" s="48">
        <v>0</v>
      </c>
      <c r="E74" s="48">
        <v>0</v>
      </c>
      <c r="F74" s="95">
        <v>0</v>
      </c>
      <c r="G74" s="60"/>
    </row>
    <row r="75" spans="1:7" x14ac:dyDescent="0.2">
      <c r="A75" s="7">
        <v>66</v>
      </c>
      <c r="B75" s="8" t="s">
        <v>133</v>
      </c>
      <c r="C75" s="29" t="s">
        <v>134</v>
      </c>
      <c r="D75" s="48">
        <v>0</v>
      </c>
      <c r="E75" s="48">
        <v>0</v>
      </c>
      <c r="F75" s="95">
        <v>0</v>
      </c>
      <c r="G75" s="60"/>
    </row>
    <row r="76" spans="1:7" x14ac:dyDescent="0.2">
      <c r="A76" s="7">
        <v>67</v>
      </c>
      <c r="B76" s="11" t="s">
        <v>135</v>
      </c>
      <c r="C76" s="29" t="s">
        <v>136</v>
      </c>
      <c r="D76" s="48">
        <v>0</v>
      </c>
      <c r="E76" s="48">
        <v>0</v>
      </c>
      <c r="F76" s="95">
        <v>0</v>
      </c>
      <c r="G76" s="60"/>
    </row>
    <row r="77" spans="1:7" x14ac:dyDescent="0.2">
      <c r="A77" s="7">
        <v>68</v>
      </c>
      <c r="B77" s="11" t="s">
        <v>137</v>
      </c>
      <c r="C77" s="29" t="s">
        <v>138</v>
      </c>
      <c r="D77" s="48">
        <v>0</v>
      </c>
      <c r="E77" s="48">
        <v>0</v>
      </c>
      <c r="F77" s="95">
        <v>0</v>
      </c>
      <c r="G77" s="60"/>
    </row>
    <row r="78" spans="1:7" x14ac:dyDescent="0.2">
      <c r="A78" s="7">
        <v>69</v>
      </c>
      <c r="B78" s="11" t="s">
        <v>139</v>
      </c>
      <c r="C78" s="29" t="s">
        <v>140</v>
      </c>
      <c r="D78" s="48">
        <v>0</v>
      </c>
      <c r="E78" s="48">
        <v>0</v>
      </c>
      <c r="F78" s="95">
        <v>0</v>
      </c>
      <c r="G78" s="60"/>
    </row>
    <row r="79" spans="1:7" x14ac:dyDescent="0.2">
      <c r="A79" s="7">
        <v>70</v>
      </c>
      <c r="B79" s="12" t="s">
        <v>141</v>
      </c>
      <c r="C79" s="29" t="s">
        <v>142</v>
      </c>
      <c r="D79" s="48">
        <v>0</v>
      </c>
      <c r="E79" s="48">
        <v>0</v>
      </c>
      <c r="F79" s="95">
        <v>0</v>
      </c>
      <c r="G79" s="60"/>
    </row>
    <row r="80" spans="1:7" x14ac:dyDescent="0.2">
      <c r="A80" s="7">
        <v>71</v>
      </c>
      <c r="B80" s="11" t="s">
        <v>143</v>
      </c>
      <c r="C80" s="30" t="s">
        <v>144</v>
      </c>
      <c r="D80" s="48">
        <v>0</v>
      </c>
      <c r="E80" s="48">
        <v>0</v>
      </c>
      <c r="F80" s="48">
        <v>0</v>
      </c>
      <c r="G80" s="60"/>
    </row>
    <row r="81" spans="1:7" x14ac:dyDescent="0.2">
      <c r="A81" s="7">
        <v>72</v>
      </c>
      <c r="B81" s="12" t="s">
        <v>145</v>
      </c>
      <c r="C81" s="29" t="s">
        <v>146</v>
      </c>
      <c r="D81" s="48">
        <v>0</v>
      </c>
      <c r="E81" s="48">
        <v>0</v>
      </c>
      <c r="F81" s="95">
        <v>0</v>
      </c>
      <c r="G81" s="60"/>
    </row>
    <row r="82" spans="1:7" x14ac:dyDescent="0.2">
      <c r="A82" s="7">
        <v>73</v>
      </c>
      <c r="B82" s="11" t="s">
        <v>147</v>
      </c>
      <c r="C82" s="29" t="s">
        <v>148</v>
      </c>
      <c r="D82" s="48">
        <v>0</v>
      </c>
      <c r="E82" s="48">
        <v>0</v>
      </c>
      <c r="F82" s="95">
        <v>0</v>
      </c>
      <c r="G82" s="60"/>
    </row>
    <row r="83" spans="1:7" x14ac:dyDescent="0.2">
      <c r="A83" s="7">
        <v>74</v>
      </c>
      <c r="B83" s="12" t="s">
        <v>149</v>
      </c>
      <c r="C83" s="29" t="s">
        <v>150</v>
      </c>
      <c r="D83" s="48">
        <v>0</v>
      </c>
      <c r="E83" s="48">
        <v>0</v>
      </c>
      <c r="F83" s="95">
        <v>0</v>
      </c>
      <c r="G83" s="60"/>
    </row>
    <row r="84" spans="1:7" x14ac:dyDescent="0.2">
      <c r="A84" s="7">
        <v>75</v>
      </c>
      <c r="B84" s="12" t="s">
        <v>151</v>
      </c>
      <c r="C84" s="29" t="s">
        <v>152</v>
      </c>
      <c r="D84" s="48">
        <v>0</v>
      </c>
      <c r="E84" s="48">
        <v>0</v>
      </c>
      <c r="F84" s="95">
        <v>0</v>
      </c>
      <c r="G84" s="60"/>
    </row>
    <row r="85" spans="1:7" ht="24" x14ac:dyDescent="0.2">
      <c r="A85" s="7">
        <v>76</v>
      </c>
      <c r="B85" s="20" t="s">
        <v>153</v>
      </c>
      <c r="C85" s="33" t="s">
        <v>154</v>
      </c>
      <c r="D85" s="48">
        <v>0</v>
      </c>
      <c r="E85" s="48">
        <v>0</v>
      </c>
      <c r="F85" s="98">
        <v>0</v>
      </c>
      <c r="G85" s="60"/>
    </row>
    <row r="86" spans="1:7" ht="24" x14ac:dyDescent="0.2">
      <c r="A86" s="7">
        <v>77</v>
      </c>
      <c r="B86" s="8" t="s">
        <v>155</v>
      </c>
      <c r="C86" s="29" t="s">
        <v>156</v>
      </c>
      <c r="D86" s="48">
        <v>0</v>
      </c>
      <c r="E86" s="48">
        <v>0</v>
      </c>
      <c r="F86" s="95">
        <v>0</v>
      </c>
      <c r="G86" s="60"/>
    </row>
    <row r="87" spans="1:7" ht="24" x14ac:dyDescent="0.2">
      <c r="A87" s="7">
        <v>78</v>
      </c>
      <c r="B87" s="11" t="s">
        <v>157</v>
      </c>
      <c r="C87" s="29" t="s">
        <v>158</v>
      </c>
      <c r="D87" s="48">
        <v>0</v>
      </c>
      <c r="E87" s="48">
        <v>0</v>
      </c>
      <c r="F87" s="95">
        <v>0</v>
      </c>
      <c r="G87" s="60"/>
    </row>
    <row r="88" spans="1:7" ht="24" x14ac:dyDescent="0.2">
      <c r="A88" s="7">
        <v>79</v>
      </c>
      <c r="B88" s="11" t="s">
        <v>159</v>
      </c>
      <c r="C88" s="29" t="s">
        <v>160</v>
      </c>
      <c r="D88" s="48">
        <v>0</v>
      </c>
      <c r="E88" s="48">
        <v>0</v>
      </c>
      <c r="F88" s="95">
        <v>0</v>
      </c>
      <c r="G88" s="60"/>
    </row>
    <row r="89" spans="1:7" ht="24" x14ac:dyDescent="0.2">
      <c r="A89" s="7">
        <v>80</v>
      </c>
      <c r="B89" s="8" t="s">
        <v>161</v>
      </c>
      <c r="C89" s="29" t="s">
        <v>162</v>
      </c>
      <c r="D89" s="48">
        <v>0</v>
      </c>
      <c r="E89" s="48">
        <v>0</v>
      </c>
      <c r="F89" s="95">
        <v>0</v>
      </c>
      <c r="G89" s="60"/>
    </row>
    <row r="90" spans="1:7" ht="24" x14ac:dyDescent="0.2">
      <c r="A90" s="7">
        <v>81</v>
      </c>
      <c r="B90" s="8" t="s">
        <v>163</v>
      </c>
      <c r="C90" s="29" t="s">
        <v>164</v>
      </c>
      <c r="D90" s="48">
        <v>0</v>
      </c>
      <c r="E90" s="48">
        <v>0</v>
      </c>
      <c r="F90" s="95">
        <v>0</v>
      </c>
      <c r="G90" s="60"/>
    </row>
    <row r="91" spans="1:7" ht="24" x14ac:dyDescent="0.2">
      <c r="A91" s="7">
        <v>82</v>
      </c>
      <c r="B91" s="8" t="s">
        <v>165</v>
      </c>
      <c r="C91" s="29" t="s">
        <v>166</v>
      </c>
      <c r="D91" s="48">
        <v>0</v>
      </c>
      <c r="E91" s="48">
        <v>0</v>
      </c>
      <c r="F91" s="95">
        <v>0</v>
      </c>
      <c r="G91" s="60"/>
    </row>
    <row r="92" spans="1:7" x14ac:dyDescent="0.2">
      <c r="A92" s="7">
        <v>83</v>
      </c>
      <c r="B92" s="12" t="s">
        <v>167</v>
      </c>
      <c r="C92" s="29" t="s">
        <v>168</v>
      </c>
      <c r="D92" s="48">
        <v>0</v>
      </c>
      <c r="E92" s="48">
        <v>0</v>
      </c>
      <c r="F92" s="95">
        <v>0</v>
      </c>
      <c r="G92" s="60"/>
    </row>
    <row r="93" spans="1:7" x14ac:dyDescent="0.2">
      <c r="A93" s="7">
        <v>84</v>
      </c>
      <c r="B93" s="8" t="s">
        <v>169</v>
      </c>
      <c r="C93" s="29" t="s">
        <v>170</v>
      </c>
      <c r="D93" s="48">
        <v>0</v>
      </c>
      <c r="E93" s="48">
        <v>0</v>
      </c>
      <c r="F93" s="95">
        <v>0</v>
      </c>
      <c r="G93" s="60"/>
    </row>
    <row r="94" spans="1:7" x14ac:dyDescent="0.2">
      <c r="A94" s="7">
        <v>85</v>
      </c>
      <c r="B94" s="12" t="s">
        <v>171</v>
      </c>
      <c r="C94" s="29" t="s">
        <v>172</v>
      </c>
      <c r="D94" s="48">
        <v>0</v>
      </c>
      <c r="E94" s="48">
        <v>0</v>
      </c>
      <c r="F94" s="95">
        <v>0</v>
      </c>
      <c r="G94" s="60"/>
    </row>
    <row r="95" spans="1:7" x14ac:dyDescent="0.2">
      <c r="A95" s="7">
        <v>86</v>
      </c>
      <c r="B95" s="14" t="s">
        <v>173</v>
      </c>
      <c r="C95" s="31" t="s">
        <v>174</v>
      </c>
      <c r="D95" s="48">
        <v>0</v>
      </c>
      <c r="E95" s="48">
        <v>0</v>
      </c>
      <c r="F95" s="96">
        <v>0</v>
      </c>
      <c r="G95" s="60"/>
    </row>
    <row r="96" spans="1:7" x14ac:dyDescent="0.2">
      <c r="A96" s="7">
        <v>87</v>
      </c>
      <c r="B96" s="8" t="s">
        <v>175</v>
      </c>
      <c r="C96" s="29" t="s">
        <v>176</v>
      </c>
      <c r="D96" s="48">
        <v>0</v>
      </c>
      <c r="E96" s="48">
        <v>0</v>
      </c>
      <c r="F96" s="95">
        <v>0</v>
      </c>
      <c r="G96" s="60"/>
    </row>
    <row r="97" spans="1:7" x14ac:dyDescent="0.2">
      <c r="A97" s="7">
        <v>88</v>
      </c>
      <c r="B97" s="8" t="s">
        <v>177</v>
      </c>
      <c r="C97" s="29" t="s">
        <v>178</v>
      </c>
      <c r="D97" s="48">
        <v>0</v>
      </c>
      <c r="E97" s="48">
        <v>0</v>
      </c>
      <c r="F97" s="95">
        <v>0</v>
      </c>
      <c r="G97" s="60"/>
    </row>
    <row r="98" spans="1:7" ht="13.5" customHeight="1" x14ac:dyDescent="0.2">
      <c r="A98" s="7">
        <v>89</v>
      </c>
      <c r="B98" s="14" t="s">
        <v>179</v>
      </c>
      <c r="C98" s="31" t="s">
        <v>180</v>
      </c>
      <c r="D98" s="48">
        <v>0</v>
      </c>
      <c r="E98" s="48">
        <v>0</v>
      </c>
      <c r="F98" s="96">
        <v>0</v>
      </c>
      <c r="G98" s="60"/>
    </row>
    <row r="99" spans="1:7" ht="14.25" customHeight="1" x14ac:dyDescent="0.2">
      <c r="A99" s="7">
        <v>90</v>
      </c>
      <c r="B99" s="8" t="s">
        <v>181</v>
      </c>
      <c r="C99" s="29" t="s">
        <v>182</v>
      </c>
      <c r="D99" s="48">
        <v>0</v>
      </c>
      <c r="E99" s="48">
        <v>0</v>
      </c>
      <c r="F99" s="95">
        <v>0</v>
      </c>
      <c r="G99" s="60"/>
    </row>
    <row r="100" spans="1:7" x14ac:dyDescent="0.2">
      <c r="A100" s="7">
        <v>91</v>
      </c>
      <c r="B100" s="14" t="s">
        <v>183</v>
      </c>
      <c r="C100" s="31" t="s">
        <v>184</v>
      </c>
      <c r="D100" s="48">
        <v>0</v>
      </c>
      <c r="E100" s="48">
        <v>0</v>
      </c>
      <c r="F100" s="96">
        <v>0</v>
      </c>
      <c r="G100" s="60"/>
    </row>
    <row r="101" spans="1:7" x14ac:dyDescent="0.2">
      <c r="A101" s="7">
        <v>92</v>
      </c>
      <c r="B101" s="11" t="s">
        <v>185</v>
      </c>
      <c r="C101" s="29" t="s">
        <v>186</v>
      </c>
      <c r="D101" s="48">
        <v>1203749167</v>
      </c>
      <c r="E101" s="48">
        <v>1083261021</v>
      </c>
      <c r="F101" s="95">
        <v>1086585</v>
      </c>
      <c r="G101" s="60">
        <v>119401561</v>
      </c>
    </row>
    <row r="102" spans="1:7" x14ac:dyDescent="0.2">
      <c r="A102" s="7">
        <v>93</v>
      </c>
      <c r="B102" s="12" t="s">
        <v>187</v>
      </c>
      <c r="C102" s="29" t="s">
        <v>188</v>
      </c>
      <c r="D102" s="48">
        <v>0</v>
      </c>
      <c r="E102" s="48">
        <v>0</v>
      </c>
      <c r="F102" s="95">
        <v>0</v>
      </c>
      <c r="G102" s="60"/>
    </row>
    <row r="103" spans="1:7" ht="24" x14ac:dyDescent="0.2">
      <c r="A103" s="7">
        <v>94</v>
      </c>
      <c r="B103" s="11" t="s">
        <v>189</v>
      </c>
      <c r="C103" s="30" t="s">
        <v>190</v>
      </c>
      <c r="D103" s="48">
        <v>0</v>
      </c>
      <c r="E103" s="48">
        <v>0</v>
      </c>
      <c r="F103" s="48">
        <v>0</v>
      </c>
      <c r="G103" s="60"/>
    </row>
    <row r="104" spans="1:7" x14ac:dyDescent="0.2">
      <c r="A104" s="7">
        <v>95</v>
      </c>
      <c r="B104" s="11" t="s">
        <v>191</v>
      </c>
      <c r="C104" s="31" t="s">
        <v>192</v>
      </c>
      <c r="D104" s="48">
        <v>0</v>
      </c>
      <c r="E104" s="48">
        <v>0</v>
      </c>
      <c r="F104" s="96">
        <v>0</v>
      </c>
      <c r="G104" s="60"/>
    </row>
    <row r="105" spans="1:7" x14ac:dyDescent="0.2">
      <c r="A105" s="7">
        <v>96</v>
      </c>
      <c r="B105" s="12" t="s">
        <v>193</v>
      </c>
      <c r="C105" s="29" t="s">
        <v>194</v>
      </c>
      <c r="D105" s="48">
        <v>0</v>
      </c>
      <c r="E105" s="48">
        <v>0</v>
      </c>
      <c r="F105" s="95">
        <v>0</v>
      </c>
      <c r="G105" s="60"/>
    </row>
    <row r="106" spans="1:7" x14ac:dyDescent="0.2">
      <c r="A106" s="7">
        <v>97</v>
      </c>
      <c r="B106" s="11" t="s">
        <v>195</v>
      </c>
      <c r="C106" s="34" t="s">
        <v>196</v>
      </c>
      <c r="D106" s="48">
        <v>14000400</v>
      </c>
      <c r="E106" s="48">
        <v>13783905</v>
      </c>
      <c r="F106" s="99">
        <v>216495</v>
      </c>
      <c r="G106" s="60"/>
    </row>
    <row r="107" spans="1:7" x14ac:dyDescent="0.2">
      <c r="A107" s="7">
        <v>98</v>
      </c>
      <c r="B107" s="12" t="s">
        <v>197</v>
      </c>
      <c r="C107" s="29" t="s">
        <v>198</v>
      </c>
      <c r="D107" s="48">
        <v>0</v>
      </c>
      <c r="E107" s="48">
        <v>0</v>
      </c>
      <c r="F107" s="95">
        <v>0</v>
      </c>
      <c r="G107" s="60"/>
    </row>
    <row r="108" spans="1:7" x14ac:dyDescent="0.2">
      <c r="A108" s="7">
        <v>99</v>
      </c>
      <c r="B108" s="12" t="s">
        <v>199</v>
      </c>
      <c r="C108" s="29" t="s">
        <v>200</v>
      </c>
      <c r="D108" s="48">
        <v>38949915</v>
      </c>
      <c r="E108" s="48">
        <v>38516925</v>
      </c>
      <c r="F108" s="95">
        <v>432990</v>
      </c>
      <c r="G108" s="60"/>
    </row>
    <row r="109" spans="1:7" x14ac:dyDescent="0.2">
      <c r="A109" s="7">
        <v>100</v>
      </c>
      <c r="B109" s="11" t="s">
        <v>201</v>
      </c>
      <c r="C109" s="31" t="s">
        <v>202</v>
      </c>
      <c r="D109" s="48">
        <v>0</v>
      </c>
      <c r="E109" s="48">
        <v>0</v>
      </c>
      <c r="F109" s="96">
        <v>0</v>
      </c>
      <c r="G109" s="60"/>
    </row>
    <row r="110" spans="1:7" x14ac:dyDescent="0.2">
      <c r="A110" s="7">
        <v>101</v>
      </c>
      <c r="B110" s="11" t="s">
        <v>203</v>
      </c>
      <c r="C110" s="30" t="s">
        <v>204</v>
      </c>
      <c r="D110" s="48">
        <v>22360898</v>
      </c>
      <c r="E110" s="48">
        <v>21231691</v>
      </c>
      <c r="F110" s="48">
        <v>1129207</v>
      </c>
      <c r="G110" s="60"/>
    </row>
    <row r="111" spans="1:7" x14ac:dyDescent="0.2">
      <c r="A111" s="7">
        <v>102</v>
      </c>
      <c r="B111" s="8" t="s">
        <v>205</v>
      </c>
      <c r="C111" s="30" t="s">
        <v>206</v>
      </c>
      <c r="D111" s="48">
        <v>43040665</v>
      </c>
      <c r="E111" s="48">
        <v>42752005</v>
      </c>
      <c r="F111" s="48">
        <v>288660</v>
      </c>
      <c r="G111" s="60"/>
    </row>
    <row r="112" spans="1:7" x14ac:dyDescent="0.2">
      <c r="A112" s="7">
        <v>103</v>
      </c>
      <c r="B112" s="8" t="s">
        <v>207</v>
      </c>
      <c r="C112" s="30" t="s">
        <v>208</v>
      </c>
      <c r="D112" s="48">
        <v>36662181</v>
      </c>
      <c r="E112" s="48">
        <v>36301356</v>
      </c>
      <c r="F112" s="48">
        <v>360825</v>
      </c>
      <c r="G112" s="60"/>
    </row>
    <row r="113" spans="1:7" x14ac:dyDescent="0.2">
      <c r="A113" s="7">
        <v>104</v>
      </c>
      <c r="B113" s="12" t="s">
        <v>209</v>
      </c>
      <c r="C113" s="29" t="s">
        <v>210</v>
      </c>
      <c r="D113" s="48">
        <v>0</v>
      </c>
      <c r="E113" s="48">
        <v>0</v>
      </c>
      <c r="F113" s="95">
        <v>0</v>
      </c>
      <c r="G113" s="60"/>
    </row>
    <row r="114" spans="1:7" x14ac:dyDescent="0.2">
      <c r="A114" s="7">
        <v>105</v>
      </c>
      <c r="B114" s="14" t="s">
        <v>211</v>
      </c>
      <c r="C114" s="31" t="s">
        <v>212</v>
      </c>
      <c r="D114" s="48">
        <v>20907162</v>
      </c>
      <c r="E114" s="48">
        <v>20041183</v>
      </c>
      <c r="F114" s="96">
        <v>865979</v>
      </c>
      <c r="G114" s="60"/>
    </row>
    <row r="115" spans="1:7" x14ac:dyDescent="0.2">
      <c r="A115" s="7">
        <v>106</v>
      </c>
      <c r="B115" s="8" t="s">
        <v>213</v>
      </c>
      <c r="C115" s="30" t="s">
        <v>214</v>
      </c>
      <c r="D115" s="48">
        <v>0</v>
      </c>
      <c r="E115" s="48">
        <v>0</v>
      </c>
      <c r="F115" s="48">
        <v>0</v>
      </c>
      <c r="G115" s="60"/>
    </row>
    <row r="116" spans="1:7" x14ac:dyDescent="0.2">
      <c r="A116" s="7">
        <v>107</v>
      </c>
      <c r="B116" s="11" t="s">
        <v>215</v>
      </c>
      <c r="C116" s="30" t="s">
        <v>216</v>
      </c>
      <c r="D116" s="48">
        <v>87336878</v>
      </c>
      <c r="E116" s="48">
        <v>86326568</v>
      </c>
      <c r="F116" s="48">
        <v>1010310</v>
      </c>
      <c r="G116" s="60"/>
    </row>
    <row r="117" spans="1:7" x14ac:dyDescent="0.2">
      <c r="A117" s="7">
        <v>108</v>
      </c>
      <c r="B117" s="12" t="s">
        <v>217</v>
      </c>
      <c r="C117" s="29" t="s">
        <v>218</v>
      </c>
      <c r="D117" s="48">
        <v>15081918</v>
      </c>
      <c r="E117" s="48">
        <v>14865423</v>
      </c>
      <c r="F117" s="95">
        <v>216495</v>
      </c>
      <c r="G117" s="60"/>
    </row>
    <row r="118" spans="1:7" ht="12" customHeight="1" x14ac:dyDescent="0.2">
      <c r="A118" s="7">
        <v>109</v>
      </c>
      <c r="B118" s="12" t="s">
        <v>219</v>
      </c>
      <c r="C118" s="29" t="s">
        <v>220</v>
      </c>
      <c r="D118" s="48">
        <v>22469524</v>
      </c>
      <c r="E118" s="48">
        <v>22253029</v>
      </c>
      <c r="F118" s="95">
        <v>216495</v>
      </c>
      <c r="G118" s="60"/>
    </row>
    <row r="119" spans="1:7" x14ac:dyDescent="0.2">
      <c r="A119" s="7">
        <v>110</v>
      </c>
      <c r="B119" s="8" t="s">
        <v>221</v>
      </c>
      <c r="C119" s="30" t="s">
        <v>222</v>
      </c>
      <c r="D119" s="48">
        <v>38631550</v>
      </c>
      <c r="E119" s="48">
        <v>37549077</v>
      </c>
      <c r="F119" s="48">
        <v>1082473</v>
      </c>
      <c r="G119" s="60"/>
    </row>
    <row r="120" spans="1:7" x14ac:dyDescent="0.2">
      <c r="A120" s="7">
        <v>111</v>
      </c>
      <c r="B120" s="11" t="s">
        <v>223</v>
      </c>
      <c r="C120" s="30" t="s">
        <v>224</v>
      </c>
      <c r="D120" s="48">
        <v>17510726</v>
      </c>
      <c r="E120" s="48">
        <v>17294231</v>
      </c>
      <c r="F120" s="48">
        <v>216495</v>
      </c>
      <c r="G120" s="60"/>
    </row>
    <row r="121" spans="1:7" x14ac:dyDescent="0.2">
      <c r="A121" s="7">
        <v>112</v>
      </c>
      <c r="B121" s="8" t="s">
        <v>225</v>
      </c>
      <c r="C121" s="29" t="s">
        <v>226</v>
      </c>
      <c r="D121" s="48">
        <v>0</v>
      </c>
      <c r="E121" s="48">
        <v>0</v>
      </c>
      <c r="F121" s="95">
        <v>0</v>
      </c>
      <c r="G121" s="60"/>
    </row>
    <row r="122" spans="1:7" x14ac:dyDescent="0.2">
      <c r="A122" s="7">
        <v>113</v>
      </c>
      <c r="B122" s="8" t="s">
        <v>227</v>
      </c>
      <c r="C122" s="30" t="s">
        <v>228</v>
      </c>
      <c r="D122" s="48">
        <v>0</v>
      </c>
      <c r="E122" s="48">
        <v>0</v>
      </c>
      <c r="F122" s="48">
        <v>0</v>
      </c>
      <c r="G122" s="60"/>
    </row>
    <row r="123" spans="1:7" x14ac:dyDescent="0.2">
      <c r="A123" s="7">
        <v>114</v>
      </c>
      <c r="B123" s="12" t="s">
        <v>229</v>
      </c>
      <c r="C123" s="29" t="s">
        <v>230</v>
      </c>
      <c r="D123" s="48">
        <v>0</v>
      </c>
      <c r="E123" s="48">
        <v>0</v>
      </c>
      <c r="F123" s="95">
        <v>0</v>
      </c>
      <c r="G123" s="60"/>
    </row>
    <row r="124" spans="1:7" ht="13.5" customHeight="1" x14ac:dyDescent="0.2">
      <c r="A124" s="7">
        <v>115</v>
      </c>
      <c r="B124" s="12" t="s">
        <v>231</v>
      </c>
      <c r="C124" s="29" t="s">
        <v>232</v>
      </c>
      <c r="D124" s="48">
        <v>0</v>
      </c>
      <c r="E124" s="48">
        <v>0</v>
      </c>
      <c r="F124" s="95">
        <v>0</v>
      </c>
      <c r="G124" s="60"/>
    </row>
    <row r="125" spans="1:7" x14ac:dyDescent="0.2">
      <c r="A125" s="7">
        <v>116</v>
      </c>
      <c r="B125" s="12" t="s">
        <v>233</v>
      </c>
      <c r="C125" s="29" t="s">
        <v>234</v>
      </c>
      <c r="D125" s="48">
        <v>0</v>
      </c>
      <c r="E125" s="48">
        <v>0</v>
      </c>
      <c r="F125" s="95">
        <v>0</v>
      </c>
      <c r="G125" s="60"/>
    </row>
    <row r="126" spans="1:7" ht="24" x14ac:dyDescent="0.2">
      <c r="A126" s="7">
        <v>117</v>
      </c>
      <c r="B126" s="12" t="s">
        <v>235</v>
      </c>
      <c r="C126" s="29" t="s">
        <v>236</v>
      </c>
      <c r="D126" s="48">
        <v>0</v>
      </c>
      <c r="E126" s="48">
        <v>0</v>
      </c>
      <c r="F126" s="95">
        <v>0</v>
      </c>
      <c r="G126" s="60"/>
    </row>
    <row r="127" spans="1:7" x14ac:dyDescent="0.2">
      <c r="A127" s="7">
        <v>118</v>
      </c>
      <c r="B127" s="12" t="s">
        <v>237</v>
      </c>
      <c r="C127" s="29" t="s">
        <v>238</v>
      </c>
      <c r="D127" s="48">
        <v>0</v>
      </c>
      <c r="E127" s="48">
        <v>0</v>
      </c>
      <c r="F127" s="95">
        <v>0</v>
      </c>
      <c r="G127" s="60"/>
    </row>
    <row r="128" spans="1:7" ht="12.75" customHeight="1" x14ac:dyDescent="0.2">
      <c r="A128" s="7">
        <v>119</v>
      </c>
      <c r="B128" s="12" t="s">
        <v>239</v>
      </c>
      <c r="C128" s="29" t="s">
        <v>240</v>
      </c>
      <c r="D128" s="48">
        <v>0</v>
      </c>
      <c r="E128" s="48">
        <v>0</v>
      </c>
      <c r="F128" s="95">
        <v>0</v>
      </c>
      <c r="G128" s="60"/>
    </row>
    <row r="129" spans="1:7" x14ac:dyDescent="0.2">
      <c r="A129" s="7">
        <v>120</v>
      </c>
      <c r="B129" s="22" t="s">
        <v>241</v>
      </c>
      <c r="C129" s="35" t="s">
        <v>242</v>
      </c>
      <c r="D129" s="48">
        <v>0</v>
      </c>
      <c r="E129" s="48">
        <v>0</v>
      </c>
      <c r="F129" s="100">
        <v>0</v>
      </c>
      <c r="G129" s="60"/>
    </row>
    <row r="130" spans="1:7" x14ac:dyDescent="0.2">
      <c r="A130" s="7">
        <v>121</v>
      </c>
      <c r="B130" s="11" t="s">
        <v>243</v>
      </c>
      <c r="C130" s="30" t="s">
        <v>244</v>
      </c>
      <c r="D130" s="48">
        <v>0</v>
      </c>
      <c r="E130" s="48">
        <v>0</v>
      </c>
      <c r="F130" s="48">
        <v>0</v>
      </c>
      <c r="G130" s="60"/>
    </row>
    <row r="131" spans="1:7" x14ac:dyDescent="0.2">
      <c r="A131" s="7">
        <v>122</v>
      </c>
      <c r="B131" s="12" t="s">
        <v>245</v>
      </c>
      <c r="C131" s="29" t="s">
        <v>246</v>
      </c>
      <c r="D131" s="48">
        <v>0</v>
      </c>
      <c r="E131" s="48">
        <v>0</v>
      </c>
      <c r="F131" s="95">
        <v>0</v>
      </c>
      <c r="G131" s="60"/>
    </row>
    <row r="132" spans="1:7" x14ac:dyDescent="0.2">
      <c r="A132" s="7">
        <v>123</v>
      </c>
      <c r="B132" s="8" t="s">
        <v>247</v>
      </c>
      <c r="C132" s="36" t="s">
        <v>248</v>
      </c>
      <c r="D132" s="48">
        <v>0</v>
      </c>
      <c r="E132" s="48">
        <v>0</v>
      </c>
      <c r="F132" s="95">
        <v>0</v>
      </c>
      <c r="G132" s="60"/>
    </row>
    <row r="133" spans="1:7" ht="24" x14ac:dyDescent="0.2">
      <c r="A133" s="7">
        <v>124</v>
      </c>
      <c r="B133" s="12" t="s">
        <v>249</v>
      </c>
      <c r="C133" s="29" t="s">
        <v>250</v>
      </c>
      <c r="D133" s="48">
        <v>0</v>
      </c>
      <c r="E133" s="48">
        <v>0</v>
      </c>
      <c r="F133" s="95">
        <v>0</v>
      </c>
      <c r="G133" s="60"/>
    </row>
    <row r="134" spans="1:7" ht="21.75" customHeight="1" x14ac:dyDescent="0.2">
      <c r="A134" s="7">
        <v>125</v>
      </c>
      <c r="B134" s="12" t="s">
        <v>251</v>
      </c>
      <c r="C134" s="29" t="s">
        <v>252</v>
      </c>
      <c r="D134" s="48">
        <v>0</v>
      </c>
      <c r="E134" s="48">
        <v>0</v>
      </c>
      <c r="F134" s="95">
        <v>0</v>
      </c>
      <c r="G134" s="60"/>
    </row>
    <row r="135" spans="1:7" x14ac:dyDescent="0.2">
      <c r="A135" s="7">
        <v>126</v>
      </c>
      <c r="B135" s="11" t="s">
        <v>253</v>
      </c>
      <c r="C135" s="29" t="s">
        <v>254</v>
      </c>
      <c r="D135" s="48">
        <v>0</v>
      </c>
      <c r="E135" s="48">
        <v>0</v>
      </c>
      <c r="F135" s="95">
        <v>0</v>
      </c>
      <c r="G135" s="60"/>
    </row>
    <row r="136" spans="1:7" x14ac:dyDescent="0.2">
      <c r="A136" s="7">
        <v>127</v>
      </c>
      <c r="B136" s="14" t="s">
        <v>255</v>
      </c>
      <c r="C136" s="31" t="s">
        <v>256</v>
      </c>
      <c r="D136" s="48">
        <v>0</v>
      </c>
      <c r="E136" s="48">
        <v>0</v>
      </c>
      <c r="F136" s="96">
        <v>0</v>
      </c>
      <c r="G136" s="60"/>
    </row>
    <row r="137" spans="1:7" x14ac:dyDescent="0.2">
      <c r="A137" s="7">
        <v>128</v>
      </c>
      <c r="B137" s="12" t="s">
        <v>257</v>
      </c>
      <c r="C137" s="29" t="s">
        <v>258</v>
      </c>
      <c r="D137" s="48">
        <v>0</v>
      </c>
      <c r="E137" s="48">
        <v>0</v>
      </c>
      <c r="F137" s="95">
        <v>0</v>
      </c>
      <c r="G137" s="60"/>
    </row>
    <row r="138" spans="1:7" ht="24" customHeight="1" x14ac:dyDescent="0.2">
      <c r="A138" s="7">
        <v>129</v>
      </c>
      <c r="B138" s="8" t="s">
        <v>259</v>
      </c>
      <c r="C138" s="30" t="s">
        <v>260</v>
      </c>
      <c r="D138" s="48">
        <v>0</v>
      </c>
      <c r="E138" s="48">
        <v>0</v>
      </c>
      <c r="F138" s="48">
        <v>0</v>
      </c>
      <c r="G138" s="60"/>
    </row>
    <row r="139" spans="1:7" x14ac:dyDescent="0.2">
      <c r="A139" s="7">
        <v>130</v>
      </c>
      <c r="B139" s="11" t="s">
        <v>261</v>
      </c>
      <c r="C139" s="30" t="s">
        <v>262</v>
      </c>
      <c r="D139" s="48">
        <v>0</v>
      </c>
      <c r="E139" s="48">
        <v>0</v>
      </c>
      <c r="F139" s="48">
        <v>0</v>
      </c>
      <c r="G139" s="60"/>
    </row>
    <row r="140" spans="1:7" x14ac:dyDescent="0.2">
      <c r="A140" s="7">
        <v>131</v>
      </c>
      <c r="B140" s="12" t="s">
        <v>263</v>
      </c>
      <c r="C140" s="29" t="s">
        <v>264</v>
      </c>
      <c r="D140" s="48">
        <v>0</v>
      </c>
      <c r="E140" s="48">
        <v>0</v>
      </c>
      <c r="F140" s="95">
        <v>0</v>
      </c>
      <c r="G140" s="60"/>
    </row>
    <row r="141" spans="1:7" x14ac:dyDescent="0.2">
      <c r="A141" s="7">
        <v>132</v>
      </c>
      <c r="B141" s="12" t="s">
        <v>265</v>
      </c>
      <c r="C141" s="29" t="s">
        <v>266</v>
      </c>
      <c r="D141" s="48">
        <v>0</v>
      </c>
      <c r="E141" s="48">
        <v>0</v>
      </c>
      <c r="F141" s="95">
        <v>0</v>
      </c>
      <c r="G141" s="60"/>
    </row>
    <row r="142" spans="1:7" ht="13.5" customHeight="1" x14ac:dyDescent="0.2">
      <c r="A142" s="7">
        <v>133</v>
      </c>
      <c r="B142" s="12" t="s">
        <v>267</v>
      </c>
      <c r="C142" s="29" t="s">
        <v>268</v>
      </c>
      <c r="D142" s="48">
        <v>0</v>
      </c>
      <c r="E142" s="48">
        <v>0</v>
      </c>
      <c r="F142" s="95">
        <v>0</v>
      </c>
      <c r="G142" s="60"/>
    </row>
    <row r="143" spans="1:7" x14ac:dyDescent="0.2">
      <c r="A143" s="7">
        <v>134</v>
      </c>
      <c r="B143" s="12" t="s">
        <v>269</v>
      </c>
      <c r="C143" s="29" t="s">
        <v>270</v>
      </c>
      <c r="D143" s="48">
        <v>0</v>
      </c>
      <c r="E143" s="48">
        <v>0</v>
      </c>
      <c r="F143" s="95">
        <v>0</v>
      </c>
      <c r="G143" s="60"/>
    </row>
    <row r="144" spans="1:7" x14ac:dyDescent="0.2">
      <c r="A144" s="7">
        <v>135</v>
      </c>
      <c r="B144" s="12" t="s">
        <v>271</v>
      </c>
      <c r="C144" s="29" t="s">
        <v>272</v>
      </c>
      <c r="D144" s="48">
        <v>0</v>
      </c>
      <c r="E144" s="48">
        <v>0</v>
      </c>
      <c r="F144" s="95">
        <v>0</v>
      </c>
      <c r="G144" s="60"/>
    </row>
    <row r="145" spans="1:7" x14ac:dyDescent="0.2">
      <c r="A145" s="7">
        <v>136</v>
      </c>
      <c r="B145" s="8" t="s">
        <v>273</v>
      </c>
      <c r="C145" s="30" t="s">
        <v>274</v>
      </c>
      <c r="D145" s="48">
        <v>0</v>
      </c>
      <c r="E145" s="48">
        <v>0</v>
      </c>
      <c r="F145" s="48">
        <v>0</v>
      </c>
      <c r="G145" s="60"/>
    </row>
    <row r="146" spans="1:7" ht="10.5" customHeight="1" x14ac:dyDescent="0.2">
      <c r="A146" s="7">
        <v>137</v>
      </c>
      <c r="B146" s="12" t="s">
        <v>275</v>
      </c>
      <c r="C146" s="29" t="s">
        <v>276</v>
      </c>
      <c r="D146" s="48">
        <v>0</v>
      </c>
      <c r="E146" s="48">
        <v>0</v>
      </c>
      <c r="F146" s="95">
        <v>0</v>
      </c>
      <c r="G146" s="60"/>
    </row>
    <row r="147" spans="1:7" x14ac:dyDescent="0.2">
      <c r="A147" s="7">
        <v>138</v>
      </c>
      <c r="B147" s="8" t="s">
        <v>277</v>
      </c>
      <c r="C147" s="29" t="s">
        <v>278</v>
      </c>
      <c r="D147" s="48">
        <v>0</v>
      </c>
      <c r="E147" s="48">
        <v>0</v>
      </c>
      <c r="F147" s="95">
        <v>0</v>
      </c>
      <c r="G147" s="60"/>
    </row>
    <row r="148" spans="1:7" x14ac:dyDescent="0.2">
      <c r="A148" s="7">
        <v>139</v>
      </c>
      <c r="B148" s="14" t="s">
        <v>279</v>
      </c>
      <c r="C148" s="31" t="s">
        <v>280</v>
      </c>
      <c r="D148" s="48">
        <v>0</v>
      </c>
      <c r="E148" s="48">
        <v>0</v>
      </c>
      <c r="F148" s="96">
        <v>0</v>
      </c>
      <c r="G148" s="60"/>
    </row>
    <row r="149" spans="1:7" x14ac:dyDescent="0.2">
      <c r="A149" s="7">
        <v>140</v>
      </c>
      <c r="B149" s="12" t="s">
        <v>281</v>
      </c>
      <c r="C149" s="29" t="s">
        <v>282</v>
      </c>
      <c r="D149" s="48">
        <v>0</v>
      </c>
      <c r="E149" s="48">
        <v>0</v>
      </c>
      <c r="F149" s="95">
        <v>0</v>
      </c>
      <c r="G149" s="60"/>
    </row>
    <row r="150" spans="1:7" x14ac:dyDescent="0.2">
      <c r="A150" s="7">
        <v>141</v>
      </c>
      <c r="B150" s="12" t="s">
        <v>283</v>
      </c>
      <c r="C150" s="29" t="s">
        <v>284</v>
      </c>
      <c r="D150" s="48">
        <v>0</v>
      </c>
      <c r="E150" s="48">
        <v>0</v>
      </c>
      <c r="F150" s="95">
        <v>0</v>
      </c>
      <c r="G150" s="60"/>
    </row>
    <row r="151" spans="1:7" x14ac:dyDescent="0.2">
      <c r="A151" s="7">
        <v>142</v>
      </c>
      <c r="B151" s="12" t="s">
        <v>285</v>
      </c>
      <c r="C151" s="29" t="s">
        <v>286</v>
      </c>
      <c r="D151" s="48">
        <v>0</v>
      </c>
      <c r="E151" s="48">
        <v>0</v>
      </c>
      <c r="F151" s="95">
        <v>0</v>
      </c>
      <c r="G151" s="60"/>
    </row>
    <row r="152" spans="1:7" x14ac:dyDescent="0.2">
      <c r="A152" s="7">
        <v>143</v>
      </c>
      <c r="B152" s="14" t="s">
        <v>287</v>
      </c>
      <c r="C152" s="31" t="s">
        <v>288</v>
      </c>
      <c r="D152" s="48">
        <v>0</v>
      </c>
      <c r="E152" s="48">
        <v>0</v>
      </c>
      <c r="F152" s="96">
        <v>0</v>
      </c>
      <c r="G152" s="60"/>
    </row>
    <row r="153" spans="1:7" x14ac:dyDescent="0.2">
      <c r="A153" s="7">
        <v>144</v>
      </c>
      <c r="B153" s="11" t="s">
        <v>289</v>
      </c>
      <c r="C153" s="31" t="s">
        <v>290</v>
      </c>
      <c r="D153" s="48">
        <v>0</v>
      </c>
      <c r="E153" s="48">
        <v>0</v>
      </c>
      <c r="F153" s="96">
        <v>0</v>
      </c>
      <c r="G153" s="60"/>
    </row>
    <row r="154" spans="1:7" x14ac:dyDescent="0.2">
      <c r="A154" s="7">
        <v>145</v>
      </c>
      <c r="B154" s="12" t="s">
        <v>291</v>
      </c>
      <c r="C154" s="29" t="s">
        <v>292</v>
      </c>
      <c r="D154" s="48">
        <v>0</v>
      </c>
      <c r="E154" s="48">
        <v>0</v>
      </c>
      <c r="F154" s="95">
        <v>0</v>
      </c>
      <c r="G154" s="60"/>
    </row>
    <row r="155" spans="1:7" x14ac:dyDescent="0.2">
      <c r="A155" s="7">
        <v>146</v>
      </c>
      <c r="B155" s="8" t="s">
        <v>293</v>
      </c>
      <c r="C155" s="30" t="s">
        <v>294</v>
      </c>
      <c r="D155" s="48">
        <v>0</v>
      </c>
      <c r="E155" s="48">
        <v>0</v>
      </c>
      <c r="F155" s="48">
        <v>0</v>
      </c>
      <c r="G155" s="60"/>
    </row>
    <row r="156" spans="1:7" x14ac:dyDescent="0.2">
      <c r="A156" s="7">
        <v>147</v>
      </c>
      <c r="B156" s="8" t="s">
        <v>295</v>
      </c>
      <c r="C156" s="30" t="s">
        <v>296</v>
      </c>
      <c r="D156" s="48">
        <v>0</v>
      </c>
      <c r="E156" s="48">
        <v>0</v>
      </c>
      <c r="F156" s="48">
        <v>0</v>
      </c>
      <c r="G156" s="60"/>
    </row>
    <row r="157" spans="1:7" ht="12.75" x14ac:dyDescent="0.2">
      <c r="A157" s="7">
        <v>148</v>
      </c>
      <c r="B157" s="25" t="s">
        <v>297</v>
      </c>
      <c r="C157" s="26" t="s">
        <v>298</v>
      </c>
      <c r="D157" s="48">
        <v>0</v>
      </c>
      <c r="E157" s="48">
        <v>0</v>
      </c>
      <c r="F157" s="101">
        <v>0</v>
      </c>
      <c r="G157" s="60"/>
    </row>
  </sheetData>
  <mergeCells count="8">
    <mergeCell ref="A8:C8"/>
    <mergeCell ref="A9:C9"/>
    <mergeCell ref="A2:G2"/>
    <mergeCell ref="A4:A5"/>
    <mergeCell ref="B4:B5"/>
    <mergeCell ref="C4:C5"/>
    <mergeCell ref="D4:G4"/>
    <mergeCell ref="A7:C7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6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K27" sqref="K27"/>
    </sheetView>
  </sheetViews>
  <sheetFormatPr defaultRowHeight="12" x14ac:dyDescent="0.2"/>
  <cols>
    <col min="1" max="1" width="4" style="61" customWidth="1"/>
    <col min="2" max="2" width="9.28515625" style="61" customWidth="1"/>
    <col min="3" max="3" width="30.42578125" style="43" customWidth="1"/>
    <col min="4" max="7" width="13.28515625" style="61" customWidth="1"/>
    <col min="8" max="8" width="11.28515625" style="61" customWidth="1"/>
    <col min="9" max="9" width="12.5703125" style="61" customWidth="1"/>
    <col min="10" max="16384" width="9.140625" style="67"/>
  </cols>
  <sheetData>
    <row r="2" spans="1:9" ht="15.75" customHeight="1" x14ac:dyDescent="0.2">
      <c r="A2" s="245" t="s">
        <v>353</v>
      </c>
      <c r="B2" s="245"/>
      <c r="C2" s="245"/>
      <c r="D2" s="245"/>
      <c r="E2" s="245"/>
      <c r="F2" s="245"/>
      <c r="G2" s="245"/>
      <c r="H2" s="245"/>
      <c r="I2" s="245"/>
    </row>
    <row r="3" spans="1:9" x14ac:dyDescent="0.2">
      <c r="C3" s="110"/>
      <c r="I3" s="67" t="s">
        <v>327</v>
      </c>
    </row>
    <row r="4" spans="1:9" ht="87" customHeight="1" x14ac:dyDescent="0.2">
      <c r="A4" s="129" t="s">
        <v>0</v>
      </c>
      <c r="B4" s="129" t="s">
        <v>1</v>
      </c>
      <c r="C4" s="129" t="s">
        <v>2</v>
      </c>
      <c r="D4" s="125" t="s">
        <v>300</v>
      </c>
      <c r="E4" s="125" t="s">
        <v>354</v>
      </c>
      <c r="F4" s="125" t="s">
        <v>315</v>
      </c>
      <c r="G4" s="125" t="s">
        <v>316</v>
      </c>
      <c r="H4" s="125" t="s">
        <v>355</v>
      </c>
      <c r="I4" s="125" t="s">
        <v>356</v>
      </c>
    </row>
    <row r="5" spans="1:9" ht="15" customHeight="1" x14ac:dyDescent="0.2">
      <c r="A5" s="129">
        <v>1</v>
      </c>
      <c r="B5" s="129">
        <v>2</v>
      </c>
      <c r="C5" s="129">
        <v>3</v>
      </c>
      <c r="D5" s="198">
        <v>4</v>
      </c>
      <c r="E5" s="198">
        <v>5</v>
      </c>
      <c r="F5" s="198">
        <v>6</v>
      </c>
      <c r="G5" s="198">
        <v>7</v>
      </c>
      <c r="H5" s="198">
        <v>8</v>
      </c>
      <c r="I5" s="198">
        <v>9</v>
      </c>
    </row>
    <row r="6" spans="1:9" s="72" customFormat="1" ht="12.75" customHeight="1" x14ac:dyDescent="0.2">
      <c r="A6" s="244" t="s">
        <v>300</v>
      </c>
      <c r="B6" s="244"/>
      <c r="C6" s="244"/>
      <c r="D6" s="41">
        <f>D8+D7</f>
        <v>6017603249</v>
      </c>
      <c r="E6" s="41">
        <f t="shared" ref="E6:I6" si="0">E8+E7</f>
        <v>3056878934</v>
      </c>
      <c r="F6" s="41">
        <f t="shared" si="0"/>
        <v>134803114</v>
      </c>
      <c r="G6" s="41">
        <f t="shared" si="0"/>
        <v>237625710</v>
      </c>
      <c r="H6" s="41">
        <f t="shared" si="0"/>
        <v>2577849818</v>
      </c>
      <c r="I6" s="41">
        <f t="shared" si="0"/>
        <v>10445673</v>
      </c>
    </row>
    <row r="7" spans="1:9" s="72" customFormat="1" ht="12.75" customHeight="1" x14ac:dyDescent="0.2">
      <c r="A7" s="241" t="s">
        <v>299</v>
      </c>
      <c r="B7" s="242"/>
      <c r="C7" s="243"/>
      <c r="D7" s="61">
        <f>E7+F7+G7+H7+I7</f>
        <v>478981617</v>
      </c>
      <c r="E7" s="60">
        <v>402184180</v>
      </c>
      <c r="F7" s="60">
        <v>35778284</v>
      </c>
      <c r="G7" s="60">
        <v>5396216</v>
      </c>
      <c r="H7" s="60">
        <v>35622937</v>
      </c>
      <c r="I7" s="60"/>
    </row>
    <row r="8" spans="1:9" ht="12.75" customHeight="1" x14ac:dyDescent="0.2">
      <c r="A8" s="241" t="s">
        <v>364</v>
      </c>
      <c r="B8" s="242"/>
      <c r="C8" s="243"/>
      <c r="D8" s="41">
        <f>SUM(D9:D156)</f>
        <v>5538621632</v>
      </c>
      <c r="E8" s="41">
        <f t="shared" ref="E8:I8" si="1">SUM(E9:E156)</f>
        <v>2654694754</v>
      </c>
      <c r="F8" s="41">
        <f t="shared" si="1"/>
        <v>99024830</v>
      </c>
      <c r="G8" s="41">
        <f t="shared" si="1"/>
        <v>232229494</v>
      </c>
      <c r="H8" s="41">
        <f t="shared" si="1"/>
        <v>2542226881</v>
      </c>
      <c r="I8" s="41">
        <f t="shared" si="1"/>
        <v>10445673</v>
      </c>
    </row>
    <row r="9" spans="1:9" ht="12" customHeight="1" x14ac:dyDescent="0.2">
      <c r="A9" s="60">
        <v>1</v>
      </c>
      <c r="B9" s="63" t="s">
        <v>3</v>
      </c>
      <c r="C9" s="47" t="s">
        <v>4</v>
      </c>
      <c r="D9" s="60">
        <f>E9+F9+G9+H9+I9</f>
        <v>12664511</v>
      </c>
      <c r="E9" s="60">
        <v>12664511</v>
      </c>
      <c r="F9" s="60">
        <v>0</v>
      </c>
      <c r="G9" s="60">
        <v>0</v>
      </c>
      <c r="H9" s="60">
        <v>0</v>
      </c>
      <c r="I9" s="60"/>
    </row>
    <row r="10" spans="1:9" x14ac:dyDescent="0.2">
      <c r="A10" s="60">
        <v>2</v>
      </c>
      <c r="B10" s="63" t="s">
        <v>5</v>
      </c>
      <c r="C10" s="47" t="s">
        <v>6</v>
      </c>
      <c r="D10" s="60">
        <f>E10+F10+G10+H10+I10</f>
        <v>14092371</v>
      </c>
      <c r="E10" s="60">
        <v>14092371</v>
      </c>
      <c r="F10" s="60">
        <v>0</v>
      </c>
      <c r="G10" s="60">
        <v>0</v>
      </c>
      <c r="H10" s="60">
        <v>0</v>
      </c>
      <c r="I10" s="60"/>
    </row>
    <row r="11" spans="1:9" x14ac:dyDescent="0.2">
      <c r="A11" s="60">
        <v>3</v>
      </c>
      <c r="B11" s="57" t="s">
        <v>7</v>
      </c>
      <c r="C11" s="49" t="s">
        <v>8</v>
      </c>
      <c r="D11" s="60">
        <f t="shared" ref="D11:D73" si="2">E11+F11+G11+H11+I11</f>
        <v>26071737</v>
      </c>
      <c r="E11" s="60">
        <v>26071737</v>
      </c>
      <c r="F11" s="60">
        <v>0</v>
      </c>
      <c r="G11" s="60">
        <v>0</v>
      </c>
      <c r="H11" s="60">
        <v>0</v>
      </c>
      <c r="I11" s="60"/>
    </row>
    <row r="12" spans="1:9" ht="11.25" customHeight="1" x14ac:dyDescent="0.2">
      <c r="A12" s="60">
        <v>4</v>
      </c>
      <c r="B12" s="63" t="s">
        <v>9</v>
      </c>
      <c r="C12" s="47" t="s">
        <v>10</v>
      </c>
      <c r="D12" s="60">
        <f t="shared" si="2"/>
        <v>14420355</v>
      </c>
      <c r="E12" s="60">
        <v>14420355</v>
      </c>
      <c r="F12" s="60">
        <v>0</v>
      </c>
      <c r="G12" s="60">
        <v>0</v>
      </c>
      <c r="H12" s="60">
        <v>0</v>
      </c>
      <c r="I12" s="60"/>
    </row>
    <row r="13" spans="1:9" ht="12.75" customHeight="1" x14ac:dyDescent="0.2">
      <c r="A13" s="60">
        <v>5</v>
      </c>
      <c r="B13" s="63" t="s">
        <v>11</v>
      </c>
      <c r="C13" s="47" t="s">
        <v>12</v>
      </c>
      <c r="D13" s="60">
        <f t="shared" si="2"/>
        <v>16298565</v>
      </c>
      <c r="E13" s="60">
        <v>16298565</v>
      </c>
      <c r="F13" s="60">
        <v>0</v>
      </c>
      <c r="G13" s="60">
        <v>0</v>
      </c>
      <c r="H13" s="60">
        <v>0</v>
      </c>
      <c r="I13" s="60"/>
    </row>
    <row r="14" spans="1:9" x14ac:dyDescent="0.2">
      <c r="A14" s="60">
        <v>6</v>
      </c>
      <c r="B14" s="57" t="s">
        <v>13</v>
      </c>
      <c r="C14" s="49" t="s">
        <v>14</v>
      </c>
      <c r="D14" s="60">
        <f>E14+F14+G14+H14+I14</f>
        <v>84910586</v>
      </c>
      <c r="E14" s="60">
        <v>83305155</v>
      </c>
      <c r="F14" s="60">
        <v>0</v>
      </c>
      <c r="G14" s="60">
        <v>0</v>
      </c>
      <c r="H14" s="60">
        <v>1605431</v>
      </c>
      <c r="I14" s="60"/>
    </row>
    <row r="15" spans="1:9" x14ac:dyDescent="0.2">
      <c r="A15" s="60">
        <v>7</v>
      </c>
      <c r="B15" s="64" t="s">
        <v>15</v>
      </c>
      <c r="C15" s="50" t="s">
        <v>16</v>
      </c>
      <c r="D15" s="60">
        <f t="shared" si="2"/>
        <v>28902774</v>
      </c>
      <c r="E15" s="60">
        <v>28902774</v>
      </c>
      <c r="F15" s="60">
        <v>0</v>
      </c>
      <c r="G15" s="60">
        <v>0</v>
      </c>
      <c r="H15" s="60">
        <v>0</v>
      </c>
      <c r="I15" s="60"/>
    </row>
    <row r="16" spans="1:9" x14ac:dyDescent="0.2">
      <c r="A16" s="60">
        <v>8</v>
      </c>
      <c r="B16" s="57" t="s">
        <v>17</v>
      </c>
      <c r="C16" s="49" t="s">
        <v>18</v>
      </c>
      <c r="D16" s="60">
        <f t="shared" si="2"/>
        <v>15723686</v>
      </c>
      <c r="E16" s="60">
        <v>15723686</v>
      </c>
      <c r="F16" s="60">
        <v>0</v>
      </c>
      <c r="G16" s="60">
        <v>0</v>
      </c>
      <c r="H16" s="60">
        <v>0</v>
      </c>
      <c r="I16" s="60"/>
    </row>
    <row r="17" spans="1:9" x14ac:dyDescent="0.2">
      <c r="A17" s="60">
        <v>9</v>
      </c>
      <c r="B17" s="57" t="s">
        <v>19</v>
      </c>
      <c r="C17" s="49" t="s">
        <v>20</v>
      </c>
      <c r="D17" s="60">
        <f t="shared" si="2"/>
        <v>15833282</v>
      </c>
      <c r="E17" s="60">
        <v>15833282</v>
      </c>
      <c r="F17" s="60">
        <v>0</v>
      </c>
      <c r="G17" s="60">
        <v>0</v>
      </c>
      <c r="H17" s="60">
        <v>0</v>
      </c>
      <c r="I17" s="60"/>
    </row>
    <row r="18" spans="1:9" x14ac:dyDescent="0.2">
      <c r="A18" s="60">
        <v>10</v>
      </c>
      <c r="B18" s="57" t="s">
        <v>21</v>
      </c>
      <c r="C18" s="49" t="s">
        <v>22</v>
      </c>
      <c r="D18" s="60">
        <f t="shared" si="2"/>
        <v>16348069</v>
      </c>
      <c r="E18" s="60">
        <v>16348069</v>
      </c>
      <c r="F18" s="60">
        <v>0</v>
      </c>
      <c r="G18" s="60">
        <v>0</v>
      </c>
      <c r="H18" s="60">
        <v>0</v>
      </c>
      <c r="I18" s="60"/>
    </row>
    <row r="19" spans="1:9" x14ac:dyDescent="0.2">
      <c r="A19" s="60">
        <v>11</v>
      </c>
      <c r="B19" s="57" t="s">
        <v>23</v>
      </c>
      <c r="C19" s="49" t="s">
        <v>24</v>
      </c>
      <c r="D19" s="60">
        <f t="shared" si="2"/>
        <v>16060238</v>
      </c>
      <c r="E19" s="60">
        <v>16060238</v>
      </c>
      <c r="F19" s="60">
        <v>0</v>
      </c>
      <c r="G19" s="60">
        <v>0</v>
      </c>
      <c r="H19" s="60">
        <v>0</v>
      </c>
      <c r="I19" s="60"/>
    </row>
    <row r="20" spans="1:9" x14ac:dyDescent="0.2">
      <c r="A20" s="60">
        <v>12</v>
      </c>
      <c r="B20" s="57" t="s">
        <v>25</v>
      </c>
      <c r="C20" s="49" t="s">
        <v>26</v>
      </c>
      <c r="D20" s="60">
        <f t="shared" si="2"/>
        <v>33238160</v>
      </c>
      <c r="E20" s="60">
        <v>33238160</v>
      </c>
      <c r="F20" s="60">
        <v>0</v>
      </c>
      <c r="G20" s="60">
        <v>0</v>
      </c>
      <c r="H20" s="60">
        <v>0</v>
      </c>
      <c r="I20" s="60"/>
    </row>
    <row r="21" spans="1:9" ht="13.5" customHeight="1" x14ac:dyDescent="0.2">
      <c r="A21" s="60">
        <v>13</v>
      </c>
      <c r="B21" s="63" t="s">
        <v>27</v>
      </c>
      <c r="C21" s="49" t="s">
        <v>28</v>
      </c>
      <c r="D21" s="60">
        <f t="shared" si="2"/>
        <v>61501</v>
      </c>
      <c r="E21" s="60">
        <v>61501</v>
      </c>
      <c r="F21" s="60">
        <v>0</v>
      </c>
      <c r="G21" s="60">
        <v>0</v>
      </c>
      <c r="H21" s="60">
        <v>0</v>
      </c>
      <c r="I21" s="60"/>
    </row>
    <row r="22" spans="1:9" x14ac:dyDescent="0.2">
      <c r="A22" s="60">
        <v>14</v>
      </c>
      <c r="B22" s="63" t="s">
        <v>29</v>
      </c>
      <c r="C22" s="47" t="s">
        <v>30</v>
      </c>
      <c r="D22" s="60">
        <f t="shared" si="2"/>
        <v>0</v>
      </c>
      <c r="E22" s="60">
        <v>0</v>
      </c>
      <c r="F22" s="60">
        <v>0</v>
      </c>
      <c r="G22" s="60">
        <v>0</v>
      </c>
      <c r="H22" s="60">
        <v>0</v>
      </c>
      <c r="I22" s="60"/>
    </row>
    <row r="23" spans="1:9" x14ac:dyDescent="0.2">
      <c r="A23" s="60">
        <v>15</v>
      </c>
      <c r="B23" s="57" t="s">
        <v>31</v>
      </c>
      <c r="C23" s="49" t="s">
        <v>32</v>
      </c>
      <c r="D23" s="60">
        <f t="shared" si="2"/>
        <v>18998867</v>
      </c>
      <c r="E23" s="60">
        <v>18998867</v>
      </c>
      <c r="F23" s="60">
        <v>0</v>
      </c>
      <c r="G23" s="60">
        <v>0</v>
      </c>
      <c r="H23" s="60">
        <v>0</v>
      </c>
      <c r="I23" s="60"/>
    </row>
    <row r="24" spans="1:9" x14ac:dyDescent="0.2">
      <c r="A24" s="60">
        <v>16</v>
      </c>
      <c r="B24" s="57" t="s">
        <v>33</v>
      </c>
      <c r="C24" s="49" t="s">
        <v>34</v>
      </c>
      <c r="D24" s="60">
        <f t="shared" si="2"/>
        <v>25576730</v>
      </c>
      <c r="E24" s="60">
        <v>25576730</v>
      </c>
      <c r="F24" s="60">
        <v>0</v>
      </c>
      <c r="G24" s="60">
        <v>0</v>
      </c>
      <c r="H24" s="60">
        <v>0</v>
      </c>
      <c r="I24" s="60"/>
    </row>
    <row r="25" spans="1:9" x14ac:dyDescent="0.2">
      <c r="A25" s="60">
        <v>17</v>
      </c>
      <c r="B25" s="57" t="s">
        <v>35</v>
      </c>
      <c r="C25" s="49" t="s">
        <v>36</v>
      </c>
      <c r="D25" s="60">
        <f t="shared" si="2"/>
        <v>29552845</v>
      </c>
      <c r="E25" s="60">
        <v>29552845</v>
      </c>
      <c r="F25" s="60">
        <v>0</v>
      </c>
      <c r="G25" s="60">
        <v>0</v>
      </c>
      <c r="H25" s="60">
        <v>0</v>
      </c>
      <c r="I25" s="60"/>
    </row>
    <row r="26" spans="1:9" x14ac:dyDescent="0.2">
      <c r="A26" s="60">
        <v>18</v>
      </c>
      <c r="B26" s="57" t="s">
        <v>37</v>
      </c>
      <c r="C26" s="49" t="s">
        <v>38</v>
      </c>
      <c r="D26" s="60">
        <f t="shared" si="2"/>
        <v>55244999</v>
      </c>
      <c r="E26" s="60">
        <v>53750262</v>
      </c>
      <c r="F26" s="60">
        <v>1494737</v>
      </c>
      <c r="G26" s="60">
        <v>0</v>
      </c>
      <c r="H26" s="60">
        <v>0</v>
      </c>
      <c r="I26" s="60"/>
    </row>
    <row r="27" spans="1:9" x14ac:dyDescent="0.2">
      <c r="A27" s="60">
        <v>19</v>
      </c>
      <c r="B27" s="63" t="s">
        <v>39</v>
      </c>
      <c r="C27" s="47" t="s">
        <v>40</v>
      </c>
      <c r="D27" s="60">
        <f t="shared" si="2"/>
        <v>11563139</v>
      </c>
      <c r="E27" s="60">
        <v>11563139</v>
      </c>
      <c r="F27" s="60">
        <v>0</v>
      </c>
      <c r="G27" s="60">
        <v>0</v>
      </c>
      <c r="H27" s="60">
        <v>0</v>
      </c>
      <c r="I27" s="60"/>
    </row>
    <row r="28" spans="1:9" x14ac:dyDescent="0.2">
      <c r="A28" s="60">
        <v>20</v>
      </c>
      <c r="B28" s="63" t="s">
        <v>41</v>
      </c>
      <c r="C28" s="47" t="s">
        <v>42</v>
      </c>
      <c r="D28" s="60">
        <f t="shared" si="2"/>
        <v>6799417</v>
      </c>
      <c r="E28" s="60">
        <v>6799417</v>
      </c>
      <c r="F28" s="60">
        <v>0</v>
      </c>
      <c r="G28" s="60">
        <v>0</v>
      </c>
      <c r="H28" s="60">
        <v>0</v>
      </c>
      <c r="I28" s="60"/>
    </row>
    <row r="29" spans="1:9" x14ac:dyDescent="0.2">
      <c r="A29" s="60">
        <v>21</v>
      </c>
      <c r="B29" s="63" t="s">
        <v>43</v>
      </c>
      <c r="C29" s="47" t="s">
        <v>44</v>
      </c>
      <c r="D29" s="60">
        <f t="shared" si="2"/>
        <v>37539599</v>
      </c>
      <c r="E29" s="60">
        <v>37539599</v>
      </c>
      <c r="F29" s="60">
        <v>0</v>
      </c>
      <c r="G29" s="60">
        <v>0</v>
      </c>
      <c r="H29" s="60">
        <v>0</v>
      </c>
      <c r="I29" s="60"/>
    </row>
    <row r="30" spans="1:9" x14ac:dyDescent="0.2">
      <c r="A30" s="60">
        <v>22</v>
      </c>
      <c r="B30" s="63" t="s">
        <v>45</v>
      </c>
      <c r="C30" s="47" t="s">
        <v>46</v>
      </c>
      <c r="D30" s="60">
        <f t="shared" si="2"/>
        <v>32950393</v>
      </c>
      <c r="E30" s="60">
        <v>31986165</v>
      </c>
      <c r="F30" s="60">
        <v>964228</v>
      </c>
      <c r="G30" s="60">
        <v>0</v>
      </c>
      <c r="H30" s="60">
        <v>0</v>
      </c>
      <c r="I30" s="60"/>
    </row>
    <row r="31" spans="1:9" x14ac:dyDescent="0.2">
      <c r="A31" s="60">
        <v>23</v>
      </c>
      <c r="B31" s="57" t="s">
        <v>47</v>
      </c>
      <c r="C31" s="49" t="s">
        <v>48</v>
      </c>
      <c r="D31" s="60">
        <f t="shared" si="2"/>
        <v>9464312</v>
      </c>
      <c r="E31" s="60">
        <v>9464312</v>
      </c>
      <c r="F31" s="60">
        <v>0</v>
      </c>
      <c r="G31" s="60">
        <v>0</v>
      </c>
      <c r="H31" s="60">
        <v>0</v>
      </c>
      <c r="I31" s="60"/>
    </row>
    <row r="32" spans="1:9" ht="12" customHeight="1" x14ac:dyDescent="0.2">
      <c r="A32" s="60">
        <v>24</v>
      </c>
      <c r="B32" s="57" t="s">
        <v>49</v>
      </c>
      <c r="C32" s="49" t="s">
        <v>50</v>
      </c>
      <c r="D32" s="60">
        <f t="shared" si="2"/>
        <v>0</v>
      </c>
      <c r="E32" s="60">
        <v>0</v>
      </c>
      <c r="F32" s="60">
        <v>0</v>
      </c>
      <c r="G32" s="60">
        <v>0</v>
      </c>
      <c r="H32" s="60">
        <v>0</v>
      </c>
      <c r="I32" s="60"/>
    </row>
    <row r="33" spans="1:9" ht="24" x14ac:dyDescent="0.2">
      <c r="A33" s="60">
        <v>25</v>
      </c>
      <c r="B33" s="57" t="s">
        <v>51</v>
      </c>
      <c r="C33" s="49" t="s">
        <v>52</v>
      </c>
      <c r="D33" s="60">
        <f t="shared" si="2"/>
        <v>14638218</v>
      </c>
      <c r="E33" s="60">
        <v>0</v>
      </c>
      <c r="F33" s="60">
        <v>14638218</v>
      </c>
      <c r="G33" s="60">
        <v>0</v>
      </c>
      <c r="H33" s="60">
        <v>0</v>
      </c>
      <c r="I33" s="60"/>
    </row>
    <row r="34" spans="1:9" x14ac:dyDescent="0.2">
      <c r="A34" s="60">
        <v>26</v>
      </c>
      <c r="B34" s="63" t="s">
        <v>53</v>
      </c>
      <c r="C34" s="50" t="s">
        <v>54</v>
      </c>
      <c r="D34" s="60">
        <f t="shared" si="2"/>
        <v>57673177</v>
      </c>
      <c r="E34" s="60">
        <v>42885034</v>
      </c>
      <c r="F34" s="60">
        <v>0</v>
      </c>
      <c r="G34" s="60">
        <v>0</v>
      </c>
      <c r="H34" s="60">
        <v>14788143</v>
      </c>
      <c r="I34" s="60"/>
    </row>
    <row r="35" spans="1:9" x14ac:dyDescent="0.2">
      <c r="A35" s="60">
        <v>27</v>
      </c>
      <c r="B35" s="57" t="s">
        <v>55</v>
      </c>
      <c r="C35" s="49" t="s">
        <v>56</v>
      </c>
      <c r="D35" s="60">
        <f t="shared" si="2"/>
        <v>60355310</v>
      </c>
      <c r="E35" s="60">
        <v>60355310</v>
      </c>
      <c r="F35" s="60">
        <v>0</v>
      </c>
      <c r="G35" s="60">
        <v>0</v>
      </c>
      <c r="H35" s="60">
        <v>0</v>
      </c>
      <c r="I35" s="60"/>
    </row>
    <row r="36" spans="1:9" ht="13.5" customHeight="1" x14ac:dyDescent="0.2">
      <c r="A36" s="60">
        <v>28</v>
      </c>
      <c r="B36" s="57" t="s">
        <v>57</v>
      </c>
      <c r="C36" s="49" t="s">
        <v>58</v>
      </c>
      <c r="D36" s="60">
        <f t="shared" si="2"/>
        <v>25138218</v>
      </c>
      <c r="E36" s="60">
        <v>25138218</v>
      </c>
      <c r="F36" s="60">
        <v>0</v>
      </c>
      <c r="G36" s="60">
        <v>0</v>
      </c>
      <c r="H36" s="60">
        <v>0</v>
      </c>
      <c r="I36" s="60"/>
    </row>
    <row r="37" spans="1:9" ht="12" customHeight="1" x14ac:dyDescent="0.2">
      <c r="A37" s="60">
        <v>29</v>
      </c>
      <c r="B37" s="63" t="s">
        <v>59</v>
      </c>
      <c r="C37" s="47" t="s">
        <v>60</v>
      </c>
      <c r="D37" s="60">
        <f t="shared" si="2"/>
        <v>6328392</v>
      </c>
      <c r="E37" s="60">
        <v>6328392</v>
      </c>
      <c r="F37" s="60">
        <v>0</v>
      </c>
      <c r="G37" s="60">
        <v>0</v>
      </c>
      <c r="H37" s="60">
        <v>0</v>
      </c>
      <c r="I37" s="60"/>
    </row>
    <row r="38" spans="1:9" x14ac:dyDescent="0.2">
      <c r="A38" s="60">
        <v>30</v>
      </c>
      <c r="B38" s="63" t="s">
        <v>61</v>
      </c>
      <c r="C38" s="50" t="s">
        <v>62</v>
      </c>
      <c r="D38" s="60">
        <f t="shared" si="2"/>
        <v>0</v>
      </c>
      <c r="E38" s="60">
        <v>0</v>
      </c>
      <c r="F38" s="60">
        <v>0</v>
      </c>
      <c r="G38" s="60">
        <v>0</v>
      </c>
      <c r="H38" s="60">
        <v>0</v>
      </c>
      <c r="I38" s="60"/>
    </row>
    <row r="39" spans="1:9" ht="24" x14ac:dyDescent="0.2">
      <c r="A39" s="60">
        <v>31</v>
      </c>
      <c r="B39" s="63" t="s">
        <v>63</v>
      </c>
      <c r="C39" s="47" t="s">
        <v>64</v>
      </c>
      <c r="D39" s="60">
        <f t="shared" si="2"/>
        <v>0</v>
      </c>
      <c r="E39" s="60">
        <v>0</v>
      </c>
      <c r="F39" s="60">
        <v>0</v>
      </c>
      <c r="G39" s="60">
        <v>0</v>
      </c>
      <c r="H39" s="60">
        <v>0</v>
      </c>
      <c r="I39" s="60"/>
    </row>
    <row r="40" spans="1:9" x14ac:dyDescent="0.2">
      <c r="A40" s="60">
        <v>32</v>
      </c>
      <c r="B40" s="57" t="s">
        <v>65</v>
      </c>
      <c r="C40" s="49" t="s">
        <v>66</v>
      </c>
      <c r="D40" s="60">
        <f t="shared" si="2"/>
        <v>4003556</v>
      </c>
      <c r="E40" s="60">
        <v>4003556</v>
      </c>
      <c r="F40" s="60">
        <v>0</v>
      </c>
      <c r="G40" s="60">
        <v>0</v>
      </c>
      <c r="H40" s="60">
        <v>0</v>
      </c>
      <c r="I40" s="60"/>
    </row>
    <row r="41" spans="1:9" x14ac:dyDescent="0.2">
      <c r="A41" s="60">
        <v>33</v>
      </c>
      <c r="B41" s="63" t="s">
        <v>67</v>
      </c>
      <c r="C41" s="47" t="s">
        <v>68</v>
      </c>
      <c r="D41" s="60">
        <f t="shared" si="2"/>
        <v>42859843</v>
      </c>
      <c r="E41" s="60">
        <v>42859843</v>
      </c>
      <c r="F41" s="60">
        <v>0</v>
      </c>
      <c r="G41" s="60">
        <v>0</v>
      </c>
      <c r="H41" s="60">
        <v>0</v>
      </c>
      <c r="I41" s="60"/>
    </row>
    <row r="42" spans="1:9" x14ac:dyDescent="0.2">
      <c r="A42" s="60">
        <v>34</v>
      </c>
      <c r="B42" s="64" t="s">
        <v>69</v>
      </c>
      <c r="C42" s="50" t="s">
        <v>70</v>
      </c>
      <c r="D42" s="60">
        <f t="shared" si="2"/>
        <v>66450363</v>
      </c>
      <c r="E42" s="60">
        <v>65231900</v>
      </c>
      <c r="F42" s="60">
        <v>0</v>
      </c>
      <c r="G42" s="60">
        <v>0</v>
      </c>
      <c r="H42" s="60">
        <v>1218463</v>
      </c>
      <c r="I42" s="60"/>
    </row>
    <row r="43" spans="1:9" x14ac:dyDescent="0.2">
      <c r="A43" s="60">
        <v>35</v>
      </c>
      <c r="B43" s="63" t="s">
        <v>71</v>
      </c>
      <c r="C43" s="47" t="s">
        <v>72</v>
      </c>
      <c r="D43" s="60">
        <f t="shared" si="2"/>
        <v>4994661</v>
      </c>
      <c r="E43" s="60">
        <v>4994661</v>
      </c>
      <c r="F43" s="60">
        <v>0</v>
      </c>
      <c r="G43" s="60">
        <v>0</v>
      </c>
      <c r="H43" s="60">
        <v>0</v>
      </c>
      <c r="I43" s="60"/>
    </row>
    <row r="44" spans="1:9" x14ac:dyDescent="0.2">
      <c r="A44" s="60">
        <v>36</v>
      </c>
      <c r="B44" s="63" t="s">
        <v>73</v>
      </c>
      <c r="C44" s="47" t="s">
        <v>74</v>
      </c>
      <c r="D44" s="60">
        <f t="shared" si="2"/>
        <v>14957235</v>
      </c>
      <c r="E44" s="60">
        <v>14957235</v>
      </c>
      <c r="F44" s="60">
        <v>0</v>
      </c>
      <c r="G44" s="60">
        <v>0</v>
      </c>
      <c r="H44" s="60">
        <v>0</v>
      </c>
      <c r="I44" s="60"/>
    </row>
    <row r="45" spans="1:9" x14ac:dyDescent="0.2">
      <c r="A45" s="60">
        <v>37</v>
      </c>
      <c r="B45" s="57" t="s">
        <v>75</v>
      </c>
      <c r="C45" s="49" t="s">
        <v>76</v>
      </c>
      <c r="D45" s="60">
        <f t="shared" si="2"/>
        <v>55214378</v>
      </c>
      <c r="E45" s="60">
        <v>55214378</v>
      </c>
      <c r="F45" s="60">
        <v>0</v>
      </c>
      <c r="G45" s="60">
        <v>0</v>
      </c>
      <c r="H45" s="60">
        <v>0</v>
      </c>
      <c r="I45" s="60"/>
    </row>
    <row r="46" spans="1:9" x14ac:dyDescent="0.2">
      <c r="A46" s="60">
        <v>38</v>
      </c>
      <c r="B46" s="63" t="s">
        <v>77</v>
      </c>
      <c r="C46" s="47" t="s">
        <v>78</v>
      </c>
      <c r="D46" s="60">
        <f t="shared" si="2"/>
        <v>18807244</v>
      </c>
      <c r="E46" s="60">
        <v>18807244</v>
      </c>
      <c r="F46" s="60">
        <v>0</v>
      </c>
      <c r="G46" s="60">
        <v>0</v>
      </c>
      <c r="H46" s="60">
        <v>0</v>
      </c>
      <c r="I46" s="60"/>
    </row>
    <row r="47" spans="1:9" x14ac:dyDescent="0.2">
      <c r="A47" s="60">
        <v>39</v>
      </c>
      <c r="B47" s="63" t="s">
        <v>79</v>
      </c>
      <c r="C47" s="47" t="s">
        <v>80</v>
      </c>
      <c r="D47" s="60">
        <f t="shared" si="2"/>
        <v>48227208</v>
      </c>
      <c r="E47" s="60">
        <v>48023712</v>
      </c>
      <c r="F47" s="60">
        <v>0</v>
      </c>
      <c r="G47" s="60">
        <v>0</v>
      </c>
      <c r="H47" s="60">
        <v>203496</v>
      </c>
      <c r="I47" s="60"/>
    </row>
    <row r="48" spans="1:9" x14ac:dyDescent="0.2">
      <c r="A48" s="60">
        <v>40</v>
      </c>
      <c r="B48" s="66" t="s">
        <v>81</v>
      </c>
      <c r="C48" s="51" t="s">
        <v>82</v>
      </c>
      <c r="D48" s="60">
        <f t="shared" si="2"/>
        <v>20768171</v>
      </c>
      <c r="E48" s="60">
        <v>20768171</v>
      </c>
      <c r="F48" s="60">
        <v>0</v>
      </c>
      <c r="G48" s="60">
        <v>0</v>
      </c>
      <c r="H48" s="60">
        <v>0</v>
      </c>
      <c r="I48" s="60"/>
    </row>
    <row r="49" spans="1:9" x14ac:dyDescent="0.2">
      <c r="A49" s="60">
        <v>41</v>
      </c>
      <c r="B49" s="63" t="s">
        <v>83</v>
      </c>
      <c r="C49" s="47" t="s">
        <v>84</v>
      </c>
      <c r="D49" s="60">
        <f t="shared" si="2"/>
        <v>11867069</v>
      </c>
      <c r="E49" s="60">
        <v>11867069</v>
      </c>
      <c r="F49" s="60">
        <v>0</v>
      </c>
      <c r="G49" s="60">
        <v>0</v>
      </c>
      <c r="H49" s="60">
        <v>0</v>
      </c>
      <c r="I49" s="60"/>
    </row>
    <row r="50" spans="1:9" x14ac:dyDescent="0.2">
      <c r="A50" s="60">
        <v>42</v>
      </c>
      <c r="B50" s="64" t="s">
        <v>85</v>
      </c>
      <c r="C50" s="50" t="s">
        <v>86</v>
      </c>
      <c r="D50" s="60">
        <f t="shared" si="2"/>
        <v>20357488</v>
      </c>
      <c r="E50" s="60">
        <v>20357488</v>
      </c>
      <c r="F50" s="60">
        <v>0</v>
      </c>
      <c r="G50" s="60">
        <v>0</v>
      </c>
      <c r="H50" s="60">
        <v>0</v>
      </c>
      <c r="I50" s="60"/>
    </row>
    <row r="51" spans="1:9" x14ac:dyDescent="0.2">
      <c r="A51" s="60">
        <v>43</v>
      </c>
      <c r="B51" s="57" t="s">
        <v>87</v>
      </c>
      <c r="C51" s="49" t="s">
        <v>88</v>
      </c>
      <c r="D51" s="60">
        <f t="shared" si="2"/>
        <v>10591240</v>
      </c>
      <c r="E51" s="60">
        <v>10591240</v>
      </c>
      <c r="F51" s="60">
        <v>0</v>
      </c>
      <c r="G51" s="60">
        <v>0</v>
      </c>
      <c r="H51" s="60">
        <v>0</v>
      </c>
      <c r="I51" s="60"/>
    </row>
    <row r="52" spans="1:9" x14ac:dyDescent="0.2">
      <c r="A52" s="60">
        <v>44</v>
      </c>
      <c r="B52" s="63" t="s">
        <v>89</v>
      </c>
      <c r="C52" s="47" t="s">
        <v>90</v>
      </c>
      <c r="D52" s="60">
        <f t="shared" si="2"/>
        <v>9321451</v>
      </c>
      <c r="E52" s="60">
        <v>9321451</v>
      </c>
      <c r="F52" s="60">
        <v>0</v>
      </c>
      <c r="G52" s="60">
        <v>0</v>
      </c>
      <c r="H52" s="60">
        <v>0</v>
      </c>
      <c r="I52" s="60"/>
    </row>
    <row r="53" spans="1:9" x14ac:dyDescent="0.2">
      <c r="A53" s="60">
        <v>45</v>
      </c>
      <c r="B53" s="57" t="s">
        <v>91</v>
      </c>
      <c r="C53" s="49" t="s">
        <v>92</v>
      </c>
      <c r="D53" s="60">
        <f t="shared" si="2"/>
        <v>60848155</v>
      </c>
      <c r="E53" s="60">
        <v>59783955</v>
      </c>
      <c r="F53" s="60">
        <v>992187</v>
      </c>
      <c r="G53" s="60">
        <v>0</v>
      </c>
      <c r="H53" s="60">
        <v>72013</v>
      </c>
      <c r="I53" s="60"/>
    </row>
    <row r="54" spans="1:9" x14ac:dyDescent="0.2">
      <c r="A54" s="60">
        <v>46</v>
      </c>
      <c r="B54" s="63" t="s">
        <v>93</v>
      </c>
      <c r="C54" s="47" t="s">
        <v>94</v>
      </c>
      <c r="D54" s="60">
        <f t="shared" si="2"/>
        <v>18256382</v>
      </c>
      <c r="E54" s="60">
        <v>18256382</v>
      </c>
      <c r="F54" s="60">
        <v>0</v>
      </c>
      <c r="G54" s="60">
        <v>0</v>
      </c>
      <c r="H54" s="60">
        <v>0</v>
      </c>
      <c r="I54" s="60"/>
    </row>
    <row r="55" spans="1:9" ht="10.5" customHeight="1" x14ac:dyDescent="0.2">
      <c r="A55" s="60">
        <v>47</v>
      </c>
      <c r="B55" s="63" t="s">
        <v>95</v>
      </c>
      <c r="C55" s="47" t="s">
        <v>96</v>
      </c>
      <c r="D55" s="60">
        <f t="shared" si="2"/>
        <v>45372932</v>
      </c>
      <c r="E55" s="60">
        <v>45372932</v>
      </c>
      <c r="F55" s="60">
        <v>0</v>
      </c>
      <c r="G55" s="60">
        <v>0</v>
      </c>
      <c r="H55" s="60">
        <v>0</v>
      </c>
      <c r="I55" s="60"/>
    </row>
    <row r="56" spans="1:9" x14ac:dyDescent="0.2">
      <c r="A56" s="60">
        <v>48</v>
      </c>
      <c r="B56" s="58" t="s">
        <v>97</v>
      </c>
      <c r="C56" s="52" t="s">
        <v>98</v>
      </c>
      <c r="D56" s="60">
        <f t="shared" si="2"/>
        <v>13642904</v>
      </c>
      <c r="E56" s="60">
        <v>13642904</v>
      </c>
      <c r="F56" s="60">
        <v>0</v>
      </c>
      <c r="G56" s="60">
        <v>0</v>
      </c>
      <c r="H56" s="60">
        <v>0</v>
      </c>
      <c r="I56" s="60"/>
    </row>
    <row r="57" spans="1:9" x14ac:dyDescent="0.2">
      <c r="A57" s="60">
        <v>49</v>
      </c>
      <c r="B57" s="57" t="s">
        <v>99</v>
      </c>
      <c r="C57" s="49" t="s">
        <v>100</v>
      </c>
      <c r="D57" s="60">
        <f t="shared" si="2"/>
        <v>18118793</v>
      </c>
      <c r="E57" s="60">
        <v>18118793</v>
      </c>
      <c r="F57" s="60">
        <v>0</v>
      </c>
      <c r="G57" s="60">
        <v>0</v>
      </c>
      <c r="H57" s="60">
        <v>0</v>
      </c>
      <c r="I57" s="60"/>
    </row>
    <row r="58" spans="1:9" x14ac:dyDescent="0.2">
      <c r="A58" s="60">
        <v>50</v>
      </c>
      <c r="B58" s="63" t="s">
        <v>101</v>
      </c>
      <c r="C58" s="47" t="s">
        <v>102</v>
      </c>
      <c r="D58" s="60">
        <f t="shared" si="2"/>
        <v>24034848</v>
      </c>
      <c r="E58" s="60">
        <v>24034848</v>
      </c>
      <c r="F58" s="60">
        <v>0</v>
      </c>
      <c r="G58" s="60">
        <v>0</v>
      </c>
      <c r="H58" s="60">
        <v>0</v>
      </c>
      <c r="I58" s="60"/>
    </row>
    <row r="59" spans="1:9" ht="10.5" customHeight="1" x14ac:dyDescent="0.2">
      <c r="A59" s="60">
        <v>51</v>
      </c>
      <c r="B59" s="57" t="s">
        <v>103</v>
      </c>
      <c r="C59" s="49" t="s">
        <v>104</v>
      </c>
      <c r="D59" s="60">
        <f t="shared" si="2"/>
        <v>8393033</v>
      </c>
      <c r="E59" s="60">
        <v>8393033</v>
      </c>
      <c r="F59" s="60">
        <v>0</v>
      </c>
      <c r="G59" s="60">
        <v>0</v>
      </c>
      <c r="H59" s="60">
        <v>0</v>
      </c>
      <c r="I59" s="60"/>
    </row>
    <row r="60" spans="1:9" x14ac:dyDescent="0.2">
      <c r="A60" s="60">
        <v>52</v>
      </c>
      <c r="B60" s="63" t="s">
        <v>105</v>
      </c>
      <c r="C60" s="47" t="s">
        <v>106</v>
      </c>
      <c r="D60" s="60">
        <f t="shared" si="2"/>
        <v>16951510</v>
      </c>
      <c r="E60" s="60">
        <v>16951510</v>
      </c>
      <c r="F60" s="60">
        <v>0</v>
      </c>
      <c r="G60" s="60">
        <v>0</v>
      </c>
      <c r="H60" s="60">
        <v>0</v>
      </c>
      <c r="I60" s="60"/>
    </row>
    <row r="61" spans="1:9" x14ac:dyDescent="0.2">
      <c r="A61" s="60">
        <v>53</v>
      </c>
      <c r="B61" s="57" t="s">
        <v>107</v>
      </c>
      <c r="C61" s="49" t="s">
        <v>108</v>
      </c>
      <c r="D61" s="60">
        <f t="shared" si="2"/>
        <v>18290688</v>
      </c>
      <c r="E61" s="60">
        <v>18290688</v>
      </c>
      <c r="F61" s="60">
        <v>0</v>
      </c>
      <c r="G61" s="60">
        <v>0</v>
      </c>
      <c r="H61" s="60">
        <v>0</v>
      </c>
      <c r="I61" s="60"/>
    </row>
    <row r="62" spans="1:9" x14ac:dyDescent="0.2">
      <c r="A62" s="60">
        <v>54</v>
      </c>
      <c r="B62" s="57" t="s">
        <v>109</v>
      </c>
      <c r="C62" s="49" t="s">
        <v>110</v>
      </c>
      <c r="D62" s="60">
        <f t="shared" si="2"/>
        <v>78561384</v>
      </c>
      <c r="E62" s="60">
        <v>77872813</v>
      </c>
      <c r="F62" s="60">
        <v>688571</v>
      </c>
      <c r="G62" s="60">
        <v>0</v>
      </c>
      <c r="H62" s="60">
        <v>0</v>
      </c>
      <c r="I62" s="60"/>
    </row>
    <row r="63" spans="1:9" x14ac:dyDescent="0.2">
      <c r="A63" s="60">
        <v>55</v>
      </c>
      <c r="B63" s="57" t="s">
        <v>111</v>
      </c>
      <c r="C63" s="49" t="s">
        <v>112</v>
      </c>
      <c r="D63" s="60">
        <f t="shared" si="2"/>
        <v>14347561</v>
      </c>
      <c r="E63" s="60">
        <v>14347561</v>
      </c>
      <c r="F63" s="60">
        <v>0</v>
      </c>
      <c r="G63" s="60">
        <v>0</v>
      </c>
      <c r="H63" s="60">
        <v>0</v>
      </c>
      <c r="I63" s="60"/>
    </row>
    <row r="64" spans="1:9" ht="12" customHeight="1" x14ac:dyDescent="0.2">
      <c r="A64" s="60">
        <v>56</v>
      </c>
      <c r="B64" s="57" t="s">
        <v>113</v>
      </c>
      <c r="C64" s="49" t="s">
        <v>114</v>
      </c>
      <c r="D64" s="60">
        <f t="shared" si="2"/>
        <v>38884</v>
      </c>
      <c r="E64" s="60">
        <v>38884</v>
      </c>
      <c r="F64" s="60">
        <v>0</v>
      </c>
      <c r="G64" s="60">
        <v>0</v>
      </c>
      <c r="H64" s="60">
        <v>0</v>
      </c>
      <c r="I64" s="60"/>
    </row>
    <row r="65" spans="1:9" x14ac:dyDescent="0.2">
      <c r="A65" s="60">
        <v>57</v>
      </c>
      <c r="B65" s="57" t="s">
        <v>115</v>
      </c>
      <c r="C65" s="49" t="s">
        <v>116</v>
      </c>
      <c r="D65" s="60">
        <f t="shared" si="2"/>
        <v>0</v>
      </c>
      <c r="E65" s="60">
        <v>0</v>
      </c>
      <c r="F65" s="60">
        <v>0</v>
      </c>
      <c r="G65" s="60">
        <v>0</v>
      </c>
      <c r="H65" s="60">
        <v>0</v>
      </c>
      <c r="I65" s="60"/>
    </row>
    <row r="66" spans="1:9" ht="11.25" customHeight="1" x14ac:dyDescent="0.2">
      <c r="A66" s="60">
        <v>58</v>
      </c>
      <c r="B66" s="57" t="s">
        <v>117</v>
      </c>
      <c r="C66" s="49" t="s">
        <v>118</v>
      </c>
      <c r="D66" s="60">
        <f t="shared" si="2"/>
        <v>26579916</v>
      </c>
      <c r="E66" s="60">
        <v>24313433</v>
      </c>
      <c r="F66" s="60">
        <v>2266483</v>
      </c>
      <c r="G66" s="60">
        <v>0</v>
      </c>
      <c r="H66" s="60">
        <v>0</v>
      </c>
      <c r="I66" s="60"/>
    </row>
    <row r="67" spans="1:9" ht="11.25" customHeight="1" x14ac:dyDescent="0.2">
      <c r="A67" s="60">
        <v>59</v>
      </c>
      <c r="B67" s="63" t="s">
        <v>119</v>
      </c>
      <c r="C67" s="49" t="s">
        <v>120</v>
      </c>
      <c r="D67" s="60">
        <f t="shared" si="2"/>
        <v>21280382</v>
      </c>
      <c r="E67" s="60">
        <v>20267777</v>
      </c>
      <c r="F67" s="60">
        <v>1012605</v>
      </c>
      <c r="G67" s="60">
        <v>0</v>
      </c>
      <c r="H67" s="60">
        <v>0</v>
      </c>
      <c r="I67" s="60"/>
    </row>
    <row r="68" spans="1:9" ht="11.25" customHeight="1" x14ac:dyDescent="0.2">
      <c r="A68" s="60">
        <v>60</v>
      </c>
      <c r="B68" s="64" t="s">
        <v>121</v>
      </c>
      <c r="C68" s="50" t="s">
        <v>122</v>
      </c>
      <c r="D68" s="60">
        <f t="shared" si="2"/>
        <v>26806188</v>
      </c>
      <c r="E68" s="60">
        <v>25955600</v>
      </c>
      <c r="F68" s="60">
        <v>850588</v>
      </c>
      <c r="G68" s="60">
        <v>0</v>
      </c>
      <c r="H68" s="60">
        <v>0</v>
      </c>
      <c r="I68" s="60"/>
    </row>
    <row r="69" spans="1:9" ht="11.25" customHeight="1" x14ac:dyDescent="0.2">
      <c r="A69" s="60">
        <v>61</v>
      </c>
      <c r="B69" s="63" t="s">
        <v>123</v>
      </c>
      <c r="C69" s="49" t="s">
        <v>124</v>
      </c>
      <c r="D69" s="60">
        <f t="shared" si="2"/>
        <v>36530419</v>
      </c>
      <c r="E69" s="60">
        <v>33111865</v>
      </c>
      <c r="F69" s="60">
        <v>3418554</v>
      </c>
      <c r="G69" s="60">
        <v>0</v>
      </c>
      <c r="H69" s="60">
        <v>0</v>
      </c>
      <c r="I69" s="60"/>
    </row>
    <row r="70" spans="1:9" ht="11.25" customHeight="1" x14ac:dyDescent="0.2">
      <c r="A70" s="60">
        <v>62</v>
      </c>
      <c r="B70" s="57" t="s">
        <v>125</v>
      </c>
      <c r="C70" s="49" t="s">
        <v>126</v>
      </c>
      <c r="D70" s="60">
        <f t="shared" si="2"/>
        <v>16609624</v>
      </c>
      <c r="E70" s="60">
        <v>13863439</v>
      </c>
      <c r="F70" s="60">
        <v>2746185</v>
      </c>
      <c r="G70" s="60">
        <v>0</v>
      </c>
      <c r="H70" s="60">
        <v>0</v>
      </c>
      <c r="I70" s="60"/>
    </row>
    <row r="71" spans="1:9" ht="27.75" customHeight="1" x14ac:dyDescent="0.2">
      <c r="A71" s="60">
        <v>63</v>
      </c>
      <c r="B71" s="63" t="s">
        <v>127</v>
      </c>
      <c r="C71" s="49" t="s">
        <v>128</v>
      </c>
      <c r="D71" s="60">
        <f t="shared" si="2"/>
        <v>0</v>
      </c>
      <c r="E71" s="60">
        <v>0</v>
      </c>
      <c r="F71" s="60">
        <v>0</v>
      </c>
      <c r="G71" s="60">
        <v>0</v>
      </c>
      <c r="H71" s="60">
        <v>0</v>
      </c>
      <c r="I71" s="60"/>
    </row>
    <row r="72" spans="1:9" ht="24" customHeight="1" x14ac:dyDescent="0.2">
      <c r="A72" s="60">
        <v>64</v>
      </c>
      <c r="B72" s="63" t="s">
        <v>129</v>
      </c>
      <c r="C72" s="49" t="s">
        <v>130</v>
      </c>
      <c r="D72" s="60">
        <f t="shared" si="2"/>
        <v>0</v>
      </c>
      <c r="E72" s="60">
        <v>0</v>
      </c>
      <c r="F72" s="60">
        <v>0</v>
      </c>
      <c r="G72" s="60">
        <v>0</v>
      </c>
      <c r="H72" s="60">
        <v>0</v>
      </c>
      <c r="I72" s="60"/>
    </row>
    <row r="73" spans="1:9" x14ac:dyDescent="0.2">
      <c r="A73" s="60">
        <v>65</v>
      </c>
      <c r="B73" s="63" t="s">
        <v>131</v>
      </c>
      <c r="C73" s="49" t="s">
        <v>132</v>
      </c>
      <c r="D73" s="60">
        <f t="shared" si="2"/>
        <v>34646639</v>
      </c>
      <c r="E73" s="60">
        <v>34646639</v>
      </c>
      <c r="F73" s="60">
        <v>0</v>
      </c>
      <c r="G73" s="60">
        <v>0</v>
      </c>
      <c r="H73" s="60">
        <v>0</v>
      </c>
      <c r="I73" s="60"/>
    </row>
    <row r="74" spans="1:9" x14ac:dyDescent="0.2">
      <c r="A74" s="60">
        <v>66</v>
      </c>
      <c r="B74" s="63" t="s">
        <v>133</v>
      </c>
      <c r="C74" s="49" t="s">
        <v>134</v>
      </c>
      <c r="D74" s="60">
        <f t="shared" ref="D74:D137" si="3">E74+F74+G74+H74+I74</f>
        <v>19483052</v>
      </c>
      <c r="E74" s="60">
        <v>19483052</v>
      </c>
      <c r="F74" s="60">
        <v>0</v>
      </c>
      <c r="G74" s="60">
        <v>0</v>
      </c>
      <c r="H74" s="60">
        <v>0</v>
      </c>
      <c r="I74" s="60"/>
    </row>
    <row r="75" spans="1:9" x14ac:dyDescent="0.2">
      <c r="A75" s="60">
        <v>67</v>
      </c>
      <c r="B75" s="63" t="s">
        <v>135</v>
      </c>
      <c r="C75" s="49" t="s">
        <v>136</v>
      </c>
      <c r="D75" s="60">
        <f t="shared" si="3"/>
        <v>67327042</v>
      </c>
      <c r="E75" s="60">
        <v>19312922</v>
      </c>
      <c r="F75" s="60">
        <v>0</v>
      </c>
      <c r="G75" s="60">
        <v>0</v>
      </c>
      <c r="H75" s="60">
        <v>48014120</v>
      </c>
      <c r="I75" s="60"/>
    </row>
    <row r="76" spans="1:9" x14ac:dyDescent="0.2">
      <c r="A76" s="60">
        <v>68</v>
      </c>
      <c r="B76" s="63" t="s">
        <v>137</v>
      </c>
      <c r="C76" s="49" t="s">
        <v>138</v>
      </c>
      <c r="D76" s="60">
        <f t="shared" si="3"/>
        <v>13663495</v>
      </c>
      <c r="E76" s="60">
        <v>13663495</v>
      </c>
      <c r="F76" s="60">
        <v>0</v>
      </c>
      <c r="G76" s="60">
        <v>0</v>
      </c>
      <c r="H76" s="60">
        <v>0</v>
      </c>
      <c r="I76" s="60"/>
    </row>
    <row r="77" spans="1:9" x14ac:dyDescent="0.2">
      <c r="A77" s="60">
        <v>69</v>
      </c>
      <c r="B77" s="63" t="s">
        <v>139</v>
      </c>
      <c r="C77" s="49" t="s">
        <v>140</v>
      </c>
      <c r="D77" s="60">
        <f t="shared" si="3"/>
        <v>37114405</v>
      </c>
      <c r="E77" s="60">
        <v>37041350</v>
      </c>
      <c r="F77" s="60">
        <v>0</v>
      </c>
      <c r="G77" s="60">
        <v>0</v>
      </c>
      <c r="H77" s="60">
        <v>73055</v>
      </c>
      <c r="I77" s="60"/>
    </row>
    <row r="78" spans="1:9" x14ac:dyDescent="0.2">
      <c r="A78" s="60">
        <v>70</v>
      </c>
      <c r="B78" s="57" t="s">
        <v>141</v>
      </c>
      <c r="C78" s="49" t="s">
        <v>142</v>
      </c>
      <c r="D78" s="60">
        <f t="shared" si="3"/>
        <v>23068133</v>
      </c>
      <c r="E78" s="60">
        <v>23068133</v>
      </c>
      <c r="F78" s="60">
        <v>0</v>
      </c>
      <c r="G78" s="60">
        <v>0</v>
      </c>
      <c r="H78" s="60">
        <v>0</v>
      </c>
      <c r="I78" s="60"/>
    </row>
    <row r="79" spans="1:9" x14ac:dyDescent="0.2">
      <c r="A79" s="60">
        <v>71</v>
      </c>
      <c r="B79" s="63" t="s">
        <v>143</v>
      </c>
      <c r="C79" s="47" t="s">
        <v>144</v>
      </c>
      <c r="D79" s="60">
        <f t="shared" si="3"/>
        <v>21931380</v>
      </c>
      <c r="E79" s="60">
        <v>21931380</v>
      </c>
      <c r="F79" s="60">
        <v>0</v>
      </c>
      <c r="G79" s="60">
        <v>0</v>
      </c>
      <c r="H79" s="60">
        <v>0</v>
      </c>
      <c r="I79" s="60"/>
    </row>
    <row r="80" spans="1:9" x14ac:dyDescent="0.2">
      <c r="A80" s="60">
        <v>72</v>
      </c>
      <c r="B80" s="57" t="s">
        <v>145</v>
      </c>
      <c r="C80" s="49" t="s">
        <v>146</v>
      </c>
      <c r="D80" s="60">
        <f t="shared" si="3"/>
        <v>11656902</v>
      </c>
      <c r="E80" s="60">
        <v>11656902</v>
      </c>
      <c r="F80" s="60">
        <v>0</v>
      </c>
      <c r="G80" s="60">
        <v>0</v>
      </c>
      <c r="H80" s="60">
        <v>0</v>
      </c>
      <c r="I80" s="60"/>
    </row>
    <row r="81" spans="1:9" x14ac:dyDescent="0.2">
      <c r="A81" s="60">
        <v>73</v>
      </c>
      <c r="B81" s="63" t="s">
        <v>147</v>
      </c>
      <c r="C81" s="49" t="s">
        <v>148</v>
      </c>
      <c r="D81" s="60">
        <f t="shared" si="3"/>
        <v>39655484</v>
      </c>
      <c r="E81" s="60">
        <v>39492058</v>
      </c>
      <c r="F81" s="60">
        <v>0</v>
      </c>
      <c r="G81" s="60">
        <v>0</v>
      </c>
      <c r="H81" s="60">
        <v>163426</v>
      </c>
      <c r="I81" s="60"/>
    </row>
    <row r="82" spans="1:9" x14ac:dyDescent="0.2">
      <c r="A82" s="60">
        <v>74</v>
      </c>
      <c r="B82" s="57" t="s">
        <v>149</v>
      </c>
      <c r="C82" s="49" t="s">
        <v>150</v>
      </c>
      <c r="D82" s="60">
        <f t="shared" si="3"/>
        <v>22715885</v>
      </c>
      <c r="E82" s="60">
        <v>22715885</v>
      </c>
      <c r="F82" s="60">
        <v>0</v>
      </c>
      <c r="G82" s="60">
        <v>0</v>
      </c>
      <c r="H82" s="60">
        <v>0</v>
      </c>
      <c r="I82" s="60"/>
    </row>
    <row r="83" spans="1:9" x14ac:dyDescent="0.2">
      <c r="A83" s="60">
        <v>75</v>
      </c>
      <c r="B83" s="57" t="s">
        <v>151</v>
      </c>
      <c r="C83" s="49" t="s">
        <v>152</v>
      </c>
      <c r="D83" s="60">
        <f t="shared" si="3"/>
        <v>17852422</v>
      </c>
      <c r="E83" s="60">
        <v>17852422</v>
      </c>
      <c r="F83" s="60">
        <v>0</v>
      </c>
      <c r="G83" s="60">
        <v>0</v>
      </c>
      <c r="H83" s="60">
        <v>0</v>
      </c>
      <c r="I83" s="60"/>
    </row>
    <row r="84" spans="1:9" ht="24" x14ac:dyDescent="0.2">
      <c r="A84" s="60">
        <v>76</v>
      </c>
      <c r="B84" s="65" t="s">
        <v>153</v>
      </c>
      <c r="C84" s="52" t="s">
        <v>154</v>
      </c>
      <c r="D84" s="60">
        <f t="shared" si="3"/>
        <v>0</v>
      </c>
      <c r="E84" s="60">
        <v>0</v>
      </c>
      <c r="F84" s="60">
        <v>0</v>
      </c>
      <c r="G84" s="60">
        <v>0</v>
      </c>
      <c r="H84" s="60">
        <v>0</v>
      </c>
      <c r="I84" s="60"/>
    </row>
    <row r="85" spans="1:9" ht="24" x14ac:dyDescent="0.2">
      <c r="A85" s="60">
        <v>77</v>
      </c>
      <c r="B85" s="63" t="s">
        <v>155</v>
      </c>
      <c r="C85" s="49" t="s">
        <v>156</v>
      </c>
      <c r="D85" s="60">
        <f t="shared" si="3"/>
        <v>0</v>
      </c>
      <c r="E85" s="60">
        <v>0</v>
      </c>
      <c r="F85" s="60">
        <v>0</v>
      </c>
      <c r="G85" s="60">
        <v>0</v>
      </c>
      <c r="H85" s="60">
        <v>0</v>
      </c>
      <c r="I85" s="60"/>
    </row>
    <row r="86" spans="1:9" ht="24" x14ac:dyDescent="0.2">
      <c r="A86" s="60">
        <v>78</v>
      </c>
      <c r="B86" s="63" t="s">
        <v>157</v>
      </c>
      <c r="C86" s="49" t="s">
        <v>158</v>
      </c>
      <c r="D86" s="60">
        <f t="shared" si="3"/>
        <v>0</v>
      </c>
      <c r="E86" s="60">
        <v>0</v>
      </c>
      <c r="F86" s="60">
        <v>0</v>
      </c>
      <c r="G86" s="60">
        <v>0</v>
      </c>
      <c r="H86" s="60">
        <v>0</v>
      </c>
      <c r="I86" s="60"/>
    </row>
    <row r="87" spans="1:9" ht="24" x14ac:dyDescent="0.2">
      <c r="A87" s="60">
        <v>79</v>
      </c>
      <c r="B87" s="63" t="s">
        <v>159</v>
      </c>
      <c r="C87" s="49" t="s">
        <v>160</v>
      </c>
      <c r="D87" s="60">
        <f t="shared" si="3"/>
        <v>0</v>
      </c>
      <c r="E87" s="60">
        <v>0</v>
      </c>
      <c r="F87" s="60">
        <v>0</v>
      </c>
      <c r="G87" s="60">
        <v>0</v>
      </c>
      <c r="H87" s="60">
        <v>0</v>
      </c>
      <c r="I87" s="60"/>
    </row>
    <row r="88" spans="1:9" ht="24" x14ac:dyDescent="0.2">
      <c r="A88" s="60">
        <v>80</v>
      </c>
      <c r="B88" s="63" t="s">
        <v>161</v>
      </c>
      <c r="C88" s="49" t="s">
        <v>162</v>
      </c>
      <c r="D88" s="60">
        <f t="shared" si="3"/>
        <v>0</v>
      </c>
      <c r="E88" s="60">
        <v>0</v>
      </c>
      <c r="F88" s="60">
        <v>0</v>
      </c>
      <c r="G88" s="60">
        <v>0</v>
      </c>
      <c r="H88" s="60">
        <v>0</v>
      </c>
      <c r="I88" s="60"/>
    </row>
    <row r="89" spans="1:9" ht="24" x14ac:dyDescent="0.2">
      <c r="A89" s="60">
        <v>81</v>
      </c>
      <c r="B89" s="63" t="s">
        <v>163</v>
      </c>
      <c r="C89" s="49" t="s">
        <v>164</v>
      </c>
      <c r="D89" s="60">
        <f t="shared" si="3"/>
        <v>0</v>
      </c>
      <c r="E89" s="60">
        <v>0</v>
      </c>
      <c r="F89" s="60">
        <v>0</v>
      </c>
      <c r="G89" s="60">
        <v>0</v>
      </c>
      <c r="H89" s="60">
        <v>0</v>
      </c>
      <c r="I89" s="60"/>
    </row>
    <row r="90" spans="1:9" ht="24" x14ac:dyDescent="0.2">
      <c r="A90" s="60">
        <v>82</v>
      </c>
      <c r="B90" s="63" t="s">
        <v>165</v>
      </c>
      <c r="C90" s="49" t="s">
        <v>166</v>
      </c>
      <c r="D90" s="60">
        <f t="shared" si="3"/>
        <v>0</v>
      </c>
      <c r="E90" s="60">
        <v>0</v>
      </c>
      <c r="F90" s="60">
        <v>0</v>
      </c>
      <c r="G90" s="60">
        <v>0</v>
      </c>
      <c r="H90" s="60">
        <v>0</v>
      </c>
      <c r="I90" s="60"/>
    </row>
    <row r="91" spans="1:9" ht="14.25" customHeight="1" x14ac:dyDescent="0.2">
      <c r="A91" s="60">
        <v>83</v>
      </c>
      <c r="B91" s="57" t="s">
        <v>167</v>
      </c>
      <c r="C91" s="49" t="s">
        <v>168</v>
      </c>
      <c r="D91" s="60">
        <f t="shared" si="3"/>
        <v>36100589</v>
      </c>
      <c r="E91" s="60">
        <v>36100589</v>
      </c>
      <c r="F91" s="60">
        <v>0</v>
      </c>
      <c r="G91" s="60">
        <v>0</v>
      </c>
      <c r="H91" s="60">
        <v>0</v>
      </c>
      <c r="I91" s="60"/>
    </row>
    <row r="92" spans="1:9" x14ac:dyDescent="0.2">
      <c r="A92" s="60">
        <v>84</v>
      </c>
      <c r="B92" s="63" t="s">
        <v>169</v>
      </c>
      <c r="C92" s="49" t="s">
        <v>170</v>
      </c>
      <c r="D92" s="60">
        <f t="shared" si="3"/>
        <v>23938022</v>
      </c>
      <c r="E92" s="60">
        <v>23512772</v>
      </c>
      <c r="F92" s="60">
        <v>425250</v>
      </c>
      <c r="G92" s="60">
        <v>0</v>
      </c>
      <c r="H92" s="60">
        <v>0</v>
      </c>
      <c r="I92" s="60"/>
    </row>
    <row r="93" spans="1:9" x14ac:dyDescent="0.2">
      <c r="A93" s="60">
        <v>85</v>
      </c>
      <c r="B93" s="57" t="s">
        <v>171</v>
      </c>
      <c r="C93" s="49" t="s">
        <v>172</v>
      </c>
      <c r="D93" s="60">
        <f t="shared" si="3"/>
        <v>5181348</v>
      </c>
      <c r="E93" s="60">
        <v>5181348</v>
      </c>
      <c r="F93" s="60">
        <v>0</v>
      </c>
      <c r="G93" s="60">
        <v>0</v>
      </c>
      <c r="H93" s="60">
        <v>0</v>
      </c>
      <c r="I93" s="60"/>
    </row>
    <row r="94" spans="1:9" x14ac:dyDescent="0.2">
      <c r="A94" s="60">
        <v>86</v>
      </c>
      <c r="B94" s="64" t="s">
        <v>173</v>
      </c>
      <c r="C94" s="50" t="s">
        <v>174</v>
      </c>
      <c r="D94" s="60">
        <f t="shared" si="3"/>
        <v>10643796</v>
      </c>
      <c r="E94" s="60">
        <v>10643796</v>
      </c>
      <c r="F94" s="60">
        <v>0</v>
      </c>
      <c r="G94" s="60">
        <v>0</v>
      </c>
      <c r="H94" s="60">
        <v>0</v>
      </c>
      <c r="I94" s="60"/>
    </row>
    <row r="95" spans="1:9" x14ac:dyDescent="0.2">
      <c r="A95" s="60">
        <v>87</v>
      </c>
      <c r="B95" s="63" t="s">
        <v>175</v>
      </c>
      <c r="C95" s="49" t="s">
        <v>176</v>
      </c>
      <c r="D95" s="60">
        <f t="shared" si="3"/>
        <v>17754246</v>
      </c>
      <c r="E95" s="60">
        <v>9787539</v>
      </c>
      <c r="F95" s="60">
        <v>7966707</v>
      </c>
      <c r="G95" s="60">
        <v>0</v>
      </c>
      <c r="H95" s="60">
        <v>0</v>
      </c>
      <c r="I95" s="60"/>
    </row>
    <row r="96" spans="1:9" x14ac:dyDescent="0.2">
      <c r="A96" s="60">
        <v>88</v>
      </c>
      <c r="B96" s="63" t="s">
        <v>177</v>
      </c>
      <c r="C96" s="49" t="s">
        <v>178</v>
      </c>
      <c r="D96" s="60">
        <f t="shared" si="3"/>
        <v>104795237</v>
      </c>
      <c r="E96" s="60">
        <v>74447456</v>
      </c>
      <c r="F96" s="60">
        <v>6287238</v>
      </c>
      <c r="G96" s="60">
        <v>0</v>
      </c>
      <c r="H96" s="60">
        <v>24060543</v>
      </c>
      <c r="I96" s="60"/>
    </row>
    <row r="97" spans="1:9" ht="13.5" customHeight="1" x14ac:dyDescent="0.2">
      <c r="A97" s="60">
        <v>89</v>
      </c>
      <c r="B97" s="64" t="s">
        <v>179</v>
      </c>
      <c r="C97" s="50" t="s">
        <v>180</v>
      </c>
      <c r="D97" s="60">
        <f t="shared" si="3"/>
        <v>23854563</v>
      </c>
      <c r="E97" s="60">
        <v>18385416</v>
      </c>
      <c r="F97" s="60">
        <v>5469147</v>
      </c>
      <c r="G97" s="60">
        <v>0</v>
      </c>
      <c r="H97" s="60">
        <v>0</v>
      </c>
      <c r="I97" s="60"/>
    </row>
    <row r="98" spans="1:9" ht="14.25" customHeight="1" x14ac:dyDescent="0.2">
      <c r="A98" s="60">
        <v>90</v>
      </c>
      <c r="B98" s="63" t="s">
        <v>181</v>
      </c>
      <c r="C98" s="49" t="s">
        <v>182</v>
      </c>
      <c r="D98" s="60">
        <f t="shared" si="3"/>
        <v>23374743</v>
      </c>
      <c r="E98" s="60">
        <v>21384807</v>
      </c>
      <c r="F98" s="60">
        <v>0</v>
      </c>
      <c r="G98" s="60">
        <v>0</v>
      </c>
      <c r="H98" s="60">
        <v>1989936</v>
      </c>
      <c r="I98" s="60"/>
    </row>
    <row r="99" spans="1:9" x14ac:dyDescent="0.2">
      <c r="A99" s="60">
        <v>91</v>
      </c>
      <c r="B99" s="64" t="s">
        <v>183</v>
      </c>
      <c r="C99" s="50" t="s">
        <v>184</v>
      </c>
      <c r="D99" s="60">
        <f t="shared" si="3"/>
        <v>6809442</v>
      </c>
      <c r="E99" s="60">
        <v>6809442</v>
      </c>
      <c r="F99" s="60">
        <v>0</v>
      </c>
      <c r="G99" s="60">
        <v>0</v>
      </c>
      <c r="H99" s="60">
        <v>0</v>
      </c>
      <c r="I99" s="60"/>
    </row>
    <row r="100" spans="1:9" x14ac:dyDescent="0.2">
      <c r="A100" s="60">
        <v>92</v>
      </c>
      <c r="B100" s="63" t="s">
        <v>185</v>
      </c>
      <c r="C100" s="49" t="s">
        <v>186</v>
      </c>
      <c r="D100" s="60">
        <f t="shared" si="3"/>
        <v>0</v>
      </c>
      <c r="E100" s="60">
        <v>0</v>
      </c>
      <c r="F100" s="60">
        <v>0</v>
      </c>
      <c r="G100" s="60">
        <v>0</v>
      </c>
      <c r="H100" s="60">
        <v>0</v>
      </c>
      <c r="I100" s="60"/>
    </row>
    <row r="101" spans="1:9" ht="15.75" customHeight="1" x14ac:dyDescent="0.2">
      <c r="A101" s="60">
        <v>93</v>
      </c>
      <c r="B101" s="57" t="s">
        <v>187</v>
      </c>
      <c r="C101" s="49" t="s">
        <v>188</v>
      </c>
      <c r="D101" s="60">
        <f t="shared" si="3"/>
        <v>160358</v>
      </c>
      <c r="E101" s="60">
        <v>0</v>
      </c>
      <c r="F101" s="60">
        <v>112182</v>
      </c>
      <c r="G101" s="60">
        <v>0</v>
      </c>
      <c r="H101" s="60">
        <v>48176</v>
      </c>
      <c r="I101" s="60"/>
    </row>
    <row r="102" spans="1:9" ht="24" x14ac:dyDescent="0.2">
      <c r="A102" s="60">
        <v>94</v>
      </c>
      <c r="B102" s="63" t="s">
        <v>189</v>
      </c>
      <c r="C102" s="47" t="s">
        <v>190</v>
      </c>
      <c r="D102" s="60">
        <f t="shared" si="3"/>
        <v>0</v>
      </c>
      <c r="E102" s="60">
        <v>0</v>
      </c>
      <c r="F102" s="60">
        <v>0</v>
      </c>
      <c r="G102" s="60">
        <v>0</v>
      </c>
      <c r="H102" s="60">
        <v>0</v>
      </c>
      <c r="I102" s="60"/>
    </row>
    <row r="103" spans="1:9" x14ac:dyDescent="0.2">
      <c r="A103" s="60">
        <v>95</v>
      </c>
      <c r="B103" s="63" t="s">
        <v>191</v>
      </c>
      <c r="C103" s="50" t="s">
        <v>192</v>
      </c>
      <c r="D103" s="60">
        <f t="shared" si="3"/>
        <v>1753846</v>
      </c>
      <c r="E103" s="60">
        <v>1753846</v>
      </c>
      <c r="F103" s="60">
        <v>0</v>
      </c>
      <c r="G103" s="60">
        <v>0</v>
      </c>
      <c r="H103" s="60">
        <v>0</v>
      </c>
      <c r="I103" s="60"/>
    </row>
    <row r="104" spans="1:9" x14ac:dyDescent="0.2">
      <c r="A104" s="60">
        <v>96</v>
      </c>
      <c r="B104" s="57" t="s">
        <v>193</v>
      </c>
      <c r="C104" s="49" t="s">
        <v>194</v>
      </c>
      <c r="D104" s="60">
        <f t="shared" si="3"/>
        <v>16484908</v>
      </c>
      <c r="E104" s="60">
        <v>12632120</v>
      </c>
      <c r="F104" s="60">
        <v>3852788</v>
      </c>
      <c r="G104" s="60">
        <v>0</v>
      </c>
      <c r="H104" s="60">
        <v>0</v>
      </c>
      <c r="I104" s="60"/>
    </row>
    <row r="105" spans="1:9" x14ac:dyDescent="0.2">
      <c r="A105" s="60">
        <v>97</v>
      </c>
      <c r="B105" s="63" t="s">
        <v>195</v>
      </c>
      <c r="C105" s="53" t="s">
        <v>196</v>
      </c>
      <c r="D105" s="60">
        <f t="shared" si="3"/>
        <v>10057218</v>
      </c>
      <c r="E105" s="60">
        <v>10057218</v>
      </c>
      <c r="F105" s="60">
        <v>0</v>
      </c>
      <c r="G105" s="60">
        <v>0</v>
      </c>
      <c r="H105" s="60">
        <v>0</v>
      </c>
      <c r="I105" s="60"/>
    </row>
    <row r="106" spans="1:9" x14ac:dyDescent="0.2">
      <c r="A106" s="60">
        <v>98</v>
      </c>
      <c r="B106" s="57" t="s">
        <v>197</v>
      </c>
      <c r="C106" s="49" t="s">
        <v>198</v>
      </c>
      <c r="D106" s="60">
        <f t="shared" si="3"/>
        <v>12637069</v>
      </c>
      <c r="E106" s="60">
        <v>12637069</v>
      </c>
      <c r="F106" s="60">
        <v>0</v>
      </c>
      <c r="G106" s="60">
        <v>0</v>
      </c>
      <c r="H106" s="60">
        <v>0</v>
      </c>
      <c r="I106" s="60"/>
    </row>
    <row r="107" spans="1:9" x14ac:dyDescent="0.2">
      <c r="A107" s="60">
        <v>99</v>
      </c>
      <c r="B107" s="57" t="s">
        <v>199</v>
      </c>
      <c r="C107" s="49" t="s">
        <v>200</v>
      </c>
      <c r="D107" s="60">
        <f t="shared" si="3"/>
        <v>19597012</v>
      </c>
      <c r="E107" s="60">
        <v>19597012</v>
      </c>
      <c r="F107" s="60">
        <v>0</v>
      </c>
      <c r="G107" s="60">
        <v>0</v>
      </c>
      <c r="H107" s="60">
        <v>0</v>
      </c>
      <c r="I107" s="60"/>
    </row>
    <row r="108" spans="1:9" x14ac:dyDescent="0.2">
      <c r="A108" s="60">
        <v>100</v>
      </c>
      <c r="B108" s="63" t="s">
        <v>201</v>
      </c>
      <c r="C108" s="50" t="s">
        <v>202</v>
      </c>
      <c r="D108" s="60">
        <f t="shared" si="3"/>
        <v>16257889</v>
      </c>
      <c r="E108" s="60">
        <v>16257889</v>
      </c>
      <c r="F108" s="60">
        <v>0</v>
      </c>
      <c r="G108" s="60">
        <v>0</v>
      </c>
      <c r="H108" s="60">
        <v>0</v>
      </c>
      <c r="I108" s="60"/>
    </row>
    <row r="109" spans="1:9" x14ac:dyDescent="0.2">
      <c r="A109" s="60">
        <v>101</v>
      </c>
      <c r="B109" s="63" t="s">
        <v>203</v>
      </c>
      <c r="C109" s="47" t="s">
        <v>204</v>
      </c>
      <c r="D109" s="60">
        <f t="shared" si="3"/>
        <v>17540268</v>
      </c>
      <c r="E109" s="60">
        <v>17540268</v>
      </c>
      <c r="F109" s="60">
        <v>0</v>
      </c>
      <c r="G109" s="60">
        <v>0</v>
      </c>
      <c r="H109" s="60">
        <v>0</v>
      </c>
      <c r="I109" s="60"/>
    </row>
    <row r="110" spans="1:9" x14ac:dyDescent="0.2">
      <c r="A110" s="60">
        <v>102</v>
      </c>
      <c r="B110" s="63" t="s">
        <v>205</v>
      </c>
      <c r="C110" s="47" t="s">
        <v>206</v>
      </c>
      <c r="D110" s="60">
        <f t="shared" si="3"/>
        <v>26615337</v>
      </c>
      <c r="E110" s="60">
        <v>26615337</v>
      </c>
      <c r="F110" s="60">
        <v>0</v>
      </c>
      <c r="G110" s="60">
        <v>0</v>
      </c>
      <c r="H110" s="60">
        <v>0</v>
      </c>
      <c r="I110" s="60"/>
    </row>
    <row r="111" spans="1:9" x14ac:dyDescent="0.2">
      <c r="A111" s="60">
        <v>103</v>
      </c>
      <c r="B111" s="63" t="s">
        <v>207</v>
      </c>
      <c r="C111" s="47" t="s">
        <v>208</v>
      </c>
      <c r="D111" s="60">
        <f t="shared" si="3"/>
        <v>28655970</v>
      </c>
      <c r="E111" s="60">
        <v>28655970</v>
      </c>
      <c r="F111" s="60">
        <v>0</v>
      </c>
      <c r="G111" s="60">
        <v>0</v>
      </c>
      <c r="H111" s="60">
        <v>0</v>
      </c>
      <c r="I111" s="60"/>
    </row>
    <row r="112" spans="1:9" x14ac:dyDescent="0.2">
      <c r="A112" s="60">
        <v>104</v>
      </c>
      <c r="B112" s="57" t="s">
        <v>209</v>
      </c>
      <c r="C112" s="49" t="s">
        <v>210</v>
      </c>
      <c r="D112" s="60">
        <f t="shared" si="3"/>
        <v>8229430</v>
      </c>
      <c r="E112" s="60">
        <v>8229430</v>
      </c>
      <c r="F112" s="60">
        <v>0</v>
      </c>
      <c r="G112" s="60">
        <v>0</v>
      </c>
      <c r="H112" s="60">
        <v>0</v>
      </c>
      <c r="I112" s="60"/>
    </row>
    <row r="113" spans="1:9" x14ac:dyDescent="0.2">
      <c r="A113" s="60">
        <v>105</v>
      </c>
      <c r="B113" s="64" t="s">
        <v>211</v>
      </c>
      <c r="C113" s="50" t="s">
        <v>212</v>
      </c>
      <c r="D113" s="60">
        <f t="shared" si="3"/>
        <v>16046114</v>
      </c>
      <c r="E113" s="60">
        <v>16046114</v>
      </c>
      <c r="F113" s="60">
        <v>0</v>
      </c>
      <c r="G113" s="60">
        <v>0</v>
      </c>
      <c r="H113" s="60">
        <v>0</v>
      </c>
      <c r="I113" s="60"/>
    </row>
    <row r="114" spans="1:9" x14ac:dyDescent="0.2">
      <c r="A114" s="60">
        <v>106</v>
      </c>
      <c r="B114" s="63" t="s">
        <v>213</v>
      </c>
      <c r="C114" s="47" t="s">
        <v>214</v>
      </c>
      <c r="D114" s="60">
        <f t="shared" si="3"/>
        <v>16102155</v>
      </c>
      <c r="E114" s="60">
        <v>16102155</v>
      </c>
      <c r="F114" s="60">
        <v>0</v>
      </c>
      <c r="G114" s="60">
        <v>0</v>
      </c>
      <c r="H114" s="60">
        <v>0</v>
      </c>
      <c r="I114" s="60"/>
    </row>
    <row r="115" spans="1:9" x14ac:dyDescent="0.2">
      <c r="A115" s="60">
        <v>107</v>
      </c>
      <c r="B115" s="63" t="s">
        <v>215</v>
      </c>
      <c r="C115" s="47" t="s">
        <v>216</v>
      </c>
      <c r="D115" s="60">
        <f t="shared" si="3"/>
        <v>17679035</v>
      </c>
      <c r="E115" s="60">
        <v>16618668</v>
      </c>
      <c r="F115" s="60">
        <v>296719</v>
      </c>
      <c r="G115" s="60">
        <v>0</v>
      </c>
      <c r="H115" s="60">
        <v>763648</v>
      </c>
      <c r="I115" s="60"/>
    </row>
    <row r="116" spans="1:9" x14ac:dyDescent="0.2">
      <c r="A116" s="60">
        <v>108</v>
      </c>
      <c r="B116" s="57" t="s">
        <v>217</v>
      </c>
      <c r="C116" s="49" t="s">
        <v>218</v>
      </c>
      <c r="D116" s="60">
        <f t="shared" si="3"/>
        <v>12849522</v>
      </c>
      <c r="E116" s="60">
        <v>12849522</v>
      </c>
      <c r="F116" s="60">
        <v>0</v>
      </c>
      <c r="G116" s="60">
        <v>0</v>
      </c>
      <c r="H116" s="60">
        <v>0</v>
      </c>
      <c r="I116" s="60"/>
    </row>
    <row r="117" spans="1:9" ht="12" customHeight="1" x14ac:dyDescent="0.2">
      <c r="A117" s="60">
        <v>109</v>
      </c>
      <c r="B117" s="57" t="s">
        <v>219</v>
      </c>
      <c r="C117" s="49" t="s">
        <v>220</v>
      </c>
      <c r="D117" s="60">
        <f t="shared" si="3"/>
        <v>21073642</v>
      </c>
      <c r="E117" s="60">
        <v>21073642</v>
      </c>
      <c r="F117" s="60">
        <v>0</v>
      </c>
      <c r="G117" s="60">
        <v>0</v>
      </c>
      <c r="H117" s="60">
        <v>0</v>
      </c>
      <c r="I117" s="60"/>
    </row>
    <row r="118" spans="1:9" x14ac:dyDescent="0.2">
      <c r="A118" s="60">
        <v>110</v>
      </c>
      <c r="B118" s="63" t="s">
        <v>221</v>
      </c>
      <c r="C118" s="47" t="s">
        <v>222</v>
      </c>
      <c r="D118" s="60">
        <f t="shared" si="3"/>
        <v>24941113</v>
      </c>
      <c r="E118" s="60">
        <v>24941113</v>
      </c>
      <c r="F118" s="60">
        <v>0</v>
      </c>
      <c r="G118" s="60">
        <v>0</v>
      </c>
      <c r="H118" s="60">
        <v>0</v>
      </c>
      <c r="I118" s="60"/>
    </row>
    <row r="119" spans="1:9" x14ac:dyDescent="0.2">
      <c r="A119" s="60">
        <v>111</v>
      </c>
      <c r="B119" s="63" t="s">
        <v>223</v>
      </c>
      <c r="C119" s="47" t="s">
        <v>224</v>
      </c>
      <c r="D119" s="60">
        <f t="shared" si="3"/>
        <v>13348701</v>
      </c>
      <c r="E119" s="60">
        <v>13348701</v>
      </c>
      <c r="F119" s="60">
        <v>0</v>
      </c>
      <c r="G119" s="60">
        <v>0</v>
      </c>
      <c r="H119" s="60">
        <v>0</v>
      </c>
      <c r="I119" s="60"/>
    </row>
    <row r="120" spans="1:9" x14ac:dyDescent="0.2">
      <c r="A120" s="60">
        <v>112</v>
      </c>
      <c r="B120" s="63" t="s">
        <v>225</v>
      </c>
      <c r="C120" s="49" t="s">
        <v>226</v>
      </c>
      <c r="D120" s="60">
        <f t="shared" si="3"/>
        <v>0</v>
      </c>
      <c r="E120" s="60">
        <v>0</v>
      </c>
      <c r="F120" s="60">
        <v>0</v>
      </c>
      <c r="G120" s="60">
        <v>0</v>
      </c>
      <c r="H120" s="60">
        <v>0</v>
      </c>
      <c r="I120" s="60"/>
    </row>
    <row r="121" spans="1:9" x14ac:dyDescent="0.2">
      <c r="A121" s="60">
        <v>113</v>
      </c>
      <c r="B121" s="63" t="s">
        <v>227</v>
      </c>
      <c r="C121" s="47" t="s">
        <v>228</v>
      </c>
      <c r="D121" s="60">
        <f t="shared" si="3"/>
        <v>87476333</v>
      </c>
      <c r="E121" s="60">
        <v>0</v>
      </c>
      <c r="F121" s="60">
        <v>0</v>
      </c>
      <c r="G121" s="60">
        <v>87476333</v>
      </c>
      <c r="H121" s="60">
        <v>0</v>
      </c>
      <c r="I121" s="60"/>
    </row>
    <row r="122" spans="1:9" x14ac:dyDescent="0.2">
      <c r="A122" s="60">
        <v>114</v>
      </c>
      <c r="B122" s="57" t="s">
        <v>229</v>
      </c>
      <c r="C122" s="49" t="s">
        <v>230</v>
      </c>
      <c r="D122" s="60">
        <f t="shared" si="3"/>
        <v>0</v>
      </c>
      <c r="E122" s="60">
        <v>0</v>
      </c>
      <c r="F122" s="60">
        <v>0</v>
      </c>
      <c r="G122" s="60">
        <v>0</v>
      </c>
      <c r="H122" s="60">
        <v>0</v>
      </c>
      <c r="I122" s="60"/>
    </row>
    <row r="123" spans="1:9" ht="13.5" customHeight="1" x14ac:dyDescent="0.2">
      <c r="A123" s="60">
        <v>115</v>
      </c>
      <c r="B123" s="57" t="s">
        <v>231</v>
      </c>
      <c r="C123" s="49" t="s">
        <v>232</v>
      </c>
      <c r="D123" s="60">
        <f t="shared" si="3"/>
        <v>800233</v>
      </c>
      <c r="E123" s="60">
        <v>800233</v>
      </c>
      <c r="F123" s="60">
        <v>0</v>
      </c>
      <c r="G123" s="60">
        <v>0</v>
      </c>
      <c r="H123" s="60">
        <v>0</v>
      </c>
      <c r="I123" s="60"/>
    </row>
    <row r="124" spans="1:9" x14ac:dyDescent="0.2">
      <c r="A124" s="60">
        <v>116</v>
      </c>
      <c r="B124" s="57" t="s">
        <v>233</v>
      </c>
      <c r="C124" s="49" t="s">
        <v>234</v>
      </c>
      <c r="D124" s="60">
        <f t="shared" si="3"/>
        <v>498708</v>
      </c>
      <c r="E124" s="60">
        <v>498708</v>
      </c>
      <c r="F124" s="60">
        <v>0</v>
      </c>
      <c r="G124" s="60">
        <v>0</v>
      </c>
      <c r="H124" s="60">
        <v>0</v>
      </c>
      <c r="I124" s="60"/>
    </row>
    <row r="125" spans="1:9" ht="24" x14ac:dyDescent="0.2">
      <c r="A125" s="60">
        <v>117</v>
      </c>
      <c r="B125" s="57" t="s">
        <v>235</v>
      </c>
      <c r="C125" s="49" t="s">
        <v>236</v>
      </c>
      <c r="D125" s="60">
        <f t="shared" si="3"/>
        <v>279317</v>
      </c>
      <c r="E125" s="60">
        <v>279317</v>
      </c>
      <c r="F125" s="60">
        <v>0</v>
      </c>
      <c r="G125" s="60">
        <v>0</v>
      </c>
      <c r="H125" s="60">
        <v>0</v>
      </c>
      <c r="I125" s="60"/>
    </row>
    <row r="126" spans="1:9" x14ac:dyDescent="0.2">
      <c r="A126" s="60">
        <v>118</v>
      </c>
      <c r="B126" s="57" t="s">
        <v>237</v>
      </c>
      <c r="C126" s="49" t="s">
        <v>238</v>
      </c>
      <c r="D126" s="60">
        <f t="shared" si="3"/>
        <v>0</v>
      </c>
      <c r="E126" s="60">
        <v>0</v>
      </c>
      <c r="F126" s="60">
        <v>0</v>
      </c>
      <c r="G126" s="60">
        <v>0</v>
      </c>
      <c r="H126" s="60">
        <v>0</v>
      </c>
      <c r="I126" s="60"/>
    </row>
    <row r="127" spans="1:9" ht="12.75" customHeight="1" x14ac:dyDescent="0.2">
      <c r="A127" s="60">
        <v>119</v>
      </c>
      <c r="B127" s="57" t="s">
        <v>239</v>
      </c>
      <c r="C127" s="49" t="s">
        <v>240</v>
      </c>
      <c r="D127" s="60">
        <f t="shared" si="3"/>
        <v>11763596</v>
      </c>
      <c r="E127" s="60">
        <v>11763596</v>
      </c>
      <c r="F127" s="60">
        <v>0</v>
      </c>
      <c r="G127" s="60">
        <v>0</v>
      </c>
      <c r="H127" s="60">
        <v>0</v>
      </c>
      <c r="I127" s="60"/>
    </row>
    <row r="128" spans="1:9" x14ac:dyDescent="0.2">
      <c r="A128" s="60">
        <v>120</v>
      </c>
      <c r="B128" s="59" t="s">
        <v>241</v>
      </c>
      <c r="C128" s="54" t="s">
        <v>242</v>
      </c>
      <c r="D128" s="60">
        <f t="shared" si="3"/>
        <v>0</v>
      </c>
      <c r="E128" s="60">
        <v>0</v>
      </c>
      <c r="F128" s="60">
        <v>0</v>
      </c>
      <c r="G128" s="60">
        <v>0</v>
      </c>
      <c r="H128" s="60">
        <v>0</v>
      </c>
      <c r="I128" s="60"/>
    </row>
    <row r="129" spans="1:9" x14ac:dyDescent="0.2">
      <c r="A129" s="60">
        <v>121</v>
      </c>
      <c r="B129" s="63" t="s">
        <v>243</v>
      </c>
      <c r="C129" s="47" t="s">
        <v>244</v>
      </c>
      <c r="D129" s="60">
        <f t="shared" si="3"/>
        <v>43379686</v>
      </c>
      <c r="E129" s="60">
        <v>0</v>
      </c>
      <c r="F129" s="60">
        <v>0</v>
      </c>
      <c r="G129" s="60">
        <v>32305264</v>
      </c>
      <c r="H129" s="60">
        <v>11074422</v>
      </c>
      <c r="I129" s="60"/>
    </row>
    <row r="130" spans="1:9" x14ac:dyDescent="0.2">
      <c r="A130" s="60">
        <v>122</v>
      </c>
      <c r="B130" s="57" t="s">
        <v>245</v>
      </c>
      <c r="C130" s="49" t="s">
        <v>246</v>
      </c>
      <c r="D130" s="60">
        <f t="shared" si="3"/>
        <v>0</v>
      </c>
      <c r="E130" s="60">
        <v>0</v>
      </c>
      <c r="F130" s="60">
        <v>0</v>
      </c>
      <c r="G130" s="60">
        <v>0</v>
      </c>
      <c r="H130" s="60">
        <v>0</v>
      </c>
      <c r="I130" s="60"/>
    </row>
    <row r="131" spans="1:9" ht="14.25" customHeight="1" x14ac:dyDescent="0.2">
      <c r="A131" s="60">
        <v>123</v>
      </c>
      <c r="B131" s="63" t="s">
        <v>247</v>
      </c>
      <c r="C131" s="49" t="s">
        <v>248</v>
      </c>
      <c r="D131" s="60">
        <f t="shared" si="3"/>
        <v>18987485</v>
      </c>
      <c r="E131" s="60">
        <v>0</v>
      </c>
      <c r="F131" s="60">
        <v>0</v>
      </c>
      <c r="G131" s="60">
        <v>18987485</v>
      </c>
      <c r="H131" s="60">
        <v>0</v>
      </c>
      <c r="I131" s="60"/>
    </row>
    <row r="132" spans="1:9" ht="24" x14ac:dyDescent="0.2">
      <c r="A132" s="60">
        <v>124</v>
      </c>
      <c r="B132" s="57" t="s">
        <v>249</v>
      </c>
      <c r="C132" s="49" t="s">
        <v>250</v>
      </c>
      <c r="D132" s="60">
        <f t="shared" si="3"/>
        <v>152178</v>
      </c>
      <c r="E132" s="60">
        <v>152178</v>
      </c>
      <c r="F132" s="60">
        <v>0</v>
      </c>
      <c r="G132" s="60">
        <v>0</v>
      </c>
      <c r="H132" s="60">
        <v>0</v>
      </c>
      <c r="I132" s="60"/>
    </row>
    <row r="133" spans="1:9" ht="21.75" customHeight="1" x14ac:dyDescent="0.2">
      <c r="A133" s="60">
        <v>125</v>
      </c>
      <c r="B133" s="57" t="s">
        <v>251</v>
      </c>
      <c r="C133" s="49" t="s">
        <v>252</v>
      </c>
      <c r="D133" s="60">
        <f t="shared" si="3"/>
        <v>0</v>
      </c>
      <c r="E133" s="60">
        <v>0</v>
      </c>
      <c r="F133" s="60">
        <v>0</v>
      </c>
      <c r="G133" s="60">
        <v>0</v>
      </c>
      <c r="H133" s="60">
        <v>0</v>
      </c>
      <c r="I133" s="60"/>
    </row>
    <row r="134" spans="1:9" x14ac:dyDescent="0.2">
      <c r="A134" s="60">
        <v>126</v>
      </c>
      <c r="B134" s="63" t="s">
        <v>253</v>
      </c>
      <c r="C134" s="49" t="s">
        <v>254</v>
      </c>
      <c r="D134" s="60">
        <f t="shared" si="3"/>
        <v>120099</v>
      </c>
      <c r="E134" s="60">
        <v>120099</v>
      </c>
      <c r="F134" s="60">
        <v>0</v>
      </c>
      <c r="G134" s="60">
        <v>0</v>
      </c>
      <c r="H134" s="60">
        <v>0</v>
      </c>
      <c r="I134" s="60"/>
    </row>
    <row r="135" spans="1:9" x14ac:dyDescent="0.2">
      <c r="A135" s="60">
        <v>127</v>
      </c>
      <c r="B135" s="64" t="s">
        <v>255</v>
      </c>
      <c r="C135" s="50" t="s">
        <v>256</v>
      </c>
      <c r="D135" s="60">
        <f t="shared" si="3"/>
        <v>0</v>
      </c>
      <c r="E135" s="60">
        <v>0</v>
      </c>
      <c r="F135" s="60">
        <v>0</v>
      </c>
      <c r="G135" s="60">
        <v>0</v>
      </c>
      <c r="H135" s="60">
        <v>0</v>
      </c>
      <c r="I135" s="60"/>
    </row>
    <row r="136" spans="1:9" x14ac:dyDescent="0.2">
      <c r="A136" s="60">
        <v>128</v>
      </c>
      <c r="B136" s="57" t="s">
        <v>257</v>
      </c>
      <c r="C136" s="49" t="s">
        <v>258</v>
      </c>
      <c r="D136" s="60">
        <f t="shared" si="3"/>
        <v>0</v>
      </c>
      <c r="E136" s="60">
        <v>0</v>
      </c>
      <c r="F136" s="60">
        <v>0</v>
      </c>
      <c r="G136" s="60">
        <v>0</v>
      </c>
      <c r="H136" s="60">
        <v>0</v>
      </c>
      <c r="I136" s="60"/>
    </row>
    <row r="137" spans="1:9" ht="12.75" customHeight="1" x14ac:dyDescent="0.2">
      <c r="A137" s="60">
        <v>129</v>
      </c>
      <c r="B137" s="63" t="s">
        <v>259</v>
      </c>
      <c r="C137" s="47" t="s">
        <v>260</v>
      </c>
      <c r="D137" s="60">
        <f t="shared" si="3"/>
        <v>0</v>
      </c>
      <c r="E137" s="60">
        <v>0</v>
      </c>
      <c r="F137" s="60">
        <v>0</v>
      </c>
      <c r="G137" s="60">
        <v>0</v>
      </c>
      <c r="H137" s="60">
        <v>0</v>
      </c>
      <c r="I137" s="60"/>
    </row>
    <row r="138" spans="1:9" x14ac:dyDescent="0.2">
      <c r="A138" s="60">
        <v>130</v>
      </c>
      <c r="B138" s="63" t="s">
        <v>261</v>
      </c>
      <c r="C138" s="47" t="s">
        <v>262</v>
      </c>
      <c r="D138" s="60">
        <f t="shared" ref="D138:D156" si="4">E138+F138+G138+H138+I138</f>
        <v>37198761</v>
      </c>
      <c r="E138" s="60">
        <v>0</v>
      </c>
      <c r="F138" s="60">
        <v>0</v>
      </c>
      <c r="G138" s="60">
        <v>37198761</v>
      </c>
      <c r="H138" s="60">
        <v>0</v>
      </c>
      <c r="I138" s="60"/>
    </row>
    <row r="139" spans="1:9" x14ac:dyDescent="0.2">
      <c r="A139" s="60">
        <v>131</v>
      </c>
      <c r="B139" s="57" t="s">
        <v>263</v>
      </c>
      <c r="C139" s="49" t="s">
        <v>264</v>
      </c>
      <c r="D139" s="60">
        <f t="shared" si="4"/>
        <v>0</v>
      </c>
      <c r="E139" s="60">
        <v>0</v>
      </c>
      <c r="F139" s="60">
        <v>0</v>
      </c>
      <c r="G139" s="60">
        <v>0</v>
      </c>
      <c r="H139" s="60">
        <v>0</v>
      </c>
      <c r="I139" s="60"/>
    </row>
    <row r="140" spans="1:9" x14ac:dyDescent="0.2">
      <c r="A140" s="60">
        <v>132</v>
      </c>
      <c r="B140" s="57" t="s">
        <v>265</v>
      </c>
      <c r="C140" s="49" t="s">
        <v>266</v>
      </c>
      <c r="D140" s="60">
        <f t="shared" si="4"/>
        <v>114531</v>
      </c>
      <c r="E140" s="60">
        <v>114531</v>
      </c>
      <c r="F140" s="60">
        <v>0</v>
      </c>
      <c r="G140" s="60">
        <v>0</v>
      </c>
      <c r="H140" s="60">
        <v>0</v>
      </c>
      <c r="I140" s="60"/>
    </row>
    <row r="141" spans="1:9" ht="13.5" customHeight="1" x14ac:dyDescent="0.2">
      <c r="A141" s="60">
        <v>133</v>
      </c>
      <c r="B141" s="57" t="s">
        <v>267</v>
      </c>
      <c r="C141" s="49" t="s">
        <v>268</v>
      </c>
      <c r="D141" s="60">
        <f t="shared" si="4"/>
        <v>34846029</v>
      </c>
      <c r="E141" s="60">
        <v>34846029</v>
      </c>
      <c r="F141" s="60">
        <v>0</v>
      </c>
      <c r="G141" s="60">
        <v>0</v>
      </c>
      <c r="H141" s="60">
        <v>0</v>
      </c>
      <c r="I141" s="60"/>
    </row>
    <row r="142" spans="1:9" x14ac:dyDescent="0.2">
      <c r="A142" s="60">
        <v>134</v>
      </c>
      <c r="B142" s="57" t="s">
        <v>269</v>
      </c>
      <c r="C142" s="49" t="s">
        <v>270</v>
      </c>
      <c r="D142" s="60">
        <f t="shared" si="4"/>
        <v>2168744766</v>
      </c>
      <c r="E142" s="60">
        <v>0</v>
      </c>
      <c r="F142" s="60">
        <v>0</v>
      </c>
      <c r="G142" s="60">
        <v>0</v>
      </c>
      <c r="H142" s="60">
        <v>2168744766</v>
      </c>
      <c r="I142" s="60"/>
    </row>
    <row r="143" spans="1:9" x14ac:dyDescent="0.2">
      <c r="A143" s="60">
        <v>135</v>
      </c>
      <c r="B143" s="57" t="s">
        <v>271</v>
      </c>
      <c r="C143" s="49" t="s">
        <v>272</v>
      </c>
      <c r="D143" s="60">
        <f t="shared" si="4"/>
        <v>4984374</v>
      </c>
      <c r="E143" s="60">
        <v>4984374</v>
      </c>
      <c r="F143" s="60">
        <v>0</v>
      </c>
      <c r="G143" s="60">
        <v>0</v>
      </c>
      <c r="H143" s="60">
        <v>0</v>
      </c>
      <c r="I143" s="60"/>
    </row>
    <row r="144" spans="1:9" x14ac:dyDescent="0.2">
      <c r="A144" s="60">
        <v>136</v>
      </c>
      <c r="B144" s="63" t="s">
        <v>273</v>
      </c>
      <c r="C144" s="47" t="s">
        <v>274</v>
      </c>
      <c r="D144" s="60">
        <f t="shared" si="4"/>
        <v>32125750</v>
      </c>
      <c r="E144" s="60">
        <v>13964404</v>
      </c>
      <c r="F144" s="60">
        <v>11352517</v>
      </c>
      <c r="G144" s="60">
        <v>0</v>
      </c>
      <c r="H144" s="60">
        <v>6808829</v>
      </c>
      <c r="I144" s="60"/>
    </row>
    <row r="145" spans="1:9" ht="10.5" customHeight="1" x14ac:dyDescent="0.2">
      <c r="A145" s="60">
        <v>137</v>
      </c>
      <c r="B145" s="57" t="s">
        <v>275</v>
      </c>
      <c r="C145" s="49" t="s">
        <v>276</v>
      </c>
      <c r="D145" s="60">
        <f t="shared" si="4"/>
        <v>260328088</v>
      </c>
      <c r="E145" s="60">
        <v>260328088</v>
      </c>
      <c r="F145" s="60">
        <v>0</v>
      </c>
      <c r="G145" s="60">
        <v>0</v>
      </c>
      <c r="H145" s="60">
        <v>0</v>
      </c>
      <c r="I145" s="60"/>
    </row>
    <row r="146" spans="1:9" x14ac:dyDescent="0.2">
      <c r="A146" s="60">
        <v>138</v>
      </c>
      <c r="B146" s="63" t="s">
        <v>277</v>
      </c>
      <c r="C146" s="49" t="s">
        <v>278</v>
      </c>
      <c r="D146" s="60">
        <f t="shared" si="4"/>
        <v>32995561</v>
      </c>
      <c r="E146" s="60">
        <v>32995561</v>
      </c>
      <c r="F146" s="60">
        <v>0</v>
      </c>
      <c r="G146" s="60">
        <v>0</v>
      </c>
      <c r="H146" s="60">
        <v>0</v>
      </c>
      <c r="I146" s="60"/>
    </row>
    <row r="147" spans="1:9" x14ac:dyDescent="0.2">
      <c r="A147" s="60">
        <v>139</v>
      </c>
      <c r="B147" s="64" t="s">
        <v>279</v>
      </c>
      <c r="C147" s="50" t="s">
        <v>280</v>
      </c>
      <c r="D147" s="60">
        <f t="shared" si="4"/>
        <v>28479634</v>
      </c>
      <c r="E147" s="60">
        <v>28479634</v>
      </c>
      <c r="F147" s="60">
        <v>0</v>
      </c>
      <c r="G147" s="60">
        <v>0</v>
      </c>
      <c r="H147" s="60">
        <v>0</v>
      </c>
      <c r="I147" s="60"/>
    </row>
    <row r="148" spans="1:9" x14ac:dyDescent="0.2">
      <c r="A148" s="60">
        <v>140</v>
      </c>
      <c r="B148" s="57" t="s">
        <v>281</v>
      </c>
      <c r="C148" s="49" t="s">
        <v>282</v>
      </c>
      <c r="D148" s="60">
        <f t="shared" si="4"/>
        <v>56261651</v>
      </c>
      <c r="E148" s="60">
        <v>0</v>
      </c>
      <c r="F148" s="60">
        <v>0</v>
      </c>
      <c r="G148" s="60">
        <v>56261651</v>
      </c>
      <c r="H148" s="60">
        <v>0</v>
      </c>
      <c r="I148" s="60"/>
    </row>
    <row r="149" spans="1:9" x14ac:dyDescent="0.2">
      <c r="A149" s="60">
        <v>141</v>
      </c>
      <c r="B149" s="57" t="s">
        <v>283</v>
      </c>
      <c r="C149" s="49" t="s">
        <v>284</v>
      </c>
      <c r="D149" s="60">
        <f t="shared" si="4"/>
        <v>32262928</v>
      </c>
      <c r="E149" s="60">
        <v>0</v>
      </c>
      <c r="F149" s="60">
        <v>32262928</v>
      </c>
      <c r="G149" s="60">
        <v>0</v>
      </c>
      <c r="H149" s="60">
        <v>0</v>
      </c>
      <c r="I149" s="60"/>
    </row>
    <row r="150" spans="1:9" x14ac:dyDescent="0.2">
      <c r="A150" s="60">
        <v>142</v>
      </c>
      <c r="B150" s="57" t="s">
        <v>285</v>
      </c>
      <c r="C150" s="49" t="s">
        <v>286</v>
      </c>
      <c r="D150" s="60">
        <f t="shared" si="4"/>
        <v>8050510</v>
      </c>
      <c r="E150" s="60">
        <v>7458766</v>
      </c>
      <c r="F150" s="60">
        <v>591744</v>
      </c>
      <c r="G150" s="60">
        <v>0</v>
      </c>
      <c r="H150" s="60">
        <v>0</v>
      </c>
      <c r="I150" s="60"/>
    </row>
    <row r="151" spans="1:9" x14ac:dyDescent="0.2">
      <c r="A151" s="60">
        <v>143</v>
      </c>
      <c r="B151" s="64" t="s">
        <v>287</v>
      </c>
      <c r="C151" s="50" t="s">
        <v>288</v>
      </c>
      <c r="D151" s="60">
        <f t="shared" si="4"/>
        <v>0</v>
      </c>
      <c r="E151" s="60">
        <v>0</v>
      </c>
      <c r="F151" s="60">
        <v>0</v>
      </c>
      <c r="G151" s="60">
        <v>0</v>
      </c>
      <c r="H151" s="60">
        <v>0</v>
      </c>
      <c r="I151" s="60"/>
    </row>
    <row r="152" spans="1:9" x14ac:dyDescent="0.2">
      <c r="A152" s="60">
        <v>144</v>
      </c>
      <c r="B152" s="63" t="s">
        <v>289</v>
      </c>
      <c r="C152" s="50" t="s">
        <v>290</v>
      </c>
      <c r="D152" s="60">
        <f t="shared" si="4"/>
        <v>74696701</v>
      </c>
      <c r="E152" s="60">
        <v>58267237</v>
      </c>
      <c r="F152" s="60">
        <v>1335254</v>
      </c>
      <c r="G152" s="60">
        <v>0</v>
      </c>
      <c r="H152" s="60">
        <v>15094210</v>
      </c>
      <c r="I152" s="60"/>
    </row>
    <row r="153" spans="1:9" x14ac:dyDescent="0.2">
      <c r="A153" s="60">
        <v>145</v>
      </c>
      <c r="B153" s="57" t="s">
        <v>291</v>
      </c>
      <c r="C153" s="49" t="s">
        <v>292</v>
      </c>
      <c r="D153" s="60">
        <f t="shared" si="4"/>
        <v>44995463</v>
      </c>
      <c r="E153" s="60">
        <v>44995463</v>
      </c>
      <c r="F153" s="60">
        <v>0</v>
      </c>
      <c r="G153" s="60">
        <v>0</v>
      </c>
      <c r="H153" s="60">
        <v>0</v>
      </c>
      <c r="I153" s="60"/>
    </row>
    <row r="154" spans="1:9" x14ac:dyDescent="0.2">
      <c r="A154" s="60">
        <v>146</v>
      </c>
      <c r="B154" s="63" t="s">
        <v>293</v>
      </c>
      <c r="C154" s="47" t="s">
        <v>294</v>
      </c>
      <c r="D154" s="60">
        <f t="shared" si="4"/>
        <v>0</v>
      </c>
      <c r="E154" s="60">
        <v>0</v>
      </c>
      <c r="F154" s="60">
        <v>0</v>
      </c>
      <c r="G154" s="60">
        <v>0</v>
      </c>
      <c r="H154" s="60">
        <v>0</v>
      </c>
      <c r="I154" s="60"/>
    </row>
    <row r="155" spans="1:9" x14ac:dyDescent="0.2">
      <c r="A155" s="60">
        <v>147</v>
      </c>
      <c r="B155" s="63" t="s">
        <v>295</v>
      </c>
      <c r="C155" s="47" t="s">
        <v>296</v>
      </c>
      <c r="D155" s="60">
        <f t="shared" si="4"/>
        <v>0</v>
      </c>
      <c r="E155" s="60">
        <v>0</v>
      </c>
      <c r="F155" s="60">
        <v>0</v>
      </c>
      <c r="G155" s="60">
        <v>0</v>
      </c>
      <c r="H155" s="60">
        <v>0</v>
      </c>
      <c r="I155" s="60"/>
    </row>
    <row r="156" spans="1:9" ht="12.75" x14ac:dyDescent="0.2">
      <c r="A156" s="60">
        <v>148</v>
      </c>
      <c r="B156" s="71" t="s">
        <v>297</v>
      </c>
      <c r="C156" s="55" t="s">
        <v>298</v>
      </c>
      <c r="D156" s="60">
        <f t="shared" si="4"/>
        <v>257949877</v>
      </c>
      <c r="E156" s="60">
        <v>0</v>
      </c>
      <c r="F156" s="60">
        <v>0</v>
      </c>
      <c r="G156" s="60">
        <v>0</v>
      </c>
      <c r="H156" s="60">
        <v>247504204</v>
      </c>
      <c r="I156" s="60">
        <v>10445673</v>
      </c>
    </row>
  </sheetData>
  <mergeCells count="4">
    <mergeCell ref="A2:I2"/>
    <mergeCell ref="A6:C6"/>
    <mergeCell ref="A7:C7"/>
    <mergeCell ref="A8:C8"/>
  </mergeCells>
  <pageMargins left="0.19685039370078741" right="0.19685039370078741" top="0" bottom="0" header="0" footer="0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156"/>
  <sheetViews>
    <sheetView workbookViewId="0">
      <pane xSplit="3" ySplit="9" topLeftCell="D133" activePane="bottomRight" state="frozen"/>
      <selection pane="topRight" activeCell="D1" sqref="D1"/>
      <selection pane="bottomLeft" activeCell="A10" sqref="A10"/>
      <selection pane="bottomRight" activeCell="K15" sqref="K15"/>
    </sheetView>
  </sheetViews>
  <sheetFormatPr defaultRowHeight="12.75" x14ac:dyDescent="0.2"/>
  <cols>
    <col min="1" max="1" width="4.28515625" style="130" customWidth="1"/>
    <col min="2" max="2" width="8.42578125" style="130" customWidth="1"/>
    <col min="3" max="3" width="34.5703125" style="148" customWidth="1"/>
    <col min="4" max="6" width="15.7109375" style="132" customWidth="1"/>
    <col min="7" max="7" width="14.42578125" style="132" customWidth="1"/>
    <col min="8" max="8" width="14" style="132" customWidth="1"/>
    <col min="9" max="9" width="14.140625" style="132" customWidth="1"/>
    <col min="10" max="16384" width="9.140625" style="133"/>
  </cols>
  <sheetData>
    <row r="1" spans="1:9" x14ac:dyDescent="0.2">
      <c r="C1" s="131"/>
    </row>
    <row r="2" spans="1:9" ht="25.5" customHeight="1" x14ac:dyDescent="0.2">
      <c r="A2" s="249" t="s">
        <v>323</v>
      </c>
      <c r="B2" s="249"/>
      <c r="C2" s="249"/>
      <c r="D2" s="249"/>
      <c r="E2" s="249"/>
      <c r="F2" s="249"/>
      <c r="G2" s="249"/>
      <c r="H2" s="249"/>
      <c r="I2" s="249"/>
    </row>
    <row r="3" spans="1:9" x14ac:dyDescent="0.2">
      <c r="C3" s="149"/>
    </row>
    <row r="4" spans="1:9" s="134" customFormat="1" ht="18.75" customHeight="1" x14ac:dyDescent="0.2">
      <c r="A4" s="251" t="s">
        <v>0</v>
      </c>
      <c r="B4" s="251" t="s">
        <v>1</v>
      </c>
      <c r="C4" s="251" t="s">
        <v>2</v>
      </c>
      <c r="D4" s="250" t="s">
        <v>317</v>
      </c>
      <c r="E4" s="250"/>
      <c r="F4" s="250"/>
      <c r="G4" s="250"/>
      <c r="H4" s="250"/>
      <c r="I4" s="250"/>
    </row>
    <row r="5" spans="1:9" s="135" customFormat="1" ht="94.5" customHeight="1" x14ac:dyDescent="0.2">
      <c r="A5" s="251"/>
      <c r="B5" s="251"/>
      <c r="C5" s="251"/>
      <c r="D5" s="220" t="s">
        <v>300</v>
      </c>
      <c r="E5" s="220" t="s">
        <v>366</v>
      </c>
      <c r="F5" s="220" t="s">
        <v>314</v>
      </c>
      <c r="G5" s="220" t="s">
        <v>315</v>
      </c>
      <c r="H5" s="220" t="s">
        <v>367</v>
      </c>
      <c r="I5" s="220" t="s">
        <v>313</v>
      </c>
    </row>
    <row r="6" spans="1:9" s="135" customFormat="1" ht="12" customHeight="1" x14ac:dyDescent="0.2">
      <c r="A6" s="220">
        <v>1</v>
      </c>
      <c r="B6" s="220">
        <v>2</v>
      </c>
      <c r="C6" s="220">
        <v>3</v>
      </c>
      <c r="D6" s="220">
        <v>4</v>
      </c>
      <c r="E6" s="220">
        <v>5</v>
      </c>
      <c r="F6" s="220">
        <v>6</v>
      </c>
      <c r="G6" s="220">
        <v>7</v>
      </c>
      <c r="H6" s="220">
        <v>8</v>
      </c>
      <c r="I6" s="220">
        <v>9</v>
      </c>
    </row>
    <row r="7" spans="1:9" s="137" customFormat="1" x14ac:dyDescent="0.2">
      <c r="A7" s="252" t="s">
        <v>300</v>
      </c>
      <c r="B7" s="252"/>
      <c r="C7" s="252"/>
      <c r="D7" s="136">
        <f>D9+D8</f>
        <v>30543852198</v>
      </c>
      <c r="E7" s="136">
        <f t="shared" ref="E7:I7" si="0">E9+E8</f>
        <v>15676040307</v>
      </c>
      <c r="F7" s="136">
        <f t="shared" si="0"/>
        <v>3665845898</v>
      </c>
      <c r="G7" s="136">
        <f t="shared" si="0"/>
        <v>598544500</v>
      </c>
      <c r="H7" s="136">
        <f t="shared" si="0"/>
        <v>7470723447</v>
      </c>
      <c r="I7" s="136">
        <f t="shared" si="0"/>
        <v>3132698046</v>
      </c>
    </row>
    <row r="8" spans="1:9" ht="12.75" customHeight="1" x14ac:dyDescent="0.2">
      <c r="A8" s="246" t="s">
        <v>299</v>
      </c>
      <c r="B8" s="247"/>
      <c r="C8" s="248"/>
      <c r="D8" s="138">
        <v>1809372893</v>
      </c>
      <c r="E8" s="138">
        <f>D8-F8</f>
        <v>1806603579</v>
      </c>
      <c r="F8" s="138">
        <v>2769314</v>
      </c>
      <c r="G8" s="138"/>
      <c r="H8" s="138"/>
      <c r="I8" s="138"/>
    </row>
    <row r="9" spans="1:9" ht="12" customHeight="1" x14ac:dyDescent="0.2">
      <c r="A9" s="246" t="s">
        <v>364</v>
      </c>
      <c r="B9" s="247"/>
      <c r="C9" s="248"/>
      <c r="D9" s="136">
        <f t="shared" ref="D9:I9" si="1">SUM(D10:D154)</f>
        <v>28734479305</v>
      </c>
      <c r="E9" s="136">
        <f t="shared" si="1"/>
        <v>13869436728</v>
      </c>
      <c r="F9" s="136">
        <f t="shared" si="1"/>
        <v>3663076584</v>
      </c>
      <c r="G9" s="136">
        <f t="shared" si="1"/>
        <v>598544500</v>
      </c>
      <c r="H9" s="136">
        <f t="shared" si="1"/>
        <v>7470723447</v>
      </c>
      <c r="I9" s="136">
        <f t="shared" si="1"/>
        <v>3132698046</v>
      </c>
    </row>
    <row r="10" spans="1:9" x14ac:dyDescent="0.2">
      <c r="A10" s="139">
        <v>1</v>
      </c>
      <c r="B10" s="140" t="s">
        <v>3</v>
      </c>
      <c r="C10" s="141" t="s">
        <v>4</v>
      </c>
      <c r="D10" s="138">
        <f>SUM(E10:I10)</f>
        <v>51561706</v>
      </c>
      <c r="E10" s="138">
        <v>51561706</v>
      </c>
      <c r="F10" s="138"/>
      <c r="G10" s="138"/>
      <c r="H10" s="138"/>
      <c r="I10" s="138"/>
    </row>
    <row r="11" spans="1:9" x14ac:dyDescent="0.2">
      <c r="A11" s="139">
        <v>2</v>
      </c>
      <c r="B11" s="142" t="s">
        <v>5</v>
      </c>
      <c r="C11" s="141" t="s">
        <v>6</v>
      </c>
      <c r="D11" s="138">
        <f t="shared" ref="D11:D74" si="2">SUM(E11:I11)</f>
        <v>40155535</v>
      </c>
      <c r="E11" s="138">
        <v>39980079</v>
      </c>
      <c r="F11" s="138">
        <v>175456</v>
      </c>
      <c r="G11" s="138"/>
      <c r="H11" s="138"/>
      <c r="I11" s="138"/>
    </row>
    <row r="12" spans="1:9" ht="14.25" customHeight="1" x14ac:dyDescent="0.2">
      <c r="A12" s="139">
        <v>3</v>
      </c>
      <c r="B12" s="219" t="s">
        <v>7</v>
      </c>
      <c r="C12" s="141" t="s">
        <v>8</v>
      </c>
      <c r="D12" s="138">
        <f t="shared" si="2"/>
        <v>279833300</v>
      </c>
      <c r="E12" s="138">
        <v>172998930</v>
      </c>
      <c r="F12" s="138"/>
      <c r="G12" s="138"/>
      <c r="H12" s="138">
        <v>106834370</v>
      </c>
      <c r="I12" s="138"/>
    </row>
    <row r="13" spans="1:9" x14ac:dyDescent="0.2">
      <c r="A13" s="139">
        <v>4</v>
      </c>
      <c r="B13" s="140" t="s">
        <v>9</v>
      </c>
      <c r="C13" s="141" t="s">
        <v>10</v>
      </c>
      <c r="D13" s="138">
        <f t="shared" si="2"/>
        <v>41223353</v>
      </c>
      <c r="E13" s="138">
        <v>41124795</v>
      </c>
      <c r="F13" s="138">
        <v>98558</v>
      </c>
      <c r="G13" s="138"/>
      <c r="H13" s="138"/>
      <c r="I13" s="138"/>
    </row>
    <row r="14" spans="1:9" x14ac:dyDescent="0.2">
      <c r="A14" s="139">
        <v>5</v>
      </c>
      <c r="B14" s="140" t="s">
        <v>11</v>
      </c>
      <c r="C14" s="141" t="s">
        <v>12</v>
      </c>
      <c r="D14" s="138">
        <f t="shared" si="2"/>
        <v>51911252</v>
      </c>
      <c r="E14" s="138">
        <v>51911252</v>
      </c>
      <c r="F14" s="138"/>
      <c r="G14" s="138"/>
      <c r="H14" s="138"/>
      <c r="I14" s="138"/>
    </row>
    <row r="15" spans="1:9" x14ac:dyDescent="0.2">
      <c r="A15" s="139">
        <v>6</v>
      </c>
      <c r="B15" s="219" t="s">
        <v>13</v>
      </c>
      <c r="C15" s="141" t="s">
        <v>14</v>
      </c>
      <c r="D15" s="138">
        <f t="shared" si="2"/>
        <v>759959093</v>
      </c>
      <c r="E15" s="138">
        <v>416642672</v>
      </c>
      <c r="F15" s="138">
        <v>11354594</v>
      </c>
      <c r="G15" s="138">
        <v>20499555</v>
      </c>
      <c r="H15" s="138">
        <v>276925577</v>
      </c>
      <c r="I15" s="138">
        <v>34536695</v>
      </c>
    </row>
    <row r="16" spans="1:9" x14ac:dyDescent="0.2">
      <c r="A16" s="139">
        <v>7</v>
      </c>
      <c r="B16" s="140" t="s">
        <v>15</v>
      </c>
      <c r="C16" s="141" t="s">
        <v>16</v>
      </c>
      <c r="D16" s="138">
        <f t="shared" si="2"/>
        <v>219212359</v>
      </c>
      <c r="E16" s="138">
        <v>163444227</v>
      </c>
      <c r="F16" s="138">
        <v>31102</v>
      </c>
      <c r="G16" s="138"/>
      <c r="H16" s="138">
        <v>55737030</v>
      </c>
      <c r="I16" s="138"/>
    </row>
    <row r="17" spans="1:9" x14ac:dyDescent="0.2">
      <c r="A17" s="139">
        <v>8</v>
      </c>
      <c r="B17" s="219" t="s">
        <v>17</v>
      </c>
      <c r="C17" s="141" t="s">
        <v>18</v>
      </c>
      <c r="D17" s="138">
        <f t="shared" si="2"/>
        <v>42567812</v>
      </c>
      <c r="E17" s="138">
        <v>42567812</v>
      </c>
      <c r="F17" s="138"/>
      <c r="G17" s="138"/>
      <c r="H17" s="138"/>
      <c r="I17" s="138"/>
    </row>
    <row r="18" spans="1:9" x14ac:dyDescent="0.2">
      <c r="A18" s="139">
        <v>9</v>
      </c>
      <c r="B18" s="219" t="s">
        <v>19</v>
      </c>
      <c r="C18" s="141" t="s">
        <v>20</v>
      </c>
      <c r="D18" s="138">
        <f t="shared" si="2"/>
        <v>59959353</v>
      </c>
      <c r="E18" s="138">
        <v>59959353</v>
      </c>
      <c r="F18" s="138"/>
      <c r="G18" s="138"/>
      <c r="H18" s="138"/>
      <c r="I18" s="138"/>
    </row>
    <row r="19" spans="1:9" x14ac:dyDescent="0.2">
      <c r="A19" s="139">
        <v>10</v>
      </c>
      <c r="B19" s="219" t="s">
        <v>21</v>
      </c>
      <c r="C19" s="141" t="s">
        <v>22</v>
      </c>
      <c r="D19" s="138">
        <f t="shared" si="2"/>
        <v>44846248</v>
      </c>
      <c r="E19" s="138">
        <v>44846248</v>
      </c>
      <c r="F19" s="138"/>
      <c r="G19" s="138"/>
      <c r="H19" s="138"/>
      <c r="I19" s="138"/>
    </row>
    <row r="20" spans="1:9" x14ac:dyDescent="0.2">
      <c r="A20" s="139">
        <v>11</v>
      </c>
      <c r="B20" s="219" t="s">
        <v>23</v>
      </c>
      <c r="C20" s="141" t="s">
        <v>24</v>
      </c>
      <c r="D20" s="138">
        <f t="shared" si="2"/>
        <v>47978817</v>
      </c>
      <c r="E20" s="138">
        <v>47978817</v>
      </c>
      <c r="F20" s="138"/>
      <c r="G20" s="138"/>
      <c r="H20" s="138"/>
      <c r="I20" s="138"/>
    </row>
    <row r="21" spans="1:9" x14ac:dyDescent="0.2">
      <c r="A21" s="139">
        <v>12</v>
      </c>
      <c r="B21" s="219" t="s">
        <v>25</v>
      </c>
      <c r="C21" s="141" t="s">
        <v>26</v>
      </c>
      <c r="D21" s="138">
        <f t="shared" si="2"/>
        <v>126965072</v>
      </c>
      <c r="E21" s="138">
        <v>126911308</v>
      </c>
      <c r="F21" s="138">
        <v>53764</v>
      </c>
      <c r="G21" s="138"/>
      <c r="H21" s="138"/>
      <c r="I21" s="138"/>
    </row>
    <row r="22" spans="1:9" x14ac:dyDescent="0.2">
      <c r="A22" s="139">
        <v>13</v>
      </c>
      <c r="B22" s="140" t="s">
        <v>27</v>
      </c>
      <c r="C22" s="141" t="s">
        <v>28</v>
      </c>
      <c r="D22" s="138">
        <f t="shared" si="2"/>
        <v>0</v>
      </c>
      <c r="E22" s="138"/>
      <c r="F22" s="138"/>
      <c r="G22" s="138"/>
      <c r="H22" s="138"/>
      <c r="I22" s="138"/>
    </row>
    <row r="23" spans="1:9" x14ac:dyDescent="0.2">
      <c r="A23" s="139">
        <v>14</v>
      </c>
      <c r="B23" s="140" t="s">
        <v>29</v>
      </c>
      <c r="C23" s="141" t="s">
        <v>30</v>
      </c>
      <c r="D23" s="138">
        <f t="shared" si="2"/>
        <v>0</v>
      </c>
      <c r="E23" s="138"/>
      <c r="F23" s="138"/>
      <c r="G23" s="138"/>
      <c r="H23" s="138"/>
      <c r="I23" s="138"/>
    </row>
    <row r="24" spans="1:9" x14ac:dyDescent="0.2">
      <c r="A24" s="139">
        <v>15</v>
      </c>
      <c r="B24" s="219" t="s">
        <v>31</v>
      </c>
      <c r="C24" s="141" t="s">
        <v>32</v>
      </c>
      <c r="D24" s="138">
        <f t="shared" si="2"/>
        <v>54710860</v>
      </c>
      <c r="E24" s="138">
        <v>54710860</v>
      </c>
      <c r="F24" s="138"/>
      <c r="G24" s="138"/>
      <c r="H24" s="138"/>
      <c r="I24" s="138"/>
    </row>
    <row r="25" spans="1:9" x14ac:dyDescent="0.2">
      <c r="A25" s="139">
        <v>16</v>
      </c>
      <c r="B25" s="219" t="s">
        <v>33</v>
      </c>
      <c r="C25" s="141" t="s">
        <v>34</v>
      </c>
      <c r="D25" s="138">
        <f t="shared" si="2"/>
        <v>73022934</v>
      </c>
      <c r="E25" s="138">
        <v>73022934</v>
      </c>
      <c r="F25" s="138"/>
      <c r="G25" s="138"/>
      <c r="H25" s="138"/>
      <c r="I25" s="138"/>
    </row>
    <row r="26" spans="1:9" x14ac:dyDescent="0.2">
      <c r="A26" s="139">
        <v>17</v>
      </c>
      <c r="B26" s="219" t="s">
        <v>35</v>
      </c>
      <c r="C26" s="141" t="s">
        <v>36</v>
      </c>
      <c r="D26" s="138">
        <f t="shared" si="2"/>
        <v>164901365</v>
      </c>
      <c r="E26" s="138">
        <v>105455359</v>
      </c>
      <c r="F26" s="138"/>
      <c r="G26" s="138"/>
      <c r="H26" s="138">
        <v>59446006</v>
      </c>
      <c r="I26" s="138"/>
    </row>
    <row r="27" spans="1:9" x14ac:dyDescent="0.2">
      <c r="A27" s="139">
        <v>18</v>
      </c>
      <c r="B27" s="219" t="s">
        <v>37</v>
      </c>
      <c r="C27" s="141" t="s">
        <v>38</v>
      </c>
      <c r="D27" s="138">
        <f t="shared" si="2"/>
        <v>658274528</v>
      </c>
      <c r="E27" s="138">
        <v>354164792</v>
      </c>
      <c r="F27" s="138">
        <v>5267011</v>
      </c>
      <c r="G27" s="138">
        <v>4985611</v>
      </c>
      <c r="H27" s="138">
        <v>264836438</v>
      </c>
      <c r="I27" s="138">
        <v>29020676</v>
      </c>
    </row>
    <row r="28" spans="1:9" x14ac:dyDescent="0.2">
      <c r="A28" s="139">
        <v>19</v>
      </c>
      <c r="B28" s="140" t="s">
        <v>39</v>
      </c>
      <c r="C28" s="141" t="s">
        <v>40</v>
      </c>
      <c r="D28" s="138">
        <f t="shared" si="2"/>
        <v>27437327</v>
      </c>
      <c r="E28" s="138">
        <v>27437327</v>
      </c>
      <c r="F28" s="138"/>
      <c r="G28" s="138"/>
      <c r="H28" s="138"/>
      <c r="I28" s="138"/>
    </row>
    <row r="29" spans="1:9" x14ac:dyDescent="0.2">
      <c r="A29" s="139">
        <v>20</v>
      </c>
      <c r="B29" s="140" t="s">
        <v>41</v>
      </c>
      <c r="C29" s="141" t="s">
        <v>42</v>
      </c>
      <c r="D29" s="138">
        <f t="shared" si="2"/>
        <v>28583895</v>
      </c>
      <c r="E29" s="138">
        <v>28583895</v>
      </c>
      <c r="F29" s="138"/>
      <c r="G29" s="138"/>
      <c r="H29" s="138"/>
      <c r="I29" s="138"/>
    </row>
    <row r="30" spans="1:9" x14ac:dyDescent="0.2">
      <c r="A30" s="139">
        <v>21</v>
      </c>
      <c r="B30" s="140" t="s">
        <v>43</v>
      </c>
      <c r="C30" s="141" t="s">
        <v>44</v>
      </c>
      <c r="D30" s="138">
        <f t="shared" si="2"/>
        <v>255876389</v>
      </c>
      <c r="E30" s="138">
        <v>152543379</v>
      </c>
      <c r="F30" s="138">
        <v>293553</v>
      </c>
      <c r="G30" s="138">
        <v>6589487</v>
      </c>
      <c r="H30" s="138">
        <v>96449970</v>
      </c>
      <c r="I30" s="138"/>
    </row>
    <row r="31" spans="1:9" x14ac:dyDescent="0.2">
      <c r="A31" s="139">
        <v>22</v>
      </c>
      <c r="B31" s="140" t="s">
        <v>45</v>
      </c>
      <c r="C31" s="141" t="s">
        <v>46</v>
      </c>
      <c r="D31" s="138">
        <f t="shared" si="2"/>
        <v>376301587</v>
      </c>
      <c r="E31" s="138">
        <v>199907894</v>
      </c>
      <c r="F31" s="138">
        <v>572984</v>
      </c>
      <c r="G31" s="138">
        <v>4059536</v>
      </c>
      <c r="H31" s="138">
        <v>163127067</v>
      </c>
      <c r="I31" s="138">
        <v>8634106</v>
      </c>
    </row>
    <row r="32" spans="1:9" ht="12" customHeight="1" x14ac:dyDescent="0.2">
      <c r="A32" s="139">
        <v>23</v>
      </c>
      <c r="B32" s="219" t="s">
        <v>47</v>
      </c>
      <c r="C32" s="141" t="s">
        <v>48</v>
      </c>
      <c r="D32" s="138">
        <f t="shared" si="2"/>
        <v>0</v>
      </c>
      <c r="E32" s="138"/>
      <c r="F32" s="138"/>
      <c r="G32" s="138"/>
      <c r="H32" s="138"/>
      <c r="I32" s="138"/>
    </row>
    <row r="33" spans="1:9" x14ac:dyDescent="0.2">
      <c r="A33" s="139">
        <v>24</v>
      </c>
      <c r="B33" s="219" t="s">
        <v>49</v>
      </c>
      <c r="C33" s="141" t="s">
        <v>50</v>
      </c>
      <c r="D33" s="138">
        <f t="shared" si="2"/>
        <v>0</v>
      </c>
      <c r="E33" s="138"/>
      <c r="F33" s="138"/>
      <c r="G33" s="138"/>
      <c r="H33" s="138"/>
      <c r="I33" s="138"/>
    </row>
    <row r="34" spans="1:9" ht="25.5" x14ac:dyDescent="0.2">
      <c r="A34" s="139">
        <v>25</v>
      </c>
      <c r="B34" s="219" t="s">
        <v>51</v>
      </c>
      <c r="C34" s="141" t="s">
        <v>52</v>
      </c>
      <c r="D34" s="138">
        <f t="shared" si="2"/>
        <v>0</v>
      </c>
      <c r="E34" s="138"/>
      <c r="F34" s="138"/>
      <c r="G34" s="138"/>
      <c r="H34" s="138"/>
      <c r="I34" s="138"/>
    </row>
    <row r="35" spans="1:9" x14ac:dyDescent="0.2">
      <c r="A35" s="139">
        <v>26</v>
      </c>
      <c r="B35" s="140" t="s">
        <v>53</v>
      </c>
      <c r="C35" s="141" t="s">
        <v>54</v>
      </c>
      <c r="D35" s="138">
        <f t="shared" si="2"/>
        <v>939919582</v>
      </c>
      <c r="E35" s="138">
        <v>713743538</v>
      </c>
      <c r="F35" s="138">
        <v>41335474</v>
      </c>
      <c r="G35" s="138">
        <v>20407841</v>
      </c>
      <c r="H35" s="138"/>
      <c r="I35" s="138">
        <v>164432729</v>
      </c>
    </row>
    <row r="36" spans="1:9" ht="12.75" customHeight="1" x14ac:dyDescent="0.2">
      <c r="A36" s="139">
        <v>27</v>
      </c>
      <c r="B36" s="219" t="s">
        <v>55</v>
      </c>
      <c r="C36" s="141" t="s">
        <v>56</v>
      </c>
      <c r="D36" s="138">
        <f t="shared" si="2"/>
        <v>388243474</v>
      </c>
      <c r="E36" s="138">
        <v>237859442</v>
      </c>
      <c r="F36" s="138">
        <v>375380</v>
      </c>
      <c r="G36" s="138"/>
      <c r="H36" s="138">
        <v>150008652</v>
      </c>
      <c r="I36" s="138"/>
    </row>
    <row r="37" spans="1:9" ht="12" customHeight="1" x14ac:dyDescent="0.2">
      <c r="A37" s="139">
        <v>28</v>
      </c>
      <c r="B37" s="219" t="s">
        <v>57</v>
      </c>
      <c r="C37" s="141" t="s">
        <v>58</v>
      </c>
      <c r="D37" s="138">
        <f t="shared" si="2"/>
        <v>95406627</v>
      </c>
      <c r="E37" s="138">
        <v>95406627</v>
      </c>
      <c r="F37" s="138"/>
      <c r="G37" s="138"/>
      <c r="H37" s="138"/>
      <c r="I37" s="138"/>
    </row>
    <row r="38" spans="1:9" x14ac:dyDescent="0.2">
      <c r="A38" s="139">
        <v>29</v>
      </c>
      <c r="B38" s="140" t="s">
        <v>59</v>
      </c>
      <c r="C38" s="141" t="s">
        <v>60</v>
      </c>
      <c r="D38" s="138">
        <f t="shared" si="2"/>
        <v>18577763</v>
      </c>
      <c r="E38" s="138">
        <v>18577763</v>
      </c>
      <c r="F38" s="138"/>
      <c r="G38" s="138"/>
      <c r="H38" s="138"/>
      <c r="I38" s="138"/>
    </row>
    <row r="39" spans="1:9" x14ac:dyDescent="0.2">
      <c r="A39" s="139">
        <v>30</v>
      </c>
      <c r="B39" s="142" t="s">
        <v>61</v>
      </c>
      <c r="C39" s="141" t="s">
        <v>62</v>
      </c>
      <c r="D39" s="138">
        <f t="shared" si="2"/>
        <v>0</v>
      </c>
      <c r="E39" s="138"/>
      <c r="F39" s="138"/>
      <c r="G39" s="138"/>
      <c r="H39" s="138"/>
      <c r="I39" s="138"/>
    </row>
    <row r="40" spans="1:9" ht="27.75" customHeight="1" x14ac:dyDescent="0.2">
      <c r="A40" s="139">
        <v>31</v>
      </c>
      <c r="B40" s="140" t="s">
        <v>63</v>
      </c>
      <c r="C40" s="141" t="s">
        <v>64</v>
      </c>
      <c r="D40" s="138">
        <f t="shared" si="2"/>
        <v>0</v>
      </c>
      <c r="E40" s="138"/>
      <c r="F40" s="138"/>
      <c r="G40" s="138"/>
      <c r="H40" s="138"/>
      <c r="I40" s="138"/>
    </row>
    <row r="41" spans="1:9" x14ac:dyDescent="0.2">
      <c r="A41" s="139">
        <v>32</v>
      </c>
      <c r="B41" s="219" t="s">
        <v>65</v>
      </c>
      <c r="C41" s="141" t="s">
        <v>66</v>
      </c>
      <c r="D41" s="138">
        <f t="shared" si="2"/>
        <v>0</v>
      </c>
      <c r="E41" s="138"/>
      <c r="F41" s="138"/>
      <c r="G41" s="138"/>
      <c r="H41" s="138"/>
      <c r="I41" s="138"/>
    </row>
    <row r="42" spans="1:9" x14ac:dyDescent="0.2">
      <c r="A42" s="139">
        <v>33</v>
      </c>
      <c r="B42" s="142" t="s">
        <v>67</v>
      </c>
      <c r="C42" s="141" t="s">
        <v>68</v>
      </c>
      <c r="D42" s="138">
        <f t="shared" si="2"/>
        <v>438485815</v>
      </c>
      <c r="E42" s="138">
        <v>240360530</v>
      </c>
      <c r="F42" s="138">
        <v>9751503</v>
      </c>
      <c r="G42" s="138">
        <v>8101527</v>
      </c>
      <c r="H42" s="138">
        <v>165597472</v>
      </c>
      <c r="I42" s="138">
        <v>14674783</v>
      </c>
    </row>
    <row r="43" spans="1:9" x14ac:dyDescent="0.2">
      <c r="A43" s="139">
        <v>34</v>
      </c>
      <c r="B43" s="140" t="s">
        <v>69</v>
      </c>
      <c r="C43" s="141" t="s">
        <v>70</v>
      </c>
      <c r="D43" s="138">
        <f t="shared" si="2"/>
        <v>616923295</v>
      </c>
      <c r="E43" s="138">
        <v>371701214</v>
      </c>
      <c r="F43" s="138">
        <v>7168496</v>
      </c>
      <c r="G43" s="138"/>
      <c r="H43" s="138">
        <v>200860662</v>
      </c>
      <c r="I43" s="138">
        <v>37192923</v>
      </c>
    </row>
    <row r="44" spans="1:9" x14ac:dyDescent="0.2">
      <c r="A44" s="139">
        <v>35</v>
      </c>
      <c r="B44" s="140" t="s">
        <v>71</v>
      </c>
      <c r="C44" s="141" t="s">
        <v>72</v>
      </c>
      <c r="D44" s="138">
        <f t="shared" si="2"/>
        <v>17115793</v>
      </c>
      <c r="E44" s="138">
        <v>17115793</v>
      </c>
      <c r="F44" s="138"/>
      <c r="G44" s="138"/>
      <c r="H44" s="138"/>
      <c r="I44" s="138"/>
    </row>
    <row r="45" spans="1:9" x14ac:dyDescent="0.2">
      <c r="A45" s="139">
        <v>36</v>
      </c>
      <c r="B45" s="142" t="s">
        <v>73</v>
      </c>
      <c r="C45" s="141" t="s">
        <v>74</v>
      </c>
      <c r="D45" s="138">
        <f t="shared" si="2"/>
        <v>48032126</v>
      </c>
      <c r="E45" s="138">
        <v>48032126</v>
      </c>
      <c r="F45" s="138"/>
      <c r="G45" s="138"/>
      <c r="H45" s="138"/>
      <c r="I45" s="138"/>
    </row>
    <row r="46" spans="1:9" x14ac:dyDescent="0.2">
      <c r="A46" s="139">
        <v>37</v>
      </c>
      <c r="B46" s="219" t="s">
        <v>75</v>
      </c>
      <c r="C46" s="141" t="s">
        <v>76</v>
      </c>
      <c r="D46" s="138">
        <f t="shared" si="2"/>
        <v>237145802</v>
      </c>
      <c r="E46" s="138">
        <v>229703237</v>
      </c>
      <c r="F46" s="138">
        <v>874736</v>
      </c>
      <c r="G46" s="138"/>
      <c r="H46" s="138">
        <v>6567829</v>
      </c>
      <c r="I46" s="138"/>
    </row>
    <row r="47" spans="1:9" x14ac:dyDescent="0.2">
      <c r="A47" s="139">
        <v>38</v>
      </c>
      <c r="B47" s="142" t="s">
        <v>77</v>
      </c>
      <c r="C47" s="141" t="s">
        <v>78</v>
      </c>
      <c r="D47" s="138">
        <f t="shared" si="2"/>
        <v>55551870</v>
      </c>
      <c r="E47" s="138">
        <v>55551870</v>
      </c>
      <c r="F47" s="138"/>
      <c r="G47" s="138"/>
      <c r="H47" s="138"/>
      <c r="I47" s="138"/>
    </row>
    <row r="48" spans="1:9" x14ac:dyDescent="0.2">
      <c r="A48" s="139">
        <v>39</v>
      </c>
      <c r="B48" s="140" t="s">
        <v>79</v>
      </c>
      <c r="C48" s="141" t="s">
        <v>80</v>
      </c>
      <c r="D48" s="138">
        <f t="shared" si="2"/>
        <v>367101352</v>
      </c>
      <c r="E48" s="138">
        <v>189920209</v>
      </c>
      <c r="F48" s="138">
        <v>14705044</v>
      </c>
      <c r="G48" s="138"/>
      <c r="H48" s="138">
        <v>162476099</v>
      </c>
      <c r="I48" s="138"/>
    </row>
    <row r="49" spans="1:9" x14ac:dyDescent="0.2">
      <c r="A49" s="139">
        <v>40</v>
      </c>
      <c r="B49" s="143" t="s">
        <v>81</v>
      </c>
      <c r="C49" s="144" t="s">
        <v>82</v>
      </c>
      <c r="D49" s="138">
        <f t="shared" si="2"/>
        <v>53295939</v>
      </c>
      <c r="E49" s="138">
        <v>53295939</v>
      </c>
      <c r="F49" s="138"/>
      <c r="G49" s="138"/>
      <c r="H49" s="138"/>
      <c r="I49" s="138"/>
    </row>
    <row r="50" spans="1:9" x14ac:dyDescent="0.2">
      <c r="A50" s="139">
        <v>41</v>
      </c>
      <c r="B50" s="140" t="s">
        <v>83</v>
      </c>
      <c r="C50" s="141" t="s">
        <v>84</v>
      </c>
      <c r="D50" s="138">
        <f t="shared" si="2"/>
        <v>38037147</v>
      </c>
      <c r="E50" s="138">
        <v>38037147</v>
      </c>
      <c r="F50" s="138"/>
      <c r="G50" s="138"/>
      <c r="H50" s="138"/>
      <c r="I50" s="138"/>
    </row>
    <row r="51" spans="1:9" x14ac:dyDescent="0.2">
      <c r="A51" s="139">
        <v>42</v>
      </c>
      <c r="B51" s="140" t="s">
        <v>85</v>
      </c>
      <c r="C51" s="141" t="s">
        <v>86</v>
      </c>
      <c r="D51" s="138">
        <f t="shared" si="2"/>
        <v>48190492</v>
      </c>
      <c r="E51" s="138">
        <v>48106205</v>
      </c>
      <c r="F51" s="138">
        <v>84287</v>
      </c>
      <c r="G51" s="138"/>
      <c r="H51" s="138"/>
      <c r="I51" s="138"/>
    </row>
    <row r="52" spans="1:9" x14ac:dyDescent="0.2">
      <c r="A52" s="139">
        <v>43</v>
      </c>
      <c r="B52" s="219" t="s">
        <v>87</v>
      </c>
      <c r="C52" s="141" t="s">
        <v>88</v>
      </c>
      <c r="D52" s="138">
        <f t="shared" si="2"/>
        <v>26381292</v>
      </c>
      <c r="E52" s="138">
        <v>26381292</v>
      </c>
      <c r="F52" s="138"/>
      <c r="G52" s="138"/>
      <c r="H52" s="138"/>
      <c r="I52" s="138"/>
    </row>
    <row r="53" spans="1:9" x14ac:dyDescent="0.2">
      <c r="A53" s="139">
        <v>44</v>
      </c>
      <c r="B53" s="142" t="s">
        <v>89</v>
      </c>
      <c r="C53" s="141" t="s">
        <v>90</v>
      </c>
      <c r="D53" s="138">
        <f t="shared" si="2"/>
        <v>34653235</v>
      </c>
      <c r="E53" s="138">
        <v>28383040</v>
      </c>
      <c r="F53" s="138">
        <v>707187</v>
      </c>
      <c r="G53" s="138"/>
      <c r="H53" s="138"/>
      <c r="I53" s="138">
        <v>5563008</v>
      </c>
    </row>
    <row r="54" spans="1:9" x14ac:dyDescent="0.2">
      <c r="A54" s="139">
        <v>45</v>
      </c>
      <c r="B54" s="219" t="s">
        <v>91</v>
      </c>
      <c r="C54" s="141" t="s">
        <v>92</v>
      </c>
      <c r="D54" s="138">
        <f t="shared" si="2"/>
        <v>448160375</v>
      </c>
      <c r="E54" s="138">
        <v>323409365</v>
      </c>
      <c r="F54" s="138">
        <v>18036984</v>
      </c>
      <c r="G54" s="138">
        <v>13323789</v>
      </c>
      <c r="H54" s="138">
        <v>89831581</v>
      </c>
      <c r="I54" s="138">
        <v>3558656</v>
      </c>
    </row>
    <row r="55" spans="1:9" ht="12.75" customHeight="1" x14ac:dyDescent="0.2">
      <c r="A55" s="139">
        <v>46</v>
      </c>
      <c r="B55" s="140" t="s">
        <v>93</v>
      </c>
      <c r="C55" s="141" t="s">
        <v>94</v>
      </c>
      <c r="D55" s="138">
        <f t="shared" si="2"/>
        <v>58169124</v>
      </c>
      <c r="E55" s="138">
        <v>58169124</v>
      </c>
      <c r="F55" s="145"/>
      <c r="G55" s="138"/>
      <c r="H55" s="138"/>
      <c r="I55" s="138"/>
    </row>
    <row r="56" spans="1:9" x14ac:dyDescent="0.2">
      <c r="A56" s="139">
        <v>47</v>
      </c>
      <c r="B56" s="140" t="s">
        <v>95</v>
      </c>
      <c r="C56" s="141" t="s">
        <v>96</v>
      </c>
      <c r="D56" s="138">
        <f t="shared" si="2"/>
        <v>465081086</v>
      </c>
      <c r="E56" s="138">
        <v>229976980</v>
      </c>
      <c r="F56" s="138">
        <v>347816</v>
      </c>
      <c r="G56" s="138"/>
      <c r="H56" s="138">
        <v>234756290</v>
      </c>
      <c r="I56" s="138"/>
    </row>
    <row r="57" spans="1:9" x14ac:dyDescent="0.2">
      <c r="A57" s="139">
        <v>48</v>
      </c>
      <c r="B57" s="219" t="s">
        <v>97</v>
      </c>
      <c r="C57" s="141" t="s">
        <v>98</v>
      </c>
      <c r="D57" s="138">
        <f t="shared" si="2"/>
        <v>42237910</v>
      </c>
      <c r="E57" s="138">
        <v>42237910</v>
      </c>
      <c r="F57" s="138"/>
      <c r="G57" s="138"/>
      <c r="H57" s="138"/>
      <c r="I57" s="138"/>
    </row>
    <row r="58" spans="1:9" x14ac:dyDescent="0.2">
      <c r="A58" s="139">
        <v>49</v>
      </c>
      <c r="B58" s="219" t="s">
        <v>99</v>
      </c>
      <c r="C58" s="141" t="s">
        <v>100</v>
      </c>
      <c r="D58" s="138">
        <f t="shared" si="2"/>
        <v>58608211</v>
      </c>
      <c r="E58" s="138">
        <v>58554284</v>
      </c>
      <c r="F58" s="138">
        <v>19473</v>
      </c>
      <c r="G58" s="138"/>
      <c r="H58" s="138">
        <v>34454</v>
      </c>
      <c r="I58" s="138"/>
    </row>
    <row r="59" spans="1:9" ht="12.75" customHeight="1" x14ac:dyDescent="0.2">
      <c r="A59" s="139">
        <v>50</v>
      </c>
      <c r="B59" s="142" t="s">
        <v>101</v>
      </c>
      <c r="C59" s="141" t="s">
        <v>102</v>
      </c>
      <c r="D59" s="138">
        <f t="shared" si="2"/>
        <v>81269857</v>
      </c>
      <c r="E59" s="138">
        <v>81269857</v>
      </c>
      <c r="F59" s="138"/>
      <c r="G59" s="138"/>
      <c r="H59" s="138"/>
      <c r="I59" s="138"/>
    </row>
    <row r="60" spans="1:9" x14ac:dyDescent="0.2">
      <c r="A60" s="139">
        <v>51</v>
      </c>
      <c r="B60" s="219" t="s">
        <v>103</v>
      </c>
      <c r="C60" s="141" t="s">
        <v>104</v>
      </c>
      <c r="D60" s="138">
        <f t="shared" si="2"/>
        <v>29981863</v>
      </c>
      <c r="E60" s="138">
        <v>29981863</v>
      </c>
      <c r="F60" s="138"/>
      <c r="G60" s="138"/>
      <c r="H60" s="138"/>
      <c r="I60" s="138"/>
    </row>
    <row r="61" spans="1:9" x14ac:dyDescent="0.2">
      <c r="A61" s="139">
        <v>52</v>
      </c>
      <c r="B61" s="142" t="s">
        <v>105</v>
      </c>
      <c r="C61" s="141" t="s">
        <v>106</v>
      </c>
      <c r="D61" s="138">
        <f t="shared" si="2"/>
        <v>52246196</v>
      </c>
      <c r="E61" s="138">
        <v>52184422</v>
      </c>
      <c r="F61" s="138">
        <v>61774</v>
      </c>
      <c r="G61" s="138"/>
      <c r="H61" s="138"/>
      <c r="I61" s="138"/>
    </row>
    <row r="62" spans="1:9" x14ac:dyDescent="0.2">
      <c r="A62" s="139">
        <v>53</v>
      </c>
      <c r="B62" s="219" t="s">
        <v>107</v>
      </c>
      <c r="C62" s="141" t="s">
        <v>108</v>
      </c>
      <c r="D62" s="138">
        <f t="shared" si="2"/>
        <v>74068168</v>
      </c>
      <c r="E62" s="138">
        <v>74068168</v>
      </c>
      <c r="F62" s="138"/>
      <c r="G62" s="138"/>
      <c r="H62" s="138"/>
      <c r="I62" s="138"/>
    </row>
    <row r="63" spans="1:9" x14ac:dyDescent="0.2">
      <c r="A63" s="139">
        <v>54</v>
      </c>
      <c r="B63" s="219" t="s">
        <v>109</v>
      </c>
      <c r="C63" s="141" t="s">
        <v>110</v>
      </c>
      <c r="D63" s="138">
        <f t="shared" si="2"/>
        <v>473761472</v>
      </c>
      <c r="E63" s="138">
        <v>265991705</v>
      </c>
      <c r="F63" s="138">
        <v>3160016</v>
      </c>
      <c r="G63" s="138"/>
      <c r="H63" s="138">
        <v>204609751</v>
      </c>
      <c r="I63" s="138"/>
    </row>
    <row r="64" spans="1:9" x14ac:dyDescent="0.2">
      <c r="A64" s="139">
        <v>55</v>
      </c>
      <c r="B64" s="219" t="s">
        <v>111</v>
      </c>
      <c r="C64" s="141" t="s">
        <v>112</v>
      </c>
      <c r="D64" s="138">
        <f t="shared" si="2"/>
        <v>51540646</v>
      </c>
      <c r="E64" s="138">
        <v>51509003</v>
      </c>
      <c r="F64" s="138">
        <v>31643</v>
      </c>
      <c r="G64" s="138"/>
      <c r="H64" s="138"/>
      <c r="I64" s="138"/>
    </row>
    <row r="65" spans="1:9" x14ac:dyDescent="0.2">
      <c r="A65" s="139">
        <v>56</v>
      </c>
      <c r="B65" s="219" t="s">
        <v>113</v>
      </c>
      <c r="C65" s="141" t="s">
        <v>114</v>
      </c>
      <c r="D65" s="138">
        <f t="shared" si="2"/>
        <v>0</v>
      </c>
      <c r="E65" s="138"/>
      <c r="F65" s="138"/>
      <c r="G65" s="138"/>
      <c r="H65" s="138"/>
      <c r="I65" s="138"/>
    </row>
    <row r="66" spans="1:9" ht="17.25" customHeight="1" x14ac:dyDescent="0.2">
      <c r="A66" s="139">
        <v>57</v>
      </c>
      <c r="B66" s="219" t="s">
        <v>115</v>
      </c>
      <c r="C66" s="141" t="s">
        <v>116</v>
      </c>
      <c r="D66" s="138">
        <f t="shared" si="2"/>
        <v>118526627</v>
      </c>
      <c r="E66" s="138">
        <v>58658119</v>
      </c>
      <c r="F66" s="138"/>
      <c r="G66" s="138"/>
      <c r="H66" s="138"/>
      <c r="I66" s="138">
        <v>59868508</v>
      </c>
    </row>
    <row r="67" spans="1:9" ht="15" customHeight="1" x14ac:dyDescent="0.2">
      <c r="A67" s="139">
        <v>58</v>
      </c>
      <c r="B67" s="219" t="s">
        <v>117</v>
      </c>
      <c r="C67" s="141" t="s">
        <v>118</v>
      </c>
      <c r="D67" s="138">
        <f t="shared" si="2"/>
        <v>0</v>
      </c>
      <c r="E67" s="138"/>
      <c r="F67" s="138"/>
      <c r="G67" s="138"/>
      <c r="H67" s="138"/>
      <c r="I67" s="138"/>
    </row>
    <row r="68" spans="1:9" ht="16.5" customHeight="1" x14ac:dyDescent="0.2">
      <c r="A68" s="139">
        <v>59</v>
      </c>
      <c r="B68" s="142" t="s">
        <v>119</v>
      </c>
      <c r="C68" s="141" t="s">
        <v>369</v>
      </c>
      <c r="D68" s="138">
        <f t="shared" si="2"/>
        <v>0</v>
      </c>
      <c r="E68" s="138"/>
      <c r="F68" s="138"/>
      <c r="G68" s="138"/>
      <c r="H68" s="138"/>
      <c r="I68" s="138"/>
    </row>
    <row r="69" spans="1:9" ht="17.25" customHeight="1" x14ac:dyDescent="0.2">
      <c r="A69" s="139">
        <v>60</v>
      </c>
      <c r="B69" s="140" t="s">
        <v>121</v>
      </c>
      <c r="C69" s="141" t="s">
        <v>122</v>
      </c>
      <c r="D69" s="138">
        <f t="shared" si="2"/>
        <v>0</v>
      </c>
      <c r="E69" s="138"/>
      <c r="F69" s="138"/>
      <c r="G69" s="138"/>
      <c r="H69" s="138"/>
      <c r="I69" s="138"/>
    </row>
    <row r="70" spans="1:9" ht="12.75" customHeight="1" x14ac:dyDescent="0.2">
      <c r="A70" s="139">
        <v>61</v>
      </c>
      <c r="B70" s="142" t="s">
        <v>123</v>
      </c>
      <c r="C70" s="141" t="s">
        <v>370</v>
      </c>
      <c r="D70" s="138">
        <f t="shared" si="2"/>
        <v>0</v>
      </c>
      <c r="E70" s="138"/>
      <c r="F70" s="138"/>
      <c r="G70" s="138"/>
      <c r="H70" s="138"/>
      <c r="I70" s="138"/>
    </row>
    <row r="71" spans="1:9" ht="27.75" customHeight="1" x14ac:dyDescent="0.2">
      <c r="A71" s="139">
        <v>62</v>
      </c>
      <c r="B71" s="219" t="s">
        <v>125</v>
      </c>
      <c r="C71" s="141" t="s">
        <v>126</v>
      </c>
      <c r="D71" s="138">
        <f t="shared" si="2"/>
        <v>0</v>
      </c>
      <c r="E71" s="138"/>
      <c r="F71" s="138"/>
      <c r="G71" s="138"/>
      <c r="H71" s="138"/>
      <c r="I71" s="138"/>
    </row>
    <row r="72" spans="1:9" ht="25.5" x14ac:dyDescent="0.2">
      <c r="A72" s="139">
        <v>63</v>
      </c>
      <c r="B72" s="140" t="s">
        <v>127</v>
      </c>
      <c r="C72" s="141" t="s">
        <v>371</v>
      </c>
      <c r="D72" s="138">
        <f t="shared" si="2"/>
        <v>0</v>
      </c>
      <c r="E72" s="138"/>
      <c r="F72" s="138"/>
      <c r="G72" s="138"/>
      <c r="H72" s="138"/>
      <c r="I72" s="138"/>
    </row>
    <row r="73" spans="1:9" ht="25.5" x14ac:dyDescent="0.2">
      <c r="A73" s="139">
        <v>64</v>
      </c>
      <c r="B73" s="140" t="s">
        <v>129</v>
      </c>
      <c r="C73" s="141" t="s">
        <v>372</v>
      </c>
      <c r="D73" s="138">
        <f t="shared" si="2"/>
        <v>0</v>
      </c>
      <c r="E73" s="138"/>
      <c r="F73" s="138"/>
      <c r="G73" s="138"/>
      <c r="H73" s="138"/>
      <c r="I73" s="138"/>
    </row>
    <row r="74" spans="1:9" x14ac:dyDescent="0.2">
      <c r="A74" s="139">
        <v>65</v>
      </c>
      <c r="B74" s="142" t="s">
        <v>131</v>
      </c>
      <c r="C74" s="141" t="s">
        <v>373</v>
      </c>
      <c r="D74" s="138">
        <f t="shared" si="2"/>
        <v>0</v>
      </c>
      <c r="E74" s="138"/>
      <c r="F74" s="138"/>
      <c r="G74" s="138"/>
      <c r="H74" s="138"/>
      <c r="I74" s="138"/>
    </row>
    <row r="75" spans="1:9" x14ac:dyDescent="0.2">
      <c r="A75" s="139">
        <v>66</v>
      </c>
      <c r="B75" s="140" t="s">
        <v>133</v>
      </c>
      <c r="C75" s="141" t="s">
        <v>374</v>
      </c>
      <c r="D75" s="138">
        <f t="shared" ref="D75:D138" si="3">SUM(E75:I75)</f>
        <v>0</v>
      </c>
      <c r="E75" s="138"/>
      <c r="F75" s="138"/>
      <c r="G75" s="138"/>
      <c r="H75" s="138"/>
      <c r="I75" s="138"/>
    </row>
    <row r="76" spans="1:9" x14ac:dyDescent="0.2">
      <c r="A76" s="139">
        <v>67</v>
      </c>
      <c r="B76" s="142" t="s">
        <v>135</v>
      </c>
      <c r="C76" s="141" t="s">
        <v>375</v>
      </c>
      <c r="D76" s="138">
        <f t="shared" si="3"/>
        <v>0</v>
      </c>
      <c r="E76" s="138"/>
      <c r="F76" s="138"/>
      <c r="G76" s="138"/>
      <c r="H76" s="138"/>
      <c r="I76" s="138"/>
    </row>
    <row r="77" spans="1:9" x14ac:dyDescent="0.2">
      <c r="A77" s="139">
        <v>68</v>
      </c>
      <c r="B77" s="142" t="s">
        <v>137</v>
      </c>
      <c r="C77" s="141" t="s">
        <v>376</v>
      </c>
      <c r="D77" s="138">
        <f t="shared" si="3"/>
        <v>0</v>
      </c>
      <c r="E77" s="138"/>
      <c r="F77" s="138"/>
      <c r="G77" s="138"/>
      <c r="H77" s="138"/>
      <c r="I77" s="138"/>
    </row>
    <row r="78" spans="1:9" x14ac:dyDescent="0.2">
      <c r="A78" s="139">
        <v>69</v>
      </c>
      <c r="B78" s="142" t="s">
        <v>139</v>
      </c>
      <c r="C78" s="141" t="s">
        <v>377</v>
      </c>
      <c r="D78" s="138">
        <f t="shared" si="3"/>
        <v>0</v>
      </c>
      <c r="E78" s="138"/>
      <c r="F78" s="138"/>
      <c r="G78" s="138"/>
      <c r="H78" s="138"/>
      <c r="I78" s="138"/>
    </row>
    <row r="79" spans="1:9" x14ac:dyDescent="0.2">
      <c r="A79" s="139">
        <v>70</v>
      </c>
      <c r="B79" s="219" t="s">
        <v>141</v>
      </c>
      <c r="C79" s="141" t="s">
        <v>142</v>
      </c>
      <c r="D79" s="138">
        <f t="shared" si="3"/>
        <v>0</v>
      </c>
      <c r="E79" s="138"/>
      <c r="F79" s="138"/>
      <c r="G79" s="138"/>
      <c r="H79" s="138"/>
      <c r="I79" s="138"/>
    </row>
    <row r="80" spans="1:9" x14ac:dyDescent="0.2">
      <c r="A80" s="139">
        <v>71</v>
      </c>
      <c r="B80" s="142" t="s">
        <v>143</v>
      </c>
      <c r="C80" s="141" t="s">
        <v>144</v>
      </c>
      <c r="D80" s="138">
        <f t="shared" si="3"/>
        <v>0</v>
      </c>
      <c r="E80" s="138"/>
      <c r="F80" s="138"/>
      <c r="G80" s="138"/>
      <c r="H80" s="138"/>
      <c r="I80" s="138"/>
    </row>
    <row r="81" spans="1:9" x14ac:dyDescent="0.2">
      <c r="A81" s="139">
        <v>72</v>
      </c>
      <c r="B81" s="219" t="s">
        <v>145</v>
      </c>
      <c r="C81" s="141" t="s">
        <v>146</v>
      </c>
      <c r="D81" s="138">
        <f t="shared" si="3"/>
        <v>0</v>
      </c>
      <c r="E81" s="138"/>
      <c r="F81" s="138"/>
      <c r="G81" s="138"/>
      <c r="H81" s="138"/>
      <c r="I81" s="138"/>
    </row>
    <row r="82" spans="1:9" x14ac:dyDescent="0.2">
      <c r="A82" s="139">
        <v>73</v>
      </c>
      <c r="B82" s="142" t="s">
        <v>147</v>
      </c>
      <c r="C82" s="141" t="s">
        <v>378</v>
      </c>
      <c r="D82" s="138">
        <f t="shared" si="3"/>
        <v>0</v>
      </c>
      <c r="E82" s="138"/>
      <c r="F82" s="138"/>
      <c r="G82" s="138"/>
      <c r="H82" s="138"/>
      <c r="I82" s="138"/>
    </row>
    <row r="83" spans="1:9" x14ac:dyDescent="0.2">
      <c r="A83" s="139">
        <v>74</v>
      </c>
      <c r="B83" s="219" t="s">
        <v>149</v>
      </c>
      <c r="C83" s="141" t="s">
        <v>150</v>
      </c>
      <c r="D83" s="138">
        <f t="shared" si="3"/>
        <v>0</v>
      </c>
      <c r="E83" s="138"/>
      <c r="F83" s="138"/>
      <c r="G83" s="138"/>
      <c r="H83" s="138"/>
      <c r="I83" s="138"/>
    </row>
    <row r="84" spans="1:9" x14ac:dyDescent="0.2">
      <c r="A84" s="139">
        <v>75</v>
      </c>
      <c r="B84" s="219" t="s">
        <v>151</v>
      </c>
      <c r="C84" s="141" t="s">
        <v>152</v>
      </c>
      <c r="D84" s="138">
        <f t="shared" si="3"/>
        <v>0</v>
      </c>
      <c r="E84" s="138"/>
      <c r="F84" s="138"/>
      <c r="G84" s="138"/>
      <c r="H84" s="138"/>
      <c r="I84" s="138"/>
    </row>
    <row r="85" spans="1:9" ht="25.5" x14ac:dyDescent="0.2">
      <c r="A85" s="139">
        <v>76</v>
      </c>
      <c r="B85" s="142" t="s">
        <v>153</v>
      </c>
      <c r="C85" s="141" t="s">
        <v>379</v>
      </c>
      <c r="D85" s="138">
        <f t="shared" si="3"/>
        <v>0</v>
      </c>
      <c r="E85" s="138"/>
      <c r="F85" s="138"/>
      <c r="G85" s="138"/>
      <c r="H85" s="138"/>
      <c r="I85" s="138"/>
    </row>
    <row r="86" spans="1:9" ht="25.5" x14ac:dyDescent="0.2">
      <c r="A86" s="139">
        <v>77</v>
      </c>
      <c r="B86" s="140" t="s">
        <v>155</v>
      </c>
      <c r="C86" s="141" t="s">
        <v>380</v>
      </c>
      <c r="D86" s="138">
        <f t="shared" si="3"/>
        <v>0</v>
      </c>
      <c r="E86" s="138"/>
      <c r="F86" s="138"/>
      <c r="G86" s="138"/>
      <c r="H86" s="138"/>
      <c r="I86" s="138"/>
    </row>
    <row r="87" spans="1:9" ht="25.5" x14ac:dyDescent="0.2">
      <c r="A87" s="139">
        <v>78</v>
      </c>
      <c r="B87" s="142" t="s">
        <v>157</v>
      </c>
      <c r="C87" s="141" t="s">
        <v>381</v>
      </c>
      <c r="D87" s="138">
        <f t="shared" si="3"/>
        <v>0</v>
      </c>
      <c r="E87" s="138"/>
      <c r="F87" s="138"/>
      <c r="G87" s="138"/>
      <c r="H87" s="138"/>
      <c r="I87" s="138"/>
    </row>
    <row r="88" spans="1:9" ht="25.5" x14ac:dyDescent="0.2">
      <c r="A88" s="139">
        <v>79</v>
      </c>
      <c r="B88" s="142" t="s">
        <v>159</v>
      </c>
      <c r="C88" s="141" t="s">
        <v>382</v>
      </c>
      <c r="D88" s="138">
        <f t="shared" si="3"/>
        <v>0</v>
      </c>
      <c r="E88" s="138"/>
      <c r="F88" s="138"/>
      <c r="G88" s="138"/>
      <c r="H88" s="138"/>
      <c r="I88" s="138"/>
    </row>
    <row r="89" spans="1:9" ht="25.5" x14ac:dyDescent="0.2">
      <c r="A89" s="139">
        <v>80</v>
      </c>
      <c r="B89" s="140" t="s">
        <v>161</v>
      </c>
      <c r="C89" s="141" t="s">
        <v>383</v>
      </c>
      <c r="D89" s="138">
        <f t="shared" si="3"/>
        <v>0</v>
      </c>
      <c r="E89" s="138"/>
      <c r="F89" s="138"/>
      <c r="G89" s="138"/>
      <c r="H89" s="138"/>
      <c r="I89" s="138"/>
    </row>
    <row r="90" spans="1:9" ht="25.5" x14ac:dyDescent="0.2">
      <c r="A90" s="139">
        <v>81</v>
      </c>
      <c r="B90" s="140" t="s">
        <v>163</v>
      </c>
      <c r="C90" s="141" t="s">
        <v>384</v>
      </c>
      <c r="D90" s="138">
        <f t="shared" si="3"/>
        <v>0</v>
      </c>
      <c r="E90" s="138"/>
      <c r="F90" s="138"/>
      <c r="G90" s="138"/>
      <c r="H90" s="138"/>
      <c r="I90" s="138"/>
    </row>
    <row r="91" spans="1:9" ht="25.5" x14ac:dyDescent="0.2">
      <c r="A91" s="139">
        <v>82</v>
      </c>
      <c r="B91" s="140" t="s">
        <v>165</v>
      </c>
      <c r="C91" s="141" t="s">
        <v>385</v>
      </c>
      <c r="D91" s="138">
        <f t="shared" si="3"/>
        <v>0</v>
      </c>
      <c r="E91" s="138"/>
      <c r="F91" s="138"/>
      <c r="G91" s="138"/>
      <c r="H91" s="138"/>
      <c r="I91" s="138"/>
    </row>
    <row r="92" spans="1:9" x14ac:dyDescent="0.2">
      <c r="A92" s="139">
        <v>83</v>
      </c>
      <c r="B92" s="219" t="s">
        <v>167</v>
      </c>
      <c r="C92" s="141" t="s">
        <v>168</v>
      </c>
      <c r="D92" s="138">
        <f t="shared" si="3"/>
        <v>771660694</v>
      </c>
      <c r="E92" s="138">
        <v>79283675</v>
      </c>
      <c r="F92" s="138">
        <v>82541</v>
      </c>
      <c r="G92" s="138"/>
      <c r="H92" s="138">
        <v>692294478</v>
      </c>
      <c r="I92" s="138"/>
    </row>
    <row r="93" spans="1:9" x14ac:dyDescent="0.2">
      <c r="A93" s="139">
        <v>84</v>
      </c>
      <c r="B93" s="140" t="s">
        <v>169</v>
      </c>
      <c r="C93" s="141" t="s">
        <v>386</v>
      </c>
      <c r="D93" s="138">
        <f t="shared" si="3"/>
        <v>242727297</v>
      </c>
      <c r="E93" s="138">
        <v>37133824</v>
      </c>
      <c r="F93" s="138"/>
      <c r="G93" s="138">
        <v>10316939</v>
      </c>
      <c r="H93" s="138">
        <v>195276534</v>
      </c>
      <c r="I93" s="138"/>
    </row>
    <row r="94" spans="1:9" x14ac:dyDescent="0.2">
      <c r="A94" s="139">
        <v>85</v>
      </c>
      <c r="B94" s="219" t="s">
        <v>171</v>
      </c>
      <c r="C94" s="141" t="s">
        <v>172</v>
      </c>
      <c r="D94" s="138">
        <f t="shared" si="3"/>
        <v>712780176</v>
      </c>
      <c r="E94" s="138">
        <v>166124966</v>
      </c>
      <c r="F94" s="138"/>
      <c r="G94" s="138"/>
      <c r="H94" s="138">
        <v>543106540</v>
      </c>
      <c r="I94" s="138">
        <v>3548670</v>
      </c>
    </row>
    <row r="95" spans="1:9" x14ac:dyDescent="0.2">
      <c r="A95" s="139">
        <v>86</v>
      </c>
      <c r="B95" s="140" t="s">
        <v>173</v>
      </c>
      <c r="C95" s="141" t="s">
        <v>174</v>
      </c>
      <c r="D95" s="138">
        <f t="shared" si="3"/>
        <v>14940408</v>
      </c>
      <c r="E95" s="138">
        <v>14940408</v>
      </c>
      <c r="F95" s="138"/>
      <c r="G95" s="138"/>
      <c r="H95" s="138"/>
      <c r="I95" s="138"/>
    </row>
    <row r="96" spans="1:9" x14ac:dyDescent="0.2">
      <c r="A96" s="139">
        <v>87</v>
      </c>
      <c r="B96" s="140" t="s">
        <v>175</v>
      </c>
      <c r="C96" s="141" t="s">
        <v>387</v>
      </c>
      <c r="D96" s="138">
        <f t="shared" si="3"/>
        <v>353090688</v>
      </c>
      <c r="E96" s="138">
        <v>101001632</v>
      </c>
      <c r="F96" s="138"/>
      <c r="G96" s="138">
        <v>13857518</v>
      </c>
      <c r="H96" s="138">
        <v>225152639</v>
      </c>
      <c r="I96" s="138">
        <v>13078899</v>
      </c>
    </row>
    <row r="97" spans="1:9" ht="13.5" customHeight="1" x14ac:dyDescent="0.2">
      <c r="A97" s="139">
        <v>88</v>
      </c>
      <c r="B97" s="140" t="s">
        <v>177</v>
      </c>
      <c r="C97" s="141" t="s">
        <v>178</v>
      </c>
      <c r="D97" s="138">
        <f t="shared" si="3"/>
        <v>651545084</v>
      </c>
      <c r="E97" s="138">
        <v>323836086</v>
      </c>
      <c r="F97" s="138">
        <v>71987169</v>
      </c>
      <c r="G97" s="138">
        <v>21218804</v>
      </c>
      <c r="H97" s="138">
        <v>184667419</v>
      </c>
      <c r="I97" s="138">
        <v>49835606</v>
      </c>
    </row>
    <row r="98" spans="1:9" ht="14.25" customHeight="1" x14ac:dyDescent="0.2">
      <c r="A98" s="139">
        <v>89</v>
      </c>
      <c r="B98" s="140" t="s">
        <v>179</v>
      </c>
      <c r="C98" s="141" t="s">
        <v>180</v>
      </c>
      <c r="D98" s="138">
        <f t="shared" si="3"/>
        <v>590800252</v>
      </c>
      <c r="E98" s="138">
        <v>350147260</v>
      </c>
      <c r="F98" s="138"/>
      <c r="G98" s="138">
        <v>156629704</v>
      </c>
      <c r="H98" s="138">
        <v>11095911</v>
      </c>
      <c r="I98" s="138">
        <v>72927377</v>
      </c>
    </row>
    <row r="99" spans="1:9" x14ac:dyDescent="0.2">
      <c r="A99" s="139">
        <v>90</v>
      </c>
      <c r="B99" s="140" t="s">
        <v>181</v>
      </c>
      <c r="C99" s="141" t="s">
        <v>368</v>
      </c>
      <c r="D99" s="138">
        <f t="shared" si="3"/>
        <v>1585093494</v>
      </c>
      <c r="E99" s="138">
        <v>382534099</v>
      </c>
      <c r="F99" s="138">
        <v>168698</v>
      </c>
      <c r="G99" s="138">
        <v>29888339</v>
      </c>
      <c r="H99" s="138">
        <v>956058671</v>
      </c>
      <c r="I99" s="138">
        <v>216443687</v>
      </c>
    </row>
    <row r="100" spans="1:9" x14ac:dyDescent="0.2">
      <c r="A100" s="139">
        <v>91</v>
      </c>
      <c r="B100" s="140" t="s">
        <v>183</v>
      </c>
      <c r="C100" s="141" t="s">
        <v>184</v>
      </c>
      <c r="D100" s="138">
        <f t="shared" si="3"/>
        <v>301311376</v>
      </c>
      <c r="E100" s="138">
        <v>275153642</v>
      </c>
      <c r="F100" s="138"/>
      <c r="G100" s="138"/>
      <c r="H100" s="138"/>
      <c r="I100" s="138">
        <v>26157734</v>
      </c>
    </row>
    <row r="101" spans="1:9" x14ac:dyDescent="0.2">
      <c r="A101" s="139">
        <v>92</v>
      </c>
      <c r="B101" s="142" t="s">
        <v>185</v>
      </c>
      <c r="C101" s="141" t="s">
        <v>388</v>
      </c>
      <c r="D101" s="138">
        <f t="shared" si="3"/>
        <v>0</v>
      </c>
      <c r="E101" s="138"/>
      <c r="F101" s="138"/>
      <c r="G101" s="138"/>
      <c r="H101" s="138"/>
      <c r="I101" s="138"/>
    </row>
    <row r="102" spans="1:9" x14ac:dyDescent="0.2">
      <c r="A102" s="139">
        <v>93</v>
      </c>
      <c r="B102" s="219" t="s">
        <v>187</v>
      </c>
      <c r="C102" s="141" t="s">
        <v>188</v>
      </c>
      <c r="D102" s="138">
        <f t="shared" si="3"/>
        <v>146668103</v>
      </c>
      <c r="E102" s="138">
        <v>9805687</v>
      </c>
      <c r="F102" s="138">
        <v>154659</v>
      </c>
      <c r="G102" s="138">
        <v>67929</v>
      </c>
      <c r="H102" s="138">
        <v>133694358</v>
      </c>
      <c r="I102" s="138">
        <v>2945470</v>
      </c>
    </row>
    <row r="103" spans="1:9" ht="25.5" x14ac:dyDescent="0.2">
      <c r="A103" s="139">
        <v>94</v>
      </c>
      <c r="B103" s="142" t="s">
        <v>189</v>
      </c>
      <c r="C103" s="141" t="s">
        <v>190</v>
      </c>
      <c r="D103" s="138">
        <f t="shared" si="3"/>
        <v>0</v>
      </c>
      <c r="E103" s="138"/>
      <c r="F103" s="138"/>
      <c r="G103" s="138"/>
      <c r="H103" s="138"/>
      <c r="I103" s="138"/>
    </row>
    <row r="104" spans="1:9" x14ac:dyDescent="0.2">
      <c r="A104" s="139">
        <v>95</v>
      </c>
      <c r="B104" s="142" t="s">
        <v>191</v>
      </c>
      <c r="C104" s="141" t="s">
        <v>192</v>
      </c>
      <c r="D104" s="138">
        <f t="shared" si="3"/>
        <v>0</v>
      </c>
      <c r="E104" s="138"/>
      <c r="F104" s="138"/>
      <c r="G104" s="138"/>
      <c r="H104" s="138"/>
      <c r="I104" s="138"/>
    </row>
    <row r="105" spans="1:9" x14ac:dyDescent="0.2">
      <c r="A105" s="139">
        <v>96</v>
      </c>
      <c r="B105" s="219" t="s">
        <v>193</v>
      </c>
      <c r="C105" s="141" t="s">
        <v>194</v>
      </c>
      <c r="D105" s="138">
        <f t="shared" si="3"/>
        <v>212842971</v>
      </c>
      <c r="E105" s="138">
        <v>189917798</v>
      </c>
      <c r="F105" s="138">
        <v>195515</v>
      </c>
      <c r="G105" s="138">
        <v>22729658</v>
      </c>
      <c r="H105" s="138"/>
      <c r="I105" s="138"/>
    </row>
    <row r="106" spans="1:9" x14ac:dyDescent="0.2">
      <c r="A106" s="139">
        <v>97</v>
      </c>
      <c r="B106" s="142" t="s">
        <v>195</v>
      </c>
      <c r="C106" s="141" t="s">
        <v>196</v>
      </c>
      <c r="D106" s="138">
        <f t="shared" si="3"/>
        <v>35212126</v>
      </c>
      <c r="E106" s="138">
        <v>35212126</v>
      </c>
      <c r="F106" s="138"/>
      <c r="G106" s="138"/>
      <c r="H106" s="138"/>
      <c r="I106" s="138"/>
    </row>
    <row r="107" spans="1:9" x14ac:dyDescent="0.2">
      <c r="A107" s="139">
        <v>98</v>
      </c>
      <c r="B107" s="219" t="s">
        <v>197</v>
      </c>
      <c r="C107" s="141" t="s">
        <v>198</v>
      </c>
      <c r="D107" s="138">
        <f t="shared" si="3"/>
        <v>34693536</v>
      </c>
      <c r="E107" s="138">
        <v>34693536</v>
      </c>
      <c r="F107" s="138"/>
      <c r="G107" s="138"/>
      <c r="H107" s="138"/>
      <c r="I107" s="138"/>
    </row>
    <row r="108" spans="1:9" x14ac:dyDescent="0.2">
      <c r="A108" s="139">
        <v>99</v>
      </c>
      <c r="B108" s="219" t="s">
        <v>199</v>
      </c>
      <c r="C108" s="141" t="s">
        <v>200</v>
      </c>
      <c r="D108" s="138">
        <f t="shared" si="3"/>
        <v>124225109</v>
      </c>
      <c r="E108" s="138">
        <v>83885367</v>
      </c>
      <c r="F108" s="138"/>
      <c r="G108" s="138"/>
      <c r="H108" s="138">
        <v>40339742</v>
      </c>
      <c r="I108" s="138"/>
    </row>
    <row r="109" spans="1:9" x14ac:dyDescent="0.2">
      <c r="A109" s="139">
        <v>100</v>
      </c>
      <c r="B109" s="142" t="s">
        <v>201</v>
      </c>
      <c r="C109" s="141" t="s">
        <v>202</v>
      </c>
      <c r="D109" s="138">
        <f t="shared" si="3"/>
        <v>47044910</v>
      </c>
      <c r="E109" s="138">
        <v>47044910</v>
      </c>
      <c r="F109" s="138"/>
      <c r="G109" s="138"/>
      <c r="H109" s="138"/>
      <c r="I109" s="138"/>
    </row>
    <row r="110" spans="1:9" x14ac:dyDescent="0.2">
      <c r="A110" s="139">
        <v>101</v>
      </c>
      <c r="B110" s="142" t="s">
        <v>203</v>
      </c>
      <c r="C110" s="141" t="s">
        <v>204</v>
      </c>
      <c r="D110" s="138">
        <f t="shared" si="3"/>
        <v>74337406</v>
      </c>
      <c r="E110" s="138">
        <v>74335534</v>
      </c>
      <c r="F110" s="138">
        <v>1872</v>
      </c>
      <c r="G110" s="138"/>
      <c r="H110" s="138"/>
      <c r="I110" s="138"/>
    </row>
    <row r="111" spans="1:9" x14ac:dyDescent="0.2">
      <c r="A111" s="139">
        <v>102</v>
      </c>
      <c r="B111" s="140" t="s">
        <v>205</v>
      </c>
      <c r="C111" s="141" t="s">
        <v>206</v>
      </c>
      <c r="D111" s="138">
        <f t="shared" si="3"/>
        <v>90438130</v>
      </c>
      <c r="E111" s="138">
        <v>45551470</v>
      </c>
      <c r="F111" s="138"/>
      <c r="G111" s="138"/>
      <c r="H111" s="138">
        <v>44886660</v>
      </c>
      <c r="I111" s="138"/>
    </row>
    <row r="112" spans="1:9" x14ac:dyDescent="0.2">
      <c r="A112" s="139">
        <v>103</v>
      </c>
      <c r="B112" s="140" t="s">
        <v>207</v>
      </c>
      <c r="C112" s="141" t="s">
        <v>208</v>
      </c>
      <c r="D112" s="138">
        <f t="shared" si="3"/>
        <v>89865083</v>
      </c>
      <c r="E112" s="138">
        <v>89835242</v>
      </c>
      <c r="F112" s="138">
        <v>29841</v>
      </c>
      <c r="G112" s="138"/>
      <c r="H112" s="138"/>
      <c r="I112" s="138"/>
    </row>
    <row r="113" spans="1:9" x14ac:dyDescent="0.2">
      <c r="A113" s="139">
        <v>104</v>
      </c>
      <c r="B113" s="219" t="s">
        <v>209</v>
      </c>
      <c r="C113" s="141" t="s">
        <v>210</v>
      </c>
      <c r="D113" s="138">
        <f t="shared" si="3"/>
        <v>44590987</v>
      </c>
      <c r="E113" s="138">
        <v>24583026</v>
      </c>
      <c r="F113" s="138"/>
      <c r="G113" s="138"/>
      <c r="H113" s="138">
        <v>20007961</v>
      </c>
      <c r="I113" s="138"/>
    </row>
    <row r="114" spans="1:9" x14ac:dyDescent="0.2">
      <c r="A114" s="139">
        <v>105</v>
      </c>
      <c r="B114" s="140" t="s">
        <v>211</v>
      </c>
      <c r="C114" s="141" t="s">
        <v>212</v>
      </c>
      <c r="D114" s="138">
        <f t="shared" si="3"/>
        <v>41874161</v>
      </c>
      <c r="E114" s="138">
        <v>41874161</v>
      </c>
      <c r="F114" s="138"/>
      <c r="G114" s="138"/>
      <c r="H114" s="138"/>
      <c r="I114" s="138"/>
    </row>
    <row r="115" spans="1:9" x14ac:dyDescent="0.2">
      <c r="A115" s="139">
        <v>106</v>
      </c>
      <c r="B115" s="140" t="s">
        <v>213</v>
      </c>
      <c r="C115" s="141" t="s">
        <v>214</v>
      </c>
      <c r="D115" s="138">
        <f t="shared" si="3"/>
        <v>75192556</v>
      </c>
      <c r="E115" s="138">
        <v>74534256</v>
      </c>
      <c r="F115" s="138">
        <v>658300</v>
      </c>
      <c r="G115" s="138"/>
      <c r="H115" s="138"/>
      <c r="I115" s="138"/>
    </row>
    <row r="116" spans="1:9" x14ac:dyDescent="0.2">
      <c r="A116" s="139">
        <v>107</v>
      </c>
      <c r="B116" s="142" t="s">
        <v>215</v>
      </c>
      <c r="C116" s="141" t="s">
        <v>216</v>
      </c>
      <c r="D116" s="138">
        <f t="shared" si="3"/>
        <v>234718113</v>
      </c>
      <c r="E116" s="138">
        <v>126549478</v>
      </c>
      <c r="F116" s="138">
        <v>3316354</v>
      </c>
      <c r="G116" s="138">
        <v>10459637</v>
      </c>
      <c r="H116" s="138">
        <v>57678819</v>
      </c>
      <c r="I116" s="138">
        <v>36713825</v>
      </c>
    </row>
    <row r="117" spans="1:9" ht="12" customHeight="1" x14ac:dyDescent="0.2">
      <c r="A117" s="139">
        <v>108</v>
      </c>
      <c r="B117" s="219" t="s">
        <v>217</v>
      </c>
      <c r="C117" s="141" t="s">
        <v>218</v>
      </c>
      <c r="D117" s="138">
        <f t="shared" si="3"/>
        <v>34677451</v>
      </c>
      <c r="E117" s="138">
        <v>34675111</v>
      </c>
      <c r="F117" s="138">
        <v>2340</v>
      </c>
      <c r="G117" s="138"/>
      <c r="H117" s="138"/>
      <c r="I117" s="138"/>
    </row>
    <row r="118" spans="1:9" x14ac:dyDescent="0.2">
      <c r="A118" s="139">
        <v>109</v>
      </c>
      <c r="B118" s="219" t="s">
        <v>219</v>
      </c>
      <c r="C118" s="141" t="s">
        <v>220</v>
      </c>
      <c r="D118" s="138">
        <f t="shared" si="3"/>
        <v>52375292</v>
      </c>
      <c r="E118" s="138">
        <v>52375292</v>
      </c>
      <c r="F118" s="138"/>
      <c r="G118" s="138"/>
      <c r="H118" s="138"/>
      <c r="I118" s="138"/>
    </row>
    <row r="119" spans="1:9" x14ac:dyDescent="0.2">
      <c r="A119" s="139">
        <v>110</v>
      </c>
      <c r="B119" s="140" t="s">
        <v>221</v>
      </c>
      <c r="C119" s="141" t="s">
        <v>222</v>
      </c>
      <c r="D119" s="138">
        <f t="shared" si="3"/>
        <v>121665718</v>
      </c>
      <c r="E119" s="138">
        <v>65201493</v>
      </c>
      <c r="F119" s="138"/>
      <c r="G119" s="138"/>
      <c r="H119" s="138">
        <v>56464225</v>
      </c>
      <c r="I119" s="138"/>
    </row>
    <row r="120" spans="1:9" x14ac:dyDescent="0.2">
      <c r="A120" s="139">
        <v>111</v>
      </c>
      <c r="B120" s="142" t="s">
        <v>223</v>
      </c>
      <c r="C120" s="141" t="s">
        <v>224</v>
      </c>
      <c r="D120" s="138">
        <f t="shared" si="3"/>
        <v>35062755</v>
      </c>
      <c r="E120" s="138">
        <v>35062755</v>
      </c>
      <c r="F120" s="138"/>
      <c r="G120" s="138"/>
      <c r="H120" s="138"/>
      <c r="I120" s="138"/>
    </row>
    <row r="121" spans="1:9" x14ac:dyDescent="0.2">
      <c r="A121" s="139">
        <v>112</v>
      </c>
      <c r="B121" s="140" t="s">
        <v>225</v>
      </c>
      <c r="C121" s="141" t="s">
        <v>226</v>
      </c>
      <c r="D121" s="138">
        <f t="shared" si="3"/>
        <v>0</v>
      </c>
      <c r="E121" s="138"/>
      <c r="F121" s="138"/>
      <c r="G121" s="138"/>
      <c r="H121" s="138"/>
      <c r="I121" s="138"/>
    </row>
    <row r="122" spans="1:9" x14ac:dyDescent="0.2">
      <c r="A122" s="139">
        <v>113</v>
      </c>
      <c r="B122" s="140" t="s">
        <v>227</v>
      </c>
      <c r="C122" s="141" t="s">
        <v>228</v>
      </c>
      <c r="D122" s="138">
        <f t="shared" si="3"/>
        <v>0</v>
      </c>
      <c r="E122" s="138"/>
      <c r="F122" s="138"/>
      <c r="G122" s="138"/>
      <c r="H122" s="138"/>
      <c r="I122" s="138"/>
    </row>
    <row r="123" spans="1:9" ht="13.5" customHeight="1" x14ac:dyDescent="0.2">
      <c r="A123" s="139">
        <v>114</v>
      </c>
      <c r="B123" s="219" t="s">
        <v>229</v>
      </c>
      <c r="C123" s="141" t="s">
        <v>230</v>
      </c>
      <c r="D123" s="138">
        <f t="shared" si="3"/>
        <v>0</v>
      </c>
      <c r="E123" s="138"/>
      <c r="F123" s="138"/>
      <c r="G123" s="138"/>
      <c r="H123" s="138"/>
      <c r="I123" s="138"/>
    </row>
    <row r="124" spans="1:9" x14ac:dyDescent="0.2">
      <c r="A124" s="139">
        <v>115</v>
      </c>
      <c r="B124" s="219" t="s">
        <v>231</v>
      </c>
      <c r="C124" s="141" t="s">
        <v>232</v>
      </c>
      <c r="D124" s="138">
        <f t="shared" si="3"/>
        <v>0</v>
      </c>
      <c r="E124" s="138"/>
      <c r="F124" s="138"/>
      <c r="G124" s="138"/>
      <c r="H124" s="138"/>
      <c r="I124" s="138"/>
    </row>
    <row r="125" spans="1:9" ht="14.25" customHeight="1" x14ac:dyDescent="0.2">
      <c r="A125" s="139">
        <v>116</v>
      </c>
      <c r="B125" s="219" t="s">
        <v>233</v>
      </c>
      <c r="C125" s="141" t="s">
        <v>234</v>
      </c>
      <c r="D125" s="138">
        <f t="shared" si="3"/>
        <v>0</v>
      </c>
      <c r="E125" s="138"/>
      <c r="F125" s="138"/>
      <c r="G125" s="138"/>
      <c r="H125" s="138"/>
      <c r="I125" s="138"/>
    </row>
    <row r="126" spans="1:9" ht="25.5" x14ac:dyDescent="0.2">
      <c r="A126" s="139">
        <v>117</v>
      </c>
      <c r="B126" s="219" t="s">
        <v>235</v>
      </c>
      <c r="C126" s="141" t="s">
        <v>236</v>
      </c>
      <c r="D126" s="138">
        <f t="shared" si="3"/>
        <v>0</v>
      </c>
      <c r="E126" s="138"/>
      <c r="F126" s="138"/>
      <c r="G126" s="138"/>
      <c r="H126" s="138"/>
      <c r="I126" s="138"/>
    </row>
    <row r="127" spans="1:9" ht="12.75" customHeight="1" x14ac:dyDescent="0.2">
      <c r="A127" s="139">
        <v>118</v>
      </c>
      <c r="B127" s="219" t="s">
        <v>237</v>
      </c>
      <c r="C127" s="141" t="s">
        <v>238</v>
      </c>
      <c r="D127" s="138">
        <f t="shared" si="3"/>
        <v>0</v>
      </c>
      <c r="E127" s="138"/>
      <c r="F127" s="138"/>
      <c r="G127" s="138"/>
      <c r="H127" s="138"/>
      <c r="I127" s="138"/>
    </row>
    <row r="128" spans="1:9" x14ac:dyDescent="0.2">
      <c r="A128" s="139">
        <v>119</v>
      </c>
      <c r="B128" s="219" t="s">
        <v>239</v>
      </c>
      <c r="C128" s="141" t="s">
        <v>240</v>
      </c>
      <c r="D128" s="138">
        <f t="shared" si="3"/>
        <v>0</v>
      </c>
      <c r="E128" s="138"/>
      <c r="F128" s="138"/>
      <c r="G128" s="138"/>
      <c r="H128" s="138"/>
      <c r="I128" s="138"/>
    </row>
    <row r="129" spans="1:9" x14ac:dyDescent="0.2">
      <c r="A129" s="139">
        <v>120</v>
      </c>
      <c r="B129" s="146" t="s">
        <v>241</v>
      </c>
      <c r="C129" s="144" t="s">
        <v>242</v>
      </c>
      <c r="D129" s="138">
        <f t="shared" si="3"/>
        <v>0</v>
      </c>
      <c r="E129" s="138"/>
      <c r="F129" s="138"/>
      <c r="G129" s="138"/>
      <c r="H129" s="138"/>
      <c r="I129" s="138"/>
    </row>
    <row r="130" spans="1:9" x14ac:dyDescent="0.2">
      <c r="A130" s="139">
        <v>121</v>
      </c>
      <c r="B130" s="142" t="s">
        <v>243</v>
      </c>
      <c r="C130" s="141" t="s">
        <v>244</v>
      </c>
      <c r="D130" s="138">
        <f t="shared" si="3"/>
        <v>241055852</v>
      </c>
      <c r="E130" s="138">
        <v>7107405</v>
      </c>
      <c r="F130" s="138">
        <v>194608215</v>
      </c>
      <c r="G130" s="138"/>
      <c r="H130" s="138"/>
      <c r="I130" s="138">
        <v>39340232</v>
      </c>
    </row>
    <row r="131" spans="1:9" x14ac:dyDescent="0.2">
      <c r="A131" s="139">
        <v>122</v>
      </c>
      <c r="B131" s="219" t="s">
        <v>245</v>
      </c>
      <c r="C131" s="141" t="s">
        <v>246</v>
      </c>
      <c r="D131" s="138">
        <f t="shared" si="3"/>
        <v>63801</v>
      </c>
      <c r="E131" s="138">
        <v>63801</v>
      </c>
      <c r="F131" s="138"/>
      <c r="G131" s="138"/>
      <c r="H131" s="138"/>
      <c r="I131" s="138"/>
    </row>
    <row r="132" spans="1:9" x14ac:dyDescent="0.2">
      <c r="A132" s="139">
        <v>123</v>
      </c>
      <c r="B132" s="140" t="s">
        <v>247</v>
      </c>
      <c r="C132" s="147" t="s">
        <v>248</v>
      </c>
      <c r="D132" s="138">
        <f t="shared" si="3"/>
        <v>0</v>
      </c>
      <c r="E132" s="138"/>
      <c r="F132" s="138"/>
      <c r="G132" s="138"/>
      <c r="H132" s="138"/>
      <c r="I132" s="138"/>
    </row>
    <row r="133" spans="1:9" ht="26.25" customHeight="1" x14ac:dyDescent="0.2">
      <c r="A133" s="139">
        <v>124</v>
      </c>
      <c r="B133" s="219" t="s">
        <v>249</v>
      </c>
      <c r="C133" s="141" t="s">
        <v>250</v>
      </c>
      <c r="D133" s="138">
        <f t="shared" si="3"/>
        <v>0</v>
      </c>
      <c r="E133" s="138"/>
      <c r="F133" s="138"/>
      <c r="G133" s="138"/>
      <c r="H133" s="138"/>
      <c r="I133" s="138"/>
    </row>
    <row r="134" spans="1:9" ht="25.5" x14ac:dyDescent="0.2">
      <c r="A134" s="139">
        <v>125</v>
      </c>
      <c r="B134" s="219" t="s">
        <v>251</v>
      </c>
      <c r="C134" s="141" t="s">
        <v>252</v>
      </c>
      <c r="D134" s="138">
        <f t="shared" si="3"/>
        <v>0</v>
      </c>
      <c r="E134" s="138"/>
      <c r="F134" s="138"/>
      <c r="G134" s="138"/>
      <c r="H134" s="138"/>
      <c r="I134" s="138"/>
    </row>
    <row r="135" spans="1:9" x14ac:dyDescent="0.2">
      <c r="A135" s="139">
        <v>126</v>
      </c>
      <c r="B135" s="142" t="s">
        <v>253</v>
      </c>
      <c r="C135" s="141" t="s">
        <v>389</v>
      </c>
      <c r="D135" s="138">
        <f t="shared" si="3"/>
        <v>0</v>
      </c>
      <c r="E135" s="138"/>
      <c r="F135" s="138"/>
      <c r="G135" s="138"/>
      <c r="H135" s="138"/>
      <c r="I135" s="138"/>
    </row>
    <row r="136" spans="1:9" x14ac:dyDescent="0.2">
      <c r="A136" s="139">
        <v>127</v>
      </c>
      <c r="B136" s="140" t="s">
        <v>255</v>
      </c>
      <c r="C136" s="141" t="s">
        <v>256</v>
      </c>
      <c r="D136" s="138">
        <f t="shared" si="3"/>
        <v>0</v>
      </c>
      <c r="E136" s="138"/>
      <c r="F136" s="138"/>
      <c r="G136" s="138"/>
      <c r="H136" s="138"/>
      <c r="I136" s="138"/>
    </row>
    <row r="137" spans="1:9" ht="9.75" customHeight="1" x14ac:dyDescent="0.2">
      <c r="A137" s="139">
        <v>128</v>
      </c>
      <c r="B137" s="219" t="s">
        <v>257</v>
      </c>
      <c r="C137" s="141" t="s">
        <v>258</v>
      </c>
      <c r="D137" s="138">
        <f t="shared" si="3"/>
        <v>0</v>
      </c>
      <c r="E137" s="138"/>
      <c r="F137" s="138"/>
      <c r="G137" s="138"/>
      <c r="H137" s="138"/>
      <c r="I137" s="138"/>
    </row>
    <row r="138" spans="1:9" x14ac:dyDescent="0.2">
      <c r="A138" s="139">
        <v>129</v>
      </c>
      <c r="B138" s="140" t="s">
        <v>259</v>
      </c>
      <c r="C138" s="141" t="s">
        <v>260</v>
      </c>
      <c r="D138" s="138">
        <f t="shared" si="3"/>
        <v>0</v>
      </c>
      <c r="E138" s="138"/>
      <c r="F138" s="138"/>
      <c r="G138" s="138"/>
      <c r="H138" s="138"/>
      <c r="I138" s="138"/>
    </row>
    <row r="139" spans="1:9" x14ac:dyDescent="0.2">
      <c r="A139" s="139">
        <v>130</v>
      </c>
      <c r="B139" s="142" t="s">
        <v>261</v>
      </c>
      <c r="C139" s="141" t="s">
        <v>262</v>
      </c>
      <c r="D139" s="138">
        <f t="shared" ref="D139:D154" si="4">SUM(E139:I139)</f>
        <v>0</v>
      </c>
      <c r="E139" s="138"/>
      <c r="F139" s="138"/>
      <c r="G139" s="138"/>
      <c r="H139" s="138"/>
      <c r="I139" s="138"/>
    </row>
    <row r="140" spans="1:9" x14ac:dyDescent="0.2">
      <c r="A140" s="139">
        <v>131</v>
      </c>
      <c r="B140" s="219" t="s">
        <v>263</v>
      </c>
      <c r="C140" s="141" t="s">
        <v>264</v>
      </c>
      <c r="D140" s="138">
        <f t="shared" si="4"/>
        <v>0</v>
      </c>
      <c r="E140" s="138"/>
      <c r="F140" s="138"/>
      <c r="G140" s="138"/>
      <c r="H140" s="138"/>
      <c r="I140" s="138"/>
    </row>
    <row r="141" spans="1:9" ht="13.5" customHeight="1" x14ac:dyDescent="0.2">
      <c r="A141" s="139">
        <v>132</v>
      </c>
      <c r="B141" s="219" t="s">
        <v>265</v>
      </c>
      <c r="C141" s="141" t="s">
        <v>266</v>
      </c>
      <c r="D141" s="138">
        <f t="shared" si="4"/>
        <v>0</v>
      </c>
      <c r="E141" s="138"/>
      <c r="F141" s="138"/>
      <c r="G141" s="138"/>
      <c r="H141" s="138"/>
      <c r="I141" s="138"/>
    </row>
    <row r="142" spans="1:9" x14ac:dyDescent="0.2">
      <c r="A142" s="139">
        <v>133</v>
      </c>
      <c r="B142" s="219" t="s">
        <v>267</v>
      </c>
      <c r="C142" s="141" t="s">
        <v>268</v>
      </c>
      <c r="D142" s="138">
        <f t="shared" si="4"/>
        <v>1865953580</v>
      </c>
      <c r="E142" s="138">
        <v>1038394021</v>
      </c>
      <c r="F142" s="138">
        <v>192920286</v>
      </c>
      <c r="G142" s="138">
        <v>37730949</v>
      </c>
      <c r="H142" s="138">
        <v>152656300</v>
      </c>
      <c r="I142" s="138">
        <v>444252024</v>
      </c>
    </row>
    <row r="143" spans="1:9" x14ac:dyDescent="0.2">
      <c r="A143" s="139">
        <v>134</v>
      </c>
      <c r="B143" s="219" t="s">
        <v>269</v>
      </c>
      <c r="C143" s="141" t="s">
        <v>270</v>
      </c>
      <c r="D143" s="138">
        <f t="shared" si="4"/>
        <v>3141828148</v>
      </c>
      <c r="E143" s="138">
        <v>59152545</v>
      </c>
      <c r="F143" s="138">
        <v>2867992755</v>
      </c>
      <c r="G143" s="138"/>
      <c r="H143" s="138"/>
      <c r="I143" s="138">
        <v>214682848</v>
      </c>
    </row>
    <row r="144" spans="1:9" x14ac:dyDescent="0.2">
      <c r="A144" s="139">
        <v>135</v>
      </c>
      <c r="B144" s="219" t="s">
        <v>271</v>
      </c>
      <c r="C144" s="141" t="s">
        <v>272</v>
      </c>
      <c r="D144" s="138">
        <f t="shared" si="4"/>
        <v>1078195737</v>
      </c>
      <c r="E144" s="138">
        <v>374431112</v>
      </c>
      <c r="F144" s="138"/>
      <c r="G144" s="138">
        <v>19998653</v>
      </c>
      <c r="H144" s="138"/>
      <c r="I144" s="138">
        <v>683765972</v>
      </c>
    </row>
    <row r="145" spans="1:9" ht="15" customHeight="1" x14ac:dyDescent="0.2">
      <c r="A145" s="139">
        <v>136</v>
      </c>
      <c r="B145" s="140" t="s">
        <v>273</v>
      </c>
      <c r="C145" s="141" t="s">
        <v>274</v>
      </c>
      <c r="D145" s="138">
        <f t="shared" si="4"/>
        <v>993940884</v>
      </c>
      <c r="E145" s="138">
        <v>629414000</v>
      </c>
      <c r="F145" s="138">
        <v>133096807</v>
      </c>
      <c r="G145" s="138">
        <v>16149872</v>
      </c>
      <c r="H145" s="138"/>
      <c r="I145" s="138">
        <v>215280205</v>
      </c>
    </row>
    <row r="146" spans="1:9" x14ac:dyDescent="0.2">
      <c r="A146" s="139">
        <v>137</v>
      </c>
      <c r="B146" s="219" t="s">
        <v>275</v>
      </c>
      <c r="C146" s="141" t="s">
        <v>276</v>
      </c>
      <c r="D146" s="138">
        <f t="shared" si="4"/>
        <v>605051997</v>
      </c>
      <c r="E146" s="138">
        <v>447080937</v>
      </c>
      <c r="F146" s="138"/>
      <c r="G146" s="138"/>
      <c r="H146" s="138"/>
      <c r="I146" s="138">
        <v>157971060</v>
      </c>
    </row>
    <row r="147" spans="1:9" x14ac:dyDescent="0.2">
      <c r="A147" s="139">
        <v>138</v>
      </c>
      <c r="B147" s="140" t="s">
        <v>277</v>
      </c>
      <c r="C147" s="141" t="s">
        <v>278</v>
      </c>
      <c r="D147" s="138">
        <f t="shared" si="4"/>
        <v>186056659</v>
      </c>
      <c r="E147" s="138">
        <v>180364895</v>
      </c>
      <c r="F147" s="138"/>
      <c r="G147" s="138"/>
      <c r="H147" s="138"/>
      <c r="I147" s="138">
        <v>5691764</v>
      </c>
    </row>
    <row r="148" spans="1:9" x14ac:dyDescent="0.2">
      <c r="A148" s="139">
        <v>139</v>
      </c>
      <c r="B148" s="140" t="s">
        <v>279</v>
      </c>
      <c r="C148" s="141" t="s">
        <v>280</v>
      </c>
      <c r="D148" s="138">
        <f t="shared" si="4"/>
        <v>963725913</v>
      </c>
      <c r="E148" s="138">
        <v>765620070</v>
      </c>
      <c r="F148" s="138"/>
      <c r="G148" s="138"/>
      <c r="H148" s="138"/>
      <c r="I148" s="138">
        <v>198105843</v>
      </c>
    </row>
    <row r="149" spans="1:9" x14ac:dyDescent="0.2">
      <c r="A149" s="139">
        <v>140</v>
      </c>
      <c r="B149" s="219" t="s">
        <v>281</v>
      </c>
      <c r="C149" s="141" t="s">
        <v>282</v>
      </c>
      <c r="D149" s="138">
        <f t="shared" si="4"/>
        <v>0</v>
      </c>
      <c r="E149" s="138"/>
      <c r="F149" s="138"/>
      <c r="G149" s="138"/>
      <c r="H149" s="138"/>
      <c r="I149" s="138"/>
    </row>
    <row r="150" spans="1:9" x14ac:dyDescent="0.2">
      <c r="A150" s="139">
        <v>141</v>
      </c>
      <c r="B150" s="219" t="s">
        <v>283</v>
      </c>
      <c r="C150" s="141" t="s">
        <v>284</v>
      </c>
      <c r="D150" s="138">
        <f t="shared" si="4"/>
        <v>0</v>
      </c>
      <c r="E150" s="138"/>
      <c r="F150" s="138"/>
      <c r="G150" s="138"/>
      <c r="H150" s="138"/>
      <c r="I150" s="138"/>
    </row>
    <row r="151" spans="1:9" x14ac:dyDescent="0.2">
      <c r="A151" s="139">
        <v>142</v>
      </c>
      <c r="B151" s="219" t="s">
        <v>285</v>
      </c>
      <c r="C151" s="141" t="s">
        <v>286</v>
      </c>
      <c r="D151" s="138">
        <f t="shared" si="4"/>
        <v>471006680</v>
      </c>
      <c r="E151" s="138">
        <v>92696067</v>
      </c>
      <c r="F151" s="138"/>
      <c r="G151" s="138">
        <v>80649929</v>
      </c>
      <c r="H151" s="138">
        <v>265680054</v>
      </c>
      <c r="I151" s="138">
        <v>31980630</v>
      </c>
    </row>
    <row r="152" spans="1:9" x14ac:dyDescent="0.2">
      <c r="A152" s="139">
        <v>143</v>
      </c>
      <c r="B152" s="140" t="s">
        <v>287</v>
      </c>
      <c r="C152" s="141" t="s">
        <v>288</v>
      </c>
      <c r="D152" s="138">
        <f t="shared" si="4"/>
        <v>1044795011</v>
      </c>
      <c r="E152" s="138">
        <v>605528451</v>
      </c>
      <c r="F152" s="138">
        <v>3182735</v>
      </c>
      <c r="G152" s="138">
        <v>60629031</v>
      </c>
      <c r="H152" s="138">
        <v>205028425</v>
      </c>
      <c r="I152" s="138">
        <v>170426369</v>
      </c>
    </row>
    <row r="153" spans="1:9" x14ac:dyDescent="0.2">
      <c r="A153" s="139">
        <v>144</v>
      </c>
      <c r="B153" s="142" t="s">
        <v>289</v>
      </c>
      <c r="C153" s="141" t="s">
        <v>290</v>
      </c>
      <c r="D153" s="138">
        <f t="shared" si="4"/>
        <v>1039194271</v>
      </c>
      <c r="E153" s="138">
        <v>726704670</v>
      </c>
      <c r="F153" s="138">
        <v>80171662</v>
      </c>
      <c r="G153" s="138">
        <v>40250192</v>
      </c>
      <c r="H153" s="138"/>
      <c r="I153" s="138">
        <v>192067747</v>
      </c>
    </row>
    <row r="154" spans="1:9" x14ac:dyDescent="0.2">
      <c r="A154" s="139">
        <v>145</v>
      </c>
      <c r="B154" s="219" t="s">
        <v>291</v>
      </c>
      <c r="C154" s="141" t="s">
        <v>292</v>
      </c>
      <c r="D154" s="138">
        <f t="shared" si="4"/>
        <v>1602180972</v>
      </c>
      <c r="E154" s="138">
        <v>153645509</v>
      </c>
      <c r="F154" s="138"/>
      <c r="G154" s="138"/>
      <c r="H154" s="138">
        <v>1448535463</v>
      </c>
      <c r="I154" s="138"/>
    </row>
    <row r="155" spans="1:9" x14ac:dyDescent="0.2">
      <c r="A155" s="139">
        <v>147</v>
      </c>
      <c r="B155" s="140" t="s">
        <v>295</v>
      </c>
      <c r="C155" s="141" t="s">
        <v>296</v>
      </c>
      <c r="D155" s="138">
        <f t="shared" ref="D155:D156" si="5">SUM(E155:I155)</f>
        <v>0</v>
      </c>
      <c r="E155" s="138"/>
      <c r="F155" s="138"/>
      <c r="G155" s="138"/>
      <c r="H155" s="138"/>
      <c r="I155" s="138"/>
    </row>
    <row r="156" spans="1:9" x14ac:dyDescent="0.2">
      <c r="A156" s="139">
        <v>148</v>
      </c>
      <c r="B156" s="219" t="s">
        <v>297</v>
      </c>
      <c r="C156" s="141" t="s">
        <v>298</v>
      </c>
      <c r="D156" s="138">
        <f t="shared" si="5"/>
        <v>0</v>
      </c>
      <c r="E156" s="138"/>
      <c r="F156" s="138"/>
      <c r="G156" s="138"/>
      <c r="H156" s="138"/>
      <c r="I156" s="138"/>
    </row>
  </sheetData>
  <mergeCells count="8">
    <mergeCell ref="A9:C9"/>
    <mergeCell ref="A8:C8"/>
    <mergeCell ref="A2:I2"/>
    <mergeCell ref="D4:I4"/>
    <mergeCell ref="A4:A5"/>
    <mergeCell ref="B4:B5"/>
    <mergeCell ref="C4:C5"/>
    <mergeCell ref="A7:C7"/>
  </mergeCells>
  <pageMargins left="0" right="0" top="0" bottom="0" header="0" footer="0"/>
  <pageSetup paperSize="9" scale="75" fitToWidth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161"/>
  <sheetViews>
    <sheetView zoomScale="98" zoomScaleNormal="98" workbookViewId="0">
      <pane xSplit="3" ySplit="10" topLeftCell="D150" activePane="bottomRight" state="frozen"/>
      <selection pane="topRight" activeCell="D1" sqref="D1"/>
      <selection pane="bottomLeft" activeCell="A10" sqref="A10"/>
      <selection pane="bottomRight" activeCell="E168" sqref="E168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1.28515625" style="2" customWidth="1"/>
    <col min="4" max="4" width="15.7109375" style="67" customWidth="1"/>
    <col min="5" max="6" width="15.140625" style="67" customWidth="1"/>
    <col min="7" max="7" width="15.7109375" style="67" customWidth="1"/>
    <col min="8" max="8" width="20.7109375" style="67" customWidth="1"/>
    <col min="9" max="9" width="19.5703125" style="67" customWidth="1"/>
    <col min="10" max="10" width="19.7109375" style="67" customWidth="1"/>
    <col min="11" max="11" width="15.7109375" style="3" customWidth="1"/>
    <col min="12" max="12" width="15.7109375" style="67" customWidth="1"/>
    <col min="13" max="14" width="15.140625" style="67" customWidth="1"/>
    <col min="15" max="15" width="15.7109375" style="67" customWidth="1"/>
    <col min="16" max="16" width="20.7109375" style="67" customWidth="1"/>
    <col min="17" max="17" width="19.5703125" style="67" customWidth="1"/>
    <col min="18" max="18" width="19.7109375" style="67" customWidth="1"/>
    <col min="19" max="16384" width="9.140625" style="3"/>
  </cols>
  <sheetData>
    <row r="1" spans="1:18" ht="26.25" customHeight="1" x14ac:dyDescent="0.2">
      <c r="A1" s="221" t="s">
        <v>351</v>
      </c>
      <c r="B1" s="221"/>
      <c r="C1" s="221"/>
      <c r="D1" s="221"/>
      <c r="E1" s="221"/>
      <c r="F1" s="221"/>
      <c r="G1" s="221"/>
      <c r="H1" s="221"/>
      <c r="I1" s="221"/>
      <c r="J1" s="221"/>
      <c r="L1" s="3"/>
      <c r="M1" s="3"/>
      <c r="N1" s="3"/>
      <c r="O1" s="3"/>
      <c r="P1" s="3"/>
      <c r="Q1" s="3"/>
      <c r="R1" s="3"/>
    </row>
    <row r="2" spans="1:18" x14ac:dyDescent="0.2">
      <c r="C2" s="4"/>
      <c r="J2" s="67" t="s">
        <v>327</v>
      </c>
      <c r="L2" s="67" t="s">
        <v>429</v>
      </c>
      <c r="R2" s="67" t="s">
        <v>327</v>
      </c>
    </row>
    <row r="3" spans="1:18" s="5" customFormat="1" ht="24.75" customHeight="1" x14ac:dyDescent="0.2">
      <c r="A3" s="222" t="s">
        <v>0</v>
      </c>
      <c r="B3" s="222" t="s">
        <v>1</v>
      </c>
      <c r="C3" s="222" t="s">
        <v>2</v>
      </c>
      <c r="D3" s="254" t="s">
        <v>322</v>
      </c>
      <c r="E3" s="254"/>
      <c r="F3" s="254"/>
      <c r="G3" s="254"/>
      <c r="H3" s="254"/>
      <c r="I3" s="254"/>
      <c r="J3" s="254"/>
      <c r="L3" s="254" t="s">
        <v>322</v>
      </c>
      <c r="M3" s="254"/>
      <c r="N3" s="254"/>
      <c r="O3" s="254"/>
      <c r="P3" s="254"/>
      <c r="Q3" s="254"/>
      <c r="R3" s="254"/>
    </row>
    <row r="4" spans="1:18" s="5" customFormat="1" ht="24.75" customHeight="1" x14ac:dyDescent="0.2">
      <c r="A4" s="222"/>
      <c r="B4" s="222"/>
      <c r="C4" s="222"/>
      <c r="D4" s="255" t="s">
        <v>300</v>
      </c>
      <c r="E4" s="254" t="s">
        <v>347</v>
      </c>
      <c r="F4" s="254"/>
      <c r="G4" s="254"/>
      <c r="H4" s="254"/>
      <c r="I4" s="254"/>
      <c r="J4" s="254"/>
      <c r="L4" s="255" t="s">
        <v>300</v>
      </c>
      <c r="M4" s="254" t="s">
        <v>347</v>
      </c>
      <c r="N4" s="254"/>
      <c r="O4" s="254"/>
      <c r="P4" s="254"/>
      <c r="Q4" s="254"/>
      <c r="R4" s="254"/>
    </row>
    <row r="5" spans="1:18" ht="37.5" customHeight="1" x14ac:dyDescent="0.2">
      <c r="A5" s="222"/>
      <c r="B5" s="222"/>
      <c r="C5" s="222"/>
      <c r="D5" s="255"/>
      <c r="E5" s="253" t="s">
        <v>318</v>
      </c>
      <c r="F5" s="253" t="s">
        <v>319</v>
      </c>
      <c r="G5" s="253"/>
      <c r="H5" s="256" t="s">
        <v>410</v>
      </c>
      <c r="I5" s="257"/>
      <c r="J5" s="253" t="s">
        <v>411</v>
      </c>
      <c r="L5" s="255"/>
      <c r="M5" s="253" t="s">
        <v>318</v>
      </c>
      <c r="N5" s="253" t="s">
        <v>319</v>
      </c>
      <c r="O5" s="253"/>
      <c r="P5" s="256" t="s">
        <v>410</v>
      </c>
      <c r="Q5" s="257"/>
      <c r="R5" s="253" t="s">
        <v>411</v>
      </c>
    </row>
    <row r="6" spans="1:18" ht="60.75" customHeight="1" x14ac:dyDescent="0.2">
      <c r="A6" s="222"/>
      <c r="B6" s="222"/>
      <c r="C6" s="222"/>
      <c r="D6" s="253"/>
      <c r="E6" s="254"/>
      <c r="F6" s="152" t="s">
        <v>320</v>
      </c>
      <c r="G6" s="152" t="s">
        <v>321</v>
      </c>
      <c r="H6" s="152" t="s">
        <v>412</v>
      </c>
      <c r="I6" s="152" t="s">
        <v>413</v>
      </c>
      <c r="J6" s="254"/>
      <c r="L6" s="253"/>
      <c r="M6" s="254"/>
      <c r="N6" s="212" t="s">
        <v>320</v>
      </c>
      <c r="O6" s="212" t="s">
        <v>321</v>
      </c>
      <c r="P6" s="212" t="s">
        <v>412</v>
      </c>
      <c r="Q6" s="212" t="s">
        <v>413</v>
      </c>
      <c r="R6" s="254"/>
    </row>
    <row r="7" spans="1:18" ht="12.75" customHeight="1" x14ac:dyDescent="0.2">
      <c r="A7" s="204">
        <v>1</v>
      </c>
      <c r="B7" s="204">
        <v>2</v>
      </c>
      <c r="C7" s="204">
        <v>3</v>
      </c>
      <c r="D7" s="205">
        <v>4</v>
      </c>
      <c r="E7" s="206">
        <v>5</v>
      </c>
      <c r="F7" s="206">
        <v>6</v>
      </c>
      <c r="G7" s="206">
        <v>7</v>
      </c>
      <c r="H7" s="206">
        <v>8</v>
      </c>
      <c r="I7" s="206">
        <v>9</v>
      </c>
      <c r="J7" s="206">
        <v>10</v>
      </c>
      <c r="L7" s="211">
        <v>4</v>
      </c>
      <c r="M7" s="212">
        <v>5</v>
      </c>
      <c r="N7" s="212">
        <v>6</v>
      </c>
      <c r="O7" s="212">
        <v>7</v>
      </c>
      <c r="P7" s="212">
        <v>8</v>
      </c>
      <c r="Q7" s="212">
        <v>9</v>
      </c>
      <c r="R7" s="212">
        <v>10</v>
      </c>
    </row>
    <row r="8" spans="1:18" ht="11.25" customHeight="1" x14ac:dyDescent="0.2">
      <c r="A8" s="244" t="s">
        <v>300</v>
      </c>
      <c r="B8" s="244"/>
      <c r="C8" s="244"/>
      <c r="D8" s="73">
        <f>D9+D10</f>
        <v>6894817516</v>
      </c>
      <c r="E8" s="73">
        <f t="shared" ref="E8:J8" si="0">E9+E10</f>
        <v>5345233292</v>
      </c>
      <c r="F8" s="73">
        <f t="shared" si="0"/>
        <v>1358671964</v>
      </c>
      <c r="G8" s="73">
        <f t="shared" si="0"/>
        <v>288518604</v>
      </c>
      <c r="H8" s="73">
        <f t="shared" ref="H8:I8" si="1">H9+H10</f>
        <v>33849451</v>
      </c>
      <c r="I8" s="73">
        <f t="shared" si="1"/>
        <v>122253574</v>
      </c>
      <c r="J8" s="73">
        <f t="shared" si="0"/>
        <v>34809235</v>
      </c>
      <c r="L8" s="73">
        <f>L9+L10</f>
        <v>6868867323</v>
      </c>
      <c r="M8" s="73">
        <f t="shared" ref="M8:R8" si="2">M9+M10</f>
        <v>5272744614</v>
      </c>
      <c r="N8" s="73">
        <f t="shared" si="2"/>
        <v>1399047285</v>
      </c>
      <c r="O8" s="73">
        <f t="shared" si="2"/>
        <v>308443770</v>
      </c>
      <c r="P8" s="73">
        <f t="shared" si="2"/>
        <v>33788276</v>
      </c>
      <c r="Q8" s="73">
        <f t="shared" si="2"/>
        <v>140582827</v>
      </c>
      <c r="R8" s="73">
        <f t="shared" si="2"/>
        <v>22704321</v>
      </c>
    </row>
    <row r="9" spans="1:18" ht="11.25" customHeight="1" x14ac:dyDescent="0.2">
      <c r="A9" s="241" t="s">
        <v>299</v>
      </c>
      <c r="B9" s="242"/>
      <c r="C9" s="243"/>
      <c r="D9" s="70">
        <f>E9+F9</f>
        <v>98592275</v>
      </c>
      <c r="E9" s="70">
        <v>0</v>
      </c>
      <c r="F9" s="70">
        <v>98592275</v>
      </c>
      <c r="G9" s="70">
        <v>0</v>
      </c>
      <c r="H9" s="151">
        <v>0</v>
      </c>
      <c r="I9" s="151">
        <v>0</v>
      </c>
      <c r="J9" s="74">
        <v>0</v>
      </c>
      <c r="L9" s="70">
        <f>M9+N9</f>
        <v>81409616</v>
      </c>
      <c r="M9" s="70">
        <v>0</v>
      </c>
      <c r="N9" s="70">
        <v>81409616</v>
      </c>
      <c r="O9" s="70">
        <v>0</v>
      </c>
      <c r="P9" s="151">
        <v>0</v>
      </c>
      <c r="Q9" s="151">
        <v>0</v>
      </c>
      <c r="R9" s="74">
        <v>0</v>
      </c>
    </row>
    <row r="10" spans="1:18" ht="11.25" customHeight="1" x14ac:dyDescent="0.2">
      <c r="A10" s="241" t="s">
        <v>364</v>
      </c>
      <c r="B10" s="242"/>
      <c r="C10" s="243"/>
      <c r="D10" s="73">
        <f>SUM(D11:D158)</f>
        <v>6796225241</v>
      </c>
      <c r="E10" s="73">
        <f t="shared" ref="E10:J10" si="3">SUM(E11:E158)</f>
        <v>5345233292</v>
      </c>
      <c r="F10" s="73">
        <f t="shared" si="3"/>
        <v>1260079689</v>
      </c>
      <c r="G10" s="73">
        <f t="shared" si="3"/>
        <v>288518604</v>
      </c>
      <c r="H10" s="73">
        <f t="shared" ref="H10:I10" si="4">SUM(H11:H158)</f>
        <v>33849451</v>
      </c>
      <c r="I10" s="73">
        <f t="shared" si="4"/>
        <v>122253574</v>
      </c>
      <c r="J10" s="73">
        <f t="shared" si="3"/>
        <v>34809235</v>
      </c>
      <c r="L10" s="73">
        <f>SUM(L11:L158)</f>
        <v>6787457707</v>
      </c>
      <c r="M10" s="73">
        <f t="shared" ref="M10:R10" si="5">SUM(M11:M158)</f>
        <v>5272744614</v>
      </c>
      <c r="N10" s="73">
        <f t="shared" si="5"/>
        <v>1317637669</v>
      </c>
      <c r="O10" s="73">
        <f t="shared" si="5"/>
        <v>308443770</v>
      </c>
      <c r="P10" s="73">
        <f t="shared" si="5"/>
        <v>33788276</v>
      </c>
      <c r="Q10" s="73">
        <f t="shared" si="5"/>
        <v>140582827</v>
      </c>
      <c r="R10" s="73">
        <f t="shared" si="5"/>
        <v>22704321</v>
      </c>
    </row>
    <row r="11" spans="1:18" ht="12" customHeight="1" x14ac:dyDescent="0.2">
      <c r="A11" s="7">
        <v>1</v>
      </c>
      <c r="B11" s="8" t="s">
        <v>3</v>
      </c>
      <c r="C11" s="30" t="s">
        <v>4</v>
      </c>
      <c r="D11" s="44">
        <f t="shared" ref="D11:D42" si="6">E11+F11+H11+I11+J11</f>
        <v>28716975</v>
      </c>
      <c r="E11" s="44">
        <v>24409410</v>
      </c>
      <c r="F11" s="217">
        <v>3280946</v>
      </c>
      <c r="G11" s="217">
        <v>1441808</v>
      </c>
      <c r="H11" s="70">
        <v>0</v>
      </c>
      <c r="I11" s="70">
        <v>955813</v>
      </c>
      <c r="J11" s="70">
        <v>70806</v>
      </c>
      <c r="L11" s="44">
        <f>M11+N11+P11+Q11+R11</f>
        <v>28923510</v>
      </c>
      <c r="M11" s="44">
        <v>24030690</v>
      </c>
      <c r="N11" s="70">
        <v>3427816</v>
      </c>
      <c r="O11" s="70">
        <v>1540346</v>
      </c>
      <c r="P11" s="70">
        <v>0</v>
      </c>
      <c r="Q11" s="70">
        <v>1394198</v>
      </c>
      <c r="R11" s="70">
        <v>70806</v>
      </c>
    </row>
    <row r="12" spans="1:18" x14ac:dyDescent="0.2">
      <c r="A12" s="7">
        <v>2</v>
      </c>
      <c r="B12" s="11" t="s">
        <v>5</v>
      </c>
      <c r="C12" s="30" t="s">
        <v>6</v>
      </c>
      <c r="D12" s="44">
        <f t="shared" si="6"/>
        <v>30048944</v>
      </c>
      <c r="E12" s="44">
        <v>25019523</v>
      </c>
      <c r="F12" s="218">
        <v>4855014</v>
      </c>
      <c r="G12" s="218">
        <v>2145420</v>
      </c>
      <c r="H12" s="10">
        <v>0</v>
      </c>
      <c r="I12" s="10">
        <v>0</v>
      </c>
      <c r="J12" s="70">
        <v>174407</v>
      </c>
      <c r="L12" s="44">
        <f t="shared" ref="L12:L75" si="7">M12+N12+P12+Q12+R12</f>
        <v>29287374</v>
      </c>
      <c r="M12" s="44">
        <v>24807384</v>
      </c>
      <c r="N12" s="10">
        <v>4369710</v>
      </c>
      <c r="O12" s="10">
        <v>3072753</v>
      </c>
      <c r="P12" s="10">
        <v>0</v>
      </c>
      <c r="Q12" s="10">
        <v>0</v>
      </c>
      <c r="R12" s="70">
        <v>110280</v>
      </c>
    </row>
    <row r="13" spans="1:18" x14ac:dyDescent="0.2">
      <c r="A13" s="7">
        <v>3</v>
      </c>
      <c r="B13" s="12" t="s">
        <v>7</v>
      </c>
      <c r="C13" s="29" t="s">
        <v>8</v>
      </c>
      <c r="D13" s="44">
        <f t="shared" si="6"/>
        <v>94609790</v>
      </c>
      <c r="E13" s="44">
        <v>77522786</v>
      </c>
      <c r="F13" s="218">
        <v>17059047</v>
      </c>
      <c r="G13" s="218">
        <v>4219099</v>
      </c>
      <c r="H13" s="10">
        <v>0</v>
      </c>
      <c r="I13" s="10">
        <v>0</v>
      </c>
      <c r="J13" s="70">
        <v>27957</v>
      </c>
      <c r="L13" s="44">
        <f t="shared" si="7"/>
        <v>91911708</v>
      </c>
      <c r="M13" s="44">
        <v>76103867</v>
      </c>
      <c r="N13" s="10">
        <v>15779884</v>
      </c>
      <c r="O13" s="10">
        <v>4192197</v>
      </c>
      <c r="P13" s="10">
        <v>0</v>
      </c>
      <c r="Q13" s="10">
        <v>0</v>
      </c>
      <c r="R13" s="70">
        <v>27957</v>
      </c>
    </row>
    <row r="14" spans="1:18" ht="14.25" customHeight="1" x14ac:dyDescent="0.2">
      <c r="A14" s="7">
        <v>4</v>
      </c>
      <c r="B14" s="8" t="s">
        <v>9</v>
      </c>
      <c r="C14" s="30" t="s">
        <v>10</v>
      </c>
      <c r="D14" s="44">
        <f t="shared" si="6"/>
        <v>28626363</v>
      </c>
      <c r="E14" s="44">
        <v>26371459</v>
      </c>
      <c r="F14" s="218">
        <v>2254626</v>
      </c>
      <c r="G14" s="218">
        <v>1164596</v>
      </c>
      <c r="H14" s="10">
        <v>0</v>
      </c>
      <c r="I14" s="10">
        <v>0</v>
      </c>
      <c r="J14" s="70">
        <v>278</v>
      </c>
      <c r="L14" s="44">
        <f t="shared" si="7"/>
        <v>29029713</v>
      </c>
      <c r="M14" s="44">
        <v>25984556</v>
      </c>
      <c r="N14" s="10">
        <v>3044879</v>
      </c>
      <c r="O14" s="10">
        <v>1432568</v>
      </c>
      <c r="P14" s="10">
        <v>0</v>
      </c>
      <c r="Q14" s="10">
        <v>0</v>
      </c>
      <c r="R14" s="70">
        <v>278</v>
      </c>
    </row>
    <row r="15" spans="1:18" x14ac:dyDescent="0.2">
      <c r="A15" s="7">
        <v>5</v>
      </c>
      <c r="B15" s="8" t="s">
        <v>11</v>
      </c>
      <c r="C15" s="30" t="s">
        <v>12</v>
      </c>
      <c r="D15" s="44">
        <f t="shared" si="6"/>
        <v>35280268</v>
      </c>
      <c r="E15" s="44">
        <v>29565972</v>
      </c>
      <c r="F15" s="218">
        <v>5163093</v>
      </c>
      <c r="G15" s="218">
        <v>2694782</v>
      </c>
      <c r="H15" s="10">
        <v>0</v>
      </c>
      <c r="I15" s="10">
        <v>0</v>
      </c>
      <c r="J15" s="70">
        <v>551203</v>
      </c>
      <c r="L15" s="44">
        <f t="shared" si="7"/>
        <v>34201201</v>
      </c>
      <c r="M15" s="44">
        <v>29283354</v>
      </c>
      <c r="N15" s="10">
        <v>4652840</v>
      </c>
      <c r="O15" s="10">
        <v>3241137</v>
      </c>
      <c r="P15" s="10">
        <v>0</v>
      </c>
      <c r="Q15" s="10">
        <v>0</v>
      </c>
      <c r="R15" s="70">
        <v>265007</v>
      </c>
    </row>
    <row r="16" spans="1:18" x14ac:dyDescent="0.2">
      <c r="A16" s="7">
        <v>6</v>
      </c>
      <c r="B16" s="12" t="s">
        <v>13</v>
      </c>
      <c r="C16" s="29" t="s">
        <v>14</v>
      </c>
      <c r="D16" s="44">
        <f t="shared" si="6"/>
        <v>257418041</v>
      </c>
      <c r="E16" s="44">
        <v>212920084</v>
      </c>
      <c r="F16" s="218">
        <v>43156313</v>
      </c>
      <c r="G16" s="218">
        <v>14114975</v>
      </c>
      <c r="H16" s="10">
        <v>0</v>
      </c>
      <c r="I16" s="10">
        <v>0</v>
      </c>
      <c r="J16" s="70">
        <v>1341644</v>
      </c>
      <c r="L16" s="44">
        <f t="shared" si="7"/>
        <v>251458668</v>
      </c>
      <c r="M16" s="44">
        <v>207785144</v>
      </c>
      <c r="N16" s="10">
        <v>42477790</v>
      </c>
      <c r="O16" s="10">
        <v>13518082</v>
      </c>
      <c r="P16" s="10">
        <v>0</v>
      </c>
      <c r="Q16" s="10">
        <v>0</v>
      </c>
      <c r="R16" s="70">
        <v>1195734</v>
      </c>
    </row>
    <row r="17" spans="1:18" x14ac:dyDescent="0.2">
      <c r="A17" s="7">
        <v>7</v>
      </c>
      <c r="B17" s="14" t="s">
        <v>15</v>
      </c>
      <c r="C17" s="31" t="s">
        <v>16</v>
      </c>
      <c r="D17" s="44">
        <f t="shared" si="6"/>
        <v>91525318</v>
      </c>
      <c r="E17" s="44">
        <v>74800366</v>
      </c>
      <c r="F17" s="218">
        <v>16586149</v>
      </c>
      <c r="G17" s="218">
        <v>4862981</v>
      </c>
      <c r="H17" s="10">
        <v>0</v>
      </c>
      <c r="I17" s="10">
        <v>0</v>
      </c>
      <c r="J17" s="70">
        <v>138803</v>
      </c>
      <c r="L17" s="44">
        <f t="shared" si="7"/>
        <v>89971052</v>
      </c>
      <c r="M17" s="44">
        <v>73220670</v>
      </c>
      <c r="N17" s="10">
        <v>16685883</v>
      </c>
      <c r="O17" s="10">
        <v>5406866</v>
      </c>
      <c r="P17" s="10">
        <v>0</v>
      </c>
      <c r="Q17" s="10">
        <v>0</v>
      </c>
      <c r="R17" s="70">
        <v>64499</v>
      </c>
    </row>
    <row r="18" spans="1:18" x14ac:dyDescent="0.2">
      <c r="A18" s="7">
        <v>8</v>
      </c>
      <c r="B18" s="12" t="s">
        <v>17</v>
      </c>
      <c r="C18" s="29" t="s">
        <v>18</v>
      </c>
      <c r="D18" s="44">
        <f t="shared" si="6"/>
        <v>37875820</v>
      </c>
      <c r="E18" s="44">
        <v>31468057</v>
      </c>
      <c r="F18" s="218">
        <v>6084468</v>
      </c>
      <c r="G18" s="218">
        <v>3834063</v>
      </c>
      <c r="H18" s="10">
        <v>0</v>
      </c>
      <c r="I18" s="10">
        <v>0</v>
      </c>
      <c r="J18" s="70">
        <v>323295</v>
      </c>
      <c r="L18" s="44">
        <f t="shared" si="7"/>
        <v>37352870</v>
      </c>
      <c r="M18" s="44">
        <v>31115925</v>
      </c>
      <c r="N18" s="10">
        <v>6011357</v>
      </c>
      <c r="O18" s="10">
        <v>4636000</v>
      </c>
      <c r="P18" s="10">
        <v>0</v>
      </c>
      <c r="Q18" s="10">
        <v>0</v>
      </c>
      <c r="R18" s="70">
        <v>225588</v>
      </c>
    </row>
    <row r="19" spans="1:18" x14ac:dyDescent="0.2">
      <c r="A19" s="7">
        <v>9</v>
      </c>
      <c r="B19" s="12" t="s">
        <v>19</v>
      </c>
      <c r="C19" s="29" t="s">
        <v>20</v>
      </c>
      <c r="D19" s="44">
        <f t="shared" si="6"/>
        <v>30202140</v>
      </c>
      <c r="E19" s="44">
        <v>27721449</v>
      </c>
      <c r="F19" s="218">
        <v>2239572</v>
      </c>
      <c r="G19" s="218">
        <v>336999</v>
      </c>
      <c r="H19" s="10">
        <v>0</v>
      </c>
      <c r="I19" s="10">
        <v>0</v>
      </c>
      <c r="J19" s="70">
        <v>241119</v>
      </c>
      <c r="L19" s="44">
        <f t="shared" si="7"/>
        <v>31960144</v>
      </c>
      <c r="M19" s="44">
        <v>27850185</v>
      </c>
      <c r="N19" s="10">
        <v>3876717</v>
      </c>
      <c r="O19" s="10">
        <v>1473608</v>
      </c>
      <c r="P19" s="10">
        <v>0</v>
      </c>
      <c r="Q19" s="10">
        <v>0</v>
      </c>
      <c r="R19" s="70">
        <v>233242</v>
      </c>
    </row>
    <row r="20" spans="1:18" x14ac:dyDescent="0.2">
      <c r="A20" s="7">
        <v>10</v>
      </c>
      <c r="B20" s="12" t="s">
        <v>21</v>
      </c>
      <c r="C20" s="29" t="s">
        <v>22</v>
      </c>
      <c r="D20" s="44">
        <f t="shared" si="6"/>
        <v>39800368</v>
      </c>
      <c r="E20" s="44">
        <v>34549400</v>
      </c>
      <c r="F20" s="218">
        <v>4887237</v>
      </c>
      <c r="G20" s="218">
        <v>3680554</v>
      </c>
      <c r="H20" s="10">
        <v>0</v>
      </c>
      <c r="I20" s="10">
        <v>0</v>
      </c>
      <c r="J20" s="70">
        <v>363731</v>
      </c>
      <c r="L20" s="44">
        <f t="shared" si="7"/>
        <v>39700165</v>
      </c>
      <c r="M20" s="44">
        <v>33993001</v>
      </c>
      <c r="N20" s="10">
        <v>5450553</v>
      </c>
      <c r="O20" s="10">
        <v>2948677</v>
      </c>
      <c r="P20" s="10">
        <v>0</v>
      </c>
      <c r="Q20" s="10">
        <v>0</v>
      </c>
      <c r="R20" s="70">
        <v>256611</v>
      </c>
    </row>
    <row r="21" spans="1:18" x14ac:dyDescent="0.2">
      <c r="A21" s="7">
        <v>11</v>
      </c>
      <c r="B21" s="12" t="s">
        <v>23</v>
      </c>
      <c r="C21" s="29" t="s">
        <v>24</v>
      </c>
      <c r="D21" s="44">
        <f t="shared" si="6"/>
        <v>32723215</v>
      </c>
      <c r="E21" s="44">
        <v>29953619</v>
      </c>
      <c r="F21" s="218">
        <v>2769039</v>
      </c>
      <c r="G21" s="218">
        <v>1912099</v>
      </c>
      <c r="H21" s="10">
        <v>0</v>
      </c>
      <c r="I21" s="10">
        <v>0</v>
      </c>
      <c r="J21" s="70">
        <v>557</v>
      </c>
      <c r="L21" s="44">
        <f t="shared" si="7"/>
        <v>32191289</v>
      </c>
      <c r="M21" s="44">
        <v>29449552</v>
      </c>
      <c r="N21" s="10">
        <v>2741180</v>
      </c>
      <c r="O21" s="10">
        <v>1965191</v>
      </c>
      <c r="P21" s="10">
        <v>0</v>
      </c>
      <c r="Q21" s="10">
        <v>0</v>
      </c>
      <c r="R21" s="70">
        <v>557</v>
      </c>
    </row>
    <row r="22" spans="1:18" x14ac:dyDescent="0.2">
      <c r="A22" s="7">
        <v>12</v>
      </c>
      <c r="B22" s="12" t="s">
        <v>25</v>
      </c>
      <c r="C22" s="29" t="s">
        <v>26</v>
      </c>
      <c r="D22" s="44">
        <f t="shared" si="6"/>
        <v>61714913</v>
      </c>
      <c r="E22" s="44">
        <v>57486177</v>
      </c>
      <c r="F22" s="218">
        <v>3930204</v>
      </c>
      <c r="G22" s="218">
        <v>973732</v>
      </c>
      <c r="H22" s="10">
        <v>0</v>
      </c>
      <c r="I22" s="10">
        <v>0</v>
      </c>
      <c r="J22" s="70">
        <v>298532</v>
      </c>
      <c r="L22" s="44">
        <f t="shared" si="7"/>
        <v>63123952</v>
      </c>
      <c r="M22" s="44">
        <v>56824220</v>
      </c>
      <c r="N22" s="10">
        <v>6076417</v>
      </c>
      <c r="O22" s="10">
        <v>889303</v>
      </c>
      <c r="P22" s="10">
        <v>0</v>
      </c>
      <c r="Q22" s="10">
        <v>0</v>
      </c>
      <c r="R22" s="70">
        <v>223315</v>
      </c>
    </row>
    <row r="23" spans="1:18" x14ac:dyDescent="0.2">
      <c r="A23" s="7">
        <v>13</v>
      </c>
      <c r="B23" s="8" t="s">
        <v>27</v>
      </c>
      <c r="C23" s="29" t="s">
        <v>28</v>
      </c>
      <c r="D23" s="44">
        <f t="shared" si="6"/>
        <v>0</v>
      </c>
      <c r="E23" s="44"/>
      <c r="F23" s="218">
        <v>0</v>
      </c>
      <c r="G23" s="218">
        <v>0</v>
      </c>
      <c r="H23" s="10">
        <v>0</v>
      </c>
      <c r="I23" s="10">
        <v>0</v>
      </c>
      <c r="J23" s="70">
        <v>0</v>
      </c>
      <c r="L23" s="44">
        <f t="shared" si="7"/>
        <v>0</v>
      </c>
      <c r="M23" s="44">
        <v>0</v>
      </c>
      <c r="N23" s="10">
        <v>0</v>
      </c>
      <c r="O23" s="10">
        <v>0</v>
      </c>
      <c r="P23" s="10">
        <v>0</v>
      </c>
      <c r="Q23" s="10">
        <v>0</v>
      </c>
      <c r="R23" s="70">
        <v>0</v>
      </c>
    </row>
    <row r="24" spans="1:18" x14ac:dyDescent="0.2">
      <c r="A24" s="7">
        <v>14</v>
      </c>
      <c r="B24" s="8" t="s">
        <v>29</v>
      </c>
      <c r="C24" s="30" t="s">
        <v>30</v>
      </c>
      <c r="D24" s="44">
        <f t="shared" si="6"/>
        <v>0</v>
      </c>
      <c r="E24" s="44"/>
      <c r="F24" s="218">
        <v>0</v>
      </c>
      <c r="G24" s="218">
        <v>0</v>
      </c>
      <c r="H24" s="10">
        <v>0</v>
      </c>
      <c r="I24" s="10">
        <v>0</v>
      </c>
      <c r="J24" s="70">
        <v>0</v>
      </c>
      <c r="L24" s="44">
        <f t="shared" si="7"/>
        <v>0</v>
      </c>
      <c r="M24" s="44">
        <v>0</v>
      </c>
      <c r="N24" s="10">
        <v>0</v>
      </c>
      <c r="O24" s="10">
        <v>0</v>
      </c>
      <c r="P24" s="10">
        <v>0</v>
      </c>
      <c r="Q24" s="10">
        <v>0</v>
      </c>
      <c r="R24" s="70">
        <v>0</v>
      </c>
    </row>
    <row r="25" spans="1:18" x14ac:dyDescent="0.2">
      <c r="A25" s="7">
        <v>15</v>
      </c>
      <c r="B25" s="12" t="s">
        <v>31</v>
      </c>
      <c r="C25" s="29" t="s">
        <v>32</v>
      </c>
      <c r="D25" s="44">
        <f t="shared" si="6"/>
        <v>40552566</v>
      </c>
      <c r="E25" s="44">
        <v>39113188</v>
      </c>
      <c r="F25" s="218">
        <v>1349640</v>
      </c>
      <c r="G25" s="218">
        <v>26636</v>
      </c>
      <c r="H25" s="10">
        <v>0</v>
      </c>
      <c r="I25" s="10">
        <v>0</v>
      </c>
      <c r="J25" s="70">
        <v>89738</v>
      </c>
      <c r="L25" s="44">
        <f t="shared" si="7"/>
        <v>40020788</v>
      </c>
      <c r="M25" s="44">
        <v>38279553</v>
      </c>
      <c r="N25" s="10">
        <v>1651497</v>
      </c>
      <c r="O25" s="10">
        <v>55855</v>
      </c>
      <c r="P25" s="10">
        <v>0</v>
      </c>
      <c r="Q25" s="10">
        <v>0</v>
      </c>
      <c r="R25" s="70">
        <v>89738</v>
      </c>
    </row>
    <row r="26" spans="1:18" x14ac:dyDescent="0.2">
      <c r="A26" s="7">
        <v>16</v>
      </c>
      <c r="B26" s="12" t="s">
        <v>33</v>
      </c>
      <c r="C26" s="29" t="s">
        <v>34</v>
      </c>
      <c r="D26" s="44">
        <f t="shared" si="6"/>
        <v>62327733</v>
      </c>
      <c r="E26" s="44">
        <v>58377992</v>
      </c>
      <c r="F26" s="218">
        <v>3732226</v>
      </c>
      <c r="G26" s="218">
        <v>2377356</v>
      </c>
      <c r="H26" s="10">
        <v>0</v>
      </c>
      <c r="I26" s="10">
        <v>0</v>
      </c>
      <c r="J26" s="70">
        <v>217515</v>
      </c>
      <c r="L26" s="44">
        <f t="shared" si="7"/>
        <v>64115810</v>
      </c>
      <c r="M26" s="44">
        <v>57111298</v>
      </c>
      <c r="N26" s="10">
        <v>6915762</v>
      </c>
      <c r="O26" s="10">
        <v>3523323</v>
      </c>
      <c r="P26" s="10">
        <v>0</v>
      </c>
      <c r="Q26" s="10">
        <v>0</v>
      </c>
      <c r="R26" s="70">
        <v>88750</v>
      </c>
    </row>
    <row r="27" spans="1:18" x14ac:dyDescent="0.2">
      <c r="A27" s="7">
        <v>17</v>
      </c>
      <c r="B27" s="12" t="s">
        <v>35</v>
      </c>
      <c r="C27" s="29" t="s">
        <v>36</v>
      </c>
      <c r="D27" s="44">
        <f t="shared" si="6"/>
        <v>85699425</v>
      </c>
      <c r="E27" s="44">
        <v>75593246</v>
      </c>
      <c r="F27" s="218">
        <v>10080094</v>
      </c>
      <c r="G27" s="218">
        <v>6354708</v>
      </c>
      <c r="H27" s="10">
        <v>0</v>
      </c>
      <c r="I27" s="10">
        <v>0</v>
      </c>
      <c r="J27" s="70">
        <v>26085</v>
      </c>
      <c r="L27" s="44">
        <f t="shared" si="7"/>
        <v>84089804</v>
      </c>
      <c r="M27" s="44">
        <v>73880601</v>
      </c>
      <c r="N27" s="10">
        <v>10186527</v>
      </c>
      <c r="O27" s="10">
        <v>7092536</v>
      </c>
      <c r="P27" s="10">
        <v>0</v>
      </c>
      <c r="Q27" s="10">
        <v>0</v>
      </c>
      <c r="R27" s="70">
        <v>22676</v>
      </c>
    </row>
    <row r="28" spans="1:18" x14ac:dyDescent="0.2">
      <c r="A28" s="7">
        <v>18</v>
      </c>
      <c r="B28" s="12" t="s">
        <v>37</v>
      </c>
      <c r="C28" s="29" t="s">
        <v>38</v>
      </c>
      <c r="D28" s="44">
        <f t="shared" si="6"/>
        <v>166117763</v>
      </c>
      <c r="E28" s="44">
        <v>133617150</v>
      </c>
      <c r="F28" s="218">
        <v>23410108</v>
      </c>
      <c r="G28" s="218">
        <v>3204901</v>
      </c>
      <c r="H28" s="10">
        <v>0</v>
      </c>
      <c r="I28" s="10">
        <v>8540474</v>
      </c>
      <c r="J28" s="70">
        <v>550031</v>
      </c>
      <c r="L28" s="44">
        <f t="shared" si="7"/>
        <v>164356919</v>
      </c>
      <c r="M28" s="44">
        <v>130812029</v>
      </c>
      <c r="N28" s="10">
        <v>23185902</v>
      </c>
      <c r="O28" s="10">
        <v>4982781</v>
      </c>
      <c r="P28" s="10">
        <v>0</v>
      </c>
      <c r="Q28" s="10">
        <v>10057619</v>
      </c>
      <c r="R28" s="70">
        <v>301369</v>
      </c>
    </row>
    <row r="29" spans="1:18" x14ac:dyDescent="0.2">
      <c r="A29" s="7">
        <v>19</v>
      </c>
      <c r="B29" s="8" t="s">
        <v>39</v>
      </c>
      <c r="C29" s="30" t="s">
        <v>40</v>
      </c>
      <c r="D29" s="44">
        <f t="shared" si="6"/>
        <v>26475329</v>
      </c>
      <c r="E29" s="44">
        <v>25260533</v>
      </c>
      <c r="F29" s="218">
        <v>1204235</v>
      </c>
      <c r="G29" s="218">
        <v>62552</v>
      </c>
      <c r="H29" s="10">
        <v>0</v>
      </c>
      <c r="I29" s="10">
        <v>0</v>
      </c>
      <c r="J29" s="70">
        <v>10561</v>
      </c>
      <c r="L29" s="44">
        <f t="shared" si="7"/>
        <v>27053722</v>
      </c>
      <c r="M29" s="44">
        <v>24640064</v>
      </c>
      <c r="N29" s="10">
        <v>2403097</v>
      </c>
      <c r="O29" s="10">
        <v>379049</v>
      </c>
      <c r="P29" s="10">
        <v>0</v>
      </c>
      <c r="Q29" s="10">
        <v>0</v>
      </c>
      <c r="R29" s="70">
        <v>10561</v>
      </c>
    </row>
    <row r="30" spans="1:18" x14ac:dyDescent="0.2">
      <c r="A30" s="7">
        <v>20</v>
      </c>
      <c r="B30" s="8" t="s">
        <v>41</v>
      </c>
      <c r="C30" s="30" t="s">
        <v>42</v>
      </c>
      <c r="D30" s="44">
        <f t="shared" si="6"/>
        <v>19954645</v>
      </c>
      <c r="E30" s="44">
        <v>18781661</v>
      </c>
      <c r="F30" s="218">
        <v>1151578</v>
      </c>
      <c r="G30" s="218">
        <v>91388</v>
      </c>
      <c r="H30" s="10">
        <v>0</v>
      </c>
      <c r="I30" s="10">
        <v>0</v>
      </c>
      <c r="J30" s="70">
        <v>21406</v>
      </c>
      <c r="L30" s="44">
        <f t="shared" si="7"/>
        <v>19804562</v>
      </c>
      <c r="M30" s="44">
        <v>18457287</v>
      </c>
      <c r="N30" s="10">
        <v>1325869</v>
      </c>
      <c r="O30" s="10">
        <v>20139</v>
      </c>
      <c r="P30" s="10">
        <v>0</v>
      </c>
      <c r="Q30" s="10">
        <v>0</v>
      </c>
      <c r="R30" s="70">
        <v>21406</v>
      </c>
    </row>
    <row r="31" spans="1:18" x14ac:dyDescent="0.2">
      <c r="A31" s="7">
        <v>21</v>
      </c>
      <c r="B31" s="8" t="s">
        <v>43</v>
      </c>
      <c r="C31" s="30" t="s">
        <v>44</v>
      </c>
      <c r="D31" s="44">
        <f t="shared" si="6"/>
        <v>104115888</v>
      </c>
      <c r="E31" s="44">
        <v>94685198</v>
      </c>
      <c r="F31" s="218">
        <v>9204800</v>
      </c>
      <c r="G31" s="218">
        <v>5398271</v>
      </c>
      <c r="H31" s="10">
        <v>0</v>
      </c>
      <c r="I31" s="10">
        <v>0</v>
      </c>
      <c r="J31" s="70">
        <v>225890</v>
      </c>
      <c r="L31" s="44">
        <f t="shared" si="7"/>
        <v>105275505</v>
      </c>
      <c r="M31" s="44">
        <v>92846884</v>
      </c>
      <c r="N31" s="10">
        <v>12331422</v>
      </c>
      <c r="O31" s="10">
        <v>6738538</v>
      </c>
      <c r="P31" s="10">
        <v>0</v>
      </c>
      <c r="Q31" s="10">
        <v>0</v>
      </c>
      <c r="R31" s="70">
        <v>97199</v>
      </c>
    </row>
    <row r="32" spans="1:18" x14ac:dyDescent="0.2">
      <c r="A32" s="7">
        <v>22</v>
      </c>
      <c r="B32" s="8" t="s">
        <v>45</v>
      </c>
      <c r="C32" s="30" t="s">
        <v>46</v>
      </c>
      <c r="D32" s="44">
        <f t="shared" si="6"/>
        <v>105079917</v>
      </c>
      <c r="E32" s="44">
        <v>82849111</v>
      </c>
      <c r="F32" s="218">
        <v>21006470</v>
      </c>
      <c r="G32" s="218">
        <v>5966623</v>
      </c>
      <c r="H32" s="10">
        <v>0</v>
      </c>
      <c r="I32" s="10">
        <v>0</v>
      </c>
      <c r="J32" s="70">
        <v>1224336</v>
      </c>
      <c r="L32" s="44">
        <f t="shared" si="7"/>
        <v>101166619</v>
      </c>
      <c r="M32" s="44">
        <v>82105473</v>
      </c>
      <c r="N32" s="10">
        <v>18124458</v>
      </c>
      <c r="O32" s="10">
        <v>6317215</v>
      </c>
      <c r="P32" s="10">
        <v>0</v>
      </c>
      <c r="Q32" s="10">
        <v>0</v>
      </c>
      <c r="R32" s="70">
        <v>936688</v>
      </c>
    </row>
    <row r="33" spans="1:18" x14ac:dyDescent="0.2">
      <c r="A33" s="7">
        <v>23</v>
      </c>
      <c r="B33" s="12" t="s">
        <v>47</v>
      </c>
      <c r="C33" s="29" t="s">
        <v>48</v>
      </c>
      <c r="D33" s="44">
        <f t="shared" si="6"/>
        <v>44443218</v>
      </c>
      <c r="E33" s="44">
        <v>34298662</v>
      </c>
      <c r="F33" s="218">
        <v>9767687</v>
      </c>
      <c r="G33" s="218">
        <v>6919363</v>
      </c>
      <c r="H33" s="10">
        <v>0</v>
      </c>
      <c r="I33" s="10">
        <v>0</v>
      </c>
      <c r="J33" s="70">
        <v>376869</v>
      </c>
      <c r="L33" s="44">
        <f t="shared" si="7"/>
        <v>42854050</v>
      </c>
      <c r="M33" s="44">
        <v>33886408</v>
      </c>
      <c r="N33" s="10">
        <v>8953890</v>
      </c>
      <c r="O33" s="10">
        <v>6707687</v>
      </c>
      <c r="P33" s="10">
        <v>0</v>
      </c>
      <c r="Q33" s="10">
        <v>0</v>
      </c>
      <c r="R33" s="70">
        <v>13752</v>
      </c>
    </row>
    <row r="34" spans="1:18" ht="12" customHeight="1" x14ac:dyDescent="0.2">
      <c r="A34" s="7">
        <v>24</v>
      </c>
      <c r="B34" s="12" t="s">
        <v>49</v>
      </c>
      <c r="C34" s="29" t="s">
        <v>50</v>
      </c>
      <c r="D34" s="44">
        <f t="shared" si="6"/>
        <v>0</v>
      </c>
      <c r="E34" s="44"/>
      <c r="F34" s="218">
        <v>0</v>
      </c>
      <c r="G34" s="218">
        <v>0</v>
      </c>
      <c r="H34" s="10">
        <v>0</v>
      </c>
      <c r="I34" s="10">
        <v>0</v>
      </c>
      <c r="J34" s="70">
        <v>0</v>
      </c>
      <c r="L34" s="44">
        <f t="shared" si="7"/>
        <v>0</v>
      </c>
      <c r="M34" s="44">
        <v>0</v>
      </c>
      <c r="N34" s="10">
        <v>0</v>
      </c>
      <c r="O34" s="10">
        <v>0</v>
      </c>
      <c r="P34" s="10">
        <v>0</v>
      </c>
      <c r="Q34" s="10">
        <v>0</v>
      </c>
      <c r="R34" s="70">
        <v>0</v>
      </c>
    </row>
    <row r="35" spans="1:18" ht="24" x14ac:dyDescent="0.2">
      <c r="A35" s="7">
        <v>25</v>
      </c>
      <c r="B35" s="12" t="s">
        <v>51</v>
      </c>
      <c r="C35" s="29" t="s">
        <v>52</v>
      </c>
      <c r="D35" s="44">
        <f t="shared" si="6"/>
        <v>0</v>
      </c>
      <c r="E35" s="44"/>
      <c r="F35" s="218">
        <v>0</v>
      </c>
      <c r="G35" s="218">
        <v>0</v>
      </c>
      <c r="H35" s="10">
        <v>0</v>
      </c>
      <c r="I35" s="10">
        <v>0</v>
      </c>
      <c r="J35" s="70">
        <v>0</v>
      </c>
      <c r="L35" s="44">
        <f t="shared" si="7"/>
        <v>0</v>
      </c>
      <c r="M35" s="44">
        <v>0</v>
      </c>
      <c r="N35" s="10">
        <v>0</v>
      </c>
      <c r="O35" s="10">
        <v>0</v>
      </c>
      <c r="P35" s="10">
        <v>0</v>
      </c>
      <c r="Q35" s="10">
        <v>0</v>
      </c>
      <c r="R35" s="70">
        <v>0</v>
      </c>
    </row>
    <row r="36" spans="1:18" x14ac:dyDescent="0.2">
      <c r="A36" s="7">
        <v>26</v>
      </c>
      <c r="B36" s="8" t="s">
        <v>53</v>
      </c>
      <c r="C36" s="31" t="s">
        <v>54</v>
      </c>
      <c r="D36" s="44">
        <f t="shared" si="6"/>
        <v>171104784</v>
      </c>
      <c r="E36" s="44">
        <v>108102913</v>
      </c>
      <c r="F36" s="218">
        <v>37249195</v>
      </c>
      <c r="G36" s="218">
        <v>1886083</v>
      </c>
      <c r="H36" s="10">
        <v>0</v>
      </c>
      <c r="I36" s="10">
        <v>25559219</v>
      </c>
      <c r="J36" s="70">
        <v>193457</v>
      </c>
      <c r="L36" s="44">
        <f t="shared" si="7"/>
        <v>176067603</v>
      </c>
      <c r="M36" s="44">
        <v>106775224</v>
      </c>
      <c r="N36" s="10">
        <v>37585837</v>
      </c>
      <c r="O36" s="10">
        <v>1620201</v>
      </c>
      <c r="P36" s="10">
        <v>0</v>
      </c>
      <c r="Q36" s="10">
        <v>31706542</v>
      </c>
      <c r="R36" s="70">
        <v>0</v>
      </c>
    </row>
    <row r="37" spans="1:18" x14ac:dyDescent="0.2">
      <c r="A37" s="7">
        <v>27</v>
      </c>
      <c r="B37" s="12" t="s">
        <v>55</v>
      </c>
      <c r="C37" s="29" t="s">
        <v>56</v>
      </c>
      <c r="D37" s="44">
        <f t="shared" si="6"/>
        <v>183251426</v>
      </c>
      <c r="E37" s="44">
        <v>173830490</v>
      </c>
      <c r="F37" s="218">
        <v>9240910</v>
      </c>
      <c r="G37" s="218">
        <v>2431239</v>
      </c>
      <c r="H37" s="10">
        <v>0</v>
      </c>
      <c r="I37" s="10">
        <v>0</v>
      </c>
      <c r="J37" s="70">
        <v>180026</v>
      </c>
      <c r="L37" s="44">
        <f t="shared" si="7"/>
        <v>185124156</v>
      </c>
      <c r="M37" s="44">
        <v>173126732</v>
      </c>
      <c r="N37" s="10">
        <v>11817398</v>
      </c>
      <c r="O37" s="10">
        <v>3376115</v>
      </c>
      <c r="P37" s="10">
        <v>0</v>
      </c>
      <c r="Q37" s="10">
        <v>0</v>
      </c>
      <c r="R37" s="70">
        <v>180026</v>
      </c>
    </row>
    <row r="38" spans="1:18" ht="24" customHeight="1" x14ac:dyDescent="0.2">
      <c r="A38" s="7">
        <v>28</v>
      </c>
      <c r="B38" s="12" t="s">
        <v>57</v>
      </c>
      <c r="C38" s="29" t="s">
        <v>58</v>
      </c>
      <c r="D38" s="44">
        <f t="shared" si="6"/>
        <v>134410064</v>
      </c>
      <c r="E38" s="44">
        <v>125058450</v>
      </c>
      <c r="F38" s="218">
        <v>9351614</v>
      </c>
      <c r="G38" s="218">
        <v>63915</v>
      </c>
      <c r="H38" s="10">
        <v>0</v>
      </c>
      <c r="I38" s="10">
        <v>0</v>
      </c>
      <c r="J38" s="70">
        <v>0</v>
      </c>
      <c r="L38" s="44">
        <f t="shared" si="7"/>
        <v>134282582</v>
      </c>
      <c r="M38" s="44">
        <v>124530325</v>
      </c>
      <c r="N38" s="10">
        <v>9752257</v>
      </c>
      <c r="O38" s="10">
        <v>268514</v>
      </c>
      <c r="P38" s="10">
        <v>0</v>
      </c>
      <c r="Q38" s="10">
        <v>0</v>
      </c>
      <c r="R38" s="70">
        <v>0</v>
      </c>
    </row>
    <row r="39" spans="1:18" ht="12" customHeight="1" x14ac:dyDescent="0.2">
      <c r="A39" s="7">
        <v>29</v>
      </c>
      <c r="B39" s="8" t="s">
        <v>59</v>
      </c>
      <c r="C39" s="30" t="s">
        <v>60</v>
      </c>
      <c r="D39" s="44">
        <f t="shared" si="6"/>
        <v>1665749</v>
      </c>
      <c r="E39" s="44"/>
      <c r="F39" s="218">
        <v>1665749</v>
      </c>
      <c r="G39" s="218">
        <v>0</v>
      </c>
      <c r="H39" s="10">
        <v>0</v>
      </c>
      <c r="I39" s="10">
        <v>0</v>
      </c>
      <c r="J39" s="70">
        <v>0</v>
      </c>
      <c r="L39" s="44">
        <f t="shared" si="7"/>
        <v>1634822</v>
      </c>
      <c r="M39" s="44">
        <v>0</v>
      </c>
      <c r="N39" s="10">
        <v>1634822</v>
      </c>
      <c r="O39" s="10">
        <v>0</v>
      </c>
      <c r="P39" s="10">
        <v>0</v>
      </c>
      <c r="Q39" s="10">
        <v>0</v>
      </c>
      <c r="R39" s="70">
        <v>0</v>
      </c>
    </row>
    <row r="40" spans="1:18" x14ac:dyDescent="0.2">
      <c r="A40" s="7">
        <v>30</v>
      </c>
      <c r="B40" s="11" t="s">
        <v>61</v>
      </c>
      <c r="C40" s="31" t="s">
        <v>62</v>
      </c>
      <c r="D40" s="44">
        <f t="shared" si="6"/>
        <v>8393545</v>
      </c>
      <c r="E40" s="44"/>
      <c r="F40" s="218">
        <v>8393545</v>
      </c>
      <c r="G40" s="218">
        <v>8393545</v>
      </c>
      <c r="H40" s="10">
        <v>0</v>
      </c>
      <c r="I40" s="10">
        <v>0</v>
      </c>
      <c r="J40" s="70">
        <v>0</v>
      </c>
      <c r="L40" s="44">
        <f t="shared" si="7"/>
        <v>8268786</v>
      </c>
      <c r="M40" s="44">
        <v>0</v>
      </c>
      <c r="N40" s="10">
        <v>8268786</v>
      </c>
      <c r="O40" s="10">
        <v>8268786</v>
      </c>
      <c r="P40" s="10">
        <v>0</v>
      </c>
      <c r="Q40" s="10">
        <v>0</v>
      </c>
      <c r="R40" s="70">
        <v>0</v>
      </c>
    </row>
    <row r="41" spans="1:18" ht="24" x14ac:dyDescent="0.2">
      <c r="A41" s="7">
        <v>31</v>
      </c>
      <c r="B41" s="8" t="s">
        <v>63</v>
      </c>
      <c r="C41" s="30" t="s">
        <v>64</v>
      </c>
      <c r="D41" s="44">
        <f t="shared" si="6"/>
        <v>0</v>
      </c>
      <c r="E41" s="44"/>
      <c r="F41" s="218">
        <v>0</v>
      </c>
      <c r="G41" s="218">
        <v>0</v>
      </c>
      <c r="H41" s="10">
        <v>0</v>
      </c>
      <c r="I41" s="10">
        <v>0</v>
      </c>
      <c r="J41" s="70">
        <v>0</v>
      </c>
      <c r="L41" s="44">
        <f t="shared" si="7"/>
        <v>0</v>
      </c>
      <c r="M41" s="44">
        <v>0</v>
      </c>
      <c r="N41" s="10">
        <v>0</v>
      </c>
      <c r="O41" s="10">
        <v>0</v>
      </c>
      <c r="P41" s="10">
        <v>0</v>
      </c>
      <c r="Q41" s="10">
        <v>0</v>
      </c>
      <c r="R41" s="70">
        <v>0</v>
      </c>
    </row>
    <row r="42" spans="1:18" x14ac:dyDescent="0.2">
      <c r="A42" s="7">
        <v>32</v>
      </c>
      <c r="B42" s="12" t="s">
        <v>65</v>
      </c>
      <c r="C42" s="29" t="s">
        <v>66</v>
      </c>
      <c r="D42" s="44">
        <f t="shared" si="6"/>
        <v>7735755</v>
      </c>
      <c r="E42" s="44">
        <v>7345031</v>
      </c>
      <c r="F42" s="218">
        <v>219026</v>
      </c>
      <c r="G42" s="218">
        <v>66677</v>
      </c>
      <c r="H42" s="10">
        <v>0</v>
      </c>
      <c r="I42" s="10">
        <v>0</v>
      </c>
      <c r="J42" s="70">
        <v>171698</v>
      </c>
      <c r="L42" s="44">
        <f t="shared" si="7"/>
        <v>7604088</v>
      </c>
      <c r="M42" s="44">
        <v>7239985</v>
      </c>
      <c r="N42" s="10">
        <v>313951</v>
      </c>
      <c r="O42" s="10">
        <v>105775</v>
      </c>
      <c r="P42" s="10">
        <v>0</v>
      </c>
      <c r="Q42" s="10">
        <v>0</v>
      </c>
      <c r="R42" s="70">
        <v>50152</v>
      </c>
    </row>
    <row r="43" spans="1:18" x14ac:dyDescent="0.2">
      <c r="A43" s="7">
        <v>33</v>
      </c>
      <c r="B43" s="11" t="s">
        <v>67</v>
      </c>
      <c r="C43" s="30" t="s">
        <v>68</v>
      </c>
      <c r="D43" s="44">
        <f t="shared" ref="D43:D74" si="8">E43+F43+H43+I43+J43</f>
        <v>125441136</v>
      </c>
      <c r="E43" s="44">
        <v>108588544</v>
      </c>
      <c r="F43" s="218">
        <v>16194534</v>
      </c>
      <c r="G43" s="218">
        <v>3622594</v>
      </c>
      <c r="H43" s="10">
        <v>0</v>
      </c>
      <c r="I43" s="10">
        <v>0</v>
      </c>
      <c r="J43" s="70">
        <v>658058</v>
      </c>
      <c r="L43" s="44">
        <f t="shared" si="7"/>
        <v>126467546</v>
      </c>
      <c r="M43" s="44">
        <v>107673225</v>
      </c>
      <c r="N43" s="10">
        <v>18320247</v>
      </c>
      <c r="O43" s="10">
        <v>4317023</v>
      </c>
      <c r="P43" s="10">
        <v>0</v>
      </c>
      <c r="Q43" s="10">
        <v>0</v>
      </c>
      <c r="R43" s="70">
        <v>474074</v>
      </c>
    </row>
    <row r="44" spans="1:18" x14ac:dyDescent="0.2">
      <c r="A44" s="7">
        <v>34</v>
      </c>
      <c r="B44" s="14" t="s">
        <v>69</v>
      </c>
      <c r="C44" s="31" t="s">
        <v>70</v>
      </c>
      <c r="D44" s="44">
        <f t="shared" si="8"/>
        <v>204496897</v>
      </c>
      <c r="E44" s="44">
        <v>164263685</v>
      </c>
      <c r="F44" s="218">
        <v>38629979</v>
      </c>
      <c r="G44" s="218">
        <v>12266064</v>
      </c>
      <c r="H44" s="10">
        <v>0</v>
      </c>
      <c r="I44" s="10">
        <v>0</v>
      </c>
      <c r="J44" s="70">
        <v>1603233</v>
      </c>
      <c r="L44" s="44">
        <f t="shared" si="7"/>
        <v>199141712</v>
      </c>
      <c r="M44" s="44">
        <v>162372470</v>
      </c>
      <c r="N44" s="10">
        <v>35374608</v>
      </c>
      <c r="O44" s="10">
        <v>12205823</v>
      </c>
      <c r="P44" s="10">
        <v>0</v>
      </c>
      <c r="Q44" s="10">
        <v>0</v>
      </c>
      <c r="R44" s="70">
        <v>1394634</v>
      </c>
    </row>
    <row r="45" spans="1:18" x14ac:dyDescent="0.2">
      <c r="A45" s="7">
        <v>35</v>
      </c>
      <c r="B45" s="8" t="s">
        <v>71</v>
      </c>
      <c r="C45" s="30" t="s">
        <v>72</v>
      </c>
      <c r="D45" s="44">
        <f t="shared" si="8"/>
        <v>1956697</v>
      </c>
      <c r="E45" s="44"/>
      <c r="F45" s="218">
        <v>1956697</v>
      </c>
      <c r="G45" s="218">
        <v>0</v>
      </c>
      <c r="H45" s="10">
        <v>0</v>
      </c>
      <c r="I45" s="10">
        <v>0</v>
      </c>
      <c r="J45" s="70">
        <v>0</v>
      </c>
      <c r="L45" s="44">
        <f t="shared" si="7"/>
        <v>1952912</v>
      </c>
      <c r="M45" s="44">
        <v>0</v>
      </c>
      <c r="N45" s="10">
        <v>1952912</v>
      </c>
      <c r="O45" s="10">
        <v>0</v>
      </c>
      <c r="P45" s="10">
        <v>0</v>
      </c>
      <c r="Q45" s="10">
        <v>0</v>
      </c>
      <c r="R45" s="70">
        <v>0</v>
      </c>
    </row>
    <row r="46" spans="1:18" x14ac:dyDescent="0.2">
      <c r="A46" s="7">
        <v>36</v>
      </c>
      <c r="B46" s="11" t="s">
        <v>73</v>
      </c>
      <c r="C46" s="30" t="s">
        <v>74</v>
      </c>
      <c r="D46" s="44">
        <f t="shared" si="8"/>
        <v>34973455</v>
      </c>
      <c r="E46" s="44">
        <v>32970715</v>
      </c>
      <c r="F46" s="218">
        <v>1802368</v>
      </c>
      <c r="G46" s="218">
        <v>1188272</v>
      </c>
      <c r="H46" s="10">
        <v>0</v>
      </c>
      <c r="I46" s="10">
        <v>0</v>
      </c>
      <c r="J46" s="70">
        <v>200372</v>
      </c>
      <c r="L46" s="44">
        <f t="shared" si="7"/>
        <v>38201328</v>
      </c>
      <c r="M46" s="44">
        <v>32537083</v>
      </c>
      <c r="N46" s="10">
        <v>5642067</v>
      </c>
      <c r="O46" s="10">
        <v>4945717</v>
      </c>
      <c r="P46" s="10">
        <v>0</v>
      </c>
      <c r="Q46" s="10">
        <v>0</v>
      </c>
      <c r="R46" s="70">
        <v>22178</v>
      </c>
    </row>
    <row r="47" spans="1:18" x14ac:dyDescent="0.2">
      <c r="A47" s="7">
        <v>37</v>
      </c>
      <c r="B47" s="12" t="s">
        <v>75</v>
      </c>
      <c r="C47" s="29" t="s">
        <v>76</v>
      </c>
      <c r="D47" s="44">
        <f t="shared" si="8"/>
        <v>125977949</v>
      </c>
      <c r="E47" s="44">
        <v>109841098</v>
      </c>
      <c r="F47" s="218">
        <v>15474738</v>
      </c>
      <c r="G47" s="218">
        <v>8331064</v>
      </c>
      <c r="H47" s="10">
        <v>0</v>
      </c>
      <c r="I47" s="10">
        <v>0</v>
      </c>
      <c r="J47" s="70">
        <v>662113</v>
      </c>
      <c r="L47" s="44">
        <f t="shared" si="7"/>
        <v>127718826</v>
      </c>
      <c r="M47" s="44">
        <v>107845400</v>
      </c>
      <c r="N47" s="10">
        <v>19270767</v>
      </c>
      <c r="O47" s="10">
        <v>8734503</v>
      </c>
      <c r="P47" s="10">
        <v>0</v>
      </c>
      <c r="Q47" s="10">
        <v>0</v>
      </c>
      <c r="R47" s="70">
        <v>602659</v>
      </c>
    </row>
    <row r="48" spans="1:18" x14ac:dyDescent="0.2">
      <c r="A48" s="7">
        <v>38</v>
      </c>
      <c r="B48" s="11" t="s">
        <v>77</v>
      </c>
      <c r="C48" s="30" t="s">
        <v>78</v>
      </c>
      <c r="D48" s="44">
        <f t="shared" si="8"/>
        <v>45803422</v>
      </c>
      <c r="E48" s="44">
        <v>42916863</v>
      </c>
      <c r="F48" s="218">
        <v>2883110</v>
      </c>
      <c r="G48" s="218">
        <v>2066984</v>
      </c>
      <c r="H48" s="10">
        <v>0</v>
      </c>
      <c r="I48" s="10">
        <v>0</v>
      </c>
      <c r="J48" s="70">
        <v>3449</v>
      </c>
      <c r="L48" s="44">
        <f t="shared" si="7"/>
        <v>45556641</v>
      </c>
      <c r="M48" s="44">
        <v>42146943</v>
      </c>
      <c r="N48" s="10">
        <v>3406249</v>
      </c>
      <c r="O48" s="10">
        <v>1556767</v>
      </c>
      <c r="P48" s="10">
        <v>0</v>
      </c>
      <c r="Q48" s="10">
        <v>0</v>
      </c>
      <c r="R48" s="70">
        <v>3449</v>
      </c>
    </row>
    <row r="49" spans="1:18" x14ac:dyDescent="0.2">
      <c r="A49" s="7">
        <v>39</v>
      </c>
      <c r="B49" s="8" t="s">
        <v>79</v>
      </c>
      <c r="C49" s="30" t="s">
        <v>80</v>
      </c>
      <c r="D49" s="44">
        <f t="shared" si="8"/>
        <v>118049504</v>
      </c>
      <c r="E49" s="44">
        <v>108868837</v>
      </c>
      <c r="F49" s="218">
        <v>8766776</v>
      </c>
      <c r="G49" s="218">
        <v>5027184</v>
      </c>
      <c r="H49" s="10">
        <v>0</v>
      </c>
      <c r="I49" s="10">
        <v>0</v>
      </c>
      <c r="J49" s="70">
        <v>413891</v>
      </c>
      <c r="L49" s="44">
        <f t="shared" si="7"/>
        <v>115697239</v>
      </c>
      <c r="M49" s="44">
        <v>106479925</v>
      </c>
      <c r="N49" s="10">
        <v>8803423</v>
      </c>
      <c r="O49" s="10">
        <v>5236844</v>
      </c>
      <c r="P49" s="10">
        <v>0</v>
      </c>
      <c r="Q49" s="10">
        <v>0</v>
      </c>
      <c r="R49" s="70">
        <v>413891</v>
      </c>
    </row>
    <row r="50" spans="1:18" x14ac:dyDescent="0.2">
      <c r="A50" s="7">
        <v>40</v>
      </c>
      <c r="B50" s="16" t="s">
        <v>81</v>
      </c>
      <c r="C50" s="32" t="s">
        <v>82</v>
      </c>
      <c r="D50" s="44">
        <f t="shared" si="8"/>
        <v>41479130</v>
      </c>
      <c r="E50" s="44">
        <v>39546658</v>
      </c>
      <c r="F50" s="218">
        <v>1896053</v>
      </c>
      <c r="G50" s="218">
        <v>1626208</v>
      </c>
      <c r="H50" s="10">
        <v>0</v>
      </c>
      <c r="I50" s="10">
        <v>0</v>
      </c>
      <c r="J50" s="70">
        <v>36419</v>
      </c>
      <c r="L50" s="44">
        <f t="shared" si="7"/>
        <v>42509198</v>
      </c>
      <c r="M50" s="44">
        <v>38818007</v>
      </c>
      <c r="N50" s="10">
        <v>3660737</v>
      </c>
      <c r="O50" s="10">
        <v>2678025</v>
      </c>
      <c r="P50" s="10">
        <v>0</v>
      </c>
      <c r="Q50" s="10">
        <v>0</v>
      </c>
      <c r="R50" s="70">
        <v>30454</v>
      </c>
    </row>
    <row r="51" spans="1:18" x14ac:dyDescent="0.2">
      <c r="A51" s="7">
        <v>41</v>
      </c>
      <c r="B51" s="8" t="s">
        <v>83</v>
      </c>
      <c r="C51" s="30" t="s">
        <v>84</v>
      </c>
      <c r="D51" s="44">
        <f t="shared" si="8"/>
        <v>25727319</v>
      </c>
      <c r="E51" s="44">
        <v>23879342</v>
      </c>
      <c r="F51" s="218">
        <v>1835958</v>
      </c>
      <c r="G51" s="218">
        <v>1650223</v>
      </c>
      <c r="H51" s="10">
        <v>0</v>
      </c>
      <c r="I51" s="10">
        <v>0</v>
      </c>
      <c r="J51" s="70">
        <v>12019</v>
      </c>
      <c r="L51" s="44">
        <f t="shared" si="7"/>
        <v>26508542</v>
      </c>
      <c r="M51" s="44">
        <v>23546154</v>
      </c>
      <c r="N51" s="10">
        <v>2961627</v>
      </c>
      <c r="O51" s="10">
        <v>2771344</v>
      </c>
      <c r="P51" s="10">
        <v>0</v>
      </c>
      <c r="Q51" s="10">
        <v>0</v>
      </c>
      <c r="R51" s="70">
        <v>761</v>
      </c>
    </row>
    <row r="52" spans="1:18" x14ac:dyDescent="0.2">
      <c r="A52" s="7">
        <v>42</v>
      </c>
      <c r="B52" s="14" t="s">
        <v>85</v>
      </c>
      <c r="C52" s="31" t="s">
        <v>86</v>
      </c>
      <c r="D52" s="44">
        <f t="shared" si="8"/>
        <v>42579628</v>
      </c>
      <c r="E52" s="44">
        <v>40375391</v>
      </c>
      <c r="F52" s="218">
        <v>2175405</v>
      </c>
      <c r="G52" s="218">
        <v>2041460</v>
      </c>
      <c r="H52" s="10">
        <v>0</v>
      </c>
      <c r="I52" s="10">
        <v>0</v>
      </c>
      <c r="J52" s="70">
        <v>28832</v>
      </c>
      <c r="L52" s="44">
        <f t="shared" si="7"/>
        <v>42403924</v>
      </c>
      <c r="M52" s="44">
        <v>39818449</v>
      </c>
      <c r="N52" s="10">
        <v>2567164</v>
      </c>
      <c r="O52" s="10">
        <v>1418993</v>
      </c>
      <c r="P52" s="10">
        <v>0</v>
      </c>
      <c r="Q52" s="10">
        <v>0</v>
      </c>
      <c r="R52" s="70">
        <v>18311</v>
      </c>
    </row>
    <row r="53" spans="1:18" x14ac:dyDescent="0.2">
      <c r="A53" s="7">
        <v>43</v>
      </c>
      <c r="B53" s="12" t="s">
        <v>87</v>
      </c>
      <c r="C53" s="29" t="s">
        <v>88</v>
      </c>
      <c r="D53" s="44">
        <f t="shared" si="8"/>
        <v>21358943</v>
      </c>
      <c r="E53" s="44">
        <v>19249215</v>
      </c>
      <c r="F53" s="218">
        <v>1627534</v>
      </c>
      <c r="G53" s="218">
        <v>912743</v>
      </c>
      <c r="H53" s="10">
        <v>0</v>
      </c>
      <c r="I53" s="10">
        <v>0</v>
      </c>
      <c r="J53" s="70">
        <v>482194</v>
      </c>
      <c r="L53" s="44">
        <f t="shared" si="7"/>
        <v>21079877</v>
      </c>
      <c r="M53" s="44">
        <v>18908586</v>
      </c>
      <c r="N53" s="10">
        <v>1796389</v>
      </c>
      <c r="O53" s="10">
        <v>833676</v>
      </c>
      <c r="P53" s="10">
        <v>0</v>
      </c>
      <c r="Q53" s="10">
        <v>0</v>
      </c>
      <c r="R53" s="70">
        <v>374902</v>
      </c>
    </row>
    <row r="54" spans="1:18" x14ac:dyDescent="0.2">
      <c r="A54" s="7">
        <v>44</v>
      </c>
      <c r="B54" s="11" t="s">
        <v>89</v>
      </c>
      <c r="C54" s="30" t="s">
        <v>90</v>
      </c>
      <c r="D54" s="44">
        <f t="shared" si="8"/>
        <v>16398504</v>
      </c>
      <c r="E54" s="44">
        <v>16239803</v>
      </c>
      <c r="F54" s="218">
        <v>158701</v>
      </c>
      <c r="G54" s="218">
        <v>8620</v>
      </c>
      <c r="H54" s="10">
        <v>0</v>
      </c>
      <c r="I54" s="10">
        <v>0</v>
      </c>
      <c r="J54" s="70">
        <v>0</v>
      </c>
      <c r="L54" s="44">
        <f t="shared" si="7"/>
        <v>17181799</v>
      </c>
      <c r="M54" s="44">
        <v>15758980</v>
      </c>
      <c r="N54" s="10">
        <v>1422819</v>
      </c>
      <c r="O54" s="10">
        <v>712811</v>
      </c>
      <c r="P54" s="10">
        <v>0</v>
      </c>
      <c r="Q54" s="10">
        <v>0</v>
      </c>
      <c r="R54" s="70">
        <v>0</v>
      </c>
    </row>
    <row r="55" spans="1:18" x14ac:dyDescent="0.2">
      <c r="A55" s="7">
        <v>45</v>
      </c>
      <c r="B55" s="12" t="s">
        <v>91</v>
      </c>
      <c r="C55" s="29" t="s">
        <v>92</v>
      </c>
      <c r="D55" s="44">
        <f t="shared" si="8"/>
        <v>193872857</v>
      </c>
      <c r="E55" s="44">
        <v>144604875</v>
      </c>
      <c r="F55" s="218">
        <v>40095325</v>
      </c>
      <c r="G55" s="218">
        <v>6759535</v>
      </c>
      <c r="H55" s="10">
        <v>0</v>
      </c>
      <c r="I55" s="10">
        <v>9019211</v>
      </c>
      <c r="J55" s="70">
        <v>153446</v>
      </c>
      <c r="L55" s="44">
        <f t="shared" si="7"/>
        <v>193363921</v>
      </c>
      <c r="M55" s="44">
        <v>141510005</v>
      </c>
      <c r="N55" s="10">
        <v>37573178</v>
      </c>
      <c r="O55" s="10">
        <v>7130761</v>
      </c>
      <c r="P55" s="10">
        <v>0</v>
      </c>
      <c r="Q55" s="10">
        <v>14242869</v>
      </c>
      <c r="R55" s="70">
        <v>37869</v>
      </c>
    </row>
    <row r="56" spans="1:18" x14ac:dyDescent="0.2">
      <c r="A56" s="7">
        <v>46</v>
      </c>
      <c r="B56" s="8" t="s">
        <v>93</v>
      </c>
      <c r="C56" s="30" t="s">
        <v>94</v>
      </c>
      <c r="D56" s="44">
        <f t="shared" si="8"/>
        <v>37787668</v>
      </c>
      <c r="E56" s="44">
        <v>34074127</v>
      </c>
      <c r="F56" s="218">
        <v>3328758</v>
      </c>
      <c r="G56" s="218">
        <v>1504139</v>
      </c>
      <c r="H56" s="10">
        <v>0</v>
      </c>
      <c r="I56" s="10">
        <v>0</v>
      </c>
      <c r="J56" s="70">
        <v>384783</v>
      </c>
      <c r="L56" s="44">
        <f t="shared" si="7"/>
        <v>36651336</v>
      </c>
      <c r="M56" s="44">
        <v>33718539</v>
      </c>
      <c r="N56" s="10">
        <v>2787394</v>
      </c>
      <c r="O56" s="10">
        <v>1111132</v>
      </c>
      <c r="P56" s="10">
        <v>0</v>
      </c>
      <c r="Q56" s="10">
        <v>0</v>
      </c>
      <c r="R56" s="70">
        <v>145403</v>
      </c>
    </row>
    <row r="57" spans="1:18" ht="10.5" customHeight="1" x14ac:dyDescent="0.2">
      <c r="A57" s="7">
        <v>47</v>
      </c>
      <c r="B57" s="8" t="s">
        <v>95</v>
      </c>
      <c r="C57" s="30" t="s">
        <v>96</v>
      </c>
      <c r="D57" s="44">
        <f t="shared" si="8"/>
        <v>121245082</v>
      </c>
      <c r="E57" s="44">
        <v>114835061</v>
      </c>
      <c r="F57" s="218">
        <v>6345511</v>
      </c>
      <c r="G57" s="218">
        <v>933803</v>
      </c>
      <c r="H57" s="10">
        <v>0</v>
      </c>
      <c r="I57" s="10">
        <v>0</v>
      </c>
      <c r="J57" s="70">
        <v>64510</v>
      </c>
      <c r="L57" s="44">
        <f t="shared" si="7"/>
        <v>121502634</v>
      </c>
      <c r="M57" s="44">
        <v>113438511</v>
      </c>
      <c r="N57" s="10">
        <v>7999613</v>
      </c>
      <c r="O57" s="10">
        <v>1557304</v>
      </c>
      <c r="P57" s="10">
        <v>0</v>
      </c>
      <c r="Q57" s="10">
        <v>0</v>
      </c>
      <c r="R57" s="70">
        <v>64510</v>
      </c>
    </row>
    <row r="58" spans="1:18" x14ac:dyDescent="0.2">
      <c r="A58" s="7">
        <v>48</v>
      </c>
      <c r="B58" s="18" t="s">
        <v>97</v>
      </c>
      <c r="C58" s="33" t="s">
        <v>98</v>
      </c>
      <c r="D58" s="44">
        <f t="shared" si="8"/>
        <v>28188361</v>
      </c>
      <c r="E58" s="44">
        <v>26366926</v>
      </c>
      <c r="F58" s="218">
        <v>1759094</v>
      </c>
      <c r="G58" s="218">
        <v>874117</v>
      </c>
      <c r="H58" s="10">
        <v>0</v>
      </c>
      <c r="I58" s="10">
        <v>0</v>
      </c>
      <c r="J58" s="70">
        <v>62341</v>
      </c>
      <c r="L58" s="44">
        <f t="shared" si="7"/>
        <v>28660345</v>
      </c>
      <c r="M58" s="44">
        <v>26135472</v>
      </c>
      <c r="N58" s="10">
        <v>2462532</v>
      </c>
      <c r="O58" s="10">
        <v>782986</v>
      </c>
      <c r="P58" s="10">
        <v>0</v>
      </c>
      <c r="Q58" s="10">
        <v>0</v>
      </c>
      <c r="R58" s="70">
        <v>62341</v>
      </c>
    </row>
    <row r="59" spans="1:18" x14ac:dyDescent="0.2">
      <c r="A59" s="7">
        <v>49</v>
      </c>
      <c r="B59" s="12" t="s">
        <v>99</v>
      </c>
      <c r="C59" s="29" t="s">
        <v>100</v>
      </c>
      <c r="D59" s="44">
        <f t="shared" si="8"/>
        <v>45754288</v>
      </c>
      <c r="E59" s="44">
        <v>40485225</v>
      </c>
      <c r="F59" s="218">
        <v>4995096</v>
      </c>
      <c r="G59" s="218">
        <v>2818787</v>
      </c>
      <c r="H59" s="10">
        <v>0</v>
      </c>
      <c r="I59" s="10">
        <v>0</v>
      </c>
      <c r="J59" s="70">
        <v>273967</v>
      </c>
      <c r="L59" s="44">
        <f t="shared" si="7"/>
        <v>44696852</v>
      </c>
      <c r="M59" s="44">
        <v>39769438</v>
      </c>
      <c r="N59" s="10">
        <v>4788774</v>
      </c>
      <c r="O59" s="10">
        <v>2594995</v>
      </c>
      <c r="P59" s="10">
        <v>0</v>
      </c>
      <c r="Q59" s="10">
        <v>0</v>
      </c>
      <c r="R59" s="70">
        <v>138640</v>
      </c>
    </row>
    <row r="60" spans="1:18" x14ac:dyDescent="0.2">
      <c r="A60" s="7">
        <v>50</v>
      </c>
      <c r="B60" s="11" t="s">
        <v>101</v>
      </c>
      <c r="C60" s="30" t="s">
        <v>102</v>
      </c>
      <c r="D60" s="44">
        <f t="shared" si="8"/>
        <v>52929865</v>
      </c>
      <c r="E60" s="44">
        <v>48689527</v>
      </c>
      <c r="F60" s="218">
        <v>3539584</v>
      </c>
      <c r="G60" s="218">
        <v>1736835</v>
      </c>
      <c r="H60" s="10">
        <v>0</v>
      </c>
      <c r="I60" s="10">
        <v>0</v>
      </c>
      <c r="J60" s="70">
        <v>700754</v>
      </c>
      <c r="L60" s="44">
        <f t="shared" si="7"/>
        <v>52481840</v>
      </c>
      <c r="M60" s="44">
        <v>47783646</v>
      </c>
      <c r="N60" s="10">
        <v>4687651</v>
      </c>
      <c r="O60" s="10">
        <v>2105682</v>
      </c>
      <c r="P60" s="10">
        <v>0</v>
      </c>
      <c r="Q60" s="10">
        <v>0</v>
      </c>
      <c r="R60" s="70">
        <v>10543</v>
      </c>
    </row>
    <row r="61" spans="1:18" ht="10.5" customHeight="1" x14ac:dyDescent="0.2">
      <c r="A61" s="7">
        <v>51</v>
      </c>
      <c r="B61" s="12" t="s">
        <v>103</v>
      </c>
      <c r="C61" s="29" t="s">
        <v>104</v>
      </c>
      <c r="D61" s="44">
        <f t="shared" si="8"/>
        <v>16930771</v>
      </c>
      <c r="E61" s="44">
        <v>15898212</v>
      </c>
      <c r="F61" s="218">
        <v>912676</v>
      </c>
      <c r="G61" s="218">
        <v>376168</v>
      </c>
      <c r="H61" s="10">
        <v>0</v>
      </c>
      <c r="I61" s="10">
        <v>0</v>
      </c>
      <c r="J61" s="70">
        <v>119883</v>
      </c>
      <c r="L61" s="44">
        <f t="shared" si="7"/>
        <v>17034605</v>
      </c>
      <c r="M61" s="44">
        <v>15745417</v>
      </c>
      <c r="N61" s="10">
        <v>1260406</v>
      </c>
      <c r="O61" s="10">
        <v>510025</v>
      </c>
      <c r="P61" s="10">
        <v>0</v>
      </c>
      <c r="Q61" s="10">
        <v>0</v>
      </c>
      <c r="R61" s="70">
        <v>28782</v>
      </c>
    </row>
    <row r="62" spans="1:18" x14ac:dyDescent="0.2">
      <c r="A62" s="7">
        <v>52</v>
      </c>
      <c r="B62" s="11" t="s">
        <v>105</v>
      </c>
      <c r="C62" s="30" t="s">
        <v>106</v>
      </c>
      <c r="D62" s="44">
        <f t="shared" si="8"/>
        <v>34638029</v>
      </c>
      <c r="E62" s="44">
        <v>31949319</v>
      </c>
      <c r="F62" s="218">
        <v>2363697</v>
      </c>
      <c r="G62" s="218">
        <v>271568</v>
      </c>
      <c r="H62" s="10">
        <v>0</v>
      </c>
      <c r="I62" s="10">
        <v>0</v>
      </c>
      <c r="J62" s="70">
        <v>325013</v>
      </c>
      <c r="L62" s="44">
        <f t="shared" si="7"/>
        <v>34677429</v>
      </c>
      <c r="M62" s="44">
        <v>31492184</v>
      </c>
      <c r="N62" s="10">
        <v>2891343</v>
      </c>
      <c r="O62" s="10">
        <v>474340</v>
      </c>
      <c r="P62" s="10">
        <v>0</v>
      </c>
      <c r="Q62" s="10">
        <v>0</v>
      </c>
      <c r="R62" s="70">
        <v>293902</v>
      </c>
    </row>
    <row r="63" spans="1:18" x14ac:dyDescent="0.2">
      <c r="A63" s="7">
        <v>53</v>
      </c>
      <c r="B63" s="12" t="s">
        <v>107</v>
      </c>
      <c r="C63" s="29" t="s">
        <v>108</v>
      </c>
      <c r="D63" s="44">
        <f t="shared" si="8"/>
        <v>51475563</v>
      </c>
      <c r="E63" s="44">
        <v>49710195</v>
      </c>
      <c r="F63" s="218">
        <v>1504049</v>
      </c>
      <c r="G63" s="218">
        <v>491173</v>
      </c>
      <c r="H63" s="10">
        <v>0</v>
      </c>
      <c r="I63" s="10">
        <v>0</v>
      </c>
      <c r="J63" s="70">
        <v>261319</v>
      </c>
      <c r="L63" s="44">
        <f t="shared" si="7"/>
        <v>52125665</v>
      </c>
      <c r="M63" s="44">
        <v>48665821</v>
      </c>
      <c r="N63" s="10">
        <v>3198525</v>
      </c>
      <c r="O63" s="10">
        <v>1138621</v>
      </c>
      <c r="P63" s="10">
        <v>0</v>
      </c>
      <c r="Q63" s="10">
        <v>0</v>
      </c>
      <c r="R63" s="70">
        <v>261319</v>
      </c>
    </row>
    <row r="64" spans="1:18" x14ac:dyDescent="0.2">
      <c r="A64" s="7">
        <v>54</v>
      </c>
      <c r="B64" s="12" t="s">
        <v>109</v>
      </c>
      <c r="C64" s="29" t="s">
        <v>110</v>
      </c>
      <c r="D64" s="44">
        <f t="shared" si="8"/>
        <v>191393860</v>
      </c>
      <c r="E64" s="44">
        <v>171444422</v>
      </c>
      <c r="F64" s="218">
        <v>19688708</v>
      </c>
      <c r="G64" s="218">
        <v>7055294</v>
      </c>
      <c r="H64" s="10">
        <v>0</v>
      </c>
      <c r="I64" s="10">
        <v>0</v>
      </c>
      <c r="J64" s="70">
        <v>260730</v>
      </c>
      <c r="L64" s="44">
        <f t="shared" si="7"/>
        <v>187223985</v>
      </c>
      <c r="M64" s="44">
        <v>168258685</v>
      </c>
      <c r="N64" s="10">
        <v>18886176</v>
      </c>
      <c r="O64" s="10">
        <v>7109455</v>
      </c>
      <c r="P64" s="10">
        <v>0</v>
      </c>
      <c r="Q64" s="10">
        <v>0</v>
      </c>
      <c r="R64" s="70">
        <v>79124</v>
      </c>
    </row>
    <row r="65" spans="1:18" x14ac:dyDescent="0.2">
      <c r="A65" s="7">
        <v>55</v>
      </c>
      <c r="B65" s="12" t="s">
        <v>111</v>
      </c>
      <c r="C65" s="29" t="s">
        <v>112</v>
      </c>
      <c r="D65" s="44">
        <f t="shared" si="8"/>
        <v>30512697</v>
      </c>
      <c r="E65" s="44">
        <v>27005469</v>
      </c>
      <c r="F65" s="218">
        <v>3458672</v>
      </c>
      <c r="G65" s="218">
        <v>3021803</v>
      </c>
      <c r="H65" s="10">
        <v>0</v>
      </c>
      <c r="I65" s="10">
        <v>0</v>
      </c>
      <c r="J65" s="70">
        <v>48556</v>
      </c>
      <c r="L65" s="44">
        <f t="shared" si="7"/>
        <v>30551104</v>
      </c>
      <c r="M65" s="44">
        <v>26523669</v>
      </c>
      <c r="N65" s="10">
        <v>4018819</v>
      </c>
      <c r="O65" s="10">
        <v>2894399</v>
      </c>
      <c r="P65" s="10">
        <v>0</v>
      </c>
      <c r="Q65" s="10">
        <v>0</v>
      </c>
      <c r="R65" s="70">
        <v>8616</v>
      </c>
    </row>
    <row r="66" spans="1:18" x14ac:dyDescent="0.2">
      <c r="A66" s="7">
        <v>56</v>
      </c>
      <c r="B66" s="12" t="s">
        <v>113</v>
      </c>
      <c r="C66" s="29" t="s">
        <v>114</v>
      </c>
      <c r="D66" s="44">
        <f t="shared" si="8"/>
        <v>0</v>
      </c>
      <c r="E66" s="44"/>
      <c r="F66" s="218">
        <v>0</v>
      </c>
      <c r="G66" s="218">
        <v>0</v>
      </c>
      <c r="H66" s="10">
        <v>0</v>
      </c>
      <c r="I66" s="10">
        <v>0</v>
      </c>
      <c r="J66" s="70">
        <v>0</v>
      </c>
      <c r="L66" s="44">
        <f t="shared" si="7"/>
        <v>0</v>
      </c>
      <c r="M66" s="44">
        <v>0</v>
      </c>
      <c r="N66" s="10">
        <v>0</v>
      </c>
      <c r="O66" s="10">
        <v>0</v>
      </c>
      <c r="P66" s="10">
        <v>0</v>
      </c>
      <c r="Q66" s="10">
        <v>0</v>
      </c>
      <c r="R66" s="70">
        <v>0</v>
      </c>
    </row>
    <row r="67" spans="1:18" x14ac:dyDescent="0.2">
      <c r="A67" s="7">
        <v>57</v>
      </c>
      <c r="B67" s="12" t="s">
        <v>115</v>
      </c>
      <c r="C67" s="29" t="s">
        <v>116</v>
      </c>
      <c r="D67" s="44">
        <f t="shared" si="8"/>
        <v>0</v>
      </c>
      <c r="E67" s="44"/>
      <c r="F67" s="218">
        <v>0</v>
      </c>
      <c r="G67" s="218">
        <v>0</v>
      </c>
      <c r="H67" s="10">
        <v>0</v>
      </c>
      <c r="I67" s="10">
        <v>0</v>
      </c>
      <c r="J67" s="70">
        <v>0</v>
      </c>
      <c r="L67" s="44">
        <f t="shared" si="7"/>
        <v>0</v>
      </c>
      <c r="M67" s="44">
        <v>0</v>
      </c>
      <c r="N67" s="10">
        <v>0</v>
      </c>
      <c r="O67" s="10">
        <v>0</v>
      </c>
      <c r="P67" s="10">
        <v>0</v>
      </c>
      <c r="Q67" s="10">
        <v>0</v>
      </c>
      <c r="R67" s="70">
        <v>0</v>
      </c>
    </row>
    <row r="68" spans="1:18" ht="17.25" customHeight="1" x14ac:dyDescent="0.2">
      <c r="A68" s="7">
        <v>58</v>
      </c>
      <c r="B68" s="12" t="s">
        <v>117</v>
      </c>
      <c r="C68" s="29" t="s">
        <v>118</v>
      </c>
      <c r="D68" s="44">
        <f t="shared" si="8"/>
        <v>111296298</v>
      </c>
      <c r="E68" s="44">
        <v>109074010</v>
      </c>
      <c r="F68" s="218">
        <v>2222288</v>
      </c>
      <c r="G68" s="218">
        <v>0</v>
      </c>
      <c r="H68" s="10">
        <v>0</v>
      </c>
      <c r="I68" s="10">
        <v>0</v>
      </c>
      <c r="J68" s="70">
        <v>0</v>
      </c>
      <c r="L68" s="44">
        <f t="shared" si="7"/>
        <v>110795725</v>
      </c>
      <c r="M68" s="44">
        <v>108083803</v>
      </c>
      <c r="N68" s="10">
        <v>2711922</v>
      </c>
      <c r="O68" s="10">
        <v>0</v>
      </c>
      <c r="P68" s="10">
        <v>0</v>
      </c>
      <c r="Q68" s="10">
        <v>0</v>
      </c>
      <c r="R68" s="70">
        <v>0</v>
      </c>
    </row>
    <row r="69" spans="1:18" ht="15" customHeight="1" x14ac:dyDescent="0.2">
      <c r="A69" s="7">
        <v>59</v>
      </c>
      <c r="B69" s="11" t="s">
        <v>119</v>
      </c>
      <c r="C69" s="29" t="s">
        <v>120</v>
      </c>
      <c r="D69" s="44">
        <f t="shared" si="8"/>
        <v>92232395</v>
      </c>
      <c r="E69" s="44">
        <v>91344792</v>
      </c>
      <c r="F69" s="218">
        <v>887603</v>
      </c>
      <c r="G69" s="218">
        <v>0</v>
      </c>
      <c r="H69" s="10">
        <v>0</v>
      </c>
      <c r="I69" s="10">
        <v>0</v>
      </c>
      <c r="J69" s="70">
        <v>0</v>
      </c>
      <c r="L69" s="44">
        <f t="shared" si="7"/>
        <v>92080193</v>
      </c>
      <c r="M69" s="44">
        <v>90896589</v>
      </c>
      <c r="N69" s="10">
        <v>1183604</v>
      </c>
      <c r="O69" s="10">
        <v>0</v>
      </c>
      <c r="P69" s="10">
        <v>0</v>
      </c>
      <c r="Q69" s="10">
        <v>0</v>
      </c>
      <c r="R69" s="70">
        <v>0</v>
      </c>
    </row>
    <row r="70" spans="1:18" ht="16.5" customHeight="1" x14ac:dyDescent="0.2">
      <c r="A70" s="7">
        <v>60</v>
      </c>
      <c r="B70" s="14" t="s">
        <v>121</v>
      </c>
      <c r="C70" s="31" t="s">
        <v>122</v>
      </c>
      <c r="D70" s="44">
        <f t="shared" si="8"/>
        <v>130558434</v>
      </c>
      <c r="E70" s="44">
        <v>125294490</v>
      </c>
      <c r="F70" s="218">
        <v>5263944</v>
      </c>
      <c r="G70" s="218">
        <v>4785332</v>
      </c>
      <c r="H70" s="10">
        <v>0</v>
      </c>
      <c r="I70" s="10">
        <v>0</v>
      </c>
      <c r="J70" s="70">
        <v>0</v>
      </c>
      <c r="L70" s="44">
        <f t="shared" si="7"/>
        <v>131028259</v>
      </c>
      <c r="M70" s="44">
        <v>125073351</v>
      </c>
      <c r="N70" s="10">
        <v>5954908</v>
      </c>
      <c r="O70" s="10">
        <v>4757898</v>
      </c>
      <c r="P70" s="10">
        <v>0</v>
      </c>
      <c r="Q70" s="10">
        <v>0</v>
      </c>
      <c r="R70" s="70">
        <v>0</v>
      </c>
    </row>
    <row r="71" spans="1:18" ht="17.25" customHeight="1" x14ac:dyDescent="0.2">
      <c r="A71" s="7">
        <v>61</v>
      </c>
      <c r="B71" s="11" t="s">
        <v>123</v>
      </c>
      <c r="C71" s="29" t="s">
        <v>124</v>
      </c>
      <c r="D71" s="44">
        <f t="shared" si="8"/>
        <v>166333100</v>
      </c>
      <c r="E71" s="44">
        <v>151339999</v>
      </c>
      <c r="F71" s="218">
        <v>14993101</v>
      </c>
      <c r="G71" s="218">
        <v>24778</v>
      </c>
      <c r="H71" s="10">
        <v>0</v>
      </c>
      <c r="I71" s="10">
        <v>0</v>
      </c>
      <c r="J71" s="70">
        <v>0</v>
      </c>
      <c r="L71" s="44">
        <f t="shared" si="7"/>
        <v>166414298</v>
      </c>
      <c r="M71" s="44">
        <v>148881209</v>
      </c>
      <c r="N71" s="10">
        <v>17533089</v>
      </c>
      <c r="O71" s="10">
        <v>0</v>
      </c>
      <c r="P71" s="10">
        <v>0</v>
      </c>
      <c r="Q71" s="10">
        <v>0</v>
      </c>
      <c r="R71" s="70">
        <v>0</v>
      </c>
    </row>
    <row r="72" spans="1:18" ht="12.75" customHeight="1" x14ac:dyDescent="0.2">
      <c r="A72" s="7">
        <v>62</v>
      </c>
      <c r="B72" s="12" t="s">
        <v>125</v>
      </c>
      <c r="C72" s="29" t="s">
        <v>126</v>
      </c>
      <c r="D72" s="44">
        <f t="shared" si="8"/>
        <v>62363387</v>
      </c>
      <c r="E72" s="44">
        <v>59291499</v>
      </c>
      <c r="F72" s="218">
        <v>3071888</v>
      </c>
      <c r="G72" s="218">
        <v>2426541</v>
      </c>
      <c r="H72" s="10">
        <v>0</v>
      </c>
      <c r="I72" s="10">
        <v>0</v>
      </c>
      <c r="J72" s="70">
        <v>0</v>
      </c>
      <c r="L72" s="44">
        <f t="shared" si="7"/>
        <v>62167937</v>
      </c>
      <c r="M72" s="44">
        <v>58750163</v>
      </c>
      <c r="N72" s="10">
        <v>3417774</v>
      </c>
      <c r="O72" s="10">
        <v>2416630</v>
      </c>
      <c r="P72" s="10">
        <v>0</v>
      </c>
      <c r="Q72" s="10">
        <v>0</v>
      </c>
      <c r="R72" s="70">
        <v>0</v>
      </c>
    </row>
    <row r="73" spans="1:18" ht="27.75" customHeight="1" x14ac:dyDescent="0.2">
      <c r="A73" s="7">
        <v>63</v>
      </c>
      <c r="B73" s="8" t="s">
        <v>127</v>
      </c>
      <c r="C73" s="29" t="s">
        <v>128</v>
      </c>
      <c r="D73" s="44">
        <f t="shared" si="8"/>
        <v>22895905</v>
      </c>
      <c r="E73" s="44"/>
      <c r="F73" s="218">
        <v>22895905</v>
      </c>
      <c r="G73" s="218">
        <v>22895905</v>
      </c>
      <c r="H73" s="10">
        <v>0</v>
      </c>
      <c r="I73" s="10">
        <v>0</v>
      </c>
      <c r="J73" s="70">
        <v>0</v>
      </c>
      <c r="L73" s="44">
        <f t="shared" si="7"/>
        <v>22895878</v>
      </c>
      <c r="M73" s="44">
        <v>0</v>
      </c>
      <c r="N73" s="10">
        <v>22895878</v>
      </c>
      <c r="O73" s="10">
        <v>22895878</v>
      </c>
      <c r="P73" s="10">
        <v>0</v>
      </c>
      <c r="Q73" s="10">
        <v>0</v>
      </c>
      <c r="R73" s="70">
        <v>0</v>
      </c>
    </row>
    <row r="74" spans="1:18" ht="24" x14ac:dyDescent="0.2">
      <c r="A74" s="7">
        <v>64</v>
      </c>
      <c r="B74" s="8" t="s">
        <v>129</v>
      </c>
      <c r="C74" s="29" t="s">
        <v>130</v>
      </c>
      <c r="D74" s="44">
        <f t="shared" si="8"/>
        <v>24546008</v>
      </c>
      <c r="E74" s="44"/>
      <c r="F74" s="218">
        <v>24546008</v>
      </c>
      <c r="G74" s="218">
        <v>24546008</v>
      </c>
      <c r="H74" s="10">
        <v>0</v>
      </c>
      <c r="I74" s="10">
        <v>0</v>
      </c>
      <c r="J74" s="70">
        <v>0</v>
      </c>
      <c r="L74" s="44">
        <f t="shared" si="7"/>
        <v>23050758</v>
      </c>
      <c r="M74" s="44">
        <v>0</v>
      </c>
      <c r="N74" s="10">
        <v>23050758</v>
      </c>
      <c r="O74" s="10">
        <v>23050758</v>
      </c>
      <c r="P74" s="10">
        <v>0</v>
      </c>
      <c r="Q74" s="10">
        <v>0</v>
      </c>
      <c r="R74" s="70">
        <v>0</v>
      </c>
    </row>
    <row r="75" spans="1:18" x14ac:dyDescent="0.2">
      <c r="A75" s="7">
        <v>65</v>
      </c>
      <c r="B75" s="11" t="s">
        <v>131</v>
      </c>
      <c r="C75" s="29" t="s">
        <v>132</v>
      </c>
      <c r="D75" s="44">
        <f t="shared" ref="D75:D106" si="9">E75+F75+H75+I75+J75</f>
        <v>81457709</v>
      </c>
      <c r="E75" s="44">
        <v>78839936</v>
      </c>
      <c r="F75" s="218">
        <v>1768636</v>
      </c>
      <c r="G75" s="218">
        <v>0</v>
      </c>
      <c r="H75" s="10">
        <v>0</v>
      </c>
      <c r="I75" s="10">
        <v>0</v>
      </c>
      <c r="J75" s="70">
        <v>849137</v>
      </c>
      <c r="L75" s="44">
        <f t="shared" si="7"/>
        <v>83355414</v>
      </c>
      <c r="M75" s="44">
        <v>80404869</v>
      </c>
      <c r="N75" s="10">
        <v>2397077</v>
      </c>
      <c r="O75" s="10">
        <v>0</v>
      </c>
      <c r="P75" s="10">
        <v>0</v>
      </c>
      <c r="Q75" s="10">
        <v>0</v>
      </c>
      <c r="R75" s="70">
        <v>553468</v>
      </c>
    </row>
    <row r="76" spans="1:18" x14ac:dyDescent="0.2">
      <c r="A76" s="7">
        <v>66</v>
      </c>
      <c r="B76" s="8" t="s">
        <v>133</v>
      </c>
      <c r="C76" s="29" t="s">
        <v>134</v>
      </c>
      <c r="D76" s="44">
        <f t="shared" si="9"/>
        <v>54709375</v>
      </c>
      <c r="E76" s="44">
        <v>39774464</v>
      </c>
      <c r="F76" s="218">
        <v>14257109</v>
      </c>
      <c r="G76" s="218">
        <v>0</v>
      </c>
      <c r="H76" s="10">
        <v>0</v>
      </c>
      <c r="I76" s="10">
        <v>0</v>
      </c>
      <c r="J76" s="70">
        <v>677802</v>
      </c>
      <c r="L76" s="44">
        <f t="shared" ref="L76:L139" si="10">M76+N76+P76+Q76+R76</f>
        <v>55172198</v>
      </c>
      <c r="M76" s="44">
        <v>39579493</v>
      </c>
      <c r="N76" s="10">
        <v>15219117</v>
      </c>
      <c r="O76" s="10">
        <v>0</v>
      </c>
      <c r="P76" s="10">
        <v>0</v>
      </c>
      <c r="Q76" s="10">
        <v>0</v>
      </c>
      <c r="R76" s="70">
        <v>373588</v>
      </c>
    </row>
    <row r="77" spans="1:18" x14ac:dyDescent="0.2">
      <c r="A77" s="7">
        <v>67</v>
      </c>
      <c r="B77" s="11" t="s">
        <v>135</v>
      </c>
      <c r="C77" s="29" t="s">
        <v>136</v>
      </c>
      <c r="D77" s="44">
        <f t="shared" si="9"/>
        <v>43008578</v>
      </c>
      <c r="E77" s="44">
        <v>37669285</v>
      </c>
      <c r="F77" s="218">
        <v>3733152</v>
      </c>
      <c r="G77" s="218">
        <v>2247345</v>
      </c>
      <c r="H77" s="10">
        <v>0</v>
      </c>
      <c r="I77" s="10">
        <v>0</v>
      </c>
      <c r="J77" s="70">
        <v>1606141</v>
      </c>
      <c r="L77" s="44">
        <f t="shared" si="10"/>
        <v>43636917</v>
      </c>
      <c r="M77" s="44">
        <v>37371745</v>
      </c>
      <c r="N77" s="10">
        <v>4824196</v>
      </c>
      <c r="O77" s="10">
        <v>2219349</v>
      </c>
      <c r="P77" s="10">
        <v>0</v>
      </c>
      <c r="Q77" s="10">
        <v>0</v>
      </c>
      <c r="R77" s="70">
        <v>1440976</v>
      </c>
    </row>
    <row r="78" spans="1:18" x14ac:dyDescent="0.2">
      <c r="A78" s="7">
        <v>68</v>
      </c>
      <c r="B78" s="11" t="s">
        <v>137</v>
      </c>
      <c r="C78" s="29" t="s">
        <v>138</v>
      </c>
      <c r="D78" s="44">
        <f t="shared" si="9"/>
        <v>51182050</v>
      </c>
      <c r="E78" s="44">
        <v>29737587</v>
      </c>
      <c r="F78" s="218">
        <v>20420280</v>
      </c>
      <c r="G78" s="218">
        <v>0</v>
      </c>
      <c r="H78" s="10">
        <v>0</v>
      </c>
      <c r="I78" s="10">
        <v>0</v>
      </c>
      <c r="J78" s="70">
        <v>1024183</v>
      </c>
      <c r="L78" s="44">
        <f t="shared" si="10"/>
        <v>49752046</v>
      </c>
      <c r="M78" s="44">
        <v>29178012</v>
      </c>
      <c r="N78" s="10">
        <v>19897714</v>
      </c>
      <c r="O78" s="10">
        <v>0</v>
      </c>
      <c r="P78" s="10">
        <v>0</v>
      </c>
      <c r="Q78" s="10">
        <v>0</v>
      </c>
      <c r="R78" s="70">
        <v>676320</v>
      </c>
    </row>
    <row r="79" spans="1:18" x14ac:dyDescent="0.2">
      <c r="A79" s="7">
        <v>69</v>
      </c>
      <c r="B79" s="11" t="s">
        <v>139</v>
      </c>
      <c r="C79" s="29" t="s">
        <v>140</v>
      </c>
      <c r="D79" s="44">
        <f t="shared" si="9"/>
        <v>86130917</v>
      </c>
      <c r="E79" s="44">
        <v>76120572</v>
      </c>
      <c r="F79" s="218">
        <v>8690339</v>
      </c>
      <c r="G79" s="218">
        <v>0</v>
      </c>
      <c r="H79" s="10">
        <v>0</v>
      </c>
      <c r="I79" s="10">
        <v>0</v>
      </c>
      <c r="J79" s="70">
        <v>1320006</v>
      </c>
      <c r="L79" s="44">
        <f t="shared" si="10"/>
        <v>86206749</v>
      </c>
      <c r="M79" s="44">
        <v>75151732</v>
      </c>
      <c r="N79" s="10">
        <v>10227453</v>
      </c>
      <c r="O79" s="10">
        <v>0</v>
      </c>
      <c r="P79" s="10">
        <v>0</v>
      </c>
      <c r="Q79" s="10">
        <v>0</v>
      </c>
      <c r="R79" s="70">
        <v>827564</v>
      </c>
    </row>
    <row r="80" spans="1:18" x14ac:dyDescent="0.2">
      <c r="A80" s="7">
        <v>70</v>
      </c>
      <c r="B80" s="12" t="s">
        <v>141</v>
      </c>
      <c r="C80" s="29" t="s">
        <v>142</v>
      </c>
      <c r="D80" s="44">
        <f t="shared" si="9"/>
        <v>43879657</v>
      </c>
      <c r="E80" s="44">
        <v>37945431</v>
      </c>
      <c r="F80" s="218">
        <v>5581945</v>
      </c>
      <c r="G80" s="218">
        <v>0</v>
      </c>
      <c r="H80" s="10">
        <v>0</v>
      </c>
      <c r="I80" s="10">
        <v>0</v>
      </c>
      <c r="J80" s="70">
        <v>352281</v>
      </c>
      <c r="L80" s="44">
        <f t="shared" si="10"/>
        <v>46841114</v>
      </c>
      <c r="M80" s="44">
        <v>37778722</v>
      </c>
      <c r="N80" s="10">
        <v>8818217</v>
      </c>
      <c r="O80" s="10">
        <v>0</v>
      </c>
      <c r="P80" s="10">
        <v>0</v>
      </c>
      <c r="Q80" s="10">
        <v>0</v>
      </c>
      <c r="R80" s="70">
        <v>244175</v>
      </c>
    </row>
    <row r="81" spans="1:18" x14ac:dyDescent="0.2">
      <c r="A81" s="7">
        <v>71</v>
      </c>
      <c r="B81" s="11" t="s">
        <v>143</v>
      </c>
      <c r="C81" s="30" t="s">
        <v>144</v>
      </c>
      <c r="D81" s="44">
        <f t="shared" si="9"/>
        <v>65020075</v>
      </c>
      <c r="E81" s="44">
        <v>45604349</v>
      </c>
      <c r="F81" s="218">
        <v>16731758</v>
      </c>
      <c r="G81" s="218">
        <v>0</v>
      </c>
      <c r="H81" s="10">
        <v>0</v>
      </c>
      <c r="I81" s="10">
        <v>0</v>
      </c>
      <c r="J81" s="70">
        <v>2683968</v>
      </c>
      <c r="L81" s="44">
        <f t="shared" si="10"/>
        <v>63584990</v>
      </c>
      <c r="M81" s="44">
        <v>45045848</v>
      </c>
      <c r="N81" s="10">
        <v>16682445</v>
      </c>
      <c r="O81" s="10">
        <v>0</v>
      </c>
      <c r="P81" s="10">
        <v>0</v>
      </c>
      <c r="Q81" s="10">
        <v>0</v>
      </c>
      <c r="R81" s="70">
        <v>1856697</v>
      </c>
    </row>
    <row r="82" spans="1:18" x14ac:dyDescent="0.2">
      <c r="A82" s="7">
        <v>72</v>
      </c>
      <c r="B82" s="12" t="s">
        <v>145</v>
      </c>
      <c r="C82" s="29" t="s">
        <v>146</v>
      </c>
      <c r="D82" s="44">
        <f t="shared" si="9"/>
        <v>27875929</v>
      </c>
      <c r="E82" s="44">
        <v>26296593</v>
      </c>
      <c r="F82" s="218">
        <v>1095192</v>
      </c>
      <c r="G82" s="218">
        <v>0</v>
      </c>
      <c r="H82" s="10">
        <v>0</v>
      </c>
      <c r="I82" s="10">
        <v>0</v>
      </c>
      <c r="J82" s="70">
        <v>484144</v>
      </c>
      <c r="L82" s="44">
        <f t="shared" si="10"/>
        <v>27064236</v>
      </c>
      <c r="M82" s="44">
        <v>25890483</v>
      </c>
      <c r="N82" s="10">
        <v>974948</v>
      </c>
      <c r="O82" s="10">
        <v>0</v>
      </c>
      <c r="P82" s="10">
        <v>0</v>
      </c>
      <c r="Q82" s="10">
        <v>0</v>
      </c>
      <c r="R82" s="70">
        <v>198805</v>
      </c>
    </row>
    <row r="83" spans="1:18" x14ac:dyDescent="0.2">
      <c r="A83" s="7">
        <v>73</v>
      </c>
      <c r="B83" s="11" t="s">
        <v>147</v>
      </c>
      <c r="C83" s="29" t="s">
        <v>148</v>
      </c>
      <c r="D83" s="44">
        <f t="shared" si="9"/>
        <v>82394902</v>
      </c>
      <c r="E83" s="44">
        <v>73843571</v>
      </c>
      <c r="F83" s="218">
        <v>8320385</v>
      </c>
      <c r="G83" s="218">
        <v>999096</v>
      </c>
      <c r="H83" s="10">
        <v>0</v>
      </c>
      <c r="I83" s="10">
        <v>0</v>
      </c>
      <c r="J83" s="70">
        <v>230946</v>
      </c>
      <c r="L83" s="44">
        <f t="shared" si="10"/>
        <v>81957440</v>
      </c>
      <c r="M83" s="44">
        <v>73001332</v>
      </c>
      <c r="N83" s="10">
        <v>8727516</v>
      </c>
      <c r="O83" s="10">
        <v>915425</v>
      </c>
      <c r="P83" s="10">
        <v>0</v>
      </c>
      <c r="Q83" s="10">
        <v>0</v>
      </c>
      <c r="R83" s="70">
        <v>228592</v>
      </c>
    </row>
    <row r="84" spans="1:18" x14ac:dyDescent="0.2">
      <c r="A84" s="7">
        <v>74</v>
      </c>
      <c r="B84" s="12" t="s">
        <v>149</v>
      </c>
      <c r="C84" s="29" t="s">
        <v>150</v>
      </c>
      <c r="D84" s="44">
        <f t="shared" si="9"/>
        <v>33333586</v>
      </c>
      <c r="E84" s="44">
        <v>31293180</v>
      </c>
      <c r="F84" s="218">
        <v>1942188</v>
      </c>
      <c r="G84" s="218">
        <v>0</v>
      </c>
      <c r="H84" s="10">
        <v>0</v>
      </c>
      <c r="I84" s="10">
        <v>0</v>
      </c>
      <c r="J84" s="70">
        <v>98218</v>
      </c>
      <c r="L84" s="44">
        <f t="shared" si="10"/>
        <v>34474243</v>
      </c>
      <c r="M84" s="44">
        <v>31639168</v>
      </c>
      <c r="N84" s="10">
        <v>2736857</v>
      </c>
      <c r="O84" s="10">
        <v>0</v>
      </c>
      <c r="P84" s="10">
        <v>0</v>
      </c>
      <c r="Q84" s="10">
        <v>0</v>
      </c>
      <c r="R84" s="70">
        <v>98218</v>
      </c>
    </row>
    <row r="85" spans="1:18" x14ac:dyDescent="0.2">
      <c r="A85" s="7">
        <v>75</v>
      </c>
      <c r="B85" s="12" t="s">
        <v>151</v>
      </c>
      <c r="C85" s="29" t="s">
        <v>152</v>
      </c>
      <c r="D85" s="44">
        <f t="shared" si="9"/>
        <v>36467780</v>
      </c>
      <c r="E85" s="44">
        <v>32596431</v>
      </c>
      <c r="F85" s="218">
        <v>3093103</v>
      </c>
      <c r="G85" s="218">
        <v>0</v>
      </c>
      <c r="H85" s="10">
        <v>0</v>
      </c>
      <c r="I85" s="10">
        <v>0</v>
      </c>
      <c r="J85" s="70">
        <v>778246</v>
      </c>
      <c r="L85" s="44">
        <f t="shared" si="10"/>
        <v>35532966</v>
      </c>
      <c r="M85" s="44">
        <v>32229207</v>
      </c>
      <c r="N85" s="10">
        <v>2871139</v>
      </c>
      <c r="O85" s="10">
        <v>0</v>
      </c>
      <c r="P85" s="10">
        <v>0</v>
      </c>
      <c r="Q85" s="10">
        <v>0</v>
      </c>
      <c r="R85" s="70">
        <v>432620</v>
      </c>
    </row>
    <row r="86" spans="1:18" ht="24" x14ac:dyDescent="0.2">
      <c r="A86" s="7">
        <v>76</v>
      </c>
      <c r="B86" s="20" t="s">
        <v>153</v>
      </c>
      <c r="C86" s="33" t="s">
        <v>154</v>
      </c>
      <c r="D86" s="44">
        <f t="shared" si="9"/>
        <v>1790288</v>
      </c>
      <c r="E86" s="44"/>
      <c r="F86" s="218">
        <v>1790288</v>
      </c>
      <c r="G86" s="218">
        <v>1790288</v>
      </c>
      <c r="H86" s="10">
        <v>0</v>
      </c>
      <c r="I86" s="10">
        <v>0</v>
      </c>
      <c r="J86" s="70">
        <v>0</v>
      </c>
      <c r="L86" s="44">
        <f t="shared" si="10"/>
        <v>1929412</v>
      </c>
      <c r="M86" s="44">
        <v>0</v>
      </c>
      <c r="N86" s="10">
        <v>1929412</v>
      </c>
      <c r="O86" s="10">
        <v>1929412</v>
      </c>
      <c r="P86" s="10">
        <v>0</v>
      </c>
      <c r="Q86" s="10">
        <v>0</v>
      </c>
      <c r="R86" s="70">
        <v>0</v>
      </c>
    </row>
    <row r="87" spans="1:18" ht="24" x14ac:dyDescent="0.2">
      <c r="A87" s="7">
        <v>77</v>
      </c>
      <c r="B87" s="8" t="s">
        <v>155</v>
      </c>
      <c r="C87" s="29" t="s">
        <v>156</v>
      </c>
      <c r="D87" s="44">
        <f t="shared" si="9"/>
        <v>2247373</v>
      </c>
      <c r="E87" s="44"/>
      <c r="F87" s="218">
        <v>2247373</v>
      </c>
      <c r="G87" s="218">
        <v>2247373</v>
      </c>
      <c r="H87" s="10">
        <v>0</v>
      </c>
      <c r="I87" s="10">
        <v>0</v>
      </c>
      <c r="J87" s="70">
        <v>0</v>
      </c>
      <c r="L87" s="44">
        <f t="shared" si="10"/>
        <v>2288339</v>
      </c>
      <c r="M87" s="44">
        <v>0</v>
      </c>
      <c r="N87" s="10">
        <v>2288339</v>
      </c>
      <c r="O87" s="10">
        <v>2288339</v>
      </c>
      <c r="P87" s="10">
        <v>0</v>
      </c>
      <c r="Q87" s="10">
        <v>0</v>
      </c>
      <c r="R87" s="70">
        <v>0</v>
      </c>
    </row>
    <row r="88" spans="1:18" ht="24" x14ac:dyDescent="0.2">
      <c r="A88" s="7">
        <v>78</v>
      </c>
      <c r="B88" s="11" t="s">
        <v>157</v>
      </c>
      <c r="C88" s="29" t="s">
        <v>158</v>
      </c>
      <c r="D88" s="44">
        <f t="shared" si="9"/>
        <v>2571903</v>
      </c>
      <c r="E88" s="44"/>
      <c r="F88" s="218">
        <v>2571903</v>
      </c>
      <c r="G88" s="218">
        <v>2571903</v>
      </c>
      <c r="H88" s="10">
        <v>0</v>
      </c>
      <c r="I88" s="10">
        <v>0</v>
      </c>
      <c r="J88" s="70">
        <v>0</v>
      </c>
      <c r="L88" s="44">
        <f t="shared" si="10"/>
        <v>2571193</v>
      </c>
      <c r="M88" s="44">
        <v>0</v>
      </c>
      <c r="N88" s="10">
        <v>2571193</v>
      </c>
      <c r="O88" s="10">
        <v>2571193</v>
      </c>
      <c r="P88" s="10">
        <v>0</v>
      </c>
      <c r="Q88" s="10">
        <v>0</v>
      </c>
      <c r="R88" s="70">
        <v>0</v>
      </c>
    </row>
    <row r="89" spans="1:18" ht="24" x14ac:dyDescent="0.2">
      <c r="A89" s="7">
        <v>79</v>
      </c>
      <c r="B89" s="11" t="s">
        <v>159</v>
      </c>
      <c r="C89" s="29" t="s">
        <v>160</v>
      </c>
      <c r="D89" s="44">
        <f t="shared" si="9"/>
        <v>2067983</v>
      </c>
      <c r="E89" s="44"/>
      <c r="F89" s="218">
        <v>2067983</v>
      </c>
      <c r="G89" s="218">
        <v>2067983</v>
      </c>
      <c r="H89" s="10">
        <v>0</v>
      </c>
      <c r="I89" s="10">
        <v>0</v>
      </c>
      <c r="J89" s="70">
        <v>0</v>
      </c>
      <c r="L89" s="44">
        <f t="shared" si="10"/>
        <v>2148792</v>
      </c>
      <c r="M89" s="44">
        <v>0</v>
      </c>
      <c r="N89" s="10">
        <v>2148792</v>
      </c>
      <c r="O89" s="10">
        <v>2148792</v>
      </c>
      <c r="P89" s="10">
        <v>0</v>
      </c>
      <c r="Q89" s="10">
        <v>0</v>
      </c>
      <c r="R89" s="70">
        <v>0</v>
      </c>
    </row>
    <row r="90" spans="1:18" ht="24" x14ac:dyDescent="0.2">
      <c r="A90" s="7">
        <v>80</v>
      </c>
      <c r="B90" s="8" t="s">
        <v>161</v>
      </c>
      <c r="C90" s="29" t="s">
        <v>162</v>
      </c>
      <c r="D90" s="44">
        <f t="shared" si="9"/>
        <v>10043119</v>
      </c>
      <c r="E90" s="44"/>
      <c r="F90" s="218">
        <v>10043119</v>
      </c>
      <c r="G90" s="218">
        <v>10043119</v>
      </c>
      <c r="H90" s="10">
        <v>0</v>
      </c>
      <c r="I90" s="10">
        <v>0</v>
      </c>
      <c r="J90" s="70">
        <v>0</v>
      </c>
      <c r="L90" s="44">
        <f t="shared" si="10"/>
        <v>10289282</v>
      </c>
      <c r="M90" s="44">
        <v>0</v>
      </c>
      <c r="N90" s="10">
        <v>10289282</v>
      </c>
      <c r="O90" s="10">
        <v>10289282</v>
      </c>
      <c r="P90" s="10">
        <v>0</v>
      </c>
      <c r="Q90" s="10">
        <v>0</v>
      </c>
      <c r="R90" s="70">
        <v>0</v>
      </c>
    </row>
    <row r="91" spans="1:18" ht="24" x14ac:dyDescent="0.2">
      <c r="A91" s="7">
        <v>81</v>
      </c>
      <c r="B91" s="8" t="s">
        <v>163</v>
      </c>
      <c r="C91" s="29" t="s">
        <v>164</v>
      </c>
      <c r="D91" s="44">
        <f t="shared" si="9"/>
        <v>1940804</v>
      </c>
      <c r="E91" s="44"/>
      <c r="F91" s="218">
        <v>1940804</v>
      </c>
      <c r="G91" s="218">
        <v>1940804</v>
      </c>
      <c r="H91" s="10">
        <v>0</v>
      </c>
      <c r="I91" s="10">
        <v>0</v>
      </c>
      <c r="J91" s="70">
        <v>0</v>
      </c>
      <c r="L91" s="44">
        <f t="shared" si="10"/>
        <v>1904447</v>
      </c>
      <c r="M91" s="44">
        <v>0</v>
      </c>
      <c r="N91" s="10">
        <v>1904447</v>
      </c>
      <c r="O91" s="10">
        <v>1904447</v>
      </c>
      <c r="P91" s="10">
        <v>0</v>
      </c>
      <c r="Q91" s="10">
        <v>0</v>
      </c>
      <c r="R91" s="70">
        <v>0</v>
      </c>
    </row>
    <row r="92" spans="1:18" ht="24" x14ac:dyDescent="0.2">
      <c r="A92" s="7">
        <v>82</v>
      </c>
      <c r="B92" s="8" t="s">
        <v>165</v>
      </c>
      <c r="C92" s="29" t="s">
        <v>166</v>
      </c>
      <c r="D92" s="44">
        <f t="shared" si="9"/>
        <v>1712240</v>
      </c>
      <c r="E92" s="44"/>
      <c r="F92" s="218">
        <v>1712240</v>
      </c>
      <c r="G92" s="218">
        <v>1712240</v>
      </c>
      <c r="H92" s="10">
        <v>0</v>
      </c>
      <c r="I92" s="10">
        <v>0</v>
      </c>
      <c r="J92" s="70">
        <v>0</v>
      </c>
      <c r="L92" s="44">
        <f t="shared" si="10"/>
        <v>1712328</v>
      </c>
      <c r="M92" s="44">
        <v>0</v>
      </c>
      <c r="N92" s="10">
        <v>1712328</v>
      </c>
      <c r="O92" s="10">
        <v>1712328</v>
      </c>
      <c r="P92" s="10">
        <v>0</v>
      </c>
      <c r="Q92" s="10">
        <v>0</v>
      </c>
      <c r="R92" s="70">
        <v>0</v>
      </c>
    </row>
    <row r="93" spans="1:18" x14ac:dyDescent="0.2">
      <c r="A93" s="7">
        <v>83</v>
      </c>
      <c r="B93" s="12" t="s">
        <v>167</v>
      </c>
      <c r="C93" s="29" t="s">
        <v>168</v>
      </c>
      <c r="D93" s="44">
        <f t="shared" si="9"/>
        <v>117833318</v>
      </c>
      <c r="E93" s="44">
        <v>103879616</v>
      </c>
      <c r="F93" s="218">
        <v>13323319</v>
      </c>
      <c r="G93" s="218">
        <v>613959</v>
      </c>
      <c r="H93" s="10">
        <v>0</v>
      </c>
      <c r="I93" s="10">
        <v>0</v>
      </c>
      <c r="J93" s="70">
        <v>630383</v>
      </c>
      <c r="L93" s="44">
        <f t="shared" si="10"/>
        <v>117139425</v>
      </c>
      <c r="M93" s="44">
        <v>102142915</v>
      </c>
      <c r="N93" s="10">
        <v>14502757</v>
      </c>
      <c r="O93" s="10">
        <v>255089</v>
      </c>
      <c r="P93" s="10">
        <v>0</v>
      </c>
      <c r="Q93" s="10">
        <v>0</v>
      </c>
      <c r="R93" s="70">
        <v>493753</v>
      </c>
    </row>
    <row r="94" spans="1:18" x14ac:dyDescent="0.2">
      <c r="A94" s="7">
        <v>84</v>
      </c>
      <c r="B94" s="8" t="s">
        <v>169</v>
      </c>
      <c r="C94" s="29" t="s">
        <v>170</v>
      </c>
      <c r="D94" s="44">
        <f t="shared" si="9"/>
        <v>49544254</v>
      </c>
      <c r="E94" s="44">
        <v>43006331</v>
      </c>
      <c r="F94" s="218">
        <v>6166941</v>
      </c>
      <c r="G94" s="218">
        <v>0</v>
      </c>
      <c r="H94" s="10">
        <v>0</v>
      </c>
      <c r="I94" s="10">
        <v>0</v>
      </c>
      <c r="J94" s="70">
        <v>370982</v>
      </c>
      <c r="L94" s="44">
        <f t="shared" si="10"/>
        <v>49648194</v>
      </c>
      <c r="M94" s="44">
        <v>42569537</v>
      </c>
      <c r="N94" s="10">
        <v>6817118</v>
      </c>
      <c r="O94" s="10">
        <v>0</v>
      </c>
      <c r="P94" s="10">
        <v>0</v>
      </c>
      <c r="Q94" s="10">
        <v>0</v>
      </c>
      <c r="R94" s="70">
        <v>261539</v>
      </c>
    </row>
    <row r="95" spans="1:18" x14ac:dyDescent="0.2">
      <c r="A95" s="7">
        <v>85</v>
      </c>
      <c r="B95" s="12" t="s">
        <v>171</v>
      </c>
      <c r="C95" s="29" t="s">
        <v>172</v>
      </c>
      <c r="D95" s="44">
        <f t="shared" si="9"/>
        <v>40582730</v>
      </c>
      <c r="E95" s="44">
        <v>36008259</v>
      </c>
      <c r="F95" s="218">
        <v>4509936</v>
      </c>
      <c r="G95" s="218">
        <v>2686129</v>
      </c>
      <c r="H95" s="10">
        <v>0</v>
      </c>
      <c r="I95" s="10">
        <v>0</v>
      </c>
      <c r="J95" s="70">
        <v>64535</v>
      </c>
      <c r="L95" s="44">
        <f t="shared" si="10"/>
        <v>41679307</v>
      </c>
      <c r="M95" s="44">
        <v>35799086</v>
      </c>
      <c r="N95" s="10">
        <v>5820836</v>
      </c>
      <c r="O95" s="10">
        <v>3324530</v>
      </c>
      <c r="P95" s="10">
        <v>0</v>
      </c>
      <c r="Q95" s="10">
        <v>0</v>
      </c>
      <c r="R95" s="70">
        <v>59385</v>
      </c>
    </row>
    <row r="96" spans="1:18" x14ac:dyDescent="0.2">
      <c r="A96" s="7">
        <v>86</v>
      </c>
      <c r="B96" s="14" t="s">
        <v>173</v>
      </c>
      <c r="C96" s="31" t="s">
        <v>174</v>
      </c>
      <c r="D96" s="44">
        <f t="shared" si="9"/>
        <v>28568936</v>
      </c>
      <c r="E96" s="44">
        <v>22357933</v>
      </c>
      <c r="F96" s="218">
        <v>4178522</v>
      </c>
      <c r="G96" s="218">
        <v>3632302</v>
      </c>
      <c r="H96" s="10">
        <v>0</v>
      </c>
      <c r="I96" s="10">
        <v>0</v>
      </c>
      <c r="J96" s="70">
        <v>2032481</v>
      </c>
      <c r="L96" s="44">
        <f t="shared" si="10"/>
        <v>27327227</v>
      </c>
      <c r="M96" s="44">
        <v>21997810</v>
      </c>
      <c r="N96" s="10">
        <v>4575767</v>
      </c>
      <c r="O96" s="10">
        <v>3537691</v>
      </c>
      <c r="P96" s="10">
        <v>0</v>
      </c>
      <c r="Q96" s="10">
        <v>0</v>
      </c>
      <c r="R96" s="70">
        <v>753650</v>
      </c>
    </row>
    <row r="97" spans="1:18" x14ac:dyDescent="0.2">
      <c r="A97" s="7">
        <v>87</v>
      </c>
      <c r="B97" s="8" t="s">
        <v>175</v>
      </c>
      <c r="C97" s="29" t="s">
        <v>176</v>
      </c>
      <c r="D97" s="44">
        <f t="shared" si="9"/>
        <v>18012237</v>
      </c>
      <c r="E97" s="44">
        <v>9397504</v>
      </c>
      <c r="F97" s="218">
        <v>8614733</v>
      </c>
      <c r="G97" s="218">
        <v>0</v>
      </c>
      <c r="H97" s="10">
        <v>0</v>
      </c>
      <c r="I97" s="10">
        <v>0</v>
      </c>
      <c r="J97" s="70">
        <v>0</v>
      </c>
      <c r="L97" s="44">
        <f t="shared" si="10"/>
        <v>17511159</v>
      </c>
      <c r="M97" s="44">
        <v>9437769</v>
      </c>
      <c r="N97" s="10">
        <v>8073390</v>
      </c>
      <c r="O97" s="10">
        <v>0</v>
      </c>
      <c r="P97" s="10">
        <v>0</v>
      </c>
      <c r="Q97" s="10">
        <v>0</v>
      </c>
      <c r="R97" s="70">
        <v>0</v>
      </c>
    </row>
    <row r="98" spans="1:18" x14ac:dyDescent="0.2">
      <c r="A98" s="7">
        <v>88</v>
      </c>
      <c r="B98" s="8" t="s">
        <v>177</v>
      </c>
      <c r="C98" s="29" t="s">
        <v>178</v>
      </c>
      <c r="D98" s="44">
        <f t="shared" si="9"/>
        <v>161486936</v>
      </c>
      <c r="E98" s="44">
        <v>131703466</v>
      </c>
      <c r="F98" s="218">
        <v>27357501</v>
      </c>
      <c r="G98" s="218">
        <v>2887860</v>
      </c>
      <c r="H98" s="10">
        <v>0</v>
      </c>
      <c r="I98" s="10">
        <v>0</v>
      </c>
      <c r="J98" s="70">
        <v>2425969</v>
      </c>
      <c r="L98" s="44">
        <f t="shared" si="10"/>
        <v>158507387</v>
      </c>
      <c r="M98" s="44">
        <v>129599068</v>
      </c>
      <c r="N98" s="10">
        <v>27010957</v>
      </c>
      <c r="O98" s="10">
        <v>2677717</v>
      </c>
      <c r="P98" s="10">
        <v>0</v>
      </c>
      <c r="Q98" s="10">
        <v>0</v>
      </c>
      <c r="R98" s="70">
        <v>1897362</v>
      </c>
    </row>
    <row r="99" spans="1:18" ht="13.5" customHeight="1" x14ac:dyDescent="0.2">
      <c r="A99" s="7">
        <v>89</v>
      </c>
      <c r="B99" s="14" t="s">
        <v>179</v>
      </c>
      <c r="C99" s="31" t="s">
        <v>180</v>
      </c>
      <c r="D99" s="44">
        <f t="shared" si="9"/>
        <v>102283292</v>
      </c>
      <c r="E99" s="44">
        <v>93292456</v>
      </c>
      <c r="F99" s="218">
        <v>8990836</v>
      </c>
      <c r="G99" s="218">
        <v>0</v>
      </c>
      <c r="H99" s="10">
        <v>0</v>
      </c>
      <c r="I99" s="10">
        <v>0</v>
      </c>
      <c r="J99" s="70">
        <v>0</v>
      </c>
      <c r="L99" s="44">
        <f t="shared" si="10"/>
        <v>102462338</v>
      </c>
      <c r="M99" s="44">
        <v>93623045</v>
      </c>
      <c r="N99" s="10">
        <v>8839293</v>
      </c>
      <c r="O99" s="10">
        <v>0</v>
      </c>
      <c r="P99" s="10">
        <v>0</v>
      </c>
      <c r="Q99" s="10">
        <v>0</v>
      </c>
      <c r="R99" s="70">
        <v>0</v>
      </c>
    </row>
    <row r="100" spans="1:18" ht="14.25" customHeight="1" x14ac:dyDescent="0.2">
      <c r="A100" s="7">
        <v>90</v>
      </c>
      <c r="B100" s="8" t="s">
        <v>181</v>
      </c>
      <c r="C100" s="29" t="s">
        <v>182</v>
      </c>
      <c r="D100" s="44">
        <f t="shared" si="9"/>
        <v>95143546</v>
      </c>
      <c r="E100" s="44">
        <v>36828504</v>
      </c>
      <c r="F100" s="218">
        <v>18798429</v>
      </c>
      <c r="G100" s="218">
        <v>940343</v>
      </c>
      <c r="H100" s="10">
        <v>0</v>
      </c>
      <c r="I100" s="10">
        <v>38268371</v>
      </c>
      <c r="J100" s="70">
        <v>1248242</v>
      </c>
      <c r="L100" s="44">
        <f t="shared" si="10"/>
        <v>96640745</v>
      </c>
      <c r="M100" s="44">
        <v>37205944</v>
      </c>
      <c r="N100" s="10">
        <v>18613650</v>
      </c>
      <c r="O100" s="10">
        <v>820630</v>
      </c>
      <c r="P100" s="10">
        <v>0</v>
      </c>
      <c r="Q100" s="10">
        <v>40268337</v>
      </c>
      <c r="R100" s="70">
        <v>552814</v>
      </c>
    </row>
    <row r="101" spans="1:18" x14ac:dyDescent="0.2">
      <c r="A101" s="7">
        <v>91</v>
      </c>
      <c r="B101" s="14" t="s">
        <v>183</v>
      </c>
      <c r="C101" s="31" t="s">
        <v>184</v>
      </c>
      <c r="D101" s="44">
        <f t="shared" si="9"/>
        <v>10510963</v>
      </c>
      <c r="E101" s="44"/>
      <c r="F101" s="218">
        <v>10510963</v>
      </c>
      <c r="G101" s="218">
        <v>821150</v>
      </c>
      <c r="H101" s="10">
        <v>0</v>
      </c>
      <c r="I101" s="10">
        <v>0</v>
      </c>
      <c r="J101" s="70">
        <v>0</v>
      </c>
      <c r="L101" s="44">
        <f t="shared" si="10"/>
        <v>11590206</v>
      </c>
      <c r="M101" s="44">
        <v>0</v>
      </c>
      <c r="N101" s="10">
        <v>11590206</v>
      </c>
      <c r="O101" s="10">
        <v>821150</v>
      </c>
      <c r="P101" s="10">
        <v>0</v>
      </c>
      <c r="Q101" s="10">
        <v>0</v>
      </c>
      <c r="R101" s="70">
        <v>0</v>
      </c>
    </row>
    <row r="102" spans="1:18" x14ac:dyDescent="0.2">
      <c r="A102" s="7">
        <v>92</v>
      </c>
      <c r="B102" s="11" t="s">
        <v>185</v>
      </c>
      <c r="C102" s="29" t="s">
        <v>186</v>
      </c>
      <c r="D102" s="44">
        <f t="shared" si="9"/>
        <v>0</v>
      </c>
      <c r="E102" s="44"/>
      <c r="F102" s="218">
        <v>0</v>
      </c>
      <c r="G102" s="218">
        <v>0</v>
      </c>
      <c r="H102" s="10">
        <v>0</v>
      </c>
      <c r="I102" s="10">
        <v>0</v>
      </c>
      <c r="J102" s="70">
        <v>0</v>
      </c>
      <c r="L102" s="44">
        <f t="shared" si="10"/>
        <v>0</v>
      </c>
      <c r="M102" s="44">
        <v>0</v>
      </c>
      <c r="N102" s="10">
        <v>0</v>
      </c>
      <c r="O102" s="10">
        <v>0</v>
      </c>
      <c r="P102" s="10">
        <v>0</v>
      </c>
      <c r="Q102" s="10">
        <v>0</v>
      </c>
      <c r="R102" s="70">
        <v>0</v>
      </c>
    </row>
    <row r="103" spans="1:18" x14ac:dyDescent="0.2">
      <c r="A103" s="7">
        <v>93</v>
      </c>
      <c r="B103" s="12" t="s">
        <v>187</v>
      </c>
      <c r="C103" s="29" t="s">
        <v>188</v>
      </c>
      <c r="D103" s="44">
        <f t="shared" si="9"/>
        <v>13279568</v>
      </c>
      <c r="E103" s="44">
        <v>5759964</v>
      </c>
      <c r="F103" s="218">
        <v>7431079</v>
      </c>
      <c r="G103" s="218">
        <v>2238662</v>
      </c>
      <c r="H103" s="10">
        <v>0</v>
      </c>
      <c r="I103" s="10">
        <v>0</v>
      </c>
      <c r="J103" s="70">
        <v>88525</v>
      </c>
      <c r="L103" s="44">
        <f t="shared" si="10"/>
        <v>13306438</v>
      </c>
      <c r="M103" s="44">
        <v>5956820</v>
      </c>
      <c r="N103" s="10">
        <v>7261093</v>
      </c>
      <c r="O103" s="10">
        <v>2197019</v>
      </c>
      <c r="P103" s="10">
        <v>0</v>
      </c>
      <c r="Q103" s="10">
        <v>0</v>
      </c>
      <c r="R103" s="70">
        <v>88525</v>
      </c>
    </row>
    <row r="104" spans="1:18" ht="24" x14ac:dyDescent="0.2">
      <c r="A104" s="7">
        <v>94</v>
      </c>
      <c r="B104" s="11" t="s">
        <v>189</v>
      </c>
      <c r="C104" s="30" t="s">
        <v>190</v>
      </c>
      <c r="D104" s="44">
        <f t="shared" si="9"/>
        <v>1316435</v>
      </c>
      <c r="E104" s="44"/>
      <c r="F104" s="218">
        <v>1316435</v>
      </c>
      <c r="G104" s="218">
        <v>69163</v>
      </c>
      <c r="H104" s="10">
        <v>0</v>
      </c>
      <c r="I104" s="10">
        <v>0</v>
      </c>
      <c r="J104" s="70">
        <v>0</v>
      </c>
      <c r="L104" s="44">
        <f t="shared" si="10"/>
        <v>1730595</v>
      </c>
      <c r="M104" s="44">
        <v>0</v>
      </c>
      <c r="N104" s="10">
        <v>1730595</v>
      </c>
      <c r="O104" s="10">
        <v>183085</v>
      </c>
      <c r="P104" s="10">
        <v>0</v>
      </c>
      <c r="Q104" s="10">
        <v>0</v>
      </c>
      <c r="R104" s="70">
        <v>0</v>
      </c>
    </row>
    <row r="105" spans="1:18" x14ac:dyDescent="0.2">
      <c r="A105" s="7">
        <v>95</v>
      </c>
      <c r="B105" s="11" t="s">
        <v>191</v>
      </c>
      <c r="C105" s="31" t="s">
        <v>192</v>
      </c>
      <c r="D105" s="44">
        <f t="shared" si="9"/>
        <v>6195723</v>
      </c>
      <c r="E105" s="44">
        <v>5605941</v>
      </c>
      <c r="F105" s="218">
        <v>589596</v>
      </c>
      <c r="G105" s="218">
        <v>376797</v>
      </c>
      <c r="H105" s="10">
        <v>0</v>
      </c>
      <c r="I105" s="10">
        <v>0</v>
      </c>
      <c r="J105" s="70">
        <v>186</v>
      </c>
      <c r="L105" s="44">
        <f t="shared" si="10"/>
        <v>6216574</v>
      </c>
      <c r="M105" s="44">
        <v>5679331</v>
      </c>
      <c r="N105" s="10">
        <v>537057</v>
      </c>
      <c r="O105" s="10">
        <v>430861</v>
      </c>
      <c r="P105" s="10">
        <v>0</v>
      </c>
      <c r="Q105" s="10">
        <v>0</v>
      </c>
      <c r="R105" s="70">
        <v>186</v>
      </c>
    </row>
    <row r="106" spans="1:18" x14ac:dyDescent="0.2">
      <c r="A106" s="7">
        <v>96</v>
      </c>
      <c r="B106" s="12" t="s">
        <v>193</v>
      </c>
      <c r="C106" s="29" t="s">
        <v>194</v>
      </c>
      <c r="D106" s="44">
        <f t="shared" si="9"/>
        <v>23150382</v>
      </c>
      <c r="E106" s="44">
        <v>19696471</v>
      </c>
      <c r="F106" s="218">
        <v>3197081</v>
      </c>
      <c r="G106" s="218">
        <v>1295443</v>
      </c>
      <c r="H106" s="10">
        <v>0</v>
      </c>
      <c r="I106" s="10">
        <v>0</v>
      </c>
      <c r="J106" s="70">
        <v>256830</v>
      </c>
      <c r="L106" s="44">
        <f t="shared" si="10"/>
        <v>22891733</v>
      </c>
      <c r="M106" s="44">
        <v>19625690</v>
      </c>
      <c r="N106" s="10">
        <v>3058819</v>
      </c>
      <c r="O106" s="10">
        <v>1275491</v>
      </c>
      <c r="P106" s="10">
        <v>0</v>
      </c>
      <c r="Q106" s="10">
        <v>0</v>
      </c>
      <c r="R106" s="70">
        <v>207224</v>
      </c>
    </row>
    <row r="107" spans="1:18" x14ac:dyDescent="0.2">
      <c r="A107" s="7">
        <v>97</v>
      </c>
      <c r="B107" s="11" t="s">
        <v>195</v>
      </c>
      <c r="C107" s="34" t="s">
        <v>196</v>
      </c>
      <c r="D107" s="44">
        <f t="shared" ref="D107:D138" si="11">E107+F107+H107+I107+J107</f>
        <v>25412420</v>
      </c>
      <c r="E107" s="44">
        <v>23142237</v>
      </c>
      <c r="F107" s="218">
        <v>1987886</v>
      </c>
      <c r="G107" s="218">
        <v>1273166</v>
      </c>
      <c r="H107" s="10">
        <v>0</v>
      </c>
      <c r="I107" s="10">
        <v>0</v>
      </c>
      <c r="J107" s="70">
        <v>282297</v>
      </c>
      <c r="L107" s="44">
        <f t="shared" si="10"/>
        <v>28966514</v>
      </c>
      <c r="M107" s="44">
        <v>22880346</v>
      </c>
      <c r="N107" s="10">
        <v>5996455</v>
      </c>
      <c r="O107" s="10">
        <v>1662476</v>
      </c>
      <c r="P107" s="10">
        <v>0</v>
      </c>
      <c r="Q107" s="10">
        <v>0</v>
      </c>
      <c r="R107" s="70">
        <v>89713</v>
      </c>
    </row>
    <row r="108" spans="1:18" x14ac:dyDescent="0.2">
      <c r="A108" s="7">
        <v>98</v>
      </c>
      <c r="B108" s="12" t="s">
        <v>197</v>
      </c>
      <c r="C108" s="29" t="s">
        <v>198</v>
      </c>
      <c r="D108" s="44">
        <f t="shared" si="11"/>
        <v>25480725</v>
      </c>
      <c r="E108" s="44">
        <v>24368613</v>
      </c>
      <c r="F108" s="218">
        <v>1102512</v>
      </c>
      <c r="G108" s="218">
        <v>379381</v>
      </c>
      <c r="H108" s="10">
        <v>0</v>
      </c>
      <c r="I108" s="10">
        <v>0</v>
      </c>
      <c r="J108" s="70">
        <v>9600</v>
      </c>
      <c r="L108" s="44">
        <f t="shared" si="10"/>
        <v>25509941</v>
      </c>
      <c r="M108" s="44">
        <v>24158045</v>
      </c>
      <c r="N108" s="10">
        <v>1344006</v>
      </c>
      <c r="O108" s="10">
        <v>141490</v>
      </c>
      <c r="P108" s="10">
        <v>0</v>
      </c>
      <c r="Q108" s="10">
        <v>0</v>
      </c>
      <c r="R108" s="70">
        <v>7890</v>
      </c>
    </row>
    <row r="109" spans="1:18" x14ac:dyDescent="0.2">
      <c r="A109" s="7">
        <v>99</v>
      </c>
      <c r="B109" s="12" t="s">
        <v>199</v>
      </c>
      <c r="C109" s="29" t="s">
        <v>200</v>
      </c>
      <c r="D109" s="44">
        <f t="shared" si="11"/>
        <v>72522770</v>
      </c>
      <c r="E109" s="44">
        <v>69271057</v>
      </c>
      <c r="F109" s="218">
        <v>3251156</v>
      </c>
      <c r="G109" s="218">
        <v>1470421</v>
      </c>
      <c r="H109" s="10">
        <v>0</v>
      </c>
      <c r="I109" s="10">
        <v>0</v>
      </c>
      <c r="J109" s="70">
        <v>557</v>
      </c>
      <c r="L109" s="44">
        <f t="shared" si="10"/>
        <v>72639812</v>
      </c>
      <c r="M109" s="44">
        <v>67838304</v>
      </c>
      <c r="N109" s="10">
        <v>4801137</v>
      </c>
      <c r="O109" s="10">
        <v>1572266</v>
      </c>
      <c r="P109" s="10">
        <v>0</v>
      </c>
      <c r="Q109" s="10">
        <v>0</v>
      </c>
      <c r="R109" s="70">
        <v>371</v>
      </c>
    </row>
    <row r="110" spans="1:18" x14ac:dyDescent="0.2">
      <c r="A110" s="7">
        <v>100</v>
      </c>
      <c r="B110" s="11" t="s">
        <v>201</v>
      </c>
      <c r="C110" s="31" t="s">
        <v>202</v>
      </c>
      <c r="D110" s="44">
        <f t="shared" si="11"/>
        <v>31107584</v>
      </c>
      <c r="E110" s="44">
        <v>28498597</v>
      </c>
      <c r="F110" s="218">
        <v>2348673</v>
      </c>
      <c r="G110" s="218">
        <v>1032539</v>
      </c>
      <c r="H110" s="10">
        <v>0</v>
      </c>
      <c r="I110" s="10">
        <v>0</v>
      </c>
      <c r="J110" s="70">
        <v>260314</v>
      </c>
      <c r="L110" s="44">
        <f t="shared" si="10"/>
        <v>33303436</v>
      </c>
      <c r="M110" s="44">
        <v>28238722</v>
      </c>
      <c r="N110" s="10">
        <v>4934564</v>
      </c>
      <c r="O110" s="10">
        <v>1173375</v>
      </c>
      <c r="P110" s="10">
        <v>0</v>
      </c>
      <c r="Q110" s="10">
        <v>0</v>
      </c>
      <c r="R110" s="70">
        <v>130150</v>
      </c>
    </row>
    <row r="111" spans="1:18" x14ac:dyDescent="0.2">
      <c r="A111" s="7">
        <v>101</v>
      </c>
      <c r="B111" s="11" t="s">
        <v>203</v>
      </c>
      <c r="C111" s="30" t="s">
        <v>204</v>
      </c>
      <c r="D111" s="44">
        <f t="shared" si="11"/>
        <v>37720119</v>
      </c>
      <c r="E111" s="44">
        <v>32766260</v>
      </c>
      <c r="F111" s="218">
        <v>4216559</v>
      </c>
      <c r="G111" s="218">
        <v>791081</v>
      </c>
      <c r="H111" s="10">
        <v>0</v>
      </c>
      <c r="I111" s="10">
        <v>0</v>
      </c>
      <c r="J111" s="70">
        <v>737300</v>
      </c>
      <c r="L111" s="44">
        <f t="shared" si="10"/>
        <v>37510076</v>
      </c>
      <c r="M111" s="44">
        <v>32313864</v>
      </c>
      <c r="N111" s="10">
        <v>4906333</v>
      </c>
      <c r="O111" s="10">
        <v>920738</v>
      </c>
      <c r="P111" s="10">
        <v>0</v>
      </c>
      <c r="Q111" s="10">
        <v>0</v>
      </c>
      <c r="R111" s="70">
        <v>289879</v>
      </c>
    </row>
    <row r="112" spans="1:18" x14ac:dyDescent="0.2">
      <c r="A112" s="7">
        <v>102</v>
      </c>
      <c r="B112" s="8" t="s">
        <v>205</v>
      </c>
      <c r="C112" s="30" t="s">
        <v>206</v>
      </c>
      <c r="D112" s="44">
        <f t="shared" si="11"/>
        <v>79442171</v>
      </c>
      <c r="E112" s="44">
        <v>76412122</v>
      </c>
      <c r="F112" s="218">
        <v>2976273</v>
      </c>
      <c r="G112" s="218">
        <v>2819549</v>
      </c>
      <c r="H112" s="10">
        <v>0</v>
      </c>
      <c r="I112" s="10">
        <v>0</v>
      </c>
      <c r="J112" s="70">
        <v>53776</v>
      </c>
      <c r="L112" s="44">
        <f t="shared" si="10"/>
        <v>79532333</v>
      </c>
      <c r="M112" s="44">
        <v>74337031</v>
      </c>
      <c r="N112" s="10">
        <v>5157771</v>
      </c>
      <c r="O112" s="10">
        <v>4080605</v>
      </c>
      <c r="P112" s="10">
        <v>0</v>
      </c>
      <c r="Q112" s="10">
        <v>0</v>
      </c>
      <c r="R112" s="70">
        <v>37531</v>
      </c>
    </row>
    <row r="113" spans="1:18" x14ac:dyDescent="0.2">
      <c r="A113" s="7">
        <v>103</v>
      </c>
      <c r="B113" s="8" t="s">
        <v>207</v>
      </c>
      <c r="C113" s="30" t="s">
        <v>208</v>
      </c>
      <c r="D113" s="44">
        <f t="shared" si="11"/>
        <v>68218415</v>
      </c>
      <c r="E113" s="44">
        <v>61290814</v>
      </c>
      <c r="F113" s="218">
        <v>6877830</v>
      </c>
      <c r="G113" s="218">
        <v>2406041</v>
      </c>
      <c r="H113" s="10">
        <v>0</v>
      </c>
      <c r="I113" s="10">
        <v>0</v>
      </c>
      <c r="J113" s="70">
        <v>49771</v>
      </c>
      <c r="L113" s="44">
        <f t="shared" si="10"/>
        <v>69088679</v>
      </c>
      <c r="M113" s="44">
        <v>60083731</v>
      </c>
      <c r="N113" s="10">
        <v>8955177</v>
      </c>
      <c r="O113" s="10">
        <v>2205447</v>
      </c>
      <c r="P113" s="10">
        <v>0</v>
      </c>
      <c r="Q113" s="10">
        <v>0</v>
      </c>
      <c r="R113" s="70">
        <v>49771</v>
      </c>
    </row>
    <row r="114" spans="1:18" x14ac:dyDescent="0.2">
      <c r="A114" s="7">
        <v>104</v>
      </c>
      <c r="B114" s="12" t="s">
        <v>209</v>
      </c>
      <c r="C114" s="29" t="s">
        <v>210</v>
      </c>
      <c r="D114" s="44">
        <f t="shared" si="11"/>
        <v>23584133</v>
      </c>
      <c r="E114" s="44">
        <v>21928359</v>
      </c>
      <c r="F114" s="218">
        <v>1585595</v>
      </c>
      <c r="G114" s="218">
        <v>1155964</v>
      </c>
      <c r="H114" s="10">
        <v>0</v>
      </c>
      <c r="I114" s="10">
        <v>0</v>
      </c>
      <c r="J114" s="70">
        <v>70179</v>
      </c>
      <c r="L114" s="44">
        <f t="shared" si="10"/>
        <v>24927037</v>
      </c>
      <c r="M114" s="44">
        <v>21553376</v>
      </c>
      <c r="N114" s="10">
        <v>3303482</v>
      </c>
      <c r="O114" s="10">
        <v>1900292</v>
      </c>
      <c r="P114" s="10">
        <v>0</v>
      </c>
      <c r="Q114" s="10">
        <v>0</v>
      </c>
      <c r="R114" s="70">
        <v>70179</v>
      </c>
    </row>
    <row r="115" spans="1:18" x14ac:dyDescent="0.2">
      <c r="A115" s="7">
        <v>105</v>
      </c>
      <c r="B115" s="14" t="s">
        <v>211</v>
      </c>
      <c r="C115" s="31" t="s">
        <v>212</v>
      </c>
      <c r="D115" s="44">
        <f t="shared" si="11"/>
        <v>35049554</v>
      </c>
      <c r="E115" s="44">
        <v>33305426</v>
      </c>
      <c r="F115" s="218">
        <v>1681539</v>
      </c>
      <c r="G115" s="218">
        <v>392069</v>
      </c>
      <c r="H115" s="10">
        <v>0</v>
      </c>
      <c r="I115" s="10">
        <v>0</v>
      </c>
      <c r="J115" s="70">
        <v>62589</v>
      </c>
      <c r="L115" s="44">
        <f t="shared" si="10"/>
        <v>35305359</v>
      </c>
      <c r="M115" s="44">
        <v>32686699</v>
      </c>
      <c r="N115" s="10">
        <v>2556071</v>
      </c>
      <c r="O115" s="10">
        <v>654209</v>
      </c>
      <c r="P115" s="10">
        <v>0</v>
      </c>
      <c r="Q115" s="10">
        <v>0</v>
      </c>
      <c r="R115" s="70">
        <v>62589</v>
      </c>
    </row>
    <row r="116" spans="1:18" x14ac:dyDescent="0.2">
      <c r="A116" s="7">
        <v>106</v>
      </c>
      <c r="B116" s="8" t="s">
        <v>213</v>
      </c>
      <c r="C116" s="30" t="s">
        <v>214</v>
      </c>
      <c r="D116" s="44">
        <f t="shared" si="11"/>
        <v>37620735</v>
      </c>
      <c r="E116" s="44">
        <v>33763238</v>
      </c>
      <c r="F116" s="218">
        <v>3837290</v>
      </c>
      <c r="G116" s="218">
        <v>2079752</v>
      </c>
      <c r="H116" s="10">
        <v>0</v>
      </c>
      <c r="I116" s="10">
        <v>0</v>
      </c>
      <c r="J116" s="70">
        <v>20207</v>
      </c>
      <c r="L116" s="44">
        <f t="shared" si="10"/>
        <v>37487485</v>
      </c>
      <c r="M116" s="44">
        <v>33217974</v>
      </c>
      <c r="N116" s="10">
        <v>4249304</v>
      </c>
      <c r="O116" s="10">
        <v>2189322</v>
      </c>
      <c r="P116" s="10">
        <v>0</v>
      </c>
      <c r="Q116" s="10">
        <v>0</v>
      </c>
      <c r="R116" s="70">
        <v>20207</v>
      </c>
    </row>
    <row r="117" spans="1:18" x14ac:dyDescent="0.2">
      <c r="A117" s="7">
        <v>107</v>
      </c>
      <c r="B117" s="11" t="s">
        <v>215</v>
      </c>
      <c r="C117" s="30" t="s">
        <v>216</v>
      </c>
      <c r="D117" s="44">
        <f t="shared" si="11"/>
        <v>52214768</v>
      </c>
      <c r="E117" s="44">
        <v>39991656</v>
      </c>
      <c r="F117" s="218">
        <v>12021405</v>
      </c>
      <c r="G117" s="218">
        <v>3207585</v>
      </c>
      <c r="H117" s="10">
        <v>0</v>
      </c>
      <c r="I117" s="10">
        <v>0</v>
      </c>
      <c r="J117" s="70">
        <v>201707</v>
      </c>
      <c r="L117" s="44">
        <f t="shared" si="10"/>
        <v>52010664</v>
      </c>
      <c r="M117" s="44">
        <v>39080955</v>
      </c>
      <c r="N117" s="10">
        <v>12728002</v>
      </c>
      <c r="O117" s="10">
        <v>3432707</v>
      </c>
      <c r="P117" s="10">
        <v>0</v>
      </c>
      <c r="Q117" s="10">
        <v>0</v>
      </c>
      <c r="R117" s="70">
        <v>201707</v>
      </c>
    </row>
    <row r="118" spans="1:18" x14ac:dyDescent="0.2">
      <c r="A118" s="7">
        <v>108</v>
      </c>
      <c r="B118" s="12" t="s">
        <v>217</v>
      </c>
      <c r="C118" s="29" t="s">
        <v>218</v>
      </c>
      <c r="D118" s="44">
        <f t="shared" si="11"/>
        <v>31418917</v>
      </c>
      <c r="E118" s="44">
        <v>26109235</v>
      </c>
      <c r="F118" s="218">
        <v>5049714</v>
      </c>
      <c r="G118" s="218">
        <v>4012381</v>
      </c>
      <c r="H118" s="10">
        <v>0</v>
      </c>
      <c r="I118" s="10">
        <v>0</v>
      </c>
      <c r="J118" s="70">
        <v>259968</v>
      </c>
      <c r="L118" s="44">
        <f t="shared" si="10"/>
        <v>30768324</v>
      </c>
      <c r="M118" s="44">
        <v>25560537</v>
      </c>
      <c r="N118" s="10">
        <v>5026400</v>
      </c>
      <c r="O118" s="10">
        <v>3781497</v>
      </c>
      <c r="P118" s="10">
        <v>0</v>
      </c>
      <c r="Q118" s="10">
        <v>0</v>
      </c>
      <c r="R118" s="70">
        <v>181387</v>
      </c>
    </row>
    <row r="119" spans="1:18" ht="12" customHeight="1" x14ac:dyDescent="0.2">
      <c r="A119" s="7">
        <v>109</v>
      </c>
      <c r="B119" s="12" t="s">
        <v>219</v>
      </c>
      <c r="C119" s="29" t="s">
        <v>220</v>
      </c>
      <c r="D119" s="44">
        <f t="shared" si="11"/>
        <v>39478665</v>
      </c>
      <c r="E119" s="44">
        <v>35883875</v>
      </c>
      <c r="F119" s="218">
        <v>3266633</v>
      </c>
      <c r="G119" s="218">
        <v>2186829</v>
      </c>
      <c r="H119" s="10">
        <v>0</v>
      </c>
      <c r="I119" s="10">
        <v>0</v>
      </c>
      <c r="J119" s="70">
        <v>328157</v>
      </c>
      <c r="L119" s="44">
        <f t="shared" si="10"/>
        <v>40060433</v>
      </c>
      <c r="M119" s="44">
        <v>35408449</v>
      </c>
      <c r="N119" s="10">
        <v>4420512</v>
      </c>
      <c r="O119" s="10">
        <v>2864536</v>
      </c>
      <c r="P119" s="10">
        <v>0</v>
      </c>
      <c r="Q119" s="10">
        <v>0</v>
      </c>
      <c r="R119" s="70">
        <v>231472</v>
      </c>
    </row>
    <row r="120" spans="1:18" x14ac:dyDescent="0.2">
      <c r="A120" s="7">
        <v>110</v>
      </c>
      <c r="B120" s="8" t="s">
        <v>221</v>
      </c>
      <c r="C120" s="30" t="s">
        <v>222</v>
      </c>
      <c r="D120" s="44">
        <f t="shared" si="11"/>
        <v>66268779</v>
      </c>
      <c r="E120" s="44">
        <v>61498744</v>
      </c>
      <c r="F120" s="218">
        <v>3511985</v>
      </c>
      <c r="G120" s="218">
        <v>1940944</v>
      </c>
      <c r="H120" s="10">
        <v>0</v>
      </c>
      <c r="I120" s="10">
        <v>0</v>
      </c>
      <c r="J120" s="70">
        <v>1258050</v>
      </c>
      <c r="L120" s="44">
        <f t="shared" si="10"/>
        <v>67232161</v>
      </c>
      <c r="M120" s="44">
        <v>60252788</v>
      </c>
      <c r="N120" s="10">
        <v>6147353</v>
      </c>
      <c r="O120" s="10">
        <v>2277704</v>
      </c>
      <c r="P120" s="10">
        <v>0</v>
      </c>
      <c r="Q120" s="10">
        <v>0</v>
      </c>
      <c r="R120" s="70">
        <v>832020</v>
      </c>
    </row>
    <row r="121" spans="1:18" x14ac:dyDescent="0.2">
      <c r="A121" s="7">
        <v>111</v>
      </c>
      <c r="B121" s="11" t="s">
        <v>223</v>
      </c>
      <c r="C121" s="30" t="s">
        <v>224</v>
      </c>
      <c r="D121" s="44">
        <f t="shared" si="11"/>
        <v>31560654</v>
      </c>
      <c r="E121" s="44">
        <v>28762617</v>
      </c>
      <c r="F121" s="218">
        <v>2683259</v>
      </c>
      <c r="G121" s="218">
        <v>2222865</v>
      </c>
      <c r="H121" s="10">
        <v>0</v>
      </c>
      <c r="I121" s="10">
        <v>0</v>
      </c>
      <c r="J121" s="70">
        <v>114778</v>
      </c>
      <c r="L121" s="44">
        <f t="shared" si="10"/>
        <v>31323222</v>
      </c>
      <c r="M121" s="44">
        <v>28263040</v>
      </c>
      <c r="N121" s="10">
        <v>3012121</v>
      </c>
      <c r="O121" s="10">
        <v>2279876</v>
      </c>
      <c r="P121" s="10">
        <v>0</v>
      </c>
      <c r="Q121" s="10">
        <v>0</v>
      </c>
      <c r="R121" s="70">
        <v>48061</v>
      </c>
    </row>
    <row r="122" spans="1:18" x14ac:dyDescent="0.2">
      <c r="A122" s="7">
        <v>112</v>
      </c>
      <c r="B122" s="8" t="s">
        <v>225</v>
      </c>
      <c r="C122" s="29" t="s">
        <v>226</v>
      </c>
      <c r="D122" s="44">
        <f t="shared" si="11"/>
        <v>876783</v>
      </c>
      <c r="E122" s="44"/>
      <c r="F122" s="218">
        <v>876783</v>
      </c>
      <c r="G122" s="218">
        <v>0</v>
      </c>
      <c r="H122" s="10">
        <v>0</v>
      </c>
      <c r="I122" s="10">
        <v>0</v>
      </c>
      <c r="J122" s="70">
        <v>0</v>
      </c>
      <c r="L122" s="44">
        <f t="shared" si="10"/>
        <v>1011513</v>
      </c>
      <c r="M122" s="44">
        <v>0</v>
      </c>
      <c r="N122" s="10">
        <v>1011513</v>
      </c>
      <c r="O122" s="10">
        <v>0</v>
      </c>
      <c r="P122" s="10">
        <v>0</v>
      </c>
      <c r="Q122" s="10">
        <v>0</v>
      </c>
      <c r="R122" s="70">
        <v>0</v>
      </c>
    </row>
    <row r="123" spans="1:18" x14ac:dyDescent="0.2">
      <c r="A123" s="7">
        <v>113</v>
      </c>
      <c r="B123" s="8" t="s">
        <v>227</v>
      </c>
      <c r="C123" s="30" t="s">
        <v>228</v>
      </c>
      <c r="D123" s="44">
        <f t="shared" si="11"/>
        <v>0</v>
      </c>
      <c r="E123" s="44"/>
      <c r="F123" s="218">
        <v>0</v>
      </c>
      <c r="G123" s="218">
        <v>0</v>
      </c>
      <c r="H123" s="10">
        <v>0</v>
      </c>
      <c r="I123" s="10">
        <v>0</v>
      </c>
      <c r="J123" s="70">
        <v>0</v>
      </c>
      <c r="L123" s="44">
        <f t="shared" si="10"/>
        <v>0</v>
      </c>
      <c r="M123" s="44">
        <v>0</v>
      </c>
      <c r="N123" s="10">
        <v>0</v>
      </c>
      <c r="O123" s="10">
        <v>0</v>
      </c>
      <c r="P123" s="10">
        <v>0</v>
      </c>
      <c r="Q123" s="10">
        <v>0</v>
      </c>
      <c r="R123" s="70">
        <v>0</v>
      </c>
    </row>
    <row r="124" spans="1:18" x14ac:dyDescent="0.2">
      <c r="A124" s="7">
        <v>114</v>
      </c>
      <c r="B124" s="12" t="s">
        <v>229</v>
      </c>
      <c r="C124" s="29" t="s">
        <v>230</v>
      </c>
      <c r="D124" s="44">
        <f t="shared" si="11"/>
        <v>0</v>
      </c>
      <c r="E124" s="44"/>
      <c r="F124" s="218">
        <v>0</v>
      </c>
      <c r="G124" s="218">
        <v>0</v>
      </c>
      <c r="H124" s="10">
        <v>0</v>
      </c>
      <c r="I124" s="10">
        <v>0</v>
      </c>
      <c r="J124" s="70">
        <v>0</v>
      </c>
      <c r="L124" s="44">
        <f t="shared" si="10"/>
        <v>245854</v>
      </c>
      <c r="M124" s="44">
        <v>0</v>
      </c>
      <c r="N124" s="10">
        <v>245854</v>
      </c>
      <c r="O124" s="10">
        <v>0</v>
      </c>
      <c r="P124" s="10">
        <v>0</v>
      </c>
      <c r="Q124" s="10">
        <v>0</v>
      </c>
      <c r="R124" s="70">
        <v>0</v>
      </c>
    </row>
    <row r="125" spans="1:18" ht="13.5" customHeight="1" x14ac:dyDescent="0.2">
      <c r="A125" s="7">
        <v>115</v>
      </c>
      <c r="B125" s="12" t="s">
        <v>231</v>
      </c>
      <c r="C125" s="29" t="s">
        <v>232</v>
      </c>
      <c r="D125" s="44">
        <f t="shared" si="11"/>
        <v>3140</v>
      </c>
      <c r="E125" s="44"/>
      <c r="F125" s="218">
        <v>3140</v>
      </c>
      <c r="G125" s="218">
        <v>0</v>
      </c>
      <c r="H125" s="10">
        <v>0</v>
      </c>
      <c r="I125" s="10">
        <v>0</v>
      </c>
      <c r="J125" s="70">
        <v>0</v>
      </c>
      <c r="L125" s="44">
        <f t="shared" si="10"/>
        <v>3903</v>
      </c>
      <c r="M125" s="44">
        <v>0</v>
      </c>
      <c r="N125" s="10">
        <v>3903</v>
      </c>
      <c r="O125" s="10">
        <v>0</v>
      </c>
      <c r="P125" s="10">
        <v>0</v>
      </c>
      <c r="Q125" s="10">
        <v>0</v>
      </c>
      <c r="R125" s="70">
        <v>0</v>
      </c>
    </row>
    <row r="126" spans="1:18" x14ac:dyDescent="0.2">
      <c r="A126" s="7">
        <v>116</v>
      </c>
      <c r="B126" s="12" t="s">
        <v>233</v>
      </c>
      <c r="C126" s="29" t="s">
        <v>234</v>
      </c>
      <c r="D126" s="44">
        <f t="shared" si="11"/>
        <v>0</v>
      </c>
      <c r="E126" s="44"/>
      <c r="F126" s="218">
        <v>0</v>
      </c>
      <c r="G126" s="218">
        <v>0</v>
      </c>
      <c r="H126" s="10">
        <v>0</v>
      </c>
      <c r="I126" s="10">
        <v>0</v>
      </c>
      <c r="J126" s="70">
        <v>0</v>
      </c>
      <c r="L126" s="44">
        <f t="shared" si="10"/>
        <v>0</v>
      </c>
      <c r="M126" s="44">
        <v>0</v>
      </c>
      <c r="N126" s="10">
        <v>0</v>
      </c>
      <c r="O126" s="10">
        <v>0</v>
      </c>
      <c r="P126" s="10">
        <v>0</v>
      </c>
      <c r="Q126" s="10">
        <v>0</v>
      </c>
      <c r="R126" s="70">
        <v>0</v>
      </c>
    </row>
    <row r="127" spans="1:18" ht="24" x14ac:dyDescent="0.2">
      <c r="A127" s="7">
        <v>117</v>
      </c>
      <c r="B127" s="12" t="s">
        <v>235</v>
      </c>
      <c r="C127" s="29" t="s">
        <v>236</v>
      </c>
      <c r="D127" s="44">
        <f t="shared" si="11"/>
        <v>0</v>
      </c>
      <c r="E127" s="44"/>
      <c r="F127" s="218">
        <v>0</v>
      </c>
      <c r="G127" s="218">
        <v>0</v>
      </c>
      <c r="H127" s="10">
        <v>0</v>
      </c>
      <c r="I127" s="10">
        <v>0</v>
      </c>
      <c r="J127" s="70">
        <v>0</v>
      </c>
      <c r="L127" s="44">
        <f t="shared" si="10"/>
        <v>0</v>
      </c>
      <c r="M127" s="44">
        <v>0</v>
      </c>
      <c r="N127" s="10">
        <v>0</v>
      </c>
      <c r="O127" s="10">
        <v>0</v>
      </c>
      <c r="P127" s="10">
        <v>0</v>
      </c>
      <c r="Q127" s="10">
        <v>0</v>
      </c>
      <c r="R127" s="70">
        <v>0</v>
      </c>
    </row>
    <row r="128" spans="1:18" x14ac:dyDescent="0.2">
      <c r="A128" s="7">
        <v>118</v>
      </c>
      <c r="B128" s="12" t="s">
        <v>237</v>
      </c>
      <c r="C128" s="29" t="s">
        <v>238</v>
      </c>
      <c r="D128" s="44">
        <f t="shared" si="11"/>
        <v>0</v>
      </c>
      <c r="E128" s="44"/>
      <c r="F128" s="218">
        <v>0</v>
      </c>
      <c r="G128" s="218">
        <v>0</v>
      </c>
      <c r="H128" s="10">
        <v>0</v>
      </c>
      <c r="I128" s="10">
        <v>0</v>
      </c>
      <c r="J128" s="70">
        <v>0</v>
      </c>
      <c r="L128" s="44">
        <f t="shared" si="10"/>
        <v>0</v>
      </c>
      <c r="M128" s="44">
        <v>0</v>
      </c>
      <c r="N128" s="10">
        <v>0</v>
      </c>
      <c r="O128" s="10">
        <v>0</v>
      </c>
      <c r="P128" s="10">
        <v>0</v>
      </c>
      <c r="Q128" s="10">
        <v>0</v>
      </c>
      <c r="R128" s="70">
        <v>0</v>
      </c>
    </row>
    <row r="129" spans="1:18" ht="12.75" customHeight="1" x14ac:dyDescent="0.2">
      <c r="A129" s="7">
        <v>119</v>
      </c>
      <c r="B129" s="12" t="s">
        <v>239</v>
      </c>
      <c r="C129" s="29" t="s">
        <v>240</v>
      </c>
      <c r="D129" s="44">
        <f t="shared" si="11"/>
        <v>4614391</v>
      </c>
      <c r="E129" s="44"/>
      <c r="F129" s="218">
        <v>4614391</v>
      </c>
      <c r="G129" s="218">
        <v>0</v>
      </c>
      <c r="H129" s="10">
        <v>0</v>
      </c>
      <c r="I129" s="10">
        <v>0</v>
      </c>
      <c r="J129" s="70">
        <v>0</v>
      </c>
      <c r="L129" s="44">
        <f t="shared" si="10"/>
        <v>4867909</v>
      </c>
      <c r="M129" s="44">
        <v>0</v>
      </c>
      <c r="N129" s="10">
        <v>4867909</v>
      </c>
      <c r="O129" s="10">
        <v>0</v>
      </c>
      <c r="P129" s="10">
        <v>0</v>
      </c>
      <c r="Q129" s="10">
        <v>0</v>
      </c>
      <c r="R129" s="70">
        <v>0</v>
      </c>
    </row>
    <row r="130" spans="1:18" x14ac:dyDescent="0.2">
      <c r="A130" s="7">
        <v>120</v>
      </c>
      <c r="B130" s="22" t="s">
        <v>241</v>
      </c>
      <c r="C130" s="35" t="s">
        <v>242</v>
      </c>
      <c r="D130" s="44">
        <f t="shared" si="11"/>
        <v>0</v>
      </c>
      <c r="E130" s="44"/>
      <c r="F130" s="218">
        <v>0</v>
      </c>
      <c r="G130" s="218">
        <v>0</v>
      </c>
      <c r="H130" s="10">
        <v>0</v>
      </c>
      <c r="I130" s="10">
        <v>0</v>
      </c>
      <c r="J130" s="70">
        <v>0</v>
      </c>
      <c r="L130" s="44">
        <f t="shared" si="10"/>
        <v>0</v>
      </c>
      <c r="M130" s="44">
        <v>0</v>
      </c>
      <c r="N130" s="10">
        <v>0</v>
      </c>
      <c r="O130" s="10">
        <v>0</v>
      </c>
      <c r="P130" s="10">
        <v>0</v>
      </c>
      <c r="Q130" s="10">
        <v>0</v>
      </c>
      <c r="R130" s="70">
        <v>0</v>
      </c>
    </row>
    <row r="131" spans="1:18" x14ac:dyDescent="0.2">
      <c r="A131" s="7">
        <v>121</v>
      </c>
      <c r="B131" s="11" t="s">
        <v>243</v>
      </c>
      <c r="C131" s="30" t="s">
        <v>244</v>
      </c>
      <c r="D131" s="44">
        <f t="shared" si="11"/>
        <v>19946829</v>
      </c>
      <c r="E131" s="44"/>
      <c r="F131" s="218">
        <v>0</v>
      </c>
      <c r="G131" s="218">
        <v>0</v>
      </c>
      <c r="H131" s="10">
        <v>19946829</v>
      </c>
      <c r="I131" s="10">
        <v>0</v>
      </c>
      <c r="J131" s="70">
        <v>0</v>
      </c>
      <c r="L131" s="44">
        <f t="shared" si="10"/>
        <v>19893834</v>
      </c>
      <c r="M131" s="44">
        <v>0</v>
      </c>
      <c r="N131" s="10">
        <v>0</v>
      </c>
      <c r="O131" s="10">
        <v>0</v>
      </c>
      <c r="P131" s="10">
        <f>20112455-218621</f>
        <v>19893834</v>
      </c>
      <c r="Q131" s="10">
        <v>0</v>
      </c>
      <c r="R131" s="70">
        <v>0</v>
      </c>
    </row>
    <row r="132" spans="1:18" x14ac:dyDescent="0.2">
      <c r="A132" s="7">
        <v>122</v>
      </c>
      <c r="B132" s="12" t="s">
        <v>245</v>
      </c>
      <c r="C132" s="29" t="s">
        <v>246</v>
      </c>
      <c r="D132" s="44">
        <f t="shared" si="11"/>
        <v>0</v>
      </c>
      <c r="E132" s="44"/>
      <c r="F132" s="218">
        <v>0</v>
      </c>
      <c r="G132" s="218">
        <v>0</v>
      </c>
      <c r="H132" s="10">
        <v>0</v>
      </c>
      <c r="I132" s="10">
        <v>0</v>
      </c>
      <c r="J132" s="70">
        <v>0</v>
      </c>
      <c r="L132" s="44">
        <f t="shared" si="10"/>
        <v>0</v>
      </c>
      <c r="M132" s="44">
        <v>0</v>
      </c>
      <c r="N132" s="10">
        <v>0</v>
      </c>
      <c r="O132" s="10">
        <v>0</v>
      </c>
      <c r="P132" s="10">
        <v>0</v>
      </c>
      <c r="Q132" s="10">
        <v>0</v>
      </c>
      <c r="R132" s="70">
        <v>0</v>
      </c>
    </row>
    <row r="133" spans="1:18" x14ac:dyDescent="0.2">
      <c r="A133" s="7">
        <v>123</v>
      </c>
      <c r="B133" s="8" t="s">
        <v>247</v>
      </c>
      <c r="C133" s="36" t="s">
        <v>248</v>
      </c>
      <c r="D133" s="44">
        <f t="shared" si="11"/>
        <v>0</v>
      </c>
      <c r="E133" s="44"/>
      <c r="F133" s="218">
        <v>0</v>
      </c>
      <c r="G133" s="218">
        <v>0</v>
      </c>
      <c r="H133" s="10">
        <v>0</v>
      </c>
      <c r="I133" s="10">
        <v>0</v>
      </c>
      <c r="J133" s="70">
        <v>0</v>
      </c>
      <c r="L133" s="44">
        <f t="shared" si="10"/>
        <v>0</v>
      </c>
      <c r="M133" s="44">
        <v>0</v>
      </c>
      <c r="N133" s="10">
        <v>0</v>
      </c>
      <c r="O133" s="10">
        <v>0</v>
      </c>
      <c r="P133" s="10">
        <v>0</v>
      </c>
      <c r="Q133" s="10">
        <v>0</v>
      </c>
      <c r="R133" s="70">
        <v>0</v>
      </c>
    </row>
    <row r="134" spans="1:18" ht="24" x14ac:dyDescent="0.2">
      <c r="A134" s="7">
        <v>124</v>
      </c>
      <c r="B134" s="12" t="s">
        <v>249</v>
      </c>
      <c r="C134" s="29" t="s">
        <v>250</v>
      </c>
      <c r="D134" s="44">
        <f t="shared" si="11"/>
        <v>0</v>
      </c>
      <c r="E134" s="44"/>
      <c r="F134" s="218">
        <v>0</v>
      </c>
      <c r="G134" s="218">
        <v>0</v>
      </c>
      <c r="H134" s="10">
        <v>0</v>
      </c>
      <c r="I134" s="10">
        <v>0</v>
      </c>
      <c r="J134" s="70">
        <v>0</v>
      </c>
      <c r="L134" s="44">
        <f t="shared" si="10"/>
        <v>0</v>
      </c>
      <c r="M134" s="44">
        <v>0</v>
      </c>
      <c r="N134" s="10">
        <v>0</v>
      </c>
      <c r="O134" s="10">
        <v>0</v>
      </c>
      <c r="P134" s="10">
        <v>0</v>
      </c>
      <c r="Q134" s="10">
        <v>0</v>
      </c>
      <c r="R134" s="70">
        <v>0</v>
      </c>
    </row>
    <row r="135" spans="1:18" ht="21.75" customHeight="1" x14ac:dyDescent="0.2">
      <c r="A135" s="7">
        <v>125</v>
      </c>
      <c r="B135" s="12" t="s">
        <v>251</v>
      </c>
      <c r="C135" s="29" t="s">
        <v>252</v>
      </c>
      <c r="D135" s="44">
        <f t="shared" si="11"/>
        <v>0</v>
      </c>
      <c r="E135" s="44"/>
      <c r="F135" s="218">
        <v>0</v>
      </c>
      <c r="G135" s="218">
        <v>0</v>
      </c>
      <c r="H135" s="10">
        <v>0</v>
      </c>
      <c r="I135" s="10">
        <v>0</v>
      </c>
      <c r="J135" s="70">
        <v>0</v>
      </c>
      <c r="L135" s="44">
        <f t="shared" si="10"/>
        <v>0</v>
      </c>
      <c r="M135" s="44">
        <v>0</v>
      </c>
      <c r="N135" s="10">
        <v>0</v>
      </c>
      <c r="O135" s="10">
        <v>0</v>
      </c>
      <c r="P135" s="10">
        <v>0</v>
      </c>
      <c r="Q135" s="10">
        <v>0</v>
      </c>
      <c r="R135" s="70">
        <v>0</v>
      </c>
    </row>
    <row r="136" spans="1:18" x14ac:dyDescent="0.2">
      <c r="A136" s="7">
        <v>126</v>
      </c>
      <c r="B136" s="11" t="s">
        <v>253</v>
      </c>
      <c r="C136" s="29" t="s">
        <v>254</v>
      </c>
      <c r="D136" s="44">
        <f t="shared" si="11"/>
        <v>22251</v>
      </c>
      <c r="E136" s="44"/>
      <c r="F136" s="218">
        <v>22251</v>
      </c>
      <c r="G136" s="218">
        <v>7324</v>
      </c>
      <c r="H136" s="10">
        <v>0</v>
      </c>
      <c r="I136" s="10">
        <v>0</v>
      </c>
      <c r="J136" s="70">
        <v>0</v>
      </c>
      <c r="L136" s="44">
        <f t="shared" si="10"/>
        <v>22977</v>
      </c>
      <c r="M136" s="44">
        <v>0</v>
      </c>
      <c r="N136" s="10">
        <v>22977</v>
      </c>
      <c r="O136" s="10">
        <v>7324</v>
      </c>
      <c r="P136" s="10">
        <v>0</v>
      </c>
      <c r="Q136" s="10">
        <v>0</v>
      </c>
      <c r="R136" s="70">
        <v>0</v>
      </c>
    </row>
    <row r="137" spans="1:18" x14ac:dyDescent="0.2">
      <c r="A137" s="7">
        <v>127</v>
      </c>
      <c r="B137" s="14" t="s">
        <v>255</v>
      </c>
      <c r="C137" s="31" t="s">
        <v>256</v>
      </c>
      <c r="D137" s="44">
        <f t="shared" si="11"/>
        <v>0</v>
      </c>
      <c r="E137" s="44"/>
      <c r="F137" s="218">
        <v>0</v>
      </c>
      <c r="G137" s="218">
        <v>0</v>
      </c>
      <c r="H137" s="10">
        <v>0</v>
      </c>
      <c r="I137" s="10">
        <v>0</v>
      </c>
      <c r="J137" s="70">
        <v>0</v>
      </c>
      <c r="L137" s="44">
        <f t="shared" si="10"/>
        <v>0</v>
      </c>
      <c r="M137" s="44">
        <v>0</v>
      </c>
      <c r="N137" s="10">
        <v>0</v>
      </c>
      <c r="O137" s="10">
        <v>0</v>
      </c>
      <c r="P137" s="10">
        <v>0</v>
      </c>
      <c r="Q137" s="10">
        <v>0</v>
      </c>
      <c r="R137" s="70">
        <v>0</v>
      </c>
    </row>
    <row r="138" spans="1:18" x14ac:dyDescent="0.2">
      <c r="A138" s="7">
        <v>128</v>
      </c>
      <c r="B138" s="12" t="s">
        <v>257</v>
      </c>
      <c r="C138" s="29" t="s">
        <v>258</v>
      </c>
      <c r="D138" s="44">
        <f t="shared" si="11"/>
        <v>0</v>
      </c>
      <c r="E138" s="44"/>
      <c r="F138" s="218">
        <v>0</v>
      </c>
      <c r="G138" s="218">
        <v>0</v>
      </c>
      <c r="H138" s="10">
        <v>0</v>
      </c>
      <c r="I138" s="10">
        <v>0</v>
      </c>
      <c r="J138" s="70">
        <v>0</v>
      </c>
      <c r="L138" s="44">
        <f t="shared" si="10"/>
        <v>0</v>
      </c>
      <c r="M138" s="44">
        <v>0</v>
      </c>
      <c r="N138" s="10">
        <v>0</v>
      </c>
      <c r="O138" s="10">
        <v>0</v>
      </c>
      <c r="P138" s="10">
        <v>0</v>
      </c>
      <c r="Q138" s="10">
        <v>0</v>
      </c>
      <c r="R138" s="70">
        <v>0</v>
      </c>
    </row>
    <row r="139" spans="1:18" ht="24" customHeight="1" x14ac:dyDescent="0.2">
      <c r="A139" s="7">
        <v>129</v>
      </c>
      <c r="B139" s="8" t="s">
        <v>259</v>
      </c>
      <c r="C139" s="30" t="s">
        <v>260</v>
      </c>
      <c r="D139" s="44">
        <f t="shared" ref="D139:D158" si="12">E139+F139+H139+I139+J139</f>
        <v>369835</v>
      </c>
      <c r="E139" s="44"/>
      <c r="F139" s="218">
        <v>369835</v>
      </c>
      <c r="G139" s="218">
        <v>0</v>
      </c>
      <c r="H139" s="10">
        <v>0</v>
      </c>
      <c r="I139" s="10">
        <v>0</v>
      </c>
      <c r="J139" s="70">
        <v>0</v>
      </c>
      <c r="L139" s="44">
        <f t="shared" si="10"/>
        <v>449561</v>
      </c>
      <c r="M139" s="44">
        <v>0</v>
      </c>
      <c r="N139" s="10">
        <v>449561</v>
      </c>
      <c r="O139" s="10">
        <v>0</v>
      </c>
      <c r="P139" s="10">
        <v>0</v>
      </c>
      <c r="Q139" s="10">
        <v>0</v>
      </c>
      <c r="R139" s="70">
        <v>0</v>
      </c>
    </row>
    <row r="140" spans="1:18" x14ac:dyDescent="0.2">
      <c r="A140" s="7">
        <v>130</v>
      </c>
      <c r="B140" s="11" t="s">
        <v>261</v>
      </c>
      <c r="C140" s="30" t="s">
        <v>262</v>
      </c>
      <c r="D140" s="44">
        <f t="shared" si="12"/>
        <v>0</v>
      </c>
      <c r="E140" s="44"/>
      <c r="F140" s="218">
        <v>0</v>
      </c>
      <c r="G140" s="218">
        <v>0</v>
      </c>
      <c r="H140" s="10">
        <v>0</v>
      </c>
      <c r="I140" s="10">
        <v>0</v>
      </c>
      <c r="J140" s="70">
        <v>0</v>
      </c>
      <c r="L140" s="44">
        <f t="shared" ref="L140:L158" si="13">M140+N140+P140+Q140+R140</f>
        <v>0</v>
      </c>
      <c r="M140" s="44">
        <v>0</v>
      </c>
      <c r="N140" s="10">
        <v>0</v>
      </c>
      <c r="O140" s="10">
        <v>0</v>
      </c>
      <c r="P140" s="10">
        <v>0</v>
      </c>
      <c r="Q140" s="10">
        <v>0</v>
      </c>
      <c r="R140" s="70">
        <v>0</v>
      </c>
    </row>
    <row r="141" spans="1:18" x14ac:dyDescent="0.2">
      <c r="A141" s="7">
        <v>131</v>
      </c>
      <c r="B141" s="12" t="s">
        <v>263</v>
      </c>
      <c r="C141" s="29" t="s">
        <v>264</v>
      </c>
      <c r="D141" s="44">
        <f t="shared" si="12"/>
        <v>1475651</v>
      </c>
      <c r="E141" s="44"/>
      <c r="F141" s="218">
        <v>1475651</v>
      </c>
      <c r="G141" s="218">
        <v>0</v>
      </c>
      <c r="H141" s="10">
        <v>0</v>
      </c>
      <c r="I141" s="10">
        <v>0</v>
      </c>
      <c r="J141" s="70">
        <v>0</v>
      </c>
      <c r="L141" s="44">
        <f t="shared" si="13"/>
        <v>1742051</v>
      </c>
      <c r="M141" s="44">
        <v>0</v>
      </c>
      <c r="N141" s="10">
        <v>1742051</v>
      </c>
      <c r="O141" s="10">
        <v>0</v>
      </c>
      <c r="P141" s="10">
        <v>0</v>
      </c>
      <c r="Q141" s="10">
        <v>0</v>
      </c>
      <c r="R141" s="70">
        <v>0</v>
      </c>
    </row>
    <row r="142" spans="1:18" x14ac:dyDescent="0.2">
      <c r="A142" s="7">
        <v>132</v>
      </c>
      <c r="B142" s="12" t="s">
        <v>265</v>
      </c>
      <c r="C142" s="29" t="s">
        <v>266</v>
      </c>
      <c r="D142" s="44">
        <f t="shared" si="12"/>
        <v>0</v>
      </c>
      <c r="E142" s="44"/>
      <c r="F142" s="218">
        <v>0</v>
      </c>
      <c r="G142" s="218">
        <v>0</v>
      </c>
      <c r="H142" s="10">
        <v>0</v>
      </c>
      <c r="I142" s="10">
        <v>0</v>
      </c>
      <c r="J142" s="70">
        <v>0</v>
      </c>
      <c r="L142" s="44">
        <f t="shared" si="13"/>
        <v>0</v>
      </c>
      <c r="M142" s="44">
        <v>0</v>
      </c>
      <c r="N142" s="10">
        <v>0</v>
      </c>
      <c r="O142" s="10">
        <v>0</v>
      </c>
      <c r="P142" s="10">
        <v>0</v>
      </c>
      <c r="Q142" s="10">
        <v>0</v>
      </c>
      <c r="R142" s="70">
        <v>0</v>
      </c>
    </row>
    <row r="143" spans="1:18" ht="13.5" customHeight="1" x14ac:dyDescent="0.2">
      <c r="A143" s="7">
        <v>133</v>
      </c>
      <c r="B143" s="12" t="s">
        <v>267</v>
      </c>
      <c r="C143" s="29" t="s">
        <v>268</v>
      </c>
      <c r="D143" s="44">
        <f t="shared" si="12"/>
        <v>67583657</v>
      </c>
      <c r="E143" s="44"/>
      <c r="F143" s="218">
        <v>67583657</v>
      </c>
      <c r="G143" s="218">
        <v>575673</v>
      </c>
      <c r="H143" s="10">
        <v>0</v>
      </c>
      <c r="I143" s="10">
        <v>0</v>
      </c>
      <c r="J143" s="70">
        <v>0</v>
      </c>
      <c r="L143" s="44">
        <f t="shared" si="13"/>
        <v>65914888</v>
      </c>
      <c r="M143" s="44">
        <v>0</v>
      </c>
      <c r="N143" s="10">
        <v>65914888</v>
      </c>
      <c r="O143" s="10">
        <v>515776</v>
      </c>
      <c r="P143" s="10">
        <v>0</v>
      </c>
      <c r="Q143" s="10">
        <v>0</v>
      </c>
      <c r="R143" s="70">
        <v>0</v>
      </c>
    </row>
    <row r="144" spans="1:18" x14ac:dyDescent="0.2">
      <c r="A144" s="7">
        <v>134</v>
      </c>
      <c r="B144" s="12" t="s">
        <v>269</v>
      </c>
      <c r="C144" s="29" t="s">
        <v>270</v>
      </c>
      <c r="D144" s="44">
        <f t="shared" si="12"/>
        <v>236716305</v>
      </c>
      <c r="E144" s="44"/>
      <c r="F144" s="218">
        <v>187575346</v>
      </c>
      <c r="G144" s="218">
        <v>0</v>
      </c>
      <c r="H144" s="10">
        <v>9230473</v>
      </c>
      <c r="I144" s="10">
        <v>39910486</v>
      </c>
      <c r="J144" s="70">
        <v>0</v>
      </c>
      <c r="L144" s="44">
        <f t="shared" si="13"/>
        <v>235618173</v>
      </c>
      <c r="M144" s="44">
        <v>0</v>
      </c>
      <c r="N144" s="10">
        <v>183494607</v>
      </c>
      <c r="O144" s="10">
        <v>0</v>
      </c>
      <c r="P144" s="10">
        <v>9210304</v>
      </c>
      <c r="Q144" s="10">
        <v>42913262</v>
      </c>
      <c r="R144" s="70">
        <v>0</v>
      </c>
    </row>
    <row r="145" spans="1:18" x14ac:dyDescent="0.2">
      <c r="A145" s="7">
        <v>135</v>
      </c>
      <c r="B145" s="12" t="s">
        <v>271</v>
      </c>
      <c r="C145" s="29" t="s">
        <v>272</v>
      </c>
      <c r="D145" s="44">
        <f t="shared" si="12"/>
        <v>33370950</v>
      </c>
      <c r="E145" s="44"/>
      <c r="F145" s="218">
        <v>33370950</v>
      </c>
      <c r="G145" s="218">
        <v>0</v>
      </c>
      <c r="H145" s="10">
        <v>0</v>
      </c>
      <c r="I145" s="10">
        <v>0</v>
      </c>
      <c r="J145" s="70">
        <v>0</v>
      </c>
      <c r="L145" s="44">
        <f t="shared" si="13"/>
        <v>32897618</v>
      </c>
      <c r="M145" s="44">
        <v>0</v>
      </c>
      <c r="N145" s="10">
        <v>32897618</v>
      </c>
      <c r="O145" s="10">
        <v>0</v>
      </c>
      <c r="P145" s="10">
        <v>0</v>
      </c>
      <c r="Q145" s="10">
        <v>0</v>
      </c>
      <c r="R145" s="70">
        <v>0</v>
      </c>
    </row>
    <row r="146" spans="1:18" x14ac:dyDescent="0.2">
      <c r="A146" s="7">
        <v>136</v>
      </c>
      <c r="B146" s="8" t="s">
        <v>273</v>
      </c>
      <c r="C146" s="30" t="s">
        <v>274</v>
      </c>
      <c r="D146" s="44">
        <f t="shared" si="12"/>
        <v>39927810</v>
      </c>
      <c r="E146" s="44"/>
      <c r="F146" s="218">
        <v>39927810</v>
      </c>
      <c r="G146" s="218">
        <v>1719600</v>
      </c>
      <c r="H146" s="10">
        <v>0</v>
      </c>
      <c r="I146" s="10">
        <v>0</v>
      </c>
      <c r="J146" s="70">
        <v>0</v>
      </c>
      <c r="L146" s="44">
        <f t="shared" si="13"/>
        <v>41809601</v>
      </c>
      <c r="M146" s="44">
        <v>0</v>
      </c>
      <c r="N146" s="10">
        <v>41809601</v>
      </c>
      <c r="O146" s="10">
        <v>1719600</v>
      </c>
      <c r="P146" s="10">
        <v>0</v>
      </c>
      <c r="Q146" s="10">
        <v>0</v>
      </c>
      <c r="R146" s="70">
        <v>0</v>
      </c>
    </row>
    <row r="147" spans="1:18" ht="10.5" customHeight="1" x14ac:dyDescent="0.2">
      <c r="A147" s="7">
        <v>137</v>
      </c>
      <c r="B147" s="12" t="s">
        <v>275</v>
      </c>
      <c r="C147" s="29" t="s">
        <v>276</v>
      </c>
      <c r="D147" s="44">
        <f t="shared" si="12"/>
        <v>1848937</v>
      </c>
      <c r="E147" s="44"/>
      <c r="F147" s="218">
        <v>1848937</v>
      </c>
      <c r="G147" s="218">
        <v>0</v>
      </c>
      <c r="H147" s="10">
        <v>0</v>
      </c>
      <c r="I147" s="10">
        <v>0</v>
      </c>
      <c r="J147" s="70">
        <v>0</v>
      </c>
      <c r="L147" s="44">
        <f t="shared" si="13"/>
        <v>1727596</v>
      </c>
      <c r="M147" s="44">
        <v>0</v>
      </c>
      <c r="N147" s="10">
        <v>1727596</v>
      </c>
      <c r="O147" s="10">
        <v>0</v>
      </c>
      <c r="P147" s="10">
        <v>0</v>
      </c>
      <c r="Q147" s="10">
        <v>0</v>
      </c>
      <c r="R147" s="70">
        <v>0</v>
      </c>
    </row>
    <row r="148" spans="1:18" x14ac:dyDescent="0.2">
      <c r="A148" s="7">
        <v>138</v>
      </c>
      <c r="B148" s="8" t="s">
        <v>277</v>
      </c>
      <c r="C148" s="29" t="s">
        <v>278</v>
      </c>
      <c r="D148" s="44">
        <f t="shared" si="12"/>
        <v>17740371</v>
      </c>
      <c r="E148" s="44"/>
      <c r="F148" s="218">
        <v>17740371</v>
      </c>
      <c r="G148" s="218">
        <v>0</v>
      </c>
      <c r="H148" s="10">
        <v>0</v>
      </c>
      <c r="I148" s="10">
        <v>0</v>
      </c>
      <c r="J148" s="70">
        <v>0</v>
      </c>
      <c r="L148" s="44">
        <f t="shared" si="13"/>
        <v>17660498</v>
      </c>
      <c r="M148" s="44">
        <v>0</v>
      </c>
      <c r="N148" s="10">
        <v>17660498</v>
      </c>
      <c r="O148" s="10">
        <v>0</v>
      </c>
      <c r="P148" s="10">
        <v>0</v>
      </c>
      <c r="Q148" s="10">
        <v>0</v>
      </c>
      <c r="R148" s="70">
        <v>0</v>
      </c>
    </row>
    <row r="149" spans="1:18" x14ac:dyDescent="0.2">
      <c r="A149" s="7">
        <v>139</v>
      </c>
      <c r="B149" s="14" t="s">
        <v>279</v>
      </c>
      <c r="C149" s="31" t="s">
        <v>280</v>
      </c>
      <c r="D149" s="44">
        <f t="shared" si="12"/>
        <v>15998167</v>
      </c>
      <c r="E149" s="44"/>
      <c r="F149" s="218">
        <v>15998167</v>
      </c>
      <c r="G149" s="218">
        <v>0</v>
      </c>
      <c r="H149" s="10">
        <v>0</v>
      </c>
      <c r="I149" s="10">
        <v>0</v>
      </c>
      <c r="J149" s="70">
        <v>0</v>
      </c>
      <c r="L149" s="44">
        <f t="shared" si="13"/>
        <v>15761623</v>
      </c>
      <c r="M149" s="44">
        <v>0</v>
      </c>
      <c r="N149" s="10">
        <v>15761623</v>
      </c>
      <c r="O149" s="10">
        <v>0</v>
      </c>
      <c r="P149" s="10">
        <v>0</v>
      </c>
      <c r="Q149" s="10">
        <v>0</v>
      </c>
      <c r="R149" s="70">
        <v>0</v>
      </c>
    </row>
    <row r="150" spans="1:18" x14ac:dyDescent="0.2">
      <c r="A150" s="7">
        <v>140</v>
      </c>
      <c r="B150" s="12" t="s">
        <v>281</v>
      </c>
      <c r="C150" s="29" t="s">
        <v>282</v>
      </c>
      <c r="D150" s="44">
        <f t="shared" si="12"/>
        <v>37041151</v>
      </c>
      <c r="E150" s="44"/>
      <c r="F150" s="218">
        <v>32369002</v>
      </c>
      <c r="G150" s="218">
        <v>0</v>
      </c>
      <c r="H150" s="10">
        <v>4672149</v>
      </c>
      <c r="I150" s="10">
        <v>0</v>
      </c>
      <c r="J150" s="70">
        <v>0</v>
      </c>
      <c r="L150" s="44">
        <f t="shared" si="13"/>
        <v>36823079</v>
      </c>
      <c r="M150" s="44">
        <v>0</v>
      </c>
      <c r="N150" s="10">
        <v>32138941</v>
      </c>
      <c r="O150" s="10">
        <v>0</v>
      </c>
      <c r="P150" s="10">
        <f>4465517+218621</f>
        <v>4684138</v>
      </c>
      <c r="Q150" s="10">
        <v>0</v>
      </c>
      <c r="R150" s="70">
        <v>0</v>
      </c>
    </row>
    <row r="151" spans="1:18" x14ac:dyDescent="0.2">
      <c r="A151" s="7">
        <v>141</v>
      </c>
      <c r="B151" s="12" t="s">
        <v>283</v>
      </c>
      <c r="C151" s="29" t="s">
        <v>284</v>
      </c>
      <c r="D151" s="44">
        <f t="shared" si="12"/>
        <v>17709674</v>
      </c>
      <c r="E151" s="44"/>
      <c r="F151" s="218">
        <v>17709674</v>
      </c>
      <c r="G151" s="218">
        <v>0</v>
      </c>
      <c r="H151" s="10">
        <v>0</v>
      </c>
      <c r="I151" s="10">
        <v>0</v>
      </c>
      <c r="J151" s="70">
        <v>0</v>
      </c>
      <c r="L151" s="44">
        <f t="shared" si="13"/>
        <v>17303807</v>
      </c>
      <c r="M151" s="44">
        <v>0</v>
      </c>
      <c r="N151" s="10">
        <v>17303807</v>
      </c>
      <c r="O151" s="10">
        <v>0</v>
      </c>
      <c r="P151" s="10">
        <v>0</v>
      </c>
      <c r="Q151" s="10">
        <v>0</v>
      </c>
      <c r="R151" s="70">
        <v>0</v>
      </c>
    </row>
    <row r="152" spans="1:18" x14ac:dyDescent="0.2">
      <c r="A152" s="7">
        <v>142</v>
      </c>
      <c r="B152" s="12" t="s">
        <v>285</v>
      </c>
      <c r="C152" s="29" t="s">
        <v>286</v>
      </c>
      <c r="D152" s="44">
        <f t="shared" si="12"/>
        <v>20869634</v>
      </c>
      <c r="E152" s="44"/>
      <c r="F152" s="218">
        <v>20869634</v>
      </c>
      <c r="G152" s="218">
        <v>1555694</v>
      </c>
      <c r="H152" s="10">
        <v>0</v>
      </c>
      <c r="I152" s="10">
        <v>0</v>
      </c>
      <c r="J152" s="70">
        <v>0</v>
      </c>
      <c r="L152" s="44">
        <f t="shared" si="13"/>
        <v>21032956</v>
      </c>
      <c r="M152" s="44">
        <v>0</v>
      </c>
      <c r="N152" s="10">
        <v>21032956</v>
      </c>
      <c r="O152" s="10">
        <v>1788625</v>
      </c>
      <c r="P152" s="10">
        <v>0</v>
      </c>
      <c r="Q152" s="10">
        <v>0</v>
      </c>
      <c r="R152" s="70">
        <v>0</v>
      </c>
    </row>
    <row r="153" spans="1:18" x14ac:dyDescent="0.2">
      <c r="A153" s="7">
        <v>143</v>
      </c>
      <c r="B153" s="14" t="s">
        <v>287</v>
      </c>
      <c r="C153" s="31" t="s">
        <v>288</v>
      </c>
      <c r="D153" s="44">
        <f t="shared" si="12"/>
        <v>270750</v>
      </c>
      <c r="E153" s="44"/>
      <c r="F153" s="218">
        <v>270750</v>
      </c>
      <c r="G153" s="218">
        <v>0</v>
      </c>
      <c r="H153" s="10">
        <v>0</v>
      </c>
      <c r="I153" s="10">
        <v>0</v>
      </c>
      <c r="J153" s="70">
        <v>0</v>
      </c>
      <c r="L153" s="44">
        <f t="shared" si="13"/>
        <v>317328</v>
      </c>
      <c r="M153" s="44">
        <v>0</v>
      </c>
      <c r="N153" s="10">
        <v>317328</v>
      </c>
      <c r="O153" s="10">
        <v>0</v>
      </c>
      <c r="P153" s="10">
        <v>0</v>
      </c>
      <c r="Q153" s="10">
        <v>0</v>
      </c>
      <c r="R153" s="70">
        <v>0</v>
      </c>
    </row>
    <row r="154" spans="1:18" x14ac:dyDescent="0.2">
      <c r="A154" s="7">
        <v>144</v>
      </c>
      <c r="B154" s="11" t="s">
        <v>289</v>
      </c>
      <c r="C154" s="31" t="s">
        <v>290</v>
      </c>
      <c r="D154" s="44">
        <f t="shared" si="12"/>
        <v>166065512</v>
      </c>
      <c r="E154" s="44">
        <v>154132372</v>
      </c>
      <c r="F154" s="218">
        <v>11632186</v>
      </c>
      <c r="G154" s="218">
        <v>1853693</v>
      </c>
      <c r="H154" s="10">
        <v>0</v>
      </c>
      <c r="I154" s="10">
        <v>0</v>
      </c>
      <c r="J154" s="70">
        <v>300954</v>
      </c>
      <c r="L154" s="44">
        <f t="shared" si="13"/>
        <v>165224292</v>
      </c>
      <c r="M154" s="44">
        <v>151190992</v>
      </c>
      <c r="N154" s="10">
        <v>13779920</v>
      </c>
      <c r="O154" s="10">
        <v>1690946</v>
      </c>
      <c r="P154" s="10">
        <v>0</v>
      </c>
      <c r="Q154" s="10">
        <v>0</v>
      </c>
      <c r="R154" s="70">
        <v>253380</v>
      </c>
    </row>
    <row r="155" spans="1:18" x14ac:dyDescent="0.2">
      <c r="A155" s="7">
        <v>145</v>
      </c>
      <c r="B155" s="12" t="s">
        <v>291</v>
      </c>
      <c r="C155" s="29" t="s">
        <v>292</v>
      </c>
      <c r="D155" s="44">
        <f t="shared" si="12"/>
        <v>1496805</v>
      </c>
      <c r="E155" s="44"/>
      <c r="F155" s="218">
        <v>1496805</v>
      </c>
      <c r="G155" s="218">
        <v>0</v>
      </c>
      <c r="H155" s="10">
        <v>0</v>
      </c>
      <c r="I155" s="10">
        <v>0</v>
      </c>
      <c r="J155" s="70">
        <v>0</v>
      </c>
      <c r="L155" s="44">
        <f t="shared" si="13"/>
        <v>1368469</v>
      </c>
      <c r="M155" s="44">
        <v>0</v>
      </c>
      <c r="N155" s="10">
        <v>1368469</v>
      </c>
      <c r="O155" s="10">
        <v>0</v>
      </c>
      <c r="P155" s="10">
        <v>0</v>
      </c>
      <c r="Q155" s="10">
        <v>0</v>
      </c>
      <c r="R155" s="70">
        <v>0</v>
      </c>
    </row>
    <row r="156" spans="1:18" x14ac:dyDescent="0.2">
      <c r="A156" s="7">
        <v>146</v>
      </c>
      <c r="B156" s="8" t="s">
        <v>293</v>
      </c>
      <c r="C156" s="30" t="s">
        <v>294</v>
      </c>
      <c r="D156" s="44">
        <f t="shared" si="12"/>
        <v>10366527</v>
      </c>
      <c r="E156" s="44"/>
      <c r="F156" s="218">
        <v>10366527</v>
      </c>
      <c r="G156" s="218">
        <v>10366527</v>
      </c>
      <c r="H156" s="10">
        <v>0</v>
      </c>
      <c r="I156" s="10">
        <v>0</v>
      </c>
      <c r="J156" s="70">
        <v>0</v>
      </c>
      <c r="L156" s="44">
        <f t="shared" si="13"/>
        <v>10367497</v>
      </c>
      <c r="M156" s="44">
        <v>0</v>
      </c>
      <c r="N156" s="10">
        <v>10367497</v>
      </c>
      <c r="O156" s="10">
        <v>10367497</v>
      </c>
      <c r="P156" s="10">
        <v>0</v>
      </c>
      <c r="Q156" s="10">
        <v>0</v>
      </c>
      <c r="R156" s="70">
        <v>0</v>
      </c>
    </row>
    <row r="157" spans="1:18" x14ac:dyDescent="0.2">
      <c r="A157" s="7">
        <v>147</v>
      </c>
      <c r="B157" s="8" t="s">
        <v>295</v>
      </c>
      <c r="C157" s="30" t="s">
        <v>296</v>
      </c>
      <c r="D157" s="44">
        <f t="shared" si="12"/>
        <v>0</v>
      </c>
      <c r="E157" s="44"/>
      <c r="F157" s="218">
        <v>0</v>
      </c>
      <c r="G157" s="218">
        <v>0</v>
      </c>
      <c r="H157" s="10">
        <v>0</v>
      </c>
      <c r="I157" s="10">
        <v>0</v>
      </c>
      <c r="J157" s="70">
        <v>0</v>
      </c>
      <c r="L157" s="44">
        <f t="shared" si="13"/>
        <v>0</v>
      </c>
      <c r="M157" s="44">
        <v>0</v>
      </c>
      <c r="N157" s="10">
        <v>0</v>
      </c>
      <c r="O157" s="10">
        <v>0</v>
      </c>
      <c r="P157" s="10">
        <v>0</v>
      </c>
      <c r="Q157" s="10">
        <v>0</v>
      </c>
      <c r="R157" s="70">
        <v>0</v>
      </c>
    </row>
    <row r="158" spans="1:18" ht="12.75" x14ac:dyDescent="0.2">
      <c r="A158" s="7">
        <v>148</v>
      </c>
      <c r="B158" s="25" t="s">
        <v>297</v>
      </c>
      <c r="C158" s="26" t="s">
        <v>298</v>
      </c>
      <c r="D158" s="44">
        <f t="shared" si="12"/>
        <v>0</v>
      </c>
      <c r="E158" s="44"/>
      <c r="F158" s="218">
        <v>0</v>
      </c>
      <c r="G158" s="218">
        <v>0</v>
      </c>
      <c r="H158" s="10">
        <v>0</v>
      </c>
      <c r="I158" s="10">
        <v>0</v>
      </c>
      <c r="J158" s="70">
        <v>0</v>
      </c>
      <c r="L158" s="44">
        <f t="shared" si="13"/>
        <v>0</v>
      </c>
      <c r="M158" s="44">
        <v>0</v>
      </c>
      <c r="N158" s="10">
        <v>0</v>
      </c>
      <c r="O158" s="10">
        <v>0</v>
      </c>
      <c r="P158" s="10">
        <v>0</v>
      </c>
      <c r="Q158" s="10">
        <v>0</v>
      </c>
      <c r="R158" s="70">
        <v>0</v>
      </c>
    </row>
    <row r="159" spans="1:18" x14ac:dyDescent="0.2">
      <c r="L159" s="67">
        <v>6862831218</v>
      </c>
      <c r="M159" s="67">
        <v>5266172218</v>
      </c>
      <c r="N159" s="67">
        <v>1405619681</v>
      </c>
      <c r="O159" s="67">
        <v>308582840</v>
      </c>
    </row>
    <row r="160" spans="1:18" x14ac:dyDescent="0.2">
      <c r="A160" s="258"/>
      <c r="B160" s="258"/>
      <c r="C160" s="258"/>
      <c r="D160" s="258"/>
      <c r="E160" s="258"/>
      <c r="F160" s="258"/>
      <c r="G160" s="258"/>
      <c r="H160" s="258"/>
      <c r="I160" s="258"/>
      <c r="J160" s="258"/>
      <c r="L160" s="3"/>
      <c r="M160" s="3"/>
      <c r="N160" s="3"/>
      <c r="O160" s="3"/>
      <c r="P160" s="3"/>
      <c r="Q160" s="3"/>
      <c r="R160" s="3"/>
    </row>
    <row r="161" spans="1:18" x14ac:dyDescent="0.2">
      <c r="A161" s="258"/>
      <c r="B161" s="258"/>
      <c r="C161" s="258"/>
      <c r="D161" s="258"/>
      <c r="E161" s="258"/>
      <c r="F161" s="258"/>
      <c r="G161" s="258"/>
      <c r="H161" s="258"/>
      <c r="I161" s="258"/>
      <c r="J161" s="258"/>
      <c r="L161" s="3"/>
      <c r="M161" s="3"/>
      <c r="N161" s="3"/>
      <c r="O161" s="3"/>
      <c r="P161" s="3"/>
      <c r="Q161" s="3"/>
      <c r="R161" s="3"/>
    </row>
  </sheetData>
  <mergeCells count="23">
    <mergeCell ref="L3:R3"/>
    <mergeCell ref="L4:L6"/>
    <mergeCell ref="M4:R4"/>
    <mergeCell ref="M5:M6"/>
    <mergeCell ref="N5:O5"/>
    <mergeCell ref="P5:Q5"/>
    <mergeCell ref="R5:R6"/>
    <mergeCell ref="A160:J160"/>
    <mergeCell ref="A161:J161"/>
    <mergeCell ref="A8:C8"/>
    <mergeCell ref="A9:C9"/>
    <mergeCell ref="A10:C10"/>
    <mergeCell ref="A1:J1"/>
    <mergeCell ref="E5:E6"/>
    <mergeCell ref="F5:G5"/>
    <mergeCell ref="A3:A6"/>
    <mergeCell ref="B3:B6"/>
    <mergeCell ref="C3:C6"/>
    <mergeCell ref="D3:J3"/>
    <mergeCell ref="J5:J6"/>
    <mergeCell ref="D4:D6"/>
    <mergeCell ref="E4:J4"/>
    <mergeCell ref="H5:I5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7"/>
  <sheetViews>
    <sheetView zoomScale="110" zoomScaleNormal="11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I17" sqref="I17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1.28515625" style="2" customWidth="1"/>
    <col min="4" max="4" width="12" style="3" customWidth="1"/>
    <col min="5" max="5" width="11.42578125" style="3" customWidth="1"/>
    <col min="6" max="6" width="10.85546875" style="3" bestFit="1" customWidth="1"/>
    <col min="7" max="16384" width="9.140625" style="3"/>
  </cols>
  <sheetData>
    <row r="2" spans="1:6" ht="47.25" customHeight="1" x14ac:dyDescent="0.2">
      <c r="A2" s="221" t="s">
        <v>324</v>
      </c>
      <c r="B2" s="221"/>
      <c r="C2" s="221"/>
      <c r="D2" s="221"/>
      <c r="E2" s="221"/>
    </row>
    <row r="3" spans="1:6" x14ac:dyDescent="0.2">
      <c r="C3" s="4"/>
      <c r="E3" s="3" t="s">
        <v>327</v>
      </c>
    </row>
    <row r="4" spans="1:6" s="5" customFormat="1" ht="24.75" customHeight="1" x14ac:dyDescent="0.2">
      <c r="A4" s="259" t="s">
        <v>0</v>
      </c>
      <c r="B4" s="259" t="s">
        <v>1</v>
      </c>
      <c r="C4" s="261" t="s">
        <v>2</v>
      </c>
      <c r="D4" s="223" t="s">
        <v>325</v>
      </c>
      <c r="E4" s="223"/>
    </row>
    <row r="5" spans="1:6" ht="51.75" customHeight="1" x14ac:dyDescent="0.2">
      <c r="A5" s="260"/>
      <c r="B5" s="260"/>
      <c r="C5" s="262"/>
      <c r="D5" s="104" t="s">
        <v>320</v>
      </c>
      <c r="E5" s="6" t="s">
        <v>326</v>
      </c>
    </row>
    <row r="6" spans="1:6" ht="12" customHeight="1" x14ac:dyDescent="0.2">
      <c r="A6" s="199">
        <v>1</v>
      </c>
      <c r="B6" s="199">
        <v>2</v>
      </c>
      <c r="C6" s="200">
        <v>3</v>
      </c>
      <c r="D6" s="198">
        <v>4</v>
      </c>
      <c r="E6" s="198">
        <v>5</v>
      </c>
    </row>
    <row r="7" spans="1:6" ht="12" customHeight="1" x14ac:dyDescent="0.2">
      <c r="A7" s="244" t="s">
        <v>300</v>
      </c>
      <c r="B7" s="244"/>
      <c r="C7" s="244"/>
      <c r="D7" s="76">
        <f>D8+D9</f>
        <v>1480781665</v>
      </c>
      <c r="E7" s="76">
        <f>E8+E9</f>
        <v>119332689</v>
      </c>
    </row>
    <row r="8" spans="1:6" ht="12" customHeight="1" x14ac:dyDescent="0.2">
      <c r="A8" s="241" t="s">
        <v>299</v>
      </c>
      <c r="B8" s="242"/>
      <c r="C8" s="243"/>
      <c r="D8" s="39">
        <v>39781401</v>
      </c>
      <c r="E8" s="75"/>
    </row>
    <row r="9" spans="1:6" ht="12" customHeight="1" x14ac:dyDescent="0.2">
      <c r="A9" s="241" t="s">
        <v>364</v>
      </c>
      <c r="B9" s="242"/>
      <c r="C9" s="243"/>
      <c r="D9" s="76">
        <f>SUM(D10:D157)</f>
        <v>1441000264</v>
      </c>
      <c r="E9" s="76">
        <f>SUM(E10:E157)</f>
        <v>119332689</v>
      </c>
    </row>
    <row r="10" spans="1:6" ht="12" customHeight="1" x14ac:dyDescent="0.2">
      <c r="A10" s="7">
        <v>1</v>
      </c>
      <c r="B10" s="8" t="s">
        <v>3</v>
      </c>
      <c r="C10" s="30" t="s">
        <v>4</v>
      </c>
      <c r="D10" s="39">
        <v>6547915</v>
      </c>
      <c r="E10" s="39">
        <v>202559</v>
      </c>
      <c r="F10" s="216"/>
    </row>
    <row r="11" spans="1:6" x14ac:dyDescent="0.2">
      <c r="A11" s="7">
        <v>2</v>
      </c>
      <c r="B11" s="11" t="s">
        <v>5</v>
      </c>
      <c r="C11" s="30" t="s">
        <v>6</v>
      </c>
      <c r="D11" s="10">
        <v>7411112</v>
      </c>
      <c r="E11" s="10">
        <v>1527995</v>
      </c>
      <c r="F11" s="216"/>
    </row>
    <row r="12" spans="1:6" x14ac:dyDescent="0.2">
      <c r="A12" s="7">
        <v>3</v>
      </c>
      <c r="B12" s="12" t="s">
        <v>7</v>
      </c>
      <c r="C12" s="29" t="s">
        <v>8</v>
      </c>
      <c r="D12" s="10">
        <v>20945505</v>
      </c>
      <c r="E12" s="10">
        <v>730725</v>
      </c>
      <c r="F12" s="216"/>
    </row>
    <row r="13" spans="1:6" ht="14.25" customHeight="1" x14ac:dyDescent="0.2">
      <c r="A13" s="7">
        <v>4</v>
      </c>
      <c r="B13" s="8" t="s">
        <v>9</v>
      </c>
      <c r="C13" s="30" t="s">
        <v>10</v>
      </c>
      <c r="D13" s="10">
        <v>7275264</v>
      </c>
      <c r="E13" s="10">
        <v>1132843</v>
      </c>
      <c r="F13" s="216"/>
    </row>
    <row r="14" spans="1:6" x14ac:dyDescent="0.2">
      <c r="A14" s="7">
        <v>5</v>
      </c>
      <c r="B14" s="8" t="s">
        <v>11</v>
      </c>
      <c r="C14" s="30" t="s">
        <v>12</v>
      </c>
      <c r="D14" s="10">
        <v>8681456</v>
      </c>
      <c r="E14" s="10">
        <v>1068749</v>
      </c>
      <c r="F14" s="216"/>
    </row>
    <row r="15" spans="1:6" x14ac:dyDescent="0.2">
      <c r="A15" s="7">
        <v>6</v>
      </c>
      <c r="B15" s="12" t="s">
        <v>13</v>
      </c>
      <c r="C15" s="29" t="s">
        <v>14</v>
      </c>
      <c r="D15" s="10">
        <v>57230826</v>
      </c>
      <c r="E15" s="10">
        <v>10386439</v>
      </c>
      <c r="F15" s="216"/>
    </row>
    <row r="16" spans="1:6" x14ac:dyDescent="0.2">
      <c r="A16" s="7">
        <v>7</v>
      </c>
      <c r="B16" s="14" t="s">
        <v>15</v>
      </c>
      <c r="C16" s="31" t="s">
        <v>16</v>
      </c>
      <c r="D16" s="10">
        <v>21844779</v>
      </c>
      <c r="E16" s="10">
        <v>1702730</v>
      </c>
      <c r="F16" s="216"/>
    </row>
    <row r="17" spans="1:6" x14ac:dyDescent="0.2">
      <c r="A17" s="7">
        <v>8</v>
      </c>
      <c r="B17" s="12" t="s">
        <v>17</v>
      </c>
      <c r="C17" s="29" t="s">
        <v>18</v>
      </c>
      <c r="D17" s="10">
        <v>9067350</v>
      </c>
      <c r="E17" s="10">
        <v>712136</v>
      </c>
      <c r="F17" s="216"/>
    </row>
    <row r="18" spans="1:6" x14ac:dyDescent="0.2">
      <c r="A18" s="7">
        <v>9</v>
      </c>
      <c r="B18" s="12" t="s">
        <v>19</v>
      </c>
      <c r="C18" s="29" t="s">
        <v>20</v>
      </c>
      <c r="D18" s="10">
        <v>7940759</v>
      </c>
      <c r="E18" s="10">
        <v>1552490</v>
      </c>
      <c r="F18" s="216"/>
    </row>
    <row r="19" spans="1:6" x14ac:dyDescent="0.2">
      <c r="A19" s="7">
        <v>10</v>
      </c>
      <c r="B19" s="12" t="s">
        <v>21</v>
      </c>
      <c r="C19" s="29" t="s">
        <v>22</v>
      </c>
      <c r="D19" s="10">
        <v>9956073</v>
      </c>
      <c r="E19" s="10">
        <v>356957</v>
      </c>
      <c r="F19" s="216"/>
    </row>
    <row r="20" spans="1:6" x14ac:dyDescent="0.2">
      <c r="A20" s="7">
        <v>11</v>
      </c>
      <c r="B20" s="12" t="s">
        <v>23</v>
      </c>
      <c r="C20" s="29" t="s">
        <v>24</v>
      </c>
      <c r="D20" s="10">
        <v>7830373</v>
      </c>
      <c r="E20" s="10">
        <v>619413</v>
      </c>
      <c r="F20" s="216"/>
    </row>
    <row r="21" spans="1:6" x14ac:dyDescent="0.2">
      <c r="A21" s="7">
        <v>12</v>
      </c>
      <c r="B21" s="12" t="s">
        <v>25</v>
      </c>
      <c r="C21" s="29" t="s">
        <v>26</v>
      </c>
      <c r="D21" s="10">
        <v>16364956</v>
      </c>
      <c r="E21" s="10">
        <v>371267</v>
      </c>
      <c r="F21" s="216"/>
    </row>
    <row r="22" spans="1:6" x14ac:dyDescent="0.2">
      <c r="A22" s="7">
        <v>13</v>
      </c>
      <c r="B22" s="8" t="s">
        <v>27</v>
      </c>
      <c r="C22" s="29" t="s">
        <v>28</v>
      </c>
      <c r="D22" s="10">
        <v>0</v>
      </c>
      <c r="E22" s="10">
        <v>0</v>
      </c>
      <c r="F22" s="216"/>
    </row>
    <row r="23" spans="1:6" x14ac:dyDescent="0.2">
      <c r="A23" s="7">
        <v>14</v>
      </c>
      <c r="B23" s="8" t="s">
        <v>29</v>
      </c>
      <c r="C23" s="30" t="s">
        <v>30</v>
      </c>
      <c r="D23" s="10">
        <v>0</v>
      </c>
      <c r="E23" s="10">
        <v>0</v>
      </c>
      <c r="F23" s="216"/>
    </row>
    <row r="24" spans="1:6" x14ac:dyDescent="0.2">
      <c r="A24" s="7">
        <v>15</v>
      </c>
      <c r="B24" s="12" t="s">
        <v>31</v>
      </c>
      <c r="C24" s="29" t="s">
        <v>32</v>
      </c>
      <c r="D24" s="10">
        <v>9107784</v>
      </c>
      <c r="E24" s="10">
        <v>1759280</v>
      </c>
      <c r="F24" s="216"/>
    </row>
    <row r="25" spans="1:6" x14ac:dyDescent="0.2">
      <c r="A25" s="7">
        <v>16</v>
      </c>
      <c r="B25" s="12" t="s">
        <v>33</v>
      </c>
      <c r="C25" s="29" t="s">
        <v>34</v>
      </c>
      <c r="D25" s="10">
        <v>14229942</v>
      </c>
      <c r="E25" s="10">
        <v>1589259</v>
      </c>
      <c r="F25" s="216"/>
    </row>
    <row r="26" spans="1:6" x14ac:dyDescent="0.2">
      <c r="A26" s="7">
        <v>17</v>
      </c>
      <c r="B26" s="12" t="s">
        <v>35</v>
      </c>
      <c r="C26" s="29" t="s">
        <v>36</v>
      </c>
      <c r="D26" s="10">
        <v>16850403</v>
      </c>
      <c r="E26" s="10">
        <v>1898445</v>
      </c>
      <c r="F26" s="216"/>
    </row>
    <row r="27" spans="1:6" x14ac:dyDescent="0.2">
      <c r="A27" s="7">
        <v>18</v>
      </c>
      <c r="B27" s="12" t="s">
        <v>37</v>
      </c>
      <c r="C27" s="29" t="s">
        <v>38</v>
      </c>
      <c r="D27" s="10">
        <v>28342156</v>
      </c>
      <c r="E27" s="10">
        <v>4174096</v>
      </c>
      <c r="F27" s="216"/>
    </row>
    <row r="28" spans="1:6" x14ac:dyDescent="0.2">
      <c r="A28" s="7">
        <v>19</v>
      </c>
      <c r="B28" s="8" t="s">
        <v>39</v>
      </c>
      <c r="C28" s="30" t="s">
        <v>40</v>
      </c>
      <c r="D28" s="10">
        <v>6149472</v>
      </c>
      <c r="E28" s="10">
        <v>874261</v>
      </c>
      <c r="F28" s="216"/>
    </row>
    <row r="29" spans="1:6" x14ac:dyDescent="0.2">
      <c r="A29" s="7">
        <v>20</v>
      </c>
      <c r="B29" s="8" t="s">
        <v>41</v>
      </c>
      <c r="C29" s="30" t="s">
        <v>42</v>
      </c>
      <c r="D29" s="10">
        <v>4595583</v>
      </c>
      <c r="E29" s="10">
        <v>379815</v>
      </c>
      <c r="F29" s="216"/>
    </row>
    <row r="30" spans="1:6" x14ac:dyDescent="0.2">
      <c r="A30" s="7">
        <v>21</v>
      </c>
      <c r="B30" s="8" t="s">
        <v>43</v>
      </c>
      <c r="C30" s="30" t="s">
        <v>44</v>
      </c>
      <c r="D30" s="10">
        <v>22128488</v>
      </c>
      <c r="E30" s="10">
        <v>3539562</v>
      </c>
      <c r="F30" s="216"/>
    </row>
    <row r="31" spans="1:6" x14ac:dyDescent="0.2">
      <c r="A31" s="7">
        <v>22</v>
      </c>
      <c r="B31" s="8" t="s">
        <v>45</v>
      </c>
      <c r="C31" s="30" t="s">
        <v>46</v>
      </c>
      <c r="D31" s="10">
        <v>22294881</v>
      </c>
      <c r="E31" s="10">
        <v>876626</v>
      </c>
      <c r="F31" s="216"/>
    </row>
    <row r="32" spans="1:6" x14ac:dyDescent="0.2">
      <c r="A32" s="7">
        <v>23</v>
      </c>
      <c r="B32" s="12" t="s">
        <v>47</v>
      </c>
      <c r="C32" s="29" t="s">
        <v>48</v>
      </c>
      <c r="D32" s="10">
        <v>9765101</v>
      </c>
      <c r="E32" s="10">
        <v>1932813</v>
      </c>
      <c r="F32" s="216"/>
    </row>
    <row r="33" spans="1:6" ht="12" customHeight="1" x14ac:dyDescent="0.2">
      <c r="A33" s="7">
        <v>24</v>
      </c>
      <c r="B33" s="12" t="s">
        <v>49</v>
      </c>
      <c r="C33" s="29" t="s">
        <v>50</v>
      </c>
      <c r="D33" s="10">
        <v>0</v>
      </c>
      <c r="E33" s="10">
        <v>0</v>
      </c>
      <c r="F33" s="216"/>
    </row>
    <row r="34" spans="1:6" ht="24" x14ac:dyDescent="0.2">
      <c r="A34" s="7">
        <v>25</v>
      </c>
      <c r="B34" s="12" t="s">
        <v>51</v>
      </c>
      <c r="C34" s="29" t="s">
        <v>52</v>
      </c>
      <c r="D34" s="10">
        <v>0</v>
      </c>
      <c r="E34" s="10">
        <v>0</v>
      </c>
      <c r="F34" s="216"/>
    </row>
    <row r="35" spans="1:6" x14ac:dyDescent="0.2">
      <c r="A35" s="7">
        <v>26</v>
      </c>
      <c r="B35" s="8" t="s">
        <v>53</v>
      </c>
      <c r="C35" s="31" t="s">
        <v>54</v>
      </c>
      <c r="D35" s="10">
        <v>41647295</v>
      </c>
      <c r="E35" s="10">
        <v>0</v>
      </c>
      <c r="F35" s="216"/>
    </row>
    <row r="36" spans="1:6" x14ac:dyDescent="0.2">
      <c r="A36" s="7">
        <v>27</v>
      </c>
      <c r="B36" s="12" t="s">
        <v>55</v>
      </c>
      <c r="C36" s="29" t="s">
        <v>56</v>
      </c>
      <c r="D36" s="10">
        <v>28624708</v>
      </c>
      <c r="E36" s="10">
        <v>1198609</v>
      </c>
      <c r="F36" s="216"/>
    </row>
    <row r="37" spans="1:6" ht="24" customHeight="1" x14ac:dyDescent="0.2">
      <c r="A37" s="7">
        <v>28</v>
      </c>
      <c r="B37" s="12" t="s">
        <v>57</v>
      </c>
      <c r="C37" s="29" t="s">
        <v>58</v>
      </c>
      <c r="D37" s="10">
        <v>17664938</v>
      </c>
      <c r="E37" s="10">
        <v>0</v>
      </c>
      <c r="F37" s="216"/>
    </row>
    <row r="38" spans="1:6" ht="12" customHeight="1" x14ac:dyDescent="0.2">
      <c r="A38" s="7">
        <v>29</v>
      </c>
      <c r="B38" s="8" t="s">
        <v>59</v>
      </c>
      <c r="C38" s="30" t="s">
        <v>60</v>
      </c>
      <c r="D38" s="10">
        <v>0</v>
      </c>
      <c r="E38" s="10">
        <v>0</v>
      </c>
      <c r="F38" s="216"/>
    </row>
    <row r="39" spans="1:6" x14ac:dyDescent="0.2">
      <c r="A39" s="7">
        <v>30</v>
      </c>
      <c r="B39" s="11" t="s">
        <v>61</v>
      </c>
      <c r="C39" s="31" t="s">
        <v>62</v>
      </c>
      <c r="D39" s="10">
        <v>6908183</v>
      </c>
      <c r="E39" s="10">
        <v>6839241</v>
      </c>
      <c r="F39" s="216"/>
    </row>
    <row r="40" spans="1:6" ht="24" x14ac:dyDescent="0.2">
      <c r="A40" s="7">
        <v>31</v>
      </c>
      <c r="B40" s="8" t="s">
        <v>63</v>
      </c>
      <c r="C40" s="30" t="s">
        <v>64</v>
      </c>
      <c r="D40" s="10">
        <v>0</v>
      </c>
      <c r="E40" s="10">
        <v>0</v>
      </c>
      <c r="F40" s="216"/>
    </row>
    <row r="41" spans="1:6" x14ac:dyDescent="0.2">
      <c r="A41" s="7">
        <v>32</v>
      </c>
      <c r="B41" s="12" t="s">
        <v>65</v>
      </c>
      <c r="C41" s="29" t="s">
        <v>66</v>
      </c>
      <c r="D41" s="10">
        <v>2169713</v>
      </c>
      <c r="E41" s="10">
        <v>0</v>
      </c>
      <c r="F41" s="216"/>
    </row>
    <row r="42" spans="1:6" x14ac:dyDescent="0.2">
      <c r="A42" s="7">
        <v>33</v>
      </c>
      <c r="B42" s="11" t="s">
        <v>67</v>
      </c>
      <c r="C42" s="30" t="s">
        <v>68</v>
      </c>
      <c r="D42" s="10">
        <v>30479843</v>
      </c>
      <c r="E42" s="10">
        <v>3967691</v>
      </c>
      <c r="F42" s="216"/>
    </row>
    <row r="43" spans="1:6" x14ac:dyDescent="0.2">
      <c r="A43" s="7">
        <v>34</v>
      </c>
      <c r="B43" s="14" t="s">
        <v>69</v>
      </c>
      <c r="C43" s="31" t="s">
        <v>70</v>
      </c>
      <c r="D43" s="10">
        <v>36245566</v>
      </c>
      <c r="E43" s="10">
        <v>4330206</v>
      </c>
      <c r="F43" s="216"/>
    </row>
    <row r="44" spans="1:6" x14ac:dyDescent="0.2">
      <c r="A44" s="7">
        <v>35</v>
      </c>
      <c r="B44" s="8" t="s">
        <v>71</v>
      </c>
      <c r="C44" s="30" t="s">
        <v>72</v>
      </c>
      <c r="D44" s="10">
        <v>0</v>
      </c>
      <c r="E44" s="10">
        <v>0</v>
      </c>
      <c r="F44" s="216"/>
    </row>
    <row r="45" spans="1:6" x14ac:dyDescent="0.2">
      <c r="A45" s="7">
        <v>36</v>
      </c>
      <c r="B45" s="11" t="s">
        <v>73</v>
      </c>
      <c r="C45" s="30" t="s">
        <v>74</v>
      </c>
      <c r="D45" s="10">
        <v>9212826</v>
      </c>
      <c r="E45" s="10">
        <v>0</v>
      </c>
      <c r="F45" s="216"/>
    </row>
    <row r="46" spans="1:6" x14ac:dyDescent="0.2">
      <c r="A46" s="7">
        <v>37</v>
      </c>
      <c r="B46" s="12" t="s">
        <v>75</v>
      </c>
      <c r="C46" s="29" t="s">
        <v>76</v>
      </c>
      <c r="D46" s="10">
        <v>24311027</v>
      </c>
      <c r="E46" s="10">
        <v>3636038</v>
      </c>
      <c r="F46" s="216"/>
    </row>
    <row r="47" spans="1:6" x14ac:dyDescent="0.2">
      <c r="A47" s="7">
        <v>38</v>
      </c>
      <c r="B47" s="11" t="s">
        <v>77</v>
      </c>
      <c r="C47" s="30" t="s">
        <v>78</v>
      </c>
      <c r="D47" s="10">
        <v>9865484</v>
      </c>
      <c r="E47" s="10">
        <v>1014965</v>
      </c>
      <c r="F47" s="216"/>
    </row>
    <row r="48" spans="1:6" x14ac:dyDescent="0.2">
      <c r="A48" s="7">
        <v>39</v>
      </c>
      <c r="B48" s="8" t="s">
        <v>79</v>
      </c>
      <c r="C48" s="30" t="s">
        <v>80</v>
      </c>
      <c r="D48" s="10">
        <v>29317286</v>
      </c>
      <c r="E48" s="10">
        <v>3402084</v>
      </c>
      <c r="F48" s="216"/>
    </row>
    <row r="49" spans="1:6" x14ac:dyDescent="0.2">
      <c r="A49" s="7">
        <v>40</v>
      </c>
      <c r="B49" s="16" t="s">
        <v>81</v>
      </c>
      <c r="C49" s="32" t="s">
        <v>82</v>
      </c>
      <c r="D49" s="10">
        <v>9816177</v>
      </c>
      <c r="E49" s="10">
        <v>551418</v>
      </c>
      <c r="F49" s="216"/>
    </row>
    <row r="50" spans="1:6" x14ac:dyDescent="0.2">
      <c r="A50" s="7">
        <v>41</v>
      </c>
      <c r="B50" s="8" t="s">
        <v>83</v>
      </c>
      <c r="C50" s="30" t="s">
        <v>84</v>
      </c>
      <c r="D50" s="10">
        <v>6926166</v>
      </c>
      <c r="E50" s="10">
        <v>1861</v>
      </c>
      <c r="F50" s="216"/>
    </row>
    <row r="51" spans="1:6" x14ac:dyDescent="0.2">
      <c r="A51" s="7">
        <v>42</v>
      </c>
      <c r="B51" s="14" t="s">
        <v>85</v>
      </c>
      <c r="C51" s="31" t="s">
        <v>86</v>
      </c>
      <c r="D51" s="10">
        <v>11341034</v>
      </c>
      <c r="E51" s="10">
        <v>499073</v>
      </c>
      <c r="F51" s="216"/>
    </row>
    <row r="52" spans="1:6" x14ac:dyDescent="0.2">
      <c r="A52" s="7">
        <v>43</v>
      </c>
      <c r="B52" s="12" t="s">
        <v>87</v>
      </c>
      <c r="C52" s="29" t="s">
        <v>88</v>
      </c>
      <c r="D52" s="10">
        <v>4837487</v>
      </c>
      <c r="E52" s="10">
        <v>19474</v>
      </c>
      <c r="F52" s="216"/>
    </row>
    <row r="53" spans="1:6" x14ac:dyDescent="0.2">
      <c r="A53" s="7">
        <v>44</v>
      </c>
      <c r="B53" s="11" t="s">
        <v>89</v>
      </c>
      <c r="C53" s="30" t="s">
        <v>90</v>
      </c>
      <c r="D53" s="10">
        <v>344940</v>
      </c>
      <c r="E53" s="10">
        <v>31975</v>
      </c>
      <c r="F53" s="216"/>
    </row>
    <row r="54" spans="1:6" x14ac:dyDescent="0.2">
      <c r="A54" s="7">
        <v>45</v>
      </c>
      <c r="B54" s="12" t="s">
        <v>91</v>
      </c>
      <c r="C54" s="29" t="s">
        <v>92</v>
      </c>
      <c r="D54" s="10">
        <v>35613594</v>
      </c>
      <c r="E54" s="10">
        <v>1726940</v>
      </c>
      <c r="F54" s="216"/>
    </row>
    <row r="55" spans="1:6" x14ac:dyDescent="0.2">
      <c r="A55" s="7">
        <v>46</v>
      </c>
      <c r="B55" s="8" t="s">
        <v>93</v>
      </c>
      <c r="C55" s="30" t="s">
        <v>94</v>
      </c>
      <c r="D55" s="10">
        <v>10422372</v>
      </c>
      <c r="E55" s="10">
        <v>2722306</v>
      </c>
      <c r="F55" s="216"/>
    </row>
    <row r="56" spans="1:6" ht="10.5" customHeight="1" x14ac:dyDescent="0.2">
      <c r="A56" s="7">
        <v>47</v>
      </c>
      <c r="B56" s="8" t="s">
        <v>95</v>
      </c>
      <c r="C56" s="30" t="s">
        <v>96</v>
      </c>
      <c r="D56" s="10">
        <v>26281603</v>
      </c>
      <c r="E56" s="10">
        <v>1055986</v>
      </c>
      <c r="F56" s="216"/>
    </row>
    <row r="57" spans="1:6" x14ac:dyDescent="0.2">
      <c r="A57" s="7">
        <v>48</v>
      </c>
      <c r="B57" s="18" t="s">
        <v>97</v>
      </c>
      <c r="C57" s="33" t="s">
        <v>98</v>
      </c>
      <c r="D57" s="10">
        <v>7495074</v>
      </c>
      <c r="E57" s="10">
        <v>696633</v>
      </c>
      <c r="F57" s="216"/>
    </row>
    <row r="58" spans="1:6" x14ac:dyDescent="0.2">
      <c r="A58" s="7">
        <v>49</v>
      </c>
      <c r="B58" s="12" t="s">
        <v>99</v>
      </c>
      <c r="C58" s="29" t="s">
        <v>100</v>
      </c>
      <c r="D58" s="10">
        <v>11384261</v>
      </c>
      <c r="E58" s="10">
        <v>4177494</v>
      </c>
      <c r="F58" s="216"/>
    </row>
    <row r="59" spans="1:6" x14ac:dyDescent="0.2">
      <c r="A59" s="7">
        <v>50</v>
      </c>
      <c r="B59" s="11" t="s">
        <v>101</v>
      </c>
      <c r="C59" s="30" t="s">
        <v>102</v>
      </c>
      <c r="D59" s="10">
        <v>13279063</v>
      </c>
      <c r="E59" s="10">
        <v>836662</v>
      </c>
      <c r="F59" s="216"/>
    </row>
    <row r="60" spans="1:6" ht="10.5" customHeight="1" x14ac:dyDescent="0.2">
      <c r="A60" s="7">
        <v>51</v>
      </c>
      <c r="B60" s="12" t="s">
        <v>103</v>
      </c>
      <c r="C60" s="29" t="s">
        <v>104</v>
      </c>
      <c r="D60" s="10">
        <v>4881883</v>
      </c>
      <c r="E60" s="10">
        <v>233164</v>
      </c>
      <c r="F60" s="216"/>
    </row>
    <row r="61" spans="1:6" x14ac:dyDescent="0.2">
      <c r="A61" s="7">
        <v>52</v>
      </c>
      <c r="B61" s="11" t="s">
        <v>105</v>
      </c>
      <c r="C61" s="30" t="s">
        <v>106</v>
      </c>
      <c r="D61" s="10">
        <v>9503139</v>
      </c>
      <c r="E61" s="10">
        <v>435645</v>
      </c>
      <c r="F61" s="216"/>
    </row>
    <row r="62" spans="1:6" x14ac:dyDescent="0.2">
      <c r="A62" s="7">
        <v>53</v>
      </c>
      <c r="B62" s="12" t="s">
        <v>107</v>
      </c>
      <c r="C62" s="29" t="s">
        <v>108</v>
      </c>
      <c r="D62" s="10">
        <v>14485973</v>
      </c>
      <c r="E62" s="10">
        <v>668207</v>
      </c>
      <c r="F62" s="216"/>
    </row>
    <row r="63" spans="1:6" x14ac:dyDescent="0.2">
      <c r="A63" s="7">
        <v>54</v>
      </c>
      <c r="B63" s="12" t="s">
        <v>109</v>
      </c>
      <c r="C63" s="29" t="s">
        <v>110</v>
      </c>
      <c r="D63" s="10">
        <v>43480381</v>
      </c>
      <c r="E63" s="10">
        <v>3489705</v>
      </c>
      <c r="F63" s="216"/>
    </row>
    <row r="64" spans="1:6" x14ac:dyDescent="0.2">
      <c r="A64" s="7">
        <v>55</v>
      </c>
      <c r="B64" s="12" t="s">
        <v>111</v>
      </c>
      <c r="C64" s="29" t="s">
        <v>112</v>
      </c>
      <c r="D64" s="10">
        <v>7660016</v>
      </c>
      <c r="E64" s="10">
        <v>606613</v>
      </c>
      <c r="F64" s="216"/>
    </row>
    <row r="65" spans="1:6" x14ac:dyDescent="0.2">
      <c r="A65" s="7">
        <v>56</v>
      </c>
      <c r="B65" s="12" t="s">
        <v>113</v>
      </c>
      <c r="C65" s="29" t="s">
        <v>114</v>
      </c>
      <c r="D65" s="10">
        <v>0</v>
      </c>
      <c r="E65" s="10">
        <v>0</v>
      </c>
      <c r="F65" s="216"/>
    </row>
    <row r="66" spans="1:6" x14ac:dyDescent="0.2">
      <c r="A66" s="7">
        <v>57</v>
      </c>
      <c r="B66" s="12" t="s">
        <v>115</v>
      </c>
      <c r="C66" s="29" t="s">
        <v>116</v>
      </c>
      <c r="D66" s="10">
        <v>0</v>
      </c>
      <c r="E66" s="10">
        <v>0</v>
      </c>
      <c r="F66" s="216"/>
    </row>
    <row r="67" spans="1:6" ht="17.25" customHeight="1" x14ac:dyDescent="0.2">
      <c r="A67" s="7">
        <v>58</v>
      </c>
      <c r="B67" s="12" t="s">
        <v>117</v>
      </c>
      <c r="C67" s="29" t="s">
        <v>118</v>
      </c>
      <c r="D67" s="10">
        <v>8389062</v>
      </c>
      <c r="E67" s="10">
        <v>0</v>
      </c>
      <c r="F67" s="216"/>
    </row>
    <row r="68" spans="1:6" ht="15" customHeight="1" x14ac:dyDescent="0.2">
      <c r="A68" s="7">
        <v>59</v>
      </c>
      <c r="B68" s="11" t="s">
        <v>119</v>
      </c>
      <c r="C68" s="29" t="s">
        <v>120</v>
      </c>
      <c r="D68" s="10">
        <v>6204293</v>
      </c>
      <c r="E68" s="10">
        <v>0</v>
      </c>
      <c r="F68" s="216"/>
    </row>
    <row r="69" spans="1:6" ht="16.5" customHeight="1" x14ac:dyDescent="0.2">
      <c r="A69" s="7">
        <v>60</v>
      </c>
      <c r="B69" s="14" t="s">
        <v>121</v>
      </c>
      <c r="C69" s="31" t="s">
        <v>122</v>
      </c>
      <c r="D69" s="10">
        <v>22579500</v>
      </c>
      <c r="E69" s="10">
        <v>0</v>
      </c>
      <c r="F69" s="216"/>
    </row>
    <row r="70" spans="1:6" ht="17.25" customHeight="1" x14ac:dyDescent="0.2">
      <c r="A70" s="7">
        <v>61</v>
      </c>
      <c r="B70" s="11" t="s">
        <v>123</v>
      </c>
      <c r="C70" s="29" t="s">
        <v>124</v>
      </c>
      <c r="D70" s="10">
        <v>24268735</v>
      </c>
      <c r="E70" s="10">
        <v>0</v>
      </c>
      <c r="F70" s="216"/>
    </row>
    <row r="71" spans="1:6" ht="12.75" customHeight="1" x14ac:dyDescent="0.2">
      <c r="A71" s="7">
        <v>62</v>
      </c>
      <c r="B71" s="12" t="s">
        <v>125</v>
      </c>
      <c r="C71" s="29" t="s">
        <v>126</v>
      </c>
      <c r="D71" s="10">
        <v>4516388</v>
      </c>
      <c r="E71" s="10">
        <v>369431</v>
      </c>
      <c r="F71" s="216"/>
    </row>
    <row r="72" spans="1:6" ht="27.75" customHeight="1" x14ac:dyDescent="0.2">
      <c r="A72" s="7">
        <v>63</v>
      </c>
      <c r="B72" s="8" t="s">
        <v>127</v>
      </c>
      <c r="C72" s="29" t="s">
        <v>128</v>
      </c>
      <c r="D72" s="10">
        <v>0</v>
      </c>
      <c r="E72" s="10">
        <v>0</v>
      </c>
      <c r="F72" s="216"/>
    </row>
    <row r="73" spans="1:6" ht="24" x14ac:dyDescent="0.2">
      <c r="A73" s="7">
        <v>64</v>
      </c>
      <c r="B73" s="8" t="s">
        <v>129</v>
      </c>
      <c r="C73" s="29" t="s">
        <v>130</v>
      </c>
      <c r="D73" s="10">
        <v>6810300</v>
      </c>
      <c r="E73" s="10">
        <v>6742335</v>
      </c>
      <c r="F73" s="216"/>
    </row>
    <row r="74" spans="1:6" x14ac:dyDescent="0.2">
      <c r="A74" s="7">
        <v>65</v>
      </c>
      <c r="B74" s="11" t="s">
        <v>131</v>
      </c>
      <c r="C74" s="29" t="s">
        <v>132</v>
      </c>
      <c r="D74" s="10">
        <v>17294891</v>
      </c>
      <c r="E74" s="10">
        <v>0</v>
      </c>
      <c r="F74" s="216"/>
    </row>
    <row r="75" spans="1:6" x14ac:dyDescent="0.2">
      <c r="A75" s="7">
        <v>66</v>
      </c>
      <c r="B75" s="8" t="s">
        <v>133</v>
      </c>
      <c r="C75" s="29" t="s">
        <v>134</v>
      </c>
      <c r="D75" s="10">
        <v>10206841</v>
      </c>
      <c r="E75" s="10">
        <v>0</v>
      </c>
      <c r="F75" s="216"/>
    </row>
    <row r="76" spans="1:6" x14ac:dyDescent="0.2">
      <c r="A76" s="7">
        <v>67</v>
      </c>
      <c r="B76" s="11" t="s">
        <v>135</v>
      </c>
      <c r="C76" s="29" t="s">
        <v>136</v>
      </c>
      <c r="D76" s="10">
        <v>8889388</v>
      </c>
      <c r="E76" s="10">
        <v>662445</v>
      </c>
      <c r="F76" s="216"/>
    </row>
    <row r="77" spans="1:6" x14ac:dyDescent="0.2">
      <c r="A77" s="7">
        <v>68</v>
      </c>
      <c r="B77" s="11" t="s">
        <v>137</v>
      </c>
      <c r="C77" s="29" t="s">
        <v>138</v>
      </c>
      <c r="D77" s="10">
        <v>7738610</v>
      </c>
      <c r="E77" s="10">
        <v>0</v>
      </c>
      <c r="F77" s="216"/>
    </row>
    <row r="78" spans="1:6" x14ac:dyDescent="0.2">
      <c r="A78" s="7">
        <v>69</v>
      </c>
      <c r="B78" s="11" t="s">
        <v>139</v>
      </c>
      <c r="C78" s="29" t="s">
        <v>140</v>
      </c>
      <c r="D78" s="10">
        <v>18410254</v>
      </c>
      <c r="E78" s="10">
        <v>0</v>
      </c>
      <c r="F78" s="216"/>
    </row>
    <row r="79" spans="1:6" x14ac:dyDescent="0.2">
      <c r="A79" s="7">
        <v>70</v>
      </c>
      <c r="B79" s="12" t="s">
        <v>141</v>
      </c>
      <c r="C79" s="29" t="s">
        <v>142</v>
      </c>
      <c r="D79" s="10">
        <v>12393689</v>
      </c>
      <c r="E79" s="10">
        <v>0</v>
      </c>
      <c r="F79" s="216"/>
    </row>
    <row r="80" spans="1:6" x14ac:dyDescent="0.2">
      <c r="A80" s="7">
        <v>71</v>
      </c>
      <c r="B80" s="11" t="s">
        <v>143</v>
      </c>
      <c r="C80" s="30" t="s">
        <v>144</v>
      </c>
      <c r="D80" s="10">
        <v>12790524</v>
      </c>
      <c r="E80" s="10">
        <v>0</v>
      </c>
      <c r="F80" s="216"/>
    </row>
    <row r="81" spans="1:6" x14ac:dyDescent="0.2">
      <c r="A81" s="7">
        <v>72</v>
      </c>
      <c r="B81" s="12" t="s">
        <v>145</v>
      </c>
      <c r="C81" s="29" t="s">
        <v>146</v>
      </c>
      <c r="D81" s="10">
        <v>7673396</v>
      </c>
      <c r="E81" s="10">
        <v>0</v>
      </c>
      <c r="F81" s="216"/>
    </row>
    <row r="82" spans="1:6" x14ac:dyDescent="0.2">
      <c r="A82" s="7">
        <v>73</v>
      </c>
      <c r="B82" s="11" t="s">
        <v>147</v>
      </c>
      <c r="C82" s="29" t="s">
        <v>148</v>
      </c>
      <c r="D82" s="10">
        <v>20635503</v>
      </c>
      <c r="E82" s="10">
        <v>0</v>
      </c>
      <c r="F82" s="216"/>
    </row>
    <row r="83" spans="1:6" x14ac:dyDescent="0.2">
      <c r="A83" s="7">
        <v>74</v>
      </c>
      <c r="B83" s="12" t="s">
        <v>149</v>
      </c>
      <c r="C83" s="29" t="s">
        <v>150</v>
      </c>
      <c r="D83" s="10">
        <v>8767419</v>
      </c>
      <c r="E83" s="10">
        <v>0</v>
      </c>
      <c r="F83" s="216"/>
    </row>
    <row r="84" spans="1:6" x14ac:dyDescent="0.2">
      <c r="A84" s="7">
        <v>75</v>
      </c>
      <c r="B84" s="12" t="s">
        <v>151</v>
      </c>
      <c r="C84" s="29" t="s">
        <v>152</v>
      </c>
      <c r="D84" s="10">
        <v>11023472</v>
      </c>
      <c r="E84" s="10">
        <v>0</v>
      </c>
      <c r="F84" s="216"/>
    </row>
    <row r="85" spans="1:6" ht="24" x14ac:dyDescent="0.2">
      <c r="A85" s="7">
        <v>76</v>
      </c>
      <c r="B85" s="20" t="s">
        <v>153</v>
      </c>
      <c r="C85" s="33" t="s">
        <v>154</v>
      </c>
      <c r="D85" s="10">
        <v>0</v>
      </c>
      <c r="E85" s="10">
        <v>0</v>
      </c>
      <c r="F85" s="216"/>
    </row>
    <row r="86" spans="1:6" ht="24" x14ac:dyDescent="0.2">
      <c r="A86" s="7">
        <v>77</v>
      </c>
      <c r="B86" s="8" t="s">
        <v>155</v>
      </c>
      <c r="C86" s="29" t="s">
        <v>156</v>
      </c>
      <c r="D86" s="10">
        <v>13995855</v>
      </c>
      <c r="E86" s="10">
        <v>13856178</v>
      </c>
      <c r="F86" s="216"/>
    </row>
    <row r="87" spans="1:6" ht="24" x14ac:dyDescent="0.2">
      <c r="A87" s="7">
        <v>78</v>
      </c>
      <c r="B87" s="11" t="s">
        <v>157</v>
      </c>
      <c r="C87" s="29" t="s">
        <v>158</v>
      </c>
      <c r="D87" s="10">
        <v>0</v>
      </c>
      <c r="E87" s="10">
        <v>0</v>
      </c>
      <c r="F87" s="216"/>
    </row>
    <row r="88" spans="1:6" ht="24" x14ac:dyDescent="0.2">
      <c r="A88" s="7">
        <v>79</v>
      </c>
      <c r="B88" s="11" t="s">
        <v>159</v>
      </c>
      <c r="C88" s="29" t="s">
        <v>160</v>
      </c>
      <c r="D88" s="10">
        <v>0</v>
      </c>
      <c r="E88" s="10">
        <v>0</v>
      </c>
      <c r="F88" s="216"/>
    </row>
    <row r="89" spans="1:6" ht="24" x14ac:dyDescent="0.2">
      <c r="A89" s="7">
        <v>80</v>
      </c>
      <c r="B89" s="8" t="s">
        <v>161</v>
      </c>
      <c r="C89" s="29" t="s">
        <v>162</v>
      </c>
      <c r="D89" s="10">
        <v>0</v>
      </c>
      <c r="E89" s="10">
        <v>0</v>
      </c>
      <c r="F89" s="216"/>
    </row>
    <row r="90" spans="1:6" ht="24" x14ac:dyDescent="0.2">
      <c r="A90" s="7">
        <v>81</v>
      </c>
      <c r="B90" s="8" t="s">
        <v>163</v>
      </c>
      <c r="C90" s="29" t="s">
        <v>164</v>
      </c>
      <c r="D90" s="10">
        <v>0</v>
      </c>
      <c r="E90" s="10">
        <v>0</v>
      </c>
      <c r="F90" s="216"/>
    </row>
    <row r="91" spans="1:6" ht="24" x14ac:dyDescent="0.2">
      <c r="A91" s="7">
        <v>82</v>
      </c>
      <c r="B91" s="8" t="s">
        <v>165</v>
      </c>
      <c r="C91" s="29" t="s">
        <v>166</v>
      </c>
      <c r="D91" s="10">
        <v>0</v>
      </c>
      <c r="E91" s="10">
        <v>0</v>
      </c>
      <c r="F91" s="216"/>
    </row>
    <row r="92" spans="1:6" x14ac:dyDescent="0.2">
      <c r="A92" s="7">
        <v>83</v>
      </c>
      <c r="B92" s="12" t="s">
        <v>167</v>
      </c>
      <c r="C92" s="29" t="s">
        <v>168</v>
      </c>
      <c r="D92" s="10">
        <v>26294641</v>
      </c>
      <c r="E92" s="10">
        <v>47603</v>
      </c>
      <c r="F92" s="216"/>
    </row>
    <row r="93" spans="1:6" x14ac:dyDescent="0.2">
      <c r="A93" s="7">
        <v>84</v>
      </c>
      <c r="B93" s="8" t="s">
        <v>169</v>
      </c>
      <c r="C93" s="29" t="s">
        <v>170</v>
      </c>
      <c r="D93" s="10">
        <v>28763586</v>
      </c>
      <c r="E93" s="10">
        <v>0</v>
      </c>
      <c r="F93" s="216"/>
    </row>
    <row r="94" spans="1:6" x14ac:dyDescent="0.2">
      <c r="A94" s="7">
        <v>85</v>
      </c>
      <c r="B94" s="12" t="s">
        <v>171</v>
      </c>
      <c r="C94" s="29" t="s">
        <v>172</v>
      </c>
      <c r="D94" s="10">
        <v>9424476</v>
      </c>
      <c r="E94" s="10">
        <v>267384</v>
      </c>
      <c r="F94" s="216"/>
    </row>
    <row r="95" spans="1:6" x14ac:dyDescent="0.2">
      <c r="A95" s="7">
        <v>86</v>
      </c>
      <c r="B95" s="14" t="s">
        <v>173</v>
      </c>
      <c r="C95" s="31" t="s">
        <v>174</v>
      </c>
      <c r="D95" s="10">
        <v>5566988</v>
      </c>
      <c r="E95" s="10">
        <v>0</v>
      </c>
      <c r="F95" s="216"/>
    </row>
    <row r="96" spans="1:6" x14ac:dyDescent="0.2">
      <c r="A96" s="7">
        <v>87</v>
      </c>
      <c r="B96" s="8" t="s">
        <v>175</v>
      </c>
      <c r="C96" s="29" t="s">
        <v>176</v>
      </c>
      <c r="D96" s="10">
        <v>31752698</v>
      </c>
      <c r="E96" s="10">
        <v>0</v>
      </c>
      <c r="F96" s="216"/>
    </row>
    <row r="97" spans="1:6" x14ac:dyDescent="0.2">
      <c r="A97" s="7">
        <v>88</v>
      </c>
      <c r="B97" s="8" t="s">
        <v>177</v>
      </c>
      <c r="C97" s="29" t="s">
        <v>178</v>
      </c>
      <c r="D97" s="10">
        <v>32140839</v>
      </c>
      <c r="E97" s="10">
        <v>314702</v>
      </c>
      <c r="F97" s="216"/>
    </row>
    <row r="98" spans="1:6" ht="13.5" customHeight="1" x14ac:dyDescent="0.2">
      <c r="A98" s="7">
        <v>89</v>
      </c>
      <c r="B98" s="14" t="s">
        <v>179</v>
      </c>
      <c r="C98" s="31" t="s">
        <v>180</v>
      </c>
      <c r="D98" s="10">
        <v>22782618</v>
      </c>
      <c r="E98" s="10">
        <v>0</v>
      </c>
      <c r="F98" s="216"/>
    </row>
    <row r="99" spans="1:6" ht="14.25" customHeight="1" x14ac:dyDescent="0.2">
      <c r="A99" s="7">
        <v>90</v>
      </c>
      <c r="B99" s="8" t="s">
        <v>181</v>
      </c>
      <c r="C99" s="29" t="s">
        <v>182</v>
      </c>
      <c r="D99" s="10">
        <v>11214412</v>
      </c>
      <c r="E99" s="10">
        <v>195329</v>
      </c>
      <c r="F99" s="216"/>
    </row>
    <row r="100" spans="1:6" x14ac:dyDescent="0.2">
      <c r="A100" s="7">
        <v>91</v>
      </c>
      <c r="B100" s="14" t="s">
        <v>183</v>
      </c>
      <c r="C100" s="31" t="s">
        <v>184</v>
      </c>
      <c r="D100" s="10">
        <v>0</v>
      </c>
      <c r="E100" s="10">
        <v>0</v>
      </c>
      <c r="F100" s="216"/>
    </row>
    <row r="101" spans="1:6" x14ac:dyDescent="0.2">
      <c r="A101" s="7">
        <v>92</v>
      </c>
      <c r="B101" s="11" t="s">
        <v>185</v>
      </c>
      <c r="C101" s="29" t="s">
        <v>186</v>
      </c>
      <c r="D101" s="10">
        <v>0</v>
      </c>
      <c r="E101" s="10">
        <v>0</v>
      </c>
      <c r="F101" s="216"/>
    </row>
    <row r="102" spans="1:6" x14ac:dyDescent="0.2">
      <c r="A102" s="7">
        <v>93</v>
      </c>
      <c r="B102" s="12" t="s">
        <v>187</v>
      </c>
      <c r="C102" s="29" t="s">
        <v>188</v>
      </c>
      <c r="D102" s="10">
        <v>1013901</v>
      </c>
      <c r="E102" s="10">
        <v>0</v>
      </c>
      <c r="F102" s="216"/>
    </row>
    <row r="103" spans="1:6" ht="24" x14ac:dyDescent="0.2">
      <c r="A103" s="7">
        <v>94</v>
      </c>
      <c r="B103" s="11" t="s">
        <v>189</v>
      </c>
      <c r="C103" s="30" t="s">
        <v>190</v>
      </c>
      <c r="D103" s="10">
        <v>0</v>
      </c>
      <c r="E103" s="10">
        <v>0</v>
      </c>
      <c r="F103" s="216"/>
    </row>
    <row r="104" spans="1:6" x14ac:dyDescent="0.2">
      <c r="A104" s="7">
        <v>95</v>
      </c>
      <c r="B104" s="11" t="s">
        <v>191</v>
      </c>
      <c r="C104" s="31" t="s">
        <v>192</v>
      </c>
      <c r="D104" s="10">
        <v>1354385</v>
      </c>
      <c r="E104" s="10">
        <v>591984</v>
      </c>
      <c r="F104" s="216"/>
    </row>
    <row r="105" spans="1:6" x14ac:dyDescent="0.2">
      <c r="A105" s="7">
        <v>96</v>
      </c>
      <c r="B105" s="12" t="s">
        <v>193</v>
      </c>
      <c r="C105" s="29" t="s">
        <v>194</v>
      </c>
      <c r="D105" s="10">
        <v>5173799</v>
      </c>
      <c r="E105" s="10">
        <v>1398901</v>
      </c>
      <c r="F105" s="216"/>
    </row>
    <row r="106" spans="1:6" x14ac:dyDescent="0.2">
      <c r="A106" s="7">
        <v>97</v>
      </c>
      <c r="B106" s="11" t="s">
        <v>195</v>
      </c>
      <c r="C106" s="34" t="s">
        <v>196</v>
      </c>
      <c r="D106" s="10">
        <v>5937340</v>
      </c>
      <c r="E106" s="10">
        <v>1841074</v>
      </c>
      <c r="F106" s="216"/>
    </row>
    <row r="107" spans="1:6" x14ac:dyDescent="0.2">
      <c r="A107" s="7">
        <v>98</v>
      </c>
      <c r="B107" s="12" t="s">
        <v>197</v>
      </c>
      <c r="C107" s="29" t="s">
        <v>198</v>
      </c>
      <c r="D107" s="10">
        <v>6677799</v>
      </c>
      <c r="E107" s="10">
        <v>19720</v>
      </c>
      <c r="F107" s="216"/>
    </row>
    <row r="108" spans="1:6" x14ac:dyDescent="0.2">
      <c r="A108" s="7">
        <v>99</v>
      </c>
      <c r="B108" s="12" t="s">
        <v>199</v>
      </c>
      <c r="C108" s="29" t="s">
        <v>200</v>
      </c>
      <c r="D108" s="10">
        <v>16446473</v>
      </c>
      <c r="E108" s="10">
        <v>3427909</v>
      </c>
      <c r="F108" s="216"/>
    </row>
    <row r="109" spans="1:6" x14ac:dyDescent="0.2">
      <c r="A109" s="7">
        <v>100</v>
      </c>
      <c r="B109" s="11" t="s">
        <v>201</v>
      </c>
      <c r="C109" s="31" t="s">
        <v>202</v>
      </c>
      <c r="D109" s="10">
        <v>7968918</v>
      </c>
      <c r="E109" s="10">
        <v>326508</v>
      </c>
      <c r="F109" s="216"/>
    </row>
    <row r="110" spans="1:6" x14ac:dyDescent="0.2">
      <c r="A110" s="7">
        <v>101</v>
      </c>
      <c r="B110" s="11" t="s">
        <v>203</v>
      </c>
      <c r="C110" s="30" t="s">
        <v>204</v>
      </c>
      <c r="D110" s="10">
        <v>9957881</v>
      </c>
      <c r="E110" s="10">
        <v>986682</v>
      </c>
      <c r="F110" s="216"/>
    </row>
    <row r="111" spans="1:6" x14ac:dyDescent="0.2">
      <c r="A111" s="7">
        <v>102</v>
      </c>
      <c r="B111" s="8" t="s">
        <v>205</v>
      </c>
      <c r="C111" s="30" t="s">
        <v>206</v>
      </c>
      <c r="D111" s="10">
        <v>20220612</v>
      </c>
      <c r="E111" s="10">
        <v>1598279</v>
      </c>
      <c r="F111" s="216"/>
    </row>
    <row r="112" spans="1:6" x14ac:dyDescent="0.2">
      <c r="A112" s="7">
        <v>103</v>
      </c>
      <c r="B112" s="8" t="s">
        <v>207</v>
      </c>
      <c r="C112" s="30" t="s">
        <v>208</v>
      </c>
      <c r="D112" s="10">
        <v>15914124</v>
      </c>
      <c r="E112" s="10">
        <v>1251489</v>
      </c>
      <c r="F112" s="216"/>
    </row>
    <row r="113" spans="1:6" x14ac:dyDescent="0.2">
      <c r="A113" s="7">
        <v>104</v>
      </c>
      <c r="B113" s="12" t="s">
        <v>209</v>
      </c>
      <c r="C113" s="29" t="s">
        <v>210</v>
      </c>
      <c r="D113" s="10">
        <v>6012741</v>
      </c>
      <c r="E113" s="10">
        <v>92068</v>
      </c>
      <c r="F113" s="216"/>
    </row>
    <row r="114" spans="1:6" x14ac:dyDescent="0.2">
      <c r="A114" s="7">
        <v>105</v>
      </c>
      <c r="B114" s="14" t="s">
        <v>211</v>
      </c>
      <c r="C114" s="31" t="s">
        <v>212</v>
      </c>
      <c r="D114" s="10">
        <v>9157607</v>
      </c>
      <c r="E114" s="10">
        <v>28651</v>
      </c>
      <c r="F114" s="216"/>
    </row>
    <row r="115" spans="1:6" x14ac:dyDescent="0.2">
      <c r="A115" s="7">
        <v>106</v>
      </c>
      <c r="B115" s="8" t="s">
        <v>213</v>
      </c>
      <c r="C115" s="30" t="s">
        <v>214</v>
      </c>
      <c r="D115" s="10">
        <v>9087963</v>
      </c>
      <c r="E115" s="10">
        <v>823436</v>
      </c>
      <c r="F115" s="216"/>
    </row>
    <row r="116" spans="1:6" x14ac:dyDescent="0.2">
      <c r="A116" s="7">
        <v>107</v>
      </c>
      <c r="B116" s="11" t="s">
        <v>215</v>
      </c>
      <c r="C116" s="30" t="s">
        <v>216</v>
      </c>
      <c r="D116" s="10">
        <v>8983662</v>
      </c>
      <c r="E116" s="10">
        <v>620038</v>
      </c>
      <c r="F116" s="216"/>
    </row>
    <row r="117" spans="1:6" x14ac:dyDescent="0.2">
      <c r="A117" s="7">
        <v>108</v>
      </c>
      <c r="B117" s="12" t="s">
        <v>217</v>
      </c>
      <c r="C117" s="29" t="s">
        <v>218</v>
      </c>
      <c r="D117" s="10">
        <v>7120355</v>
      </c>
      <c r="E117" s="10">
        <v>40475</v>
      </c>
      <c r="F117" s="216"/>
    </row>
    <row r="118" spans="1:6" ht="12" customHeight="1" x14ac:dyDescent="0.2">
      <c r="A118" s="7">
        <v>109</v>
      </c>
      <c r="B118" s="12" t="s">
        <v>219</v>
      </c>
      <c r="C118" s="29" t="s">
        <v>220</v>
      </c>
      <c r="D118" s="10">
        <v>9625255</v>
      </c>
      <c r="E118" s="10">
        <v>1966096</v>
      </c>
      <c r="F118" s="216"/>
    </row>
    <row r="119" spans="1:6" x14ac:dyDescent="0.2">
      <c r="A119" s="7">
        <v>110</v>
      </c>
      <c r="B119" s="8" t="s">
        <v>221</v>
      </c>
      <c r="C119" s="30" t="s">
        <v>222</v>
      </c>
      <c r="D119" s="10">
        <v>16311209</v>
      </c>
      <c r="E119" s="10">
        <v>325946</v>
      </c>
      <c r="F119" s="216"/>
    </row>
    <row r="120" spans="1:6" x14ac:dyDescent="0.2">
      <c r="A120" s="7">
        <v>111</v>
      </c>
      <c r="B120" s="11" t="s">
        <v>223</v>
      </c>
      <c r="C120" s="30" t="s">
        <v>224</v>
      </c>
      <c r="D120" s="10">
        <v>8132349</v>
      </c>
      <c r="E120" s="10">
        <v>243821</v>
      </c>
      <c r="F120" s="216"/>
    </row>
    <row r="121" spans="1:6" x14ac:dyDescent="0.2">
      <c r="A121" s="7">
        <v>112</v>
      </c>
      <c r="B121" s="8" t="s">
        <v>225</v>
      </c>
      <c r="C121" s="29" t="s">
        <v>226</v>
      </c>
      <c r="D121" s="10">
        <v>0</v>
      </c>
      <c r="E121" s="10">
        <v>0</v>
      </c>
      <c r="F121" s="216"/>
    </row>
    <row r="122" spans="1:6" x14ac:dyDescent="0.2">
      <c r="A122" s="7">
        <v>113</v>
      </c>
      <c r="B122" s="8" t="s">
        <v>227</v>
      </c>
      <c r="C122" s="30" t="s">
        <v>228</v>
      </c>
      <c r="D122" s="10">
        <v>0</v>
      </c>
      <c r="E122" s="10">
        <v>0</v>
      </c>
      <c r="F122" s="216"/>
    </row>
    <row r="123" spans="1:6" x14ac:dyDescent="0.2">
      <c r="A123" s="7">
        <v>114</v>
      </c>
      <c r="B123" s="12" t="s">
        <v>229</v>
      </c>
      <c r="C123" s="29" t="s">
        <v>230</v>
      </c>
      <c r="D123" s="10">
        <v>0</v>
      </c>
      <c r="E123" s="10">
        <v>0</v>
      </c>
      <c r="F123" s="216"/>
    </row>
    <row r="124" spans="1:6" ht="13.5" customHeight="1" x14ac:dyDescent="0.2">
      <c r="A124" s="7">
        <v>115</v>
      </c>
      <c r="B124" s="12" t="s">
        <v>231</v>
      </c>
      <c r="C124" s="29" t="s">
        <v>232</v>
      </c>
      <c r="D124" s="10">
        <v>0</v>
      </c>
      <c r="E124" s="10">
        <v>0</v>
      </c>
      <c r="F124" s="216"/>
    </row>
    <row r="125" spans="1:6" x14ac:dyDescent="0.2">
      <c r="A125" s="7">
        <v>116</v>
      </c>
      <c r="B125" s="12" t="s">
        <v>233</v>
      </c>
      <c r="C125" s="29" t="s">
        <v>234</v>
      </c>
      <c r="D125" s="10">
        <v>0</v>
      </c>
      <c r="E125" s="10">
        <v>0</v>
      </c>
      <c r="F125" s="216"/>
    </row>
    <row r="126" spans="1:6" ht="24" x14ac:dyDescent="0.2">
      <c r="A126" s="7">
        <v>117</v>
      </c>
      <c r="B126" s="12" t="s">
        <v>235</v>
      </c>
      <c r="C126" s="29" t="s">
        <v>236</v>
      </c>
      <c r="D126" s="10">
        <v>0</v>
      </c>
      <c r="E126" s="10">
        <v>0</v>
      </c>
      <c r="F126" s="216"/>
    </row>
    <row r="127" spans="1:6" x14ac:dyDescent="0.2">
      <c r="A127" s="7">
        <v>118</v>
      </c>
      <c r="B127" s="12" t="s">
        <v>237</v>
      </c>
      <c r="C127" s="29" t="s">
        <v>238</v>
      </c>
      <c r="D127" s="10">
        <v>0</v>
      </c>
      <c r="E127" s="10">
        <v>0</v>
      </c>
      <c r="F127" s="216"/>
    </row>
    <row r="128" spans="1:6" ht="12.75" customHeight="1" x14ac:dyDescent="0.2">
      <c r="A128" s="7">
        <v>119</v>
      </c>
      <c r="B128" s="12" t="s">
        <v>239</v>
      </c>
      <c r="C128" s="29" t="s">
        <v>240</v>
      </c>
      <c r="D128" s="10">
        <v>0</v>
      </c>
      <c r="E128" s="10">
        <v>0</v>
      </c>
      <c r="F128" s="216"/>
    </row>
    <row r="129" spans="1:6" x14ac:dyDescent="0.2">
      <c r="A129" s="7">
        <v>120</v>
      </c>
      <c r="B129" s="22" t="s">
        <v>241</v>
      </c>
      <c r="C129" s="35" t="s">
        <v>242</v>
      </c>
      <c r="D129" s="10">
        <v>0</v>
      </c>
      <c r="E129" s="10">
        <v>0</v>
      </c>
      <c r="F129" s="216"/>
    </row>
    <row r="130" spans="1:6" x14ac:dyDescent="0.2">
      <c r="A130" s="7">
        <v>121</v>
      </c>
      <c r="B130" s="11" t="s">
        <v>243</v>
      </c>
      <c r="C130" s="30" t="s">
        <v>244</v>
      </c>
      <c r="D130" s="10">
        <v>0</v>
      </c>
      <c r="E130" s="10">
        <v>0</v>
      </c>
      <c r="F130" s="216"/>
    </row>
    <row r="131" spans="1:6" x14ac:dyDescent="0.2">
      <c r="A131" s="7">
        <v>122</v>
      </c>
      <c r="B131" s="12" t="s">
        <v>245</v>
      </c>
      <c r="C131" s="29" t="s">
        <v>246</v>
      </c>
      <c r="D131" s="10">
        <v>0</v>
      </c>
      <c r="E131" s="10">
        <v>0</v>
      </c>
      <c r="F131" s="216"/>
    </row>
    <row r="132" spans="1:6" x14ac:dyDescent="0.2">
      <c r="A132" s="7">
        <v>123</v>
      </c>
      <c r="B132" s="8" t="s">
        <v>247</v>
      </c>
      <c r="C132" s="36" t="s">
        <v>248</v>
      </c>
      <c r="D132" s="10">
        <v>0</v>
      </c>
      <c r="E132" s="10">
        <v>0</v>
      </c>
      <c r="F132" s="216"/>
    </row>
    <row r="133" spans="1:6" ht="24" x14ac:dyDescent="0.2">
      <c r="A133" s="7">
        <v>124</v>
      </c>
      <c r="B133" s="12" t="s">
        <v>249</v>
      </c>
      <c r="C133" s="29" t="s">
        <v>250</v>
      </c>
      <c r="D133" s="10">
        <v>0</v>
      </c>
      <c r="E133" s="10">
        <v>0</v>
      </c>
      <c r="F133" s="216"/>
    </row>
    <row r="134" spans="1:6" ht="21.75" customHeight="1" x14ac:dyDescent="0.2">
      <c r="A134" s="7">
        <v>125</v>
      </c>
      <c r="B134" s="12" t="s">
        <v>251</v>
      </c>
      <c r="C134" s="29" t="s">
        <v>252</v>
      </c>
      <c r="D134" s="10">
        <v>0</v>
      </c>
      <c r="E134" s="10">
        <v>0</v>
      </c>
      <c r="F134" s="216"/>
    </row>
    <row r="135" spans="1:6" x14ac:dyDescent="0.2">
      <c r="A135" s="7">
        <v>126</v>
      </c>
      <c r="B135" s="11" t="s">
        <v>253</v>
      </c>
      <c r="C135" s="29" t="s">
        <v>254</v>
      </c>
      <c r="D135" s="10">
        <v>0</v>
      </c>
      <c r="E135" s="10">
        <v>0</v>
      </c>
      <c r="F135" s="216"/>
    </row>
    <row r="136" spans="1:6" x14ac:dyDescent="0.2">
      <c r="A136" s="7">
        <v>127</v>
      </c>
      <c r="B136" s="14" t="s">
        <v>255</v>
      </c>
      <c r="C136" s="31" t="s">
        <v>256</v>
      </c>
      <c r="D136" s="10">
        <v>0</v>
      </c>
      <c r="E136" s="10">
        <v>0</v>
      </c>
      <c r="F136" s="216"/>
    </row>
    <row r="137" spans="1:6" x14ac:dyDescent="0.2">
      <c r="A137" s="7">
        <v>128</v>
      </c>
      <c r="B137" s="12" t="s">
        <v>257</v>
      </c>
      <c r="C137" s="29" t="s">
        <v>258</v>
      </c>
      <c r="D137" s="10">
        <v>0</v>
      </c>
      <c r="E137" s="10">
        <v>0</v>
      </c>
      <c r="F137" s="216"/>
    </row>
    <row r="138" spans="1:6" ht="24" customHeight="1" x14ac:dyDescent="0.2">
      <c r="A138" s="7">
        <v>129</v>
      </c>
      <c r="B138" s="8" t="s">
        <v>259</v>
      </c>
      <c r="C138" s="30" t="s">
        <v>260</v>
      </c>
      <c r="D138" s="10">
        <v>0</v>
      </c>
      <c r="E138" s="10">
        <v>0</v>
      </c>
      <c r="F138" s="216"/>
    </row>
    <row r="139" spans="1:6" x14ac:dyDescent="0.2">
      <c r="A139" s="7">
        <v>130</v>
      </c>
      <c r="B139" s="11" t="s">
        <v>261</v>
      </c>
      <c r="C139" s="30" t="s">
        <v>262</v>
      </c>
      <c r="D139" s="10">
        <v>0</v>
      </c>
      <c r="E139" s="10">
        <v>0</v>
      </c>
      <c r="F139" s="216"/>
    </row>
    <row r="140" spans="1:6" x14ac:dyDescent="0.2">
      <c r="A140" s="7">
        <v>131</v>
      </c>
      <c r="B140" s="12" t="s">
        <v>263</v>
      </c>
      <c r="C140" s="29" t="s">
        <v>264</v>
      </c>
      <c r="D140" s="10">
        <v>0</v>
      </c>
      <c r="E140" s="10">
        <v>0</v>
      </c>
      <c r="F140" s="216"/>
    </row>
    <row r="141" spans="1:6" x14ac:dyDescent="0.2">
      <c r="A141" s="7">
        <v>132</v>
      </c>
      <c r="B141" s="12" t="s">
        <v>265</v>
      </c>
      <c r="C141" s="29" t="s">
        <v>266</v>
      </c>
      <c r="D141" s="10">
        <v>0</v>
      </c>
      <c r="E141" s="10">
        <v>0</v>
      </c>
      <c r="F141" s="216"/>
    </row>
    <row r="142" spans="1:6" ht="13.5" customHeight="1" x14ac:dyDescent="0.2">
      <c r="A142" s="7">
        <v>133</v>
      </c>
      <c r="B142" s="12" t="s">
        <v>267</v>
      </c>
      <c r="C142" s="29" t="s">
        <v>268</v>
      </c>
      <c r="D142" s="10">
        <v>0</v>
      </c>
      <c r="E142" s="10">
        <v>0</v>
      </c>
      <c r="F142" s="216"/>
    </row>
    <row r="143" spans="1:6" x14ac:dyDescent="0.2">
      <c r="A143" s="7">
        <v>134</v>
      </c>
      <c r="B143" s="12" t="s">
        <v>269</v>
      </c>
      <c r="C143" s="29" t="s">
        <v>270</v>
      </c>
      <c r="D143" s="10">
        <v>0</v>
      </c>
      <c r="E143" s="10">
        <v>0</v>
      </c>
      <c r="F143" s="216"/>
    </row>
    <row r="144" spans="1:6" x14ac:dyDescent="0.2">
      <c r="A144" s="7">
        <v>135</v>
      </c>
      <c r="B144" s="12" t="s">
        <v>271</v>
      </c>
      <c r="C144" s="29" t="s">
        <v>272</v>
      </c>
      <c r="D144" s="10">
        <v>354689</v>
      </c>
      <c r="E144" s="10">
        <v>0</v>
      </c>
      <c r="F144" s="216"/>
    </row>
    <row r="145" spans="1:6" x14ac:dyDescent="0.2">
      <c r="A145" s="7">
        <v>136</v>
      </c>
      <c r="B145" s="8" t="s">
        <v>273</v>
      </c>
      <c r="C145" s="30" t="s">
        <v>274</v>
      </c>
      <c r="D145" s="10">
        <v>26891325</v>
      </c>
      <c r="E145" s="10">
        <v>0</v>
      </c>
      <c r="F145" s="216"/>
    </row>
    <row r="146" spans="1:6" ht="10.5" customHeight="1" x14ac:dyDescent="0.2">
      <c r="A146" s="7">
        <v>137</v>
      </c>
      <c r="B146" s="12" t="s">
        <v>275</v>
      </c>
      <c r="C146" s="29" t="s">
        <v>276</v>
      </c>
      <c r="D146" s="10">
        <v>9759379</v>
      </c>
      <c r="E146" s="10">
        <v>0</v>
      </c>
      <c r="F146" s="216"/>
    </row>
    <row r="147" spans="1:6" x14ac:dyDescent="0.2">
      <c r="A147" s="7">
        <v>138</v>
      </c>
      <c r="B147" s="8" t="s">
        <v>277</v>
      </c>
      <c r="C147" s="29" t="s">
        <v>278</v>
      </c>
      <c r="D147" s="10">
        <v>0</v>
      </c>
      <c r="E147" s="10">
        <v>0</v>
      </c>
      <c r="F147" s="216"/>
    </row>
    <row r="148" spans="1:6" x14ac:dyDescent="0.2">
      <c r="A148" s="7">
        <v>139</v>
      </c>
      <c r="B148" s="14" t="s">
        <v>279</v>
      </c>
      <c r="C148" s="31" t="s">
        <v>280</v>
      </c>
      <c r="D148" s="10">
        <v>0</v>
      </c>
      <c r="E148" s="10">
        <v>0</v>
      </c>
      <c r="F148" s="216"/>
    </row>
    <row r="149" spans="1:6" x14ac:dyDescent="0.2">
      <c r="A149" s="7">
        <v>140</v>
      </c>
      <c r="B149" s="12" t="s">
        <v>281</v>
      </c>
      <c r="C149" s="29" t="s">
        <v>282</v>
      </c>
      <c r="D149" s="10">
        <v>0</v>
      </c>
      <c r="E149" s="10">
        <v>0</v>
      </c>
      <c r="F149" s="216"/>
    </row>
    <row r="150" spans="1:6" x14ac:dyDescent="0.2">
      <c r="A150" s="7">
        <v>141</v>
      </c>
      <c r="B150" s="12" t="s">
        <v>283</v>
      </c>
      <c r="C150" s="29" t="s">
        <v>284</v>
      </c>
      <c r="D150" s="10">
        <v>0</v>
      </c>
      <c r="E150" s="10">
        <v>0</v>
      </c>
      <c r="F150" s="216"/>
    </row>
    <row r="151" spans="1:6" x14ac:dyDescent="0.2">
      <c r="A151" s="7">
        <v>142</v>
      </c>
      <c r="B151" s="12" t="s">
        <v>285</v>
      </c>
      <c r="C151" s="29" t="s">
        <v>286</v>
      </c>
      <c r="D151" s="10">
        <v>0</v>
      </c>
      <c r="E151" s="10">
        <v>0</v>
      </c>
      <c r="F151" s="216"/>
    </row>
    <row r="152" spans="1:6" x14ac:dyDescent="0.2">
      <c r="A152" s="7">
        <v>143</v>
      </c>
      <c r="B152" s="14" t="s">
        <v>287</v>
      </c>
      <c r="C152" s="31" t="s">
        <v>288</v>
      </c>
      <c r="D152" s="10">
        <v>19477943</v>
      </c>
      <c r="E152" s="10">
        <v>0</v>
      </c>
      <c r="F152" s="216"/>
    </row>
    <row r="153" spans="1:6" x14ac:dyDescent="0.2">
      <c r="A153" s="7">
        <v>144</v>
      </c>
      <c r="B153" s="11" t="s">
        <v>289</v>
      </c>
      <c r="C153" s="31" t="s">
        <v>290</v>
      </c>
      <c r="D153" s="10">
        <v>58580046</v>
      </c>
      <c r="E153" s="10">
        <v>1763755</v>
      </c>
      <c r="F153" s="216"/>
    </row>
    <row r="154" spans="1:6" x14ac:dyDescent="0.2">
      <c r="A154" s="7">
        <v>145</v>
      </c>
      <c r="B154" s="12" t="s">
        <v>291</v>
      </c>
      <c r="C154" s="29" t="s">
        <v>292</v>
      </c>
      <c r="D154" s="10">
        <v>1551921</v>
      </c>
      <c r="E154" s="10">
        <v>0</v>
      </c>
      <c r="F154" s="216"/>
    </row>
    <row r="155" spans="1:6" x14ac:dyDescent="0.2">
      <c r="A155" s="7">
        <v>146</v>
      </c>
      <c r="B155" s="8" t="s">
        <v>293</v>
      </c>
      <c r="C155" s="30" t="s">
        <v>294</v>
      </c>
      <c r="D155" s="10">
        <v>0</v>
      </c>
      <c r="E155" s="10">
        <v>0</v>
      </c>
      <c r="F155" s="216"/>
    </row>
    <row r="156" spans="1:6" x14ac:dyDescent="0.2">
      <c r="A156" s="7">
        <v>147</v>
      </c>
      <c r="B156" s="8" t="s">
        <v>295</v>
      </c>
      <c r="C156" s="30" t="s">
        <v>296</v>
      </c>
      <c r="D156" s="10">
        <v>0</v>
      </c>
      <c r="E156" s="10">
        <v>0</v>
      </c>
      <c r="F156" s="216"/>
    </row>
    <row r="157" spans="1:6" ht="12.75" x14ac:dyDescent="0.2">
      <c r="A157" s="7">
        <v>148</v>
      </c>
      <c r="B157" s="25" t="s">
        <v>297</v>
      </c>
      <c r="C157" s="26" t="s">
        <v>298</v>
      </c>
      <c r="D157" s="10">
        <v>0</v>
      </c>
      <c r="E157" s="10">
        <v>0</v>
      </c>
      <c r="F157" s="216"/>
    </row>
  </sheetData>
  <mergeCells count="8">
    <mergeCell ref="A8:C8"/>
    <mergeCell ref="A9:C9"/>
    <mergeCell ref="D4:E4"/>
    <mergeCell ref="A2:E2"/>
    <mergeCell ref="A4:A5"/>
    <mergeCell ref="B4:B5"/>
    <mergeCell ref="C4:C5"/>
    <mergeCell ref="A7:C7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8"/>
  <sheetViews>
    <sheetView zoomScale="110" zoomScaleNormal="11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F111" sqref="F111"/>
    </sheetView>
  </sheetViews>
  <sheetFormatPr defaultRowHeight="12" x14ac:dyDescent="0.2"/>
  <cols>
    <col min="1" max="1" width="4.7109375" style="1" customWidth="1"/>
    <col min="2" max="2" width="6.42578125" style="1" customWidth="1"/>
    <col min="3" max="3" width="31.28515625" style="2" customWidth="1"/>
    <col min="4" max="4" width="12.140625" style="3" customWidth="1"/>
    <col min="5" max="5" width="11.140625" style="3" customWidth="1"/>
    <col min="6" max="6" width="10.28515625" style="3" customWidth="1"/>
    <col min="7" max="7" width="11" style="3" customWidth="1"/>
    <col min="8" max="8" width="11.28515625" style="3" customWidth="1"/>
    <col min="9" max="10" width="11.42578125" style="3" customWidth="1"/>
    <col min="11" max="16384" width="9.140625" style="3"/>
  </cols>
  <sheetData>
    <row r="2" spans="1:10" ht="26.25" customHeight="1" x14ac:dyDescent="0.2">
      <c r="A2" s="221" t="s">
        <v>363</v>
      </c>
      <c r="B2" s="221"/>
      <c r="C2" s="221"/>
      <c r="D2" s="221"/>
      <c r="E2" s="221"/>
      <c r="F2" s="221"/>
      <c r="G2" s="221"/>
      <c r="H2" s="221"/>
      <c r="I2" s="221"/>
    </row>
    <row r="3" spans="1:10" x14ac:dyDescent="0.2">
      <c r="C3" s="4"/>
      <c r="I3" s="3" t="s">
        <v>327</v>
      </c>
    </row>
    <row r="4" spans="1:10" s="5" customFormat="1" ht="24.75" customHeight="1" x14ac:dyDescent="0.2">
      <c r="A4" s="259" t="s">
        <v>0</v>
      </c>
      <c r="B4" s="259" t="s">
        <v>1</v>
      </c>
      <c r="C4" s="259" t="s">
        <v>2</v>
      </c>
      <c r="D4" s="223" t="s">
        <v>330</v>
      </c>
      <c r="E4" s="223"/>
      <c r="F4" s="223"/>
      <c r="G4" s="223"/>
      <c r="H4" s="223"/>
      <c r="I4" s="223"/>
    </row>
    <row r="5" spans="1:10" ht="61.5" customHeight="1" x14ac:dyDescent="0.2">
      <c r="A5" s="263"/>
      <c r="B5" s="263"/>
      <c r="C5" s="263"/>
      <c r="D5" s="223" t="s">
        <v>320</v>
      </c>
      <c r="E5" s="223" t="s">
        <v>365</v>
      </c>
      <c r="F5" s="223"/>
      <c r="G5" s="223" t="s">
        <v>328</v>
      </c>
      <c r="H5" s="223"/>
      <c r="I5" s="223" t="s">
        <v>329</v>
      </c>
    </row>
    <row r="6" spans="1:10" ht="44.25" customHeight="1" x14ac:dyDescent="0.2">
      <c r="A6" s="260"/>
      <c r="B6" s="260"/>
      <c r="C6" s="260"/>
      <c r="D6" s="223"/>
      <c r="E6" s="105" t="s">
        <v>320</v>
      </c>
      <c r="F6" s="105" t="s">
        <v>331</v>
      </c>
      <c r="G6" s="105" t="s">
        <v>320</v>
      </c>
      <c r="H6" s="105" t="s">
        <v>331</v>
      </c>
      <c r="I6" s="223"/>
    </row>
    <row r="7" spans="1:10" ht="12.75" customHeight="1" x14ac:dyDescent="0.2">
      <c r="A7" s="199">
        <v>1</v>
      </c>
      <c r="B7" s="199">
        <v>2</v>
      </c>
      <c r="C7" s="199">
        <v>3</v>
      </c>
      <c r="D7" s="198">
        <v>4</v>
      </c>
      <c r="E7" s="198">
        <v>5</v>
      </c>
      <c r="F7" s="198">
        <v>6</v>
      </c>
      <c r="G7" s="198">
        <v>7</v>
      </c>
      <c r="H7" s="198">
        <v>8</v>
      </c>
      <c r="I7" s="198">
        <v>9</v>
      </c>
    </row>
    <row r="8" spans="1:10" ht="12.75" customHeight="1" x14ac:dyDescent="0.2">
      <c r="A8" s="244" t="s">
        <v>300</v>
      </c>
      <c r="B8" s="244"/>
      <c r="C8" s="244"/>
      <c r="D8" s="76">
        <f>D9+D10</f>
        <v>8013030577</v>
      </c>
      <c r="E8" s="76">
        <f>E9+E10</f>
        <v>904464270</v>
      </c>
      <c r="F8" s="76">
        <f t="shared" ref="F8:I8" si="0">F9+F10</f>
        <v>558124250.21000004</v>
      </c>
      <c r="G8" s="76">
        <f t="shared" si="0"/>
        <v>2232239939</v>
      </c>
      <c r="H8" s="76">
        <f t="shared" si="0"/>
        <v>927937675</v>
      </c>
      <c r="I8" s="214">
        <f t="shared" si="0"/>
        <v>4820614297</v>
      </c>
      <c r="J8" s="215"/>
    </row>
    <row r="9" spans="1:10" ht="12.75" customHeight="1" x14ac:dyDescent="0.2">
      <c r="A9" s="241" t="s">
        <v>299</v>
      </c>
      <c r="B9" s="242"/>
      <c r="C9" s="243"/>
      <c r="D9" s="75">
        <v>55712071</v>
      </c>
      <c r="E9" s="75"/>
      <c r="F9" s="75"/>
      <c r="G9" s="75"/>
      <c r="H9" s="75"/>
      <c r="I9" s="75"/>
    </row>
    <row r="10" spans="1:10" ht="12.75" customHeight="1" x14ac:dyDescent="0.2">
      <c r="A10" s="241" t="s">
        <v>364</v>
      </c>
      <c r="B10" s="242"/>
      <c r="C10" s="243"/>
      <c r="D10" s="76">
        <f>SUM(D11:D158)</f>
        <v>7957318506</v>
      </c>
      <c r="E10" s="76">
        <f t="shared" ref="E10:I10" si="1">SUM(E11:E158)</f>
        <v>904464270</v>
      </c>
      <c r="F10" s="76">
        <f t="shared" si="1"/>
        <v>558124250.21000004</v>
      </c>
      <c r="G10" s="76">
        <f t="shared" si="1"/>
        <v>2232239939</v>
      </c>
      <c r="H10" s="76">
        <f t="shared" si="1"/>
        <v>927937675</v>
      </c>
      <c r="I10" s="76">
        <f t="shared" si="1"/>
        <v>4820614297</v>
      </c>
    </row>
    <row r="11" spans="1:10" ht="12" customHeight="1" x14ac:dyDescent="0.2">
      <c r="A11" s="7">
        <v>1</v>
      </c>
      <c r="B11" s="8" t="s">
        <v>3</v>
      </c>
      <c r="C11" s="30" t="s">
        <v>4</v>
      </c>
      <c r="D11" s="45">
        <f>E11+G11+I11</f>
        <v>33153393</v>
      </c>
      <c r="E11" s="45">
        <v>0</v>
      </c>
      <c r="F11" s="45">
        <v>0</v>
      </c>
      <c r="G11" s="45">
        <v>9072918</v>
      </c>
      <c r="H11" s="45">
        <v>2502863</v>
      </c>
      <c r="I11" s="45">
        <v>24080475</v>
      </c>
      <c r="J11" s="67"/>
    </row>
    <row r="12" spans="1:10" x14ac:dyDescent="0.2">
      <c r="A12" s="7">
        <v>2</v>
      </c>
      <c r="B12" s="11" t="s">
        <v>5</v>
      </c>
      <c r="C12" s="30" t="s">
        <v>6</v>
      </c>
      <c r="D12" s="45">
        <f t="shared" ref="D12:D75" si="2">E12+G12+I12</f>
        <v>37562230</v>
      </c>
      <c r="E12" s="45">
        <v>0</v>
      </c>
      <c r="F12" s="45">
        <v>0</v>
      </c>
      <c r="G12" s="45">
        <v>12453606</v>
      </c>
      <c r="H12" s="45">
        <v>7691431</v>
      </c>
      <c r="I12" s="45">
        <v>25108624</v>
      </c>
      <c r="J12" s="67"/>
    </row>
    <row r="13" spans="1:10" x14ac:dyDescent="0.2">
      <c r="A13" s="7">
        <v>3</v>
      </c>
      <c r="B13" s="12" t="s">
        <v>7</v>
      </c>
      <c r="C13" s="29" t="s">
        <v>8</v>
      </c>
      <c r="D13" s="45">
        <f t="shared" si="2"/>
        <v>122473569</v>
      </c>
      <c r="E13" s="45">
        <v>5269336</v>
      </c>
      <c r="F13" s="45">
        <v>0</v>
      </c>
      <c r="G13" s="45">
        <v>49830561</v>
      </c>
      <c r="H13" s="45">
        <v>28643849</v>
      </c>
      <c r="I13" s="45">
        <v>67373672</v>
      </c>
      <c r="J13" s="67"/>
    </row>
    <row r="14" spans="1:10" ht="14.25" customHeight="1" x14ac:dyDescent="0.2">
      <c r="A14" s="7">
        <v>4</v>
      </c>
      <c r="B14" s="8" t="s">
        <v>9</v>
      </c>
      <c r="C14" s="30" t="s">
        <v>10</v>
      </c>
      <c r="D14" s="45">
        <f t="shared" si="2"/>
        <v>39250775</v>
      </c>
      <c r="E14" s="45">
        <v>0</v>
      </c>
      <c r="F14" s="45">
        <v>0</v>
      </c>
      <c r="G14" s="45">
        <v>12974947</v>
      </c>
      <c r="H14" s="45">
        <v>8794359</v>
      </c>
      <c r="I14" s="45">
        <v>26275828</v>
      </c>
      <c r="J14" s="67"/>
    </row>
    <row r="15" spans="1:10" x14ac:dyDescent="0.2">
      <c r="A15" s="7">
        <v>5</v>
      </c>
      <c r="B15" s="8" t="s">
        <v>11</v>
      </c>
      <c r="C15" s="30" t="s">
        <v>12</v>
      </c>
      <c r="D15" s="45">
        <f t="shared" si="2"/>
        <v>44309191</v>
      </c>
      <c r="E15" s="45">
        <v>0</v>
      </c>
      <c r="F15" s="45">
        <v>0</v>
      </c>
      <c r="G15" s="45">
        <v>16996197</v>
      </c>
      <c r="H15" s="45">
        <v>12086022</v>
      </c>
      <c r="I15" s="45">
        <v>27312994</v>
      </c>
      <c r="J15" s="67"/>
    </row>
    <row r="16" spans="1:10" x14ac:dyDescent="0.2">
      <c r="A16" s="7">
        <v>6</v>
      </c>
      <c r="B16" s="12" t="s">
        <v>13</v>
      </c>
      <c r="C16" s="29" t="s">
        <v>14</v>
      </c>
      <c r="D16" s="45">
        <f t="shared" si="2"/>
        <v>296297938</v>
      </c>
      <c r="E16" s="45">
        <v>9161469</v>
      </c>
      <c r="F16" s="45">
        <v>0</v>
      </c>
      <c r="G16" s="45">
        <v>99510138</v>
      </c>
      <c r="H16" s="45">
        <v>38275866</v>
      </c>
      <c r="I16" s="45">
        <v>187626331</v>
      </c>
      <c r="J16" s="67"/>
    </row>
    <row r="17" spans="1:10" x14ac:dyDescent="0.2">
      <c r="A17" s="7">
        <v>7</v>
      </c>
      <c r="B17" s="14" t="s">
        <v>15</v>
      </c>
      <c r="C17" s="31" t="s">
        <v>16</v>
      </c>
      <c r="D17" s="45">
        <f t="shared" si="2"/>
        <v>117649740</v>
      </c>
      <c r="E17" s="45">
        <v>0</v>
      </c>
      <c r="F17" s="45">
        <v>0</v>
      </c>
      <c r="G17" s="45">
        <v>49293509</v>
      </c>
      <c r="H17" s="45">
        <v>32571166</v>
      </c>
      <c r="I17" s="45">
        <v>68356231</v>
      </c>
      <c r="J17" s="67"/>
    </row>
    <row r="18" spans="1:10" x14ac:dyDescent="0.2">
      <c r="A18" s="7">
        <v>8</v>
      </c>
      <c r="B18" s="12" t="s">
        <v>17</v>
      </c>
      <c r="C18" s="29" t="s">
        <v>18</v>
      </c>
      <c r="D18" s="45">
        <f t="shared" si="2"/>
        <v>49902942</v>
      </c>
      <c r="E18" s="45">
        <v>0</v>
      </c>
      <c r="F18" s="45">
        <v>0</v>
      </c>
      <c r="G18" s="45">
        <v>20884954</v>
      </c>
      <c r="H18" s="45">
        <v>15162937</v>
      </c>
      <c r="I18" s="45">
        <v>29017988</v>
      </c>
      <c r="J18" s="67"/>
    </row>
    <row r="19" spans="1:10" x14ac:dyDescent="0.2">
      <c r="A19" s="7">
        <v>9</v>
      </c>
      <c r="B19" s="12" t="s">
        <v>19</v>
      </c>
      <c r="C19" s="29" t="s">
        <v>20</v>
      </c>
      <c r="D19" s="45">
        <f t="shared" si="2"/>
        <v>38079120</v>
      </c>
      <c r="E19" s="45">
        <v>0</v>
      </c>
      <c r="F19" s="45">
        <v>0</v>
      </c>
      <c r="G19" s="45">
        <v>12677638</v>
      </c>
      <c r="H19" s="45">
        <v>7421504</v>
      </c>
      <c r="I19" s="45">
        <v>25401482</v>
      </c>
      <c r="J19" s="67"/>
    </row>
    <row r="20" spans="1:10" x14ac:dyDescent="0.2">
      <c r="A20" s="7">
        <v>10</v>
      </c>
      <c r="B20" s="12" t="s">
        <v>21</v>
      </c>
      <c r="C20" s="29" t="s">
        <v>22</v>
      </c>
      <c r="D20" s="45">
        <f t="shared" si="2"/>
        <v>50017497</v>
      </c>
      <c r="E20" s="45">
        <v>0</v>
      </c>
      <c r="F20" s="45">
        <v>0</v>
      </c>
      <c r="G20" s="45">
        <v>16902254</v>
      </c>
      <c r="H20" s="45">
        <v>9831291</v>
      </c>
      <c r="I20" s="45">
        <v>33115243</v>
      </c>
      <c r="J20" s="67"/>
    </row>
    <row r="21" spans="1:10" x14ac:dyDescent="0.2">
      <c r="A21" s="7">
        <v>11</v>
      </c>
      <c r="B21" s="12" t="s">
        <v>23</v>
      </c>
      <c r="C21" s="29" t="s">
        <v>24</v>
      </c>
      <c r="D21" s="45">
        <f t="shared" si="2"/>
        <v>38108903</v>
      </c>
      <c r="E21" s="45">
        <v>0</v>
      </c>
      <c r="F21" s="45">
        <v>0</v>
      </c>
      <c r="G21" s="45">
        <v>11640900</v>
      </c>
      <c r="H21" s="45">
        <v>5200835</v>
      </c>
      <c r="I21" s="45">
        <v>26468003</v>
      </c>
      <c r="J21" s="67"/>
    </row>
    <row r="22" spans="1:10" x14ac:dyDescent="0.2">
      <c r="A22" s="7">
        <v>12</v>
      </c>
      <c r="B22" s="12" t="s">
        <v>25</v>
      </c>
      <c r="C22" s="29" t="s">
        <v>26</v>
      </c>
      <c r="D22" s="45">
        <f t="shared" si="2"/>
        <v>86576419</v>
      </c>
      <c r="E22" s="45">
        <v>0</v>
      </c>
      <c r="F22" s="45">
        <v>0</v>
      </c>
      <c r="G22" s="45">
        <v>33237475</v>
      </c>
      <c r="H22" s="45">
        <v>21128241</v>
      </c>
      <c r="I22" s="45">
        <v>53338944</v>
      </c>
      <c r="J22" s="67"/>
    </row>
    <row r="23" spans="1:10" x14ac:dyDescent="0.2">
      <c r="A23" s="7">
        <v>13</v>
      </c>
      <c r="B23" s="8" t="s">
        <v>27</v>
      </c>
      <c r="C23" s="29" t="s">
        <v>28</v>
      </c>
      <c r="D23" s="45">
        <f t="shared" si="2"/>
        <v>73011</v>
      </c>
      <c r="E23" s="45">
        <v>73011</v>
      </c>
      <c r="F23" s="45">
        <v>9106</v>
      </c>
      <c r="G23" s="45">
        <v>0</v>
      </c>
      <c r="H23" s="45">
        <v>0</v>
      </c>
      <c r="I23" s="45">
        <v>0</v>
      </c>
      <c r="J23" s="67"/>
    </row>
    <row r="24" spans="1:10" x14ac:dyDescent="0.2">
      <c r="A24" s="7">
        <v>14</v>
      </c>
      <c r="B24" s="8" t="s">
        <v>29</v>
      </c>
      <c r="C24" s="30" t="s">
        <v>30</v>
      </c>
      <c r="D24" s="45">
        <f t="shared" si="2"/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67"/>
    </row>
    <row r="25" spans="1:10" x14ac:dyDescent="0.2">
      <c r="A25" s="7">
        <v>15</v>
      </c>
      <c r="B25" s="12" t="s">
        <v>31</v>
      </c>
      <c r="C25" s="29" t="s">
        <v>32</v>
      </c>
      <c r="D25" s="45">
        <f t="shared" si="2"/>
        <v>49310411</v>
      </c>
      <c r="E25" s="45">
        <v>0</v>
      </c>
      <c r="F25" s="45">
        <v>0</v>
      </c>
      <c r="G25" s="45">
        <v>14514746</v>
      </c>
      <c r="H25" s="45">
        <v>9282052</v>
      </c>
      <c r="I25" s="45">
        <v>34795665</v>
      </c>
      <c r="J25" s="67"/>
    </row>
    <row r="26" spans="1:10" x14ac:dyDescent="0.2">
      <c r="A26" s="7">
        <v>16</v>
      </c>
      <c r="B26" s="12" t="s">
        <v>33</v>
      </c>
      <c r="C26" s="29" t="s">
        <v>34</v>
      </c>
      <c r="D26" s="45">
        <f t="shared" si="2"/>
        <v>58436953</v>
      </c>
      <c r="E26" s="45">
        <v>0</v>
      </c>
      <c r="F26" s="45">
        <v>0</v>
      </c>
      <c r="G26" s="45">
        <v>8204373</v>
      </c>
      <c r="H26" s="45">
        <v>3153274</v>
      </c>
      <c r="I26" s="45">
        <v>50232580</v>
      </c>
      <c r="J26" s="67"/>
    </row>
    <row r="27" spans="1:10" x14ac:dyDescent="0.2">
      <c r="A27" s="7">
        <v>17</v>
      </c>
      <c r="B27" s="12" t="s">
        <v>35</v>
      </c>
      <c r="C27" s="29" t="s">
        <v>36</v>
      </c>
      <c r="D27" s="45">
        <f t="shared" si="2"/>
        <v>108407259</v>
      </c>
      <c r="E27" s="45">
        <v>0</v>
      </c>
      <c r="F27" s="45">
        <v>0</v>
      </c>
      <c r="G27" s="45">
        <v>44389261</v>
      </c>
      <c r="H27" s="45">
        <v>30816583</v>
      </c>
      <c r="I27" s="45">
        <v>64017998</v>
      </c>
      <c r="J27" s="67"/>
    </row>
    <row r="28" spans="1:10" x14ac:dyDescent="0.2">
      <c r="A28" s="7">
        <v>18</v>
      </c>
      <c r="B28" s="12" t="s">
        <v>37</v>
      </c>
      <c r="C28" s="29" t="s">
        <v>38</v>
      </c>
      <c r="D28" s="45">
        <f t="shared" si="2"/>
        <v>180466229</v>
      </c>
      <c r="E28" s="45">
        <v>6598116</v>
      </c>
      <c r="F28" s="45">
        <v>0</v>
      </c>
      <c r="G28" s="45">
        <v>53728791</v>
      </c>
      <c r="H28" s="45">
        <v>27331492</v>
      </c>
      <c r="I28" s="45">
        <v>120139322</v>
      </c>
      <c r="J28" s="67"/>
    </row>
    <row r="29" spans="1:10" x14ac:dyDescent="0.2">
      <c r="A29" s="7">
        <v>19</v>
      </c>
      <c r="B29" s="8" t="s">
        <v>39</v>
      </c>
      <c r="C29" s="30" t="s">
        <v>40</v>
      </c>
      <c r="D29" s="45">
        <f t="shared" si="2"/>
        <v>34565353</v>
      </c>
      <c r="E29" s="45">
        <v>0</v>
      </c>
      <c r="F29" s="45">
        <v>0</v>
      </c>
      <c r="G29" s="45">
        <v>12374439</v>
      </c>
      <c r="H29" s="45">
        <v>6394095</v>
      </c>
      <c r="I29" s="45">
        <v>22190914</v>
      </c>
      <c r="J29" s="67"/>
    </row>
    <row r="30" spans="1:10" x14ac:dyDescent="0.2">
      <c r="A30" s="7">
        <v>20</v>
      </c>
      <c r="B30" s="8" t="s">
        <v>41</v>
      </c>
      <c r="C30" s="30" t="s">
        <v>42</v>
      </c>
      <c r="D30" s="45">
        <f t="shared" si="2"/>
        <v>24075237</v>
      </c>
      <c r="E30" s="45">
        <v>0</v>
      </c>
      <c r="F30" s="45">
        <v>0</v>
      </c>
      <c r="G30" s="45">
        <v>6549647</v>
      </c>
      <c r="H30" s="45">
        <v>2376509</v>
      </c>
      <c r="I30" s="45">
        <v>17525590</v>
      </c>
      <c r="J30" s="67"/>
    </row>
    <row r="31" spans="1:10" x14ac:dyDescent="0.2">
      <c r="A31" s="7">
        <v>21</v>
      </c>
      <c r="B31" s="8" t="s">
        <v>43</v>
      </c>
      <c r="C31" s="30" t="s">
        <v>44</v>
      </c>
      <c r="D31" s="45">
        <f t="shared" si="2"/>
        <v>135170389</v>
      </c>
      <c r="E31" s="45">
        <v>0</v>
      </c>
      <c r="F31" s="45">
        <v>0</v>
      </c>
      <c r="G31" s="45">
        <v>52051552</v>
      </c>
      <c r="H31" s="45">
        <v>27236991</v>
      </c>
      <c r="I31" s="45">
        <v>83118837</v>
      </c>
      <c r="J31" s="67"/>
    </row>
    <row r="32" spans="1:10" x14ac:dyDescent="0.2">
      <c r="A32" s="7">
        <v>22</v>
      </c>
      <c r="B32" s="8" t="s">
        <v>45</v>
      </c>
      <c r="C32" s="30" t="s">
        <v>46</v>
      </c>
      <c r="D32" s="45">
        <f t="shared" si="2"/>
        <v>119323488</v>
      </c>
      <c r="E32" s="45">
        <v>4572773</v>
      </c>
      <c r="F32" s="45">
        <v>0</v>
      </c>
      <c r="G32" s="45">
        <v>44008107</v>
      </c>
      <c r="H32" s="45">
        <v>24024767</v>
      </c>
      <c r="I32" s="45">
        <v>70742608</v>
      </c>
      <c r="J32" s="67"/>
    </row>
    <row r="33" spans="1:10" x14ac:dyDescent="0.2">
      <c r="A33" s="7">
        <v>23</v>
      </c>
      <c r="B33" s="12" t="s">
        <v>47</v>
      </c>
      <c r="C33" s="29" t="s">
        <v>48</v>
      </c>
      <c r="D33" s="45">
        <f t="shared" si="2"/>
        <v>57234818</v>
      </c>
      <c r="E33" s="45">
        <v>0</v>
      </c>
      <c r="F33" s="45">
        <v>0</v>
      </c>
      <c r="G33" s="45">
        <v>24910291</v>
      </c>
      <c r="H33" s="45">
        <v>13666117</v>
      </c>
      <c r="I33" s="45">
        <v>32324527</v>
      </c>
      <c r="J33" s="67"/>
    </row>
    <row r="34" spans="1:10" ht="12" customHeight="1" x14ac:dyDescent="0.2">
      <c r="A34" s="7">
        <v>24</v>
      </c>
      <c r="B34" s="12" t="s">
        <v>49</v>
      </c>
      <c r="C34" s="29" t="s">
        <v>50</v>
      </c>
      <c r="D34" s="45">
        <f t="shared" si="2"/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67"/>
    </row>
    <row r="35" spans="1:10" ht="24" x14ac:dyDescent="0.2">
      <c r="A35" s="7">
        <v>25</v>
      </c>
      <c r="B35" s="12" t="s">
        <v>51</v>
      </c>
      <c r="C35" s="29" t="s">
        <v>52</v>
      </c>
      <c r="D35" s="45">
        <f t="shared" si="2"/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67"/>
    </row>
    <row r="36" spans="1:10" x14ac:dyDescent="0.2">
      <c r="A36" s="7">
        <v>26</v>
      </c>
      <c r="B36" s="8" t="s">
        <v>53</v>
      </c>
      <c r="C36" s="31" t="s">
        <v>54</v>
      </c>
      <c r="D36" s="45">
        <f t="shared" si="2"/>
        <v>203727914</v>
      </c>
      <c r="E36" s="45">
        <v>19128118</v>
      </c>
      <c r="F36" s="45">
        <v>0</v>
      </c>
      <c r="G36" s="45">
        <v>54252374</v>
      </c>
      <c r="H36" s="45">
        <v>0</v>
      </c>
      <c r="I36" s="45">
        <v>130347422</v>
      </c>
      <c r="J36" s="67"/>
    </row>
    <row r="37" spans="1:10" x14ac:dyDescent="0.2">
      <c r="A37" s="7">
        <v>27</v>
      </c>
      <c r="B37" s="12" t="s">
        <v>55</v>
      </c>
      <c r="C37" s="29" t="s">
        <v>56</v>
      </c>
      <c r="D37" s="45">
        <f t="shared" si="2"/>
        <v>201437214</v>
      </c>
      <c r="E37" s="45">
        <v>0</v>
      </c>
      <c r="F37" s="45">
        <v>0</v>
      </c>
      <c r="G37" s="45">
        <v>42015742</v>
      </c>
      <c r="H37" s="45">
        <v>4870963</v>
      </c>
      <c r="I37" s="45">
        <v>159421472</v>
      </c>
      <c r="J37" s="67"/>
    </row>
    <row r="38" spans="1:10" ht="24" customHeight="1" x14ac:dyDescent="0.2">
      <c r="A38" s="7">
        <v>28</v>
      </c>
      <c r="B38" s="12" t="s">
        <v>57</v>
      </c>
      <c r="C38" s="29" t="s">
        <v>58</v>
      </c>
      <c r="D38" s="45">
        <f t="shared" si="2"/>
        <v>70012951</v>
      </c>
      <c r="E38" s="45">
        <v>446051</v>
      </c>
      <c r="F38" s="45">
        <v>0</v>
      </c>
      <c r="G38" s="45">
        <v>5709098</v>
      </c>
      <c r="H38" s="45">
        <v>0</v>
      </c>
      <c r="I38" s="45">
        <v>63857802</v>
      </c>
      <c r="J38" s="67"/>
    </row>
    <row r="39" spans="1:10" ht="12" customHeight="1" x14ac:dyDescent="0.2">
      <c r="A39" s="7">
        <v>29</v>
      </c>
      <c r="B39" s="8" t="s">
        <v>59</v>
      </c>
      <c r="C39" s="30" t="s">
        <v>60</v>
      </c>
      <c r="D39" s="45">
        <f t="shared" si="2"/>
        <v>10797230</v>
      </c>
      <c r="E39" s="45">
        <v>10797230</v>
      </c>
      <c r="F39" s="45">
        <v>0</v>
      </c>
      <c r="G39" s="45">
        <v>0</v>
      </c>
      <c r="H39" s="45">
        <v>0</v>
      </c>
      <c r="I39" s="45">
        <v>0</v>
      </c>
      <c r="J39" s="67"/>
    </row>
    <row r="40" spans="1:10" x14ac:dyDescent="0.2">
      <c r="A40" s="7">
        <v>30</v>
      </c>
      <c r="B40" s="11" t="s">
        <v>61</v>
      </c>
      <c r="C40" s="31" t="s">
        <v>62</v>
      </c>
      <c r="D40" s="45">
        <f t="shared" si="2"/>
        <v>108056851</v>
      </c>
      <c r="E40" s="45">
        <v>108056851</v>
      </c>
      <c r="F40" s="45">
        <v>108056853</v>
      </c>
      <c r="G40" s="45">
        <v>0</v>
      </c>
      <c r="H40" s="45">
        <v>0</v>
      </c>
      <c r="I40" s="45">
        <v>0</v>
      </c>
      <c r="J40" s="67"/>
    </row>
    <row r="41" spans="1:10" ht="24" x14ac:dyDescent="0.2">
      <c r="A41" s="7">
        <v>31</v>
      </c>
      <c r="B41" s="8" t="s">
        <v>63</v>
      </c>
      <c r="C41" s="30" t="s">
        <v>64</v>
      </c>
      <c r="D41" s="45">
        <f t="shared" si="2"/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67"/>
    </row>
    <row r="42" spans="1:10" x14ac:dyDescent="0.2">
      <c r="A42" s="7">
        <v>32</v>
      </c>
      <c r="B42" s="12" t="s">
        <v>65</v>
      </c>
      <c r="C42" s="29" t="s">
        <v>66</v>
      </c>
      <c r="D42" s="45">
        <f t="shared" si="2"/>
        <v>11535793</v>
      </c>
      <c r="E42" s="45">
        <v>0</v>
      </c>
      <c r="F42" s="45">
        <v>0</v>
      </c>
      <c r="G42" s="45">
        <v>2670692</v>
      </c>
      <c r="H42" s="45">
        <v>2735406</v>
      </c>
      <c r="I42" s="45">
        <v>8865101</v>
      </c>
      <c r="J42" s="67"/>
    </row>
    <row r="43" spans="1:10" x14ac:dyDescent="0.2">
      <c r="A43" s="7">
        <v>33</v>
      </c>
      <c r="B43" s="11" t="s">
        <v>67</v>
      </c>
      <c r="C43" s="30" t="s">
        <v>68</v>
      </c>
      <c r="D43" s="45">
        <f t="shared" si="2"/>
        <v>155413954</v>
      </c>
      <c r="E43" s="45">
        <v>5213561</v>
      </c>
      <c r="F43" s="45">
        <v>0</v>
      </c>
      <c r="G43" s="45">
        <v>51688517</v>
      </c>
      <c r="H43" s="45">
        <v>22258925</v>
      </c>
      <c r="I43" s="45">
        <v>98511876</v>
      </c>
      <c r="J43" s="67"/>
    </row>
    <row r="44" spans="1:10" x14ac:dyDescent="0.2">
      <c r="A44" s="7">
        <v>34</v>
      </c>
      <c r="B44" s="14" t="s">
        <v>69</v>
      </c>
      <c r="C44" s="31" t="s">
        <v>70</v>
      </c>
      <c r="D44" s="45">
        <f t="shared" si="2"/>
        <v>249684889</v>
      </c>
      <c r="E44" s="45">
        <v>4903183</v>
      </c>
      <c r="F44" s="45">
        <v>0</v>
      </c>
      <c r="G44" s="45">
        <v>96578477</v>
      </c>
      <c r="H44" s="45">
        <v>53974187</v>
      </c>
      <c r="I44" s="45">
        <v>148203229</v>
      </c>
      <c r="J44" s="67"/>
    </row>
    <row r="45" spans="1:10" x14ac:dyDescent="0.2">
      <c r="A45" s="7">
        <v>35</v>
      </c>
      <c r="B45" s="8" t="s">
        <v>71</v>
      </c>
      <c r="C45" s="30" t="s">
        <v>72</v>
      </c>
      <c r="D45" s="45">
        <f t="shared" si="2"/>
        <v>8548933</v>
      </c>
      <c r="E45" s="45">
        <v>8548933</v>
      </c>
      <c r="F45" s="45">
        <v>0</v>
      </c>
      <c r="G45" s="45">
        <v>0</v>
      </c>
      <c r="H45" s="45">
        <v>0</v>
      </c>
      <c r="I45" s="45">
        <v>0</v>
      </c>
      <c r="J45" s="67"/>
    </row>
    <row r="46" spans="1:10" x14ac:dyDescent="0.2">
      <c r="A46" s="7">
        <v>36</v>
      </c>
      <c r="B46" s="11" t="s">
        <v>73</v>
      </c>
      <c r="C46" s="30" t="s">
        <v>74</v>
      </c>
      <c r="D46" s="45">
        <f t="shared" si="2"/>
        <v>36965687</v>
      </c>
      <c r="E46" s="45">
        <v>0</v>
      </c>
      <c r="F46" s="45">
        <v>0</v>
      </c>
      <c r="G46" s="45">
        <v>7408465</v>
      </c>
      <c r="H46" s="45">
        <v>4313541</v>
      </c>
      <c r="I46" s="45">
        <v>29557222</v>
      </c>
      <c r="J46" s="67"/>
    </row>
    <row r="47" spans="1:10" x14ac:dyDescent="0.2">
      <c r="A47" s="7">
        <v>37</v>
      </c>
      <c r="B47" s="12" t="s">
        <v>75</v>
      </c>
      <c r="C47" s="29" t="s">
        <v>76</v>
      </c>
      <c r="D47" s="45">
        <f t="shared" si="2"/>
        <v>159836709</v>
      </c>
      <c r="E47" s="45">
        <v>0</v>
      </c>
      <c r="F47" s="45">
        <v>0</v>
      </c>
      <c r="G47" s="45">
        <v>61729846</v>
      </c>
      <c r="H47" s="45">
        <v>36663977</v>
      </c>
      <c r="I47" s="45">
        <v>98106863</v>
      </c>
      <c r="J47" s="67"/>
    </row>
    <row r="48" spans="1:10" x14ac:dyDescent="0.2">
      <c r="A48" s="7">
        <v>38</v>
      </c>
      <c r="B48" s="11" t="s">
        <v>77</v>
      </c>
      <c r="C48" s="30" t="s">
        <v>78</v>
      </c>
      <c r="D48" s="45">
        <f t="shared" si="2"/>
        <v>65025838</v>
      </c>
      <c r="E48" s="45">
        <v>0</v>
      </c>
      <c r="F48" s="45">
        <v>0</v>
      </c>
      <c r="G48" s="45">
        <v>26545315</v>
      </c>
      <c r="H48" s="45">
        <v>18829870</v>
      </c>
      <c r="I48" s="45">
        <v>38480523</v>
      </c>
      <c r="J48" s="67"/>
    </row>
    <row r="49" spans="1:10" x14ac:dyDescent="0.2">
      <c r="A49" s="7">
        <v>39</v>
      </c>
      <c r="B49" s="8" t="s">
        <v>79</v>
      </c>
      <c r="C49" s="30" t="s">
        <v>80</v>
      </c>
      <c r="D49" s="45">
        <f t="shared" si="2"/>
        <v>146149210</v>
      </c>
      <c r="E49" s="45">
        <v>0</v>
      </c>
      <c r="F49" s="45">
        <v>0</v>
      </c>
      <c r="G49" s="45">
        <v>50095965</v>
      </c>
      <c r="H49" s="45">
        <v>31798164</v>
      </c>
      <c r="I49" s="45">
        <v>96053245</v>
      </c>
      <c r="J49" s="67"/>
    </row>
    <row r="50" spans="1:10" x14ac:dyDescent="0.2">
      <c r="A50" s="7">
        <v>40</v>
      </c>
      <c r="B50" s="16" t="s">
        <v>81</v>
      </c>
      <c r="C50" s="32" t="s">
        <v>82</v>
      </c>
      <c r="D50" s="45">
        <f t="shared" si="2"/>
        <v>47525535</v>
      </c>
      <c r="E50" s="45">
        <v>0</v>
      </c>
      <c r="F50" s="45">
        <v>0</v>
      </c>
      <c r="G50" s="45">
        <v>12287386</v>
      </c>
      <c r="H50" s="45">
        <v>7396458</v>
      </c>
      <c r="I50" s="45">
        <v>35238149</v>
      </c>
      <c r="J50" s="67"/>
    </row>
    <row r="51" spans="1:10" x14ac:dyDescent="0.2">
      <c r="A51" s="7">
        <v>41</v>
      </c>
      <c r="B51" s="8" t="s">
        <v>83</v>
      </c>
      <c r="C51" s="30" t="s">
        <v>84</v>
      </c>
      <c r="D51" s="45">
        <f t="shared" si="2"/>
        <v>31916565</v>
      </c>
      <c r="E51" s="45">
        <v>0</v>
      </c>
      <c r="F51" s="45">
        <v>0</v>
      </c>
      <c r="G51" s="45">
        <v>8362678</v>
      </c>
      <c r="H51" s="45">
        <v>5907337</v>
      </c>
      <c r="I51" s="45">
        <v>23553887</v>
      </c>
      <c r="J51" s="67"/>
    </row>
    <row r="52" spans="1:10" x14ac:dyDescent="0.2">
      <c r="A52" s="7">
        <v>42</v>
      </c>
      <c r="B52" s="14" t="s">
        <v>85</v>
      </c>
      <c r="C52" s="31" t="s">
        <v>86</v>
      </c>
      <c r="D52" s="45">
        <f t="shared" si="2"/>
        <v>53787311</v>
      </c>
      <c r="E52" s="45">
        <v>0</v>
      </c>
      <c r="F52" s="45">
        <v>0</v>
      </c>
      <c r="G52" s="45">
        <v>15588021</v>
      </c>
      <c r="H52" s="45">
        <v>8641605</v>
      </c>
      <c r="I52" s="45">
        <v>38199290</v>
      </c>
      <c r="J52" s="67"/>
    </row>
    <row r="53" spans="1:10" x14ac:dyDescent="0.2">
      <c r="A53" s="7">
        <v>43</v>
      </c>
      <c r="B53" s="12" t="s">
        <v>87</v>
      </c>
      <c r="C53" s="29" t="s">
        <v>88</v>
      </c>
      <c r="D53" s="45">
        <f t="shared" si="2"/>
        <v>30192834</v>
      </c>
      <c r="E53" s="45">
        <v>0</v>
      </c>
      <c r="F53" s="45">
        <v>0</v>
      </c>
      <c r="G53" s="45">
        <v>10840515</v>
      </c>
      <c r="H53" s="45">
        <v>5104873</v>
      </c>
      <c r="I53" s="45">
        <v>19352319</v>
      </c>
      <c r="J53" s="67"/>
    </row>
    <row r="54" spans="1:10" x14ac:dyDescent="0.2">
      <c r="A54" s="7">
        <v>44</v>
      </c>
      <c r="B54" s="11" t="s">
        <v>89</v>
      </c>
      <c r="C54" s="30" t="s">
        <v>90</v>
      </c>
      <c r="D54" s="45">
        <f t="shared" si="2"/>
        <v>21909823</v>
      </c>
      <c r="E54" s="45">
        <v>0</v>
      </c>
      <c r="F54" s="45">
        <v>0</v>
      </c>
      <c r="G54" s="45">
        <v>559117</v>
      </c>
      <c r="H54" s="45">
        <v>271483</v>
      </c>
      <c r="I54" s="45">
        <v>21350706</v>
      </c>
      <c r="J54" s="67"/>
    </row>
    <row r="55" spans="1:10" x14ac:dyDescent="0.2">
      <c r="A55" s="7">
        <v>45</v>
      </c>
      <c r="B55" s="12" t="s">
        <v>91</v>
      </c>
      <c r="C55" s="29" t="s">
        <v>92</v>
      </c>
      <c r="D55" s="45">
        <f t="shared" si="2"/>
        <v>216353909</v>
      </c>
      <c r="E55" s="45">
        <v>7796122</v>
      </c>
      <c r="F55" s="45">
        <v>0</v>
      </c>
      <c r="G55" s="45">
        <v>79489975</v>
      </c>
      <c r="H55" s="45">
        <v>46106488</v>
      </c>
      <c r="I55" s="45">
        <v>129067812</v>
      </c>
      <c r="J55" s="67"/>
    </row>
    <row r="56" spans="1:10" x14ac:dyDescent="0.2">
      <c r="A56" s="7">
        <v>46</v>
      </c>
      <c r="B56" s="8" t="s">
        <v>93</v>
      </c>
      <c r="C56" s="30" t="s">
        <v>94</v>
      </c>
      <c r="D56" s="45">
        <f t="shared" si="2"/>
        <v>49455546</v>
      </c>
      <c r="E56" s="45">
        <v>0</v>
      </c>
      <c r="F56" s="45">
        <v>0</v>
      </c>
      <c r="G56" s="45">
        <v>16968341</v>
      </c>
      <c r="H56" s="45">
        <v>10379069</v>
      </c>
      <c r="I56" s="45">
        <v>32487205</v>
      </c>
      <c r="J56" s="67"/>
    </row>
    <row r="57" spans="1:10" ht="10.5" customHeight="1" x14ac:dyDescent="0.2">
      <c r="A57" s="7">
        <v>47</v>
      </c>
      <c r="B57" s="8" t="s">
        <v>95</v>
      </c>
      <c r="C57" s="30" t="s">
        <v>96</v>
      </c>
      <c r="D57" s="45">
        <f t="shared" si="2"/>
        <v>140439892</v>
      </c>
      <c r="E57" s="45">
        <v>3534401</v>
      </c>
      <c r="F57" s="45">
        <v>0</v>
      </c>
      <c r="G57" s="45">
        <v>31167831</v>
      </c>
      <c r="H57" s="45">
        <v>9211058</v>
      </c>
      <c r="I57" s="45">
        <v>105737660</v>
      </c>
      <c r="J57" s="67"/>
    </row>
    <row r="58" spans="1:10" x14ac:dyDescent="0.2">
      <c r="A58" s="7">
        <v>48</v>
      </c>
      <c r="B58" s="18" t="s">
        <v>97</v>
      </c>
      <c r="C58" s="33" t="s">
        <v>98</v>
      </c>
      <c r="D58" s="45">
        <f t="shared" si="2"/>
        <v>36918552</v>
      </c>
      <c r="E58" s="45">
        <v>0</v>
      </c>
      <c r="F58" s="45">
        <v>0</v>
      </c>
      <c r="G58" s="45">
        <v>11110650</v>
      </c>
      <c r="H58" s="45">
        <v>6799231</v>
      </c>
      <c r="I58" s="45">
        <v>25807902</v>
      </c>
      <c r="J58" s="67"/>
    </row>
    <row r="59" spans="1:10" x14ac:dyDescent="0.2">
      <c r="A59" s="7">
        <v>49</v>
      </c>
      <c r="B59" s="12" t="s">
        <v>99</v>
      </c>
      <c r="C59" s="29" t="s">
        <v>100</v>
      </c>
      <c r="D59" s="45">
        <f t="shared" si="2"/>
        <v>61632800</v>
      </c>
      <c r="E59" s="45">
        <v>0</v>
      </c>
      <c r="F59" s="45">
        <v>0</v>
      </c>
      <c r="G59" s="45">
        <v>23473696</v>
      </c>
      <c r="H59" s="45">
        <v>15403544</v>
      </c>
      <c r="I59" s="45">
        <v>38159104</v>
      </c>
      <c r="J59" s="67"/>
    </row>
    <row r="60" spans="1:10" x14ac:dyDescent="0.2">
      <c r="A60" s="7">
        <v>50</v>
      </c>
      <c r="B60" s="11" t="s">
        <v>101</v>
      </c>
      <c r="C60" s="30" t="s">
        <v>102</v>
      </c>
      <c r="D60" s="45">
        <f t="shared" si="2"/>
        <v>62875561</v>
      </c>
      <c r="E60" s="45">
        <v>0</v>
      </c>
      <c r="F60" s="45">
        <v>0</v>
      </c>
      <c r="G60" s="45">
        <v>17778707</v>
      </c>
      <c r="H60" s="45">
        <v>7797955</v>
      </c>
      <c r="I60" s="45">
        <v>45096854</v>
      </c>
      <c r="J60" s="67"/>
    </row>
    <row r="61" spans="1:10" ht="10.5" customHeight="1" x14ac:dyDescent="0.2">
      <c r="A61" s="7">
        <v>51</v>
      </c>
      <c r="B61" s="12" t="s">
        <v>103</v>
      </c>
      <c r="C61" s="29" t="s">
        <v>104</v>
      </c>
      <c r="D61" s="45">
        <f t="shared" si="2"/>
        <v>25900838</v>
      </c>
      <c r="E61" s="45">
        <v>0</v>
      </c>
      <c r="F61" s="45">
        <v>0</v>
      </c>
      <c r="G61" s="45">
        <v>9214864</v>
      </c>
      <c r="H61" s="45">
        <v>4992862</v>
      </c>
      <c r="I61" s="45">
        <v>16685974</v>
      </c>
      <c r="J61" s="67"/>
    </row>
    <row r="62" spans="1:10" x14ac:dyDescent="0.2">
      <c r="A62" s="7">
        <v>52</v>
      </c>
      <c r="B62" s="11" t="s">
        <v>105</v>
      </c>
      <c r="C62" s="30" t="s">
        <v>106</v>
      </c>
      <c r="D62" s="45">
        <f t="shared" si="2"/>
        <v>43687012</v>
      </c>
      <c r="E62" s="45">
        <v>0</v>
      </c>
      <c r="F62" s="45">
        <v>0</v>
      </c>
      <c r="G62" s="45">
        <v>13243402</v>
      </c>
      <c r="H62" s="45">
        <v>8523974</v>
      </c>
      <c r="I62" s="45">
        <v>30443610</v>
      </c>
      <c r="J62" s="67"/>
    </row>
    <row r="63" spans="1:10" x14ac:dyDescent="0.2">
      <c r="A63" s="7">
        <v>53</v>
      </c>
      <c r="B63" s="12" t="s">
        <v>107</v>
      </c>
      <c r="C63" s="29" t="s">
        <v>108</v>
      </c>
      <c r="D63" s="45">
        <f t="shared" si="2"/>
        <v>69584754</v>
      </c>
      <c r="E63" s="45">
        <v>0</v>
      </c>
      <c r="F63" s="45">
        <v>0</v>
      </c>
      <c r="G63" s="45">
        <v>22694318</v>
      </c>
      <c r="H63" s="45">
        <v>15200938</v>
      </c>
      <c r="I63" s="45">
        <v>46890436</v>
      </c>
      <c r="J63" s="67"/>
    </row>
    <row r="64" spans="1:10" x14ac:dyDescent="0.2">
      <c r="A64" s="7">
        <v>54</v>
      </c>
      <c r="B64" s="12" t="s">
        <v>109</v>
      </c>
      <c r="C64" s="29" t="s">
        <v>110</v>
      </c>
      <c r="D64" s="45">
        <f t="shared" si="2"/>
        <v>223568327</v>
      </c>
      <c r="E64" s="45">
        <v>0</v>
      </c>
      <c r="F64" s="45">
        <v>0</v>
      </c>
      <c r="G64" s="45">
        <v>70778046</v>
      </c>
      <c r="H64" s="45">
        <v>40944198</v>
      </c>
      <c r="I64" s="45">
        <v>152790281</v>
      </c>
      <c r="J64" s="67"/>
    </row>
    <row r="65" spans="1:10" x14ac:dyDescent="0.2">
      <c r="A65" s="7">
        <v>55</v>
      </c>
      <c r="B65" s="12" t="s">
        <v>111</v>
      </c>
      <c r="C65" s="29" t="s">
        <v>112</v>
      </c>
      <c r="D65" s="45">
        <f t="shared" si="2"/>
        <v>40564338</v>
      </c>
      <c r="E65" s="45">
        <v>0</v>
      </c>
      <c r="F65" s="45">
        <v>0</v>
      </c>
      <c r="G65" s="45">
        <v>15776937</v>
      </c>
      <c r="H65" s="45">
        <v>11904660</v>
      </c>
      <c r="I65" s="45">
        <v>24787401</v>
      </c>
      <c r="J65" s="67"/>
    </row>
    <row r="66" spans="1:10" x14ac:dyDescent="0.2">
      <c r="A66" s="7">
        <v>56</v>
      </c>
      <c r="B66" s="12" t="s">
        <v>113</v>
      </c>
      <c r="C66" s="29" t="s">
        <v>114</v>
      </c>
      <c r="D66" s="45">
        <f t="shared" si="2"/>
        <v>93293</v>
      </c>
      <c r="E66" s="45">
        <v>93293</v>
      </c>
      <c r="F66" s="45">
        <v>20908</v>
      </c>
      <c r="G66" s="45">
        <v>0</v>
      </c>
      <c r="H66" s="45">
        <v>0</v>
      </c>
      <c r="I66" s="45">
        <v>0</v>
      </c>
      <c r="J66" s="67"/>
    </row>
    <row r="67" spans="1:10" x14ac:dyDescent="0.2">
      <c r="A67" s="7">
        <v>57</v>
      </c>
      <c r="B67" s="12" t="s">
        <v>115</v>
      </c>
      <c r="C67" s="29" t="s">
        <v>116</v>
      </c>
      <c r="D67" s="45">
        <f t="shared" si="2"/>
        <v>0</v>
      </c>
      <c r="E67" s="45">
        <v>0</v>
      </c>
      <c r="F67" s="45">
        <v>0</v>
      </c>
      <c r="G67" s="45">
        <v>0</v>
      </c>
      <c r="H67" s="45">
        <v>0</v>
      </c>
      <c r="I67" s="45">
        <v>0</v>
      </c>
      <c r="J67" s="67"/>
    </row>
    <row r="68" spans="1:10" ht="17.25" customHeight="1" x14ac:dyDescent="0.2">
      <c r="A68" s="7">
        <v>58</v>
      </c>
      <c r="B68" s="12" t="s">
        <v>117</v>
      </c>
      <c r="C68" s="29" t="s">
        <v>118</v>
      </c>
      <c r="D68" s="45">
        <f t="shared" si="2"/>
        <v>68355639</v>
      </c>
      <c r="E68" s="45">
        <v>0</v>
      </c>
      <c r="F68" s="45">
        <v>0</v>
      </c>
      <c r="G68" s="45">
        <v>12657665</v>
      </c>
      <c r="H68" s="45">
        <v>0</v>
      </c>
      <c r="I68" s="45">
        <v>55697974</v>
      </c>
      <c r="J68" s="67"/>
    </row>
    <row r="69" spans="1:10" ht="15" customHeight="1" x14ac:dyDescent="0.2">
      <c r="A69" s="7">
        <v>59</v>
      </c>
      <c r="B69" s="11" t="s">
        <v>119</v>
      </c>
      <c r="C69" s="29" t="s">
        <v>120</v>
      </c>
      <c r="D69" s="45">
        <f t="shared" si="2"/>
        <v>57127038</v>
      </c>
      <c r="E69" s="45">
        <v>0</v>
      </c>
      <c r="F69" s="45">
        <v>0</v>
      </c>
      <c r="G69" s="45">
        <v>11614506</v>
      </c>
      <c r="H69" s="45">
        <v>0</v>
      </c>
      <c r="I69" s="45">
        <v>45512532</v>
      </c>
      <c r="J69" s="67"/>
    </row>
    <row r="70" spans="1:10" ht="16.5" customHeight="1" x14ac:dyDescent="0.2">
      <c r="A70" s="7">
        <v>60</v>
      </c>
      <c r="B70" s="14" t="s">
        <v>121</v>
      </c>
      <c r="C70" s="31" t="s">
        <v>122</v>
      </c>
      <c r="D70" s="45">
        <f t="shared" si="2"/>
        <v>96112393</v>
      </c>
      <c r="E70" s="45">
        <v>3914268</v>
      </c>
      <c r="F70" s="45">
        <v>0</v>
      </c>
      <c r="G70" s="45">
        <v>27899943</v>
      </c>
      <c r="H70" s="45">
        <v>21597053</v>
      </c>
      <c r="I70" s="45">
        <v>64298182</v>
      </c>
      <c r="J70" s="67"/>
    </row>
    <row r="71" spans="1:10" ht="17.25" customHeight="1" x14ac:dyDescent="0.2">
      <c r="A71" s="7">
        <v>61</v>
      </c>
      <c r="B71" s="11" t="s">
        <v>123</v>
      </c>
      <c r="C71" s="29" t="s">
        <v>124</v>
      </c>
      <c r="D71" s="45">
        <f t="shared" si="2"/>
        <v>100518578</v>
      </c>
      <c r="E71" s="45">
        <v>4098011</v>
      </c>
      <c r="F71" s="45">
        <v>0</v>
      </c>
      <c r="G71" s="45">
        <v>15713692</v>
      </c>
      <c r="H71" s="45">
        <v>0</v>
      </c>
      <c r="I71" s="45">
        <v>80706875</v>
      </c>
      <c r="J71" s="67"/>
    </row>
    <row r="72" spans="1:10" ht="12.75" customHeight="1" x14ac:dyDescent="0.2">
      <c r="A72" s="7">
        <v>62</v>
      </c>
      <c r="B72" s="12" t="s">
        <v>125</v>
      </c>
      <c r="C72" s="29" t="s">
        <v>126</v>
      </c>
      <c r="D72" s="45">
        <f t="shared" si="2"/>
        <v>45120046</v>
      </c>
      <c r="E72" s="45">
        <v>0</v>
      </c>
      <c r="F72" s="45">
        <v>0</v>
      </c>
      <c r="G72" s="45">
        <v>13380781</v>
      </c>
      <c r="H72" s="45">
        <v>5479726</v>
      </c>
      <c r="I72" s="45">
        <v>31739265</v>
      </c>
      <c r="J72" s="67"/>
    </row>
    <row r="73" spans="1:10" ht="27.75" customHeight="1" x14ac:dyDescent="0.2">
      <c r="A73" s="7">
        <v>63</v>
      </c>
      <c r="B73" s="8" t="s">
        <v>127</v>
      </c>
      <c r="C73" s="29" t="s">
        <v>128</v>
      </c>
      <c r="D73" s="45">
        <f t="shared" si="2"/>
        <v>46227308</v>
      </c>
      <c r="E73" s="45">
        <v>46227308</v>
      </c>
      <c r="F73" s="45">
        <v>46227308</v>
      </c>
      <c r="G73" s="45">
        <v>0</v>
      </c>
      <c r="H73" s="45">
        <v>0</v>
      </c>
      <c r="I73" s="45">
        <v>0</v>
      </c>
      <c r="J73" s="67"/>
    </row>
    <row r="74" spans="1:10" ht="24" x14ac:dyDescent="0.2">
      <c r="A74" s="7">
        <v>64</v>
      </c>
      <c r="B74" s="8" t="s">
        <v>129</v>
      </c>
      <c r="C74" s="29" t="s">
        <v>130</v>
      </c>
      <c r="D74" s="45">
        <f t="shared" si="2"/>
        <v>75067708</v>
      </c>
      <c r="E74" s="45">
        <v>75067708</v>
      </c>
      <c r="F74" s="45">
        <v>75067708</v>
      </c>
      <c r="G74" s="45">
        <v>0</v>
      </c>
      <c r="H74" s="45">
        <v>0</v>
      </c>
      <c r="I74" s="45">
        <v>0</v>
      </c>
      <c r="J74" s="67"/>
    </row>
    <row r="75" spans="1:10" x14ac:dyDescent="0.2">
      <c r="A75" s="7">
        <v>65</v>
      </c>
      <c r="B75" s="11" t="s">
        <v>131</v>
      </c>
      <c r="C75" s="29" t="s">
        <v>132</v>
      </c>
      <c r="D75" s="45">
        <f t="shared" si="2"/>
        <v>102462043</v>
      </c>
      <c r="E75" s="45">
        <v>0</v>
      </c>
      <c r="F75" s="45">
        <v>0</v>
      </c>
      <c r="G75" s="45">
        <v>27277365</v>
      </c>
      <c r="H75" s="45">
        <v>0</v>
      </c>
      <c r="I75" s="45">
        <v>75184678</v>
      </c>
      <c r="J75" s="67"/>
    </row>
    <row r="76" spans="1:10" x14ac:dyDescent="0.2">
      <c r="A76" s="7">
        <v>66</v>
      </c>
      <c r="B76" s="8" t="s">
        <v>133</v>
      </c>
      <c r="C76" s="29" t="s">
        <v>134</v>
      </c>
      <c r="D76" s="45">
        <f t="shared" ref="D76:D139" si="3">E76+G76+I76</f>
        <v>61736517</v>
      </c>
      <c r="E76" s="45">
        <v>0</v>
      </c>
      <c r="F76" s="45">
        <v>0</v>
      </c>
      <c r="G76" s="45">
        <v>13040427</v>
      </c>
      <c r="H76" s="45">
        <v>50006</v>
      </c>
      <c r="I76" s="45">
        <v>48696090</v>
      </c>
      <c r="J76" s="67"/>
    </row>
    <row r="77" spans="1:10" x14ac:dyDescent="0.2">
      <c r="A77" s="7">
        <v>67</v>
      </c>
      <c r="B77" s="11" t="s">
        <v>135</v>
      </c>
      <c r="C77" s="29" t="s">
        <v>136</v>
      </c>
      <c r="D77" s="45">
        <f t="shared" si="3"/>
        <v>74811160</v>
      </c>
      <c r="E77" s="45">
        <v>4827608</v>
      </c>
      <c r="F77" s="45">
        <v>0</v>
      </c>
      <c r="G77" s="45">
        <v>24923472</v>
      </c>
      <c r="H77" s="45">
        <v>17746742</v>
      </c>
      <c r="I77" s="45">
        <v>45060080</v>
      </c>
      <c r="J77" s="67"/>
    </row>
    <row r="78" spans="1:10" x14ac:dyDescent="0.2">
      <c r="A78" s="7">
        <v>68</v>
      </c>
      <c r="B78" s="11" t="s">
        <v>137</v>
      </c>
      <c r="C78" s="29" t="s">
        <v>138</v>
      </c>
      <c r="D78" s="45">
        <f t="shared" si="3"/>
        <v>50328700</v>
      </c>
      <c r="E78" s="45">
        <v>0</v>
      </c>
      <c r="F78" s="45">
        <v>0</v>
      </c>
      <c r="G78" s="45">
        <v>13576451</v>
      </c>
      <c r="H78" s="45">
        <v>0</v>
      </c>
      <c r="I78" s="45">
        <v>36752249</v>
      </c>
      <c r="J78" s="67"/>
    </row>
    <row r="79" spans="1:10" x14ac:dyDescent="0.2">
      <c r="A79" s="7">
        <v>69</v>
      </c>
      <c r="B79" s="11" t="s">
        <v>139</v>
      </c>
      <c r="C79" s="29" t="s">
        <v>140</v>
      </c>
      <c r="D79" s="45">
        <f t="shared" si="3"/>
        <v>141195589</v>
      </c>
      <c r="E79" s="45">
        <v>10691717</v>
      </c>
      <c r="F79" s="45">
        <v>0</v>
      </c>
      <c r="G79" s="45">
        <v>38573394</v>
      </c>
      <c r="H79" s="45">
        <v>0</v>
      </c>
      <c r="I79" s="45">
        <v>91930478</v>
      </c>
      <c r="J79" s="67"/>
    </row>
    <row r="80" spans="1:10" x14ac:dyDescent="0.2">
      <c r="A80" s="7">
        <v>70</v>
      </c>
      <c r="B80" s="12" t="s">
        <v>141</v>
      </c>
      <c r="C80" s="29" t="s">
        <v>142</v>
      </c>
      <c r="D80" s="45">
        <f t="shared" si="3"/>
        <v>74127507</v>
      </c>
      <c r="E80" s="45">
        <v>0</v>
      </c>
      <c r="F80" s="45">
        <v>0</v>
      </c>
      <c r="G80" s="45">
        <v>28443352</v>
      </c>
      <c r="H80" s="45">
        <v>0</v>
      </c>
      <c r="I80" s="45">
        <v>45684155</v>
      </c>
      <c r="J80" s="67"/>
    </row>
    <row r="81" spans="1:10" x14ac:dyDescent="0.2">
      <c r="A81" s="7">
        <v>71</v>
      </c>
      <c r="B81" s="11" t="s">
        <v>143</v>
      </c>
      <c r="C81" s="30" t="s">
        <v>144</v>
      </c>
      <c r="D81" s="45">
        <f t="shared" si="3"/>
        <v>74615980</v>
      </c>
      <c r="E81" s="45">
        <v>0</v>
      </c>
      <c r="F81" s="45">
        <v>0</v>
      </c>
      <c r="G81" s="45">
        <v>18587964</v>
      </c>
      <c r="H81" s="45">
        <v>0</v>
      </c>
      <c r="I81" s="45">
        <v>56028016</v>
      </c>
      <c r="J81" s="67"/>
    </row>
    <row r="82" spans="1:10" x14ac:dyDescent="0.2">
      <c r="A82" s="7">
        <v>72</v>
      </c>
      <c r="B82" s="12" t="s">
        <v>145</v>
      </c>
      <c r="C82" s="29" t="s">
        <v>146</v>
      </c>
      <c r="D82" s="45">
        <f t="shared" si="3"/>
        <v>44052707</v>
      </c>
      <c r="E82" s="45">
        <v>0</v>
      </c>
      <c r="F82" s="45">
        <v>0</v>
      </c>
      <c r="G82" s="45">
        <v>11989696</v>
      </c>
      <c r="H82" s="45">
        <v>0</v>
      </c>
      <c r="I82" s="45">
        <v>32063011</v>
      </c>
      <c r="J82" s="67"/>
    </row>
    <row r="83" spans="1:10" x14ac:dyDescent="0.2">
      <c r="A83" s="7">
        <v>73</v>
      </c>
      <c r="B83" s="11" t="s">
        <v>147</v>
      </c>
      <c r="C83" s="29" t="s">
        <v>148</v>
      </c>
      <c r="D83" s="45">
        <f t="shared" si="3"/>
        <v>137824784</v>
      </c>
      <c r="E83" s="45">
        <v>10125361</v>
      </c>
      <c r="F83" s="45">
        <v>0</v>
      </c>
      <c r="G83" s="45">
        <v>36773157</v>
      </c>
      <c r="H83" s="45">
        <v>0</v>
      </c>
      <c r="I83" s="45">
        <v>90926266</v>
      </c>
      <c r="J83" s="67"/>
    </row>
    <row r="84" spans="1:10" x14ac:dyDescent="0.2">
      <c r="A84" s="7">
        <v>74</v>
      </c>
      <c r="B84" s="12" t="s">
        <v>149</v>
      </c>
      <c r="C84" s="29" t="s">
        <v>150</v>
      </c>
      <c r="D84" s="45">
        <f t="shared" si="3"/>
        <v>53765974</v>
      </c>
      <c r="E84" s="45">
        <v>0</v>
      </c>
      <c r="F84" s="45">
        <v>0</v>
      </c>
      <c r="G84" s="45">
        <v>16714042</v>
      </c>
      <c r="H84" s="45">
        <v>0</v>
      </c>
      <c r="I84" s="45">
        <v>37051932</v>
      </c>
      <c r="J84" s="67"/>
    </row>
    <row r="85" spans="1:10" x14ac:dyDescent="0.2">
      <c r="A85" s="7">
        <v>75</v>
      </c>
      <c r="B85" s="12" t="s">
        <v>151</v>
      </c>
      <c r="C85" s="29" t="s">
        <v>152</v>
      </c>
      <c r="D85" s="45">
        <f t="shared" si="3"/>
        <v>61006983</v>
      </c>
      <c r="E85" s="45">
        <v>0</v>
      </c>
      <c r="F85" s="45">
        <v>0</v>
      </c>
      <c r="G85" s="45">
        <v>21767350</v>
      </c>
      <c r="H85" s="45">
        <v>0</v>
      </c>
      <c r="I85" s="45">
        <v>39239633</v>
      </c>
      <c r="J85" s="67"/>
    </row>
    <row r="86" spans="1:10" ht="24" x14ac:dyDescent="0.2">
      <c r="A86" s="7">
        <v>76</v>
      </c>
      <c r="B86" s="20" t="s">
        <v>153</v>
      </c>
      <c r="C86" s="33" t="s">
        <v>154</v>
      </c>
      <c r="D86" s="45">
        <f t="shared" si="3"/>
        <v>37506501</v>
      </c>
      <c r="E86" s="45">
        <v>37506501</v>
      </c>
      <c r="F86" s="45">
        <v>37506501</v>
      </c>
      <c r="G86" s="45">
        <v>0</v>
      </c>
      <c r="H86" s="45">
        <v>0</v>
      </c>
      <c r="I86" s="45">
        <v>0</v>
      </c>
      <c r="J86" s="67"/>
    </row>
    <row r="87" spans="1:10" ht="24" x14ac:dyDescent="0.2">
      <c r="A87" s="7">
        <v>77</v>
      </c>
      <c r="B87" s="8" t="s">
        <v>155</v>
      </c>
      <c r="C87" s="29" t="s">
        <v>156</v>
      </c>
      <c r="D87" s="45">
        <f t="shared" si="3"/>
        <v>41436765</v>
      </c>
      <c r="E87" s="45">
        <v>41436765</v>
      </c>
      <c r="F87" s="45">
        <v>41436765</v>
      </c>
      <c r="G87" s="45">
        <v>0</v>
      </c>
      <c r="H87" s="45">
        <v>0</v>
      </c>
      <c r="I87" s="45">
        <v>0</v>
      </c>
      <c r="J87" s="67"/>
    </row>
    <row r="88" spans="1:10" ht="24" x14ac:dyDescent="0.2">
      <c r="A88" s="7">
        <v>78</v>
      </c>
      <c r="B88" s="11" t="s">
        <v>157</v>
      </c>
      <c r="C88" s="29" t="s">
        <v>158</v>
      </c>
      <c r="D88" s="45">
        <f t="shared" si="3"/>
        <v>48211127</v>
      </c>
      <c r="E88" s="45">
        <v>48211127</v>
      </c>
      <c r="F88" s="45">
        <v>48211127</v>
      </c>
      <c r="G88" s="45">
        <v>0</v>
      </c>
      <c r="H88" s="45">
        <v>0</v>
      </c>
      <c r="I88" s="45">
        <v>0</v>
      </c>
      <c r="J88" s="67"/>
    </row>
    <row r="89" spans="1:10" ht="24" x14ac:dyDescent="0.2">
      <c r="A89" s="7">
        <v>79</v>
      </c>
      <c r="B89" s="11" t="s">
        <v>159</v>
      </c>
      <c r="C89" s="29" t="s">
        <v>160</v>
      </c>
      <c r="D89" s="45">
        <f t="shared" si="3"/>
        <v>37664003</v>
      </c>
      <c r="E89" s="45">
        <v>37664003</v>
      </c>
      <c r="F89" s="45">
        <v>37664003</v>
      </c>
      <c r="G89" s="45">
        <v>0</v>
      </c>
      <c r="H89" s="45">
        <v>0</v>
      </c>
      <c r="I89" s="45">
        <v>0</v>
      </c>
      <c r="J89" s="67"/>
    </row>
    <row r="90" spans="1:10" ht="24" x14ac:dyDescent="0.2">
      <c r="A90" s="7">
        <v>80</v>
      </c>
      <c r="B90" s="8" t="s">
        <v>161</v>
      </c>
      <c r="C90" s="29" t="s">
        <v>162</v>
      </c>
      <c r="D90" s="45">
        <f t="shared" si="3"/>
        <v>56515364</v>
      </c>
      <c r="E90" s="45">
        <v>56515364</v>
      </c>
      <c r="F90" s="45">
        <v>56515364</v>
      </c>
      <c r="G90" s="45">
        <v>0</v>
      </c>
      <c r="H90" s="45">
        <v>0</v>
      </c>
      <c r="I90" s="45">
        <v>0</v>
      </c>
      <c r="J90" s="67"/>
    </row>
    <row r="91" spans="1:10" ht="24" x14ac:dyDescent="0.2">
      <c r="A91" s="7">
        <v>81</v>
      </c>
      <c r="B91" s="8" t="s">
        <v>163</v>
      </c>
      <c r="C91" s="29" t="s">
        <v>164</v>
      </c>
      <c r="D91" s="45">
        <f t="shared" si="3"/>
        <v>37988382</v>
      </c>
      <c r="E91" s="45">
        <v>37988382</v>
      </c>
      <c r="F91" s="45">
        <v>37988382</v>
      </c>
      <c r="G91" s="45">
        <v>0</v>
      </c>
      <c r="H91" s="45">
        <v>0</v>
      </c>
      <c r="I91" s="45">
        <v>0</v>
      </c>
      <c r="J91" s="67"/>
    </row>
    <row r="92" spans="1:10" ht="24" x14ac:dyDescent="0.2">
      <c r="A92" s="7">
        <v>82</v>
      </c>
      <c r="B92" s="8" t="s">
        <v>165</v>
      </c>
      <c r="C92" s="29" t="s">
        <v>166</v>
      </c>
      <c r="D92" s="45">
        <f t="shared" si="3"/>
        <v>34398143</v>
      </c>
      <c r="E92" s="45">
        <v>34398143</v>
      </c>
      <c r="F92" s="45">
        <v>34398143</v>
      </c>
      <c r="G92" s="45">
        <v>0</v>
      </c>
      <c r="H92" s="45">
        <v>0</v>
      </c>
      <c r="I92" s="45">
        <v>0</v>
      </c>
      <c r="J92" s="67"/>
    </row>
    <row r="93" spans="1:10" x14ac:dyDescent="0.2">
      <c r="A93" s="7">
        <v>83</v>
      </c>
      <c r="B93" s="12" t="s">
        <v>167</v>
      </c>
      <c r="C93" s="29" t="s">
        <v>168</v>
      </c>
      <c r="D93" s="45">
        <f t="shared" si="3"/>
        <v>124874338</v>
      </c>
      <c r="E93" s="45">
        <v>2024044</v>
      </c>
      <c r="F93" s="45">
        <v>0</v>
      </c>
      <c r="G93" s="45">
        <v>30597181</v>
      </c>
      <c r="H93" s="45">
        <v>11078195</v>
      </c>
      <c r="I93" s="45">
        <v>92253113</v>
      </c>
      <c r="J93" s="67"/>
    </row>
    <row r="94" spans="1:10" x14ac:dyDescent="0.2">
      <c r="A94" s="7">
        <v>84</v>
      </c>
      <c r="B94" s="8" t="s">
        <v>169</v>
      </c>
      <c r="C94" s="29" t="s">
        <v>170</v>
      </c>
      <c r="D94" s="45">
        <f t="shared" si="3"/>
        <v>80742097</v>
      </c>
      <c r="E94" s="45">
        <v>4985696</v>
      </c>
      <c r="F94" s="45">
        <v>0</v>
      </c>
      <c r="G94" s="45">
        <v>23550252</v>
      </c>
      <c r="H94" s="45">
        <v>0</v>
      </c>
      <c r="I94" s="45">
        <v>52206149</v>
      </c>
      <c r="J94" s="67"/>
    </row>
    <row r="95" spans="1:10" x14ac:dyDescent="0.2">
      <c r="A95" s="7">
        <v>85</v>
      </c>
      <c r="B95" s="12" t="s">
        <v>171</v>
      </c>
      <c r="C95" s="29" t="s">
        <v>172</v>
      </c>
      <c r="D95" s="45">
        <f t="shared" si="3"/>
        <v>56648485</v>
      </c>
      <c r="E95" s="45">
        <v>0</v>
      </c>
      <c r="F95" s="45">
        <v>0</v>
      </c>
      <c r="G95" s="45">
        <v>13902885</v>
      </c>
      <c r="H95" s="45">
        <v>3735381</v>
      </c>
      <c r="I95" s="45">
        <v>42745600</v>
      </c>
      <c r="J95" s="67"/>
    </row>
    <row r="96" spans="1:10" x14ac:dyDescent="0.2">
      <c r="A96" s="7">
        <v>86</v>
      </c>
      <c r="B96" s="14" t="s">
        <v>173</v>
      </c>
      <c r="C96" s="31" t="s">
        <v>174</v>
      </c>
      <c r="D96" s="45">
        <f t="shared" si="3"/>
        <v>44241042</v>
      </c>
      <c r="E96" s="45">
        <v>0</v>
      </c>
      <c r="F96" s="45">
        <v>0</v>
      </c>
      <c r="G96" s="45">
        <v>16596319</v>
      </c>
      <c r="H96" s="45">
        <v>1798486</v>
      </c>
      <c r="I96" s="45">
        <v>27644723</v>
      </c>
      <c r="J96" s="67"/>
    </row>
    <row r="97" spans="1:10" x14ac:dyDescent="0.2">
      <c r="A97" s="7">
        <v>87</v>
      </c>
      <c r="B97" s="8" t="s">
        <v>175</v>
      </c>
      <c r="C97" s="29" t="s">
        <v>176</v>
      </c>
      <c r="D97" s="45">
        <f t="shared" si="3"/>
        <v>16090682</v>
      </c>
      <c r="E97" s="45">
        <v>4684676</v>
      </c>
      <c r="F97" s="45">
        <v>0</v>
      </c>
      <c r="G97" s="45">
        <v>428320</v>
      </c>
      <c r="H97" s="45">
        <v>0</v>
      </c>
      <c r="I97" s="45">
        <v>10977686</v>
      </c>
      <c r="J97" s="67"/>
    </row>
    <row r="98" spans="1:10" x14ac:dyDescent="0.2">
      <c r="A98" s="7">
        <v>88</v>
      </c>
      <c r="B98" s="8" t="s">
        <v>177</v>
      </c>
      <c r="C98" s="29" t="s">
        <v>178</v>
      </c>
      <c r="D98" s="45">
        <f t="shared" si="3"/>
        <v>273809713</v>
      </c>
      <c r="E98" s="45">
        <v>9540301</v>
      </c>
      <c r="F98" s="45">
        <v>0</v>
      </c>
      <c r="G98" s="45">
        <v>103744408</v>
      </c>
      <c r="H98" s="45">
        <v>3032676</v>
      </c>
      <c r="I98" s="45">
        <v>160525004</v>
      </c>
      <c r="J98" s="67"/>
    </row>
    <row r="99" spans="1:10" ht="13.5" customHeight="1" x14ac:dyDescent="0.2">
      <c r="A99" s="7">
        <v>89</v>
      </c>
      <c r="B99" s="14" t="s">
        <v>179</v>
      </c>
      <c r="C99" s="31" t="s">
        <v>180</v>
      </c>
      <c r="D99" s="45">
        <f t="shared" si="3"/>
        <v>61647905</v>
      </c>
      <c r="E99" s="45">
        <v>0</v>
      </c>
      <c r="F99" s="45">
        <v>0</v>
      </c>
      <c r="G99" s="45">
        <v>15000755</v>
      </c>
      <c r="H99" s="45">
        <v>0</v>
      </c>
      <c r="I99" s="45">
        <v>46647150</v>
      </c>
      <c r="J99" s="67"/>
    </row>
    <row r="100" spans="1:10" ht="14.25" customHeight="1" x14ac:dyDescent="0.2">
      <c r="A100" s="7">
        <v>90</v>
      </c>
      <c r="B100" s="8" t="s">
        <v>181</v>
      </c>
      <c r="C100" s="29" t="s">
        <v>182</v>
      </c>
      <c r="D100" s="45">
        <f t="shared" si="3"/>
        <v>72986157</v>
      </c>
      <c r="E100" s="45">
        <v>0</v>
      </c>
      <c r="F100" s="45">
        <v>0</v>
      </c>
      <c r="G100" s="45">
        <v>30986888</v>
      </c>
      <c r="H100" s="45">
        <v>13325684</v>
      </c>
      <c r="I100" s="45">
        <v>41999269</v>
      </c>
      <c r="J100" s="67"/>
    </row>
    <row r="101" spans="1:10" x14ac:dyDescent="0.2">
      <c r="A101" s="7">
        <v>91</v>
      </c>
      <c r="B101" s="14" t="s">
        <v>183</v>
      </c>
      <c r="C101" s="31" t="s">
        <v>184</v>
      </c>
      <c r="D101" s="45">
        <f t="shared" si="3"/>
        <v>46073194</v>
      </c>
      <c r="E101" s="45">
        <v>46073194</v>
      </c>
      <c r="F101" s="45">
        <v>423444.69</v>
      </c>
      <c r="G101" s="45">
        <v>0</v>
      </c>
      <c r="H101" s="45">
        <v>0</v>
      </c>
      <c r="I101" s="45">
        <v>0</v>
      </c>
      <c r="J101" s="67"/>
    </row>
    <row r="102" spans="1:10" x14ac:dyDescent="0.2">
      <c r="A102" s="7">
        <v>92</v>
      </c>
      <c r="B102" s="11" t="s">
        <v>185</v>
      </c>
      <c r="C102" s="29" t="s">
        <v>186</v>
      </c>
      <c r="D102" s="45">
        <f t="shared" si="3"/>
        <v>0</v>
      </c>
      <c r="E102" s="45">
        <v>0</v>
      </c>
      <c r="F102" s="45">
        <v>0</v>
      </c>
      <c r="G102" s="45">
        <v>0</v>
      </c>
      <c r="H102" s="45">
        <v>0</v>
      </c>
      <c r="I102" s="45">
        <v>0</v>
      </c>
      <c r="J102" s="67"/>
    </row>
    <row r="103" spans="1:10" x14ac:dyDescent="0.2">
      <c r="A103" s="7">
        <v>93</v>
      </c>
      <c r="B103" s="12" t="s">
        <v>187</v>
      </c>
      <c r="C103" s="29" t="s">
        <v>188</v>
      </c>
      <c r="D103" s="45">
        <f t="shared" si="3"/>
        <v>16340190</v>
      </c>
      <c r="E103" s="45">
        <v>0</v>
      </c>
      <c r="F103" s="45">
        <v>0</v>
      </c>
      <c r="G103" s="45">
        <v>9481581</v>
      </c>
      <c r="H103" s="45">
        <v>5660585</v>
      </c>
      <c r="I103" s="45">
        <v>6858609</v>
      </c>
      <c r="J103" s="67"/>
    </row>
    <row r="104" spans="1:10" ht="24" x14ac:dyDescent="0.2">
      <c r="A104" s="7">
        <v>94</v>
      </c>
      <c r="B104" s="11" t="s">
        <v>189</v>
      </c>
      <c r="C104" s="30" t="s">
        <v>190</v>
      </c>
      <c r="D104" s="45">
        <f t="shared" si="3"/>
        <v>1589127</v>
      </c>
      <c r="E104" s="45">
        <v>1589127</v>
      </c>
      <c r="F104" s="45">
        <v>480513.52</v>
      </c>
      <c r="G104" s="45">
        <v>0</v>
      </c>
      <c r="H104" s="45">
        <v>0</v>
      </c>
      <c r="I104" s="45">
        <v>0</v>
      </c>
      <c r="J104" s="67"/>
    </row>
    <row r="105" spans="1:10" x14ac:dyDescent="0.2">
      <c r="A105" s="7">
        <v>95</v>
      </c>
      <c r="B105" s="11" t="s">
        <v>191</v>
      </c>
      <c r="C105" s="31" t="s">
        <v>192</v>
      </c>
      <c r="D105" s="45">
        <f t="shared" si="3"/>
        <v>9534887</v>
      </c>
      <c r="E105" s="45">
        <v>0</v>
      </c>
      <c r="F105" s="45">
        <v>0</v>
      </c>
      <c r="G105" s="45">
        <v>2852824</v>
      </c>
      <c r="H105" s="45">
        <v>897462</v>
      </c>
      <c r="I105" s="45">
        <v>6682063</v>
      </c>
      <c r="J105" s="67"/>
    </row>
    <row r="106" spans="1:10" x14ac:dyDescent="0.2">
      <c r="A106" s="7">
        <v>96</v>
      </c>
      <c r="B106" s="12" t="s">
        <v>193</v>
      </c>
      <c r="C106" s="29" t="s">
        <v>194</v>
      </c>
      <c r="D106" s="45">
        <f t="shared" si="3"/>
        <v>36152915</v>
      </c>
      <c r="E106" s="45">
        <v>0</v>
      </c>
      <c r="F106" s="45">
        <v>0</v>
      </c>
      <c r="G106" s="45">
        <v>12166835</v>
      </c>
      <c r="H106" s="45">
        <v>7085901</v>
      </c>
      <c r="I106" s="45">
        <v>23986080</v>
      </c>
      <c r="J106" s="67"/>
    </row>
    <row r="107" spans="1:10" x14ac:dyDescent="0.2">
      <c r="A107" s="7">
        <v>97</v>
      </c>
      <c r="B107" s="11" t="s">
        <v>195</v>
      </c>
      <c r="C107" s="34" t="s">
        <v>196</v>
      </c>
      <c r="D107" s="45">
        <f t="shared" si="3"/>
        <v>36758347</v>
      </c>
      <c r="E107" s="45">
        <v>0</v>
      </c>
      <c r="F107" s="45">
        <v>0</v>
      </c>
      <c r="G107" s="45">
        <v>14449004</v>
      </c>
      <c r="H107" s="45">
        <v>8200281</v>
      </c>
      <c r="I107" s="45">
        <v>22309343</v>
      </c>
      <c r="J107" s="67"/>
    </row>
    <row r="108" spans="1:10" x14ac:dyDescent="0.2">
      <c r="A108" s="7">
        <v>98</v>
      </c>
      <c r="B108" s="12" t="s">
        <v>197</v>
      </c>
      <c r="C108" s="29" t="s">
        <v>198</v>
      </c>
      <c r="D108" s="45">
        <f t="shared" si="3"/>
        <v>34146685</v>
      </c>
      <c r="E108" s="45">
        <v>0</v>
      </c>
      <c r="F108" s="45">
        <v>0</v>
      </c>
      <c r="G108" s="45">
        <v>11006249</v>
      </c>
      <c r="H108" s="45">
        <v>5585550</v>
      </c>
      <c r="I108" s="45">
        <v>23140436</v>
      </c>
      <c r="J108" s="67"/>
    </row>
    <row r="109" spans="1:10" x14ac:dyDescent="0.2">
      <c r="A109" s="7">
        <v>99</v>
      </c>
      <c r="B109" s="12" t="s">
        <v>199</v>
      </c>
      <c r="C109" s="29" t="s">
        <v>200</v>
      </c>
      <c r="D109" s="45">
        <f t="shared" si="3"/>
        <v>84088086</v>
      </c>
      <c r="E109" s="45">
        <v>0</v>
      </c>
      <c r="F109" s="45">
        <v>0</v>
      </c>
      <c r="G109" s="45">
        <v>24426043</v>
      </c>
      <c r="H109" s="45">
        <v>16179974</v>
      </c>
      <c r="I109" s="45">
        <v>59662043</v>
      </c>
      <c r="J109" s="67"/>
    </row>
    <row r="110" spans="1:10" x14ac:dyDescent="0.2">
      <c r="A110" s="7">
        <v>100</v>
      </c>
      <c r="B110" s="11" t="s">
        <v>201</v>
      </c>
      <c r="C110" s="31" t="s">
        <v>202</v>
      </c>
      <c r="D110" s="45">
        <f t="shared" si="3"/>
        <v>39417655</v>
      </c>
      <c r="E110" s="45">
        <v>0</v>
      </c>
      <c r="F110" s="45">
        <v>0</v>
      </c>
      <c r="G110" s="45">
        <v>13194217</v>
      </c>
      <c r="H110" s="45">
        <v>8820943</v>
      </c>
      <c r="I110" s="45">
        <v>26223438</v>
      </c>
      <c r="J110" s="67"/>
    </row>
    <row r="111" spans="1:10" x14ac:dyDescent="0.2">
      <c r="A111" s="7">
        <v>101</v>
      </c>
      <c r="B111" s="11" t="s">
        <v>203</v>
      </c>
      <c r="C111" s="30" t="s">
        <v>204</v>
      </c>
      <c r="D111" s="45">
        <f t="shared" si="3"/>
        <v>51208354</v>
      </c>
      <c r="E111" s="45">
        <v>0</v>
      </c>
      <c r="F111" s="45">
        <v>0</v>
      </c>
      <c r="G111" s="45">
        <v>19504571</v>
      </c>
      <c r="H111" s="45">
        <v>11617383</v>
      </c>
      <c r="I111" s="45">
        <v>31703783</v>
      </c>
      <c r="J111" s="67"/>
    </row>
    <row r="112" spans="1:10" x14ac:dyDescent="0.2">
      <c r="A112" s="7">
        <v>102</v>
      </c>
      <c r="B112" s="8" t="s">
        <v>205</v>
      </c>
      <c r="C112" s="30" t="s">
        <v>206</v>
      </c>
      <c r="D112" s="45">
        <f t="shared" si="3"/>
        <v>104409239</v>
      </c>
      <c r="E112" s="45">
        <v>0</v>
      </c>
      <c r="F112" s="45">
        <v>0</v>
      </c>
      <c r="G112" s="45">
        <v>37105133</v>
      </c>
      <c r="H112" s="45">
        <v>10257569</v>
      </c>
      <c r="I112" s="45">
        <v>67304106</v>
      </c>
      <c r="J112" s="67"/>
    </row>
    <row r="113" spans="1:10" x14ac:dyDescent="0.2">
      <c r="A113" s="7">
        <v>103</v>
      </c>
      <c r="B113" s="8" t="s">
        <v>207</v>
      </c>
      <c r="C113" s="30" t="s">
        <v>208</v>
      </c>
      <c r="D113" s="45">
        <f t="shared" si="3"/>
        <v>77037365</v>
      </c>
      <c r="E113" s="45">
        <v>0</v>
      </c>
      <c r="F113" s="45">
        <v>0</v>
      </c>
      <c r="G113" s="45">
        <v>21341273</v>
      </c>
      <c r="H113" s="45">
        <v>15207569</v>
      </c>
      <c r="I113" s="45">
        <v>55696092</v>
      </c>
      <c r="J113" s="67"/>
    </row>
    <row r="114" spans="1:10" x14ac:dyDescent="0.2">
      <c r="A114" s="7">
        <v>104</v>
      </c>
      <c r="B114" s="12" t="s">
        <v>209</v>
      </c>
      <c r="C114" s="29" t="s">
        <v>210</v>
      </c>
      <c r="D114" s="45">
        <f t="shared" si="3"/>
        <v>26945149</v>
      </c>
      <c r="E114" s="45">
        <v>0</v>
      </c>
      <c r="F114" s="45">
        <v>0</v>
      </c>
      <c r="G114" s="45">
        <v>6028860</v>
      </c>
      <c r="H114" s="45">
        <v>2836041</v>
      </c>
      <c r="I114" s="45">
        <v>20916289</v>
      </c>
      <c r="J114" s="67"/>
    </row>
    <row r="115" spans="1:10" x14ac:dyDescent="0.2">
      <c r="A115" s="7">
        <v>105</v>
      </c>
      <c r="B115" s="14" t="s">
        <v>211</v>
      </c>
      <c r="C115" s="31" t="s">
        <v>212</v>
      </c>
      <c r="D115" s="45">
        <f t="shared" si="3"/>
        <v>39962399</v>
      </c>
      <c r="E115" s="45">
        <v>0</v>
      </c>
      <c r="F115" s="45">
        <v>0</v>
      </c>
      <c r="G115" s="45">
        <v>9143069</v>
      </c>
      <c r="H115" s="45">
        <v>3412378</v>
      </c>
      <c r="I115" s="45">
        <v>30819330</v>
      </c>
      <c r="J115" s="67"/>
    </row>
    <row r="116" spans="1:10" x14ac:dyDescent="0.2">
      <c r="A116" s="7">
        <v>106</v>
      </c>
      <c r="B116" s="8" t="s">
        <v>213</v>
      </c>
      <c r="C116" s="30" t="s">
        <v>214</v>
      </c>
      <c r="D116" s="45">
        <f t="shared" si="3"/>
        <v>44986801</v>
      </c>
      <c r="E116" s="45">
        <v>0</v>
      </c>
      <c r="F116" s="45">
        <v>0</v>
      </c>
      <c r="G116" s="45">
        <v>15558791</v>
      </c>
      <c r="H116" s="45">
        <v>8586340</v>
      </c>
      <c r="I116" s="45">
        <v>29428010</v>
      </c>
      <c r="J116" s="67"/>
    </row>
    <row r="117" spans="1:10" x14ac:dyDescent="0.2">
      <c r="A117" s="7">
        <v>107</v>
      </c>
      <c r="B117" s="11" t="s">
        <v>215</v>
      </c>
      <c r="C117" s="30" t="s">
        <v>216</v>
      </c>
      <c r="D117" s="45">
        <f t="shared" si="3"/>
        <v>49416711</v>
      </c>
      <c r="E117" s="45">
        <v>3521472</v>
      </c>
      <c r="F117" s="45">
        <v>0</v>
      </c>
      <c r="G117" s="45">
        <v>10761086</v>
      </c>
      <c r="H117" s="45">
        <v>4497896</v>
      </c>
      <c r="I117" s="45">
        <v>35134153</v>
      </c>
      <c r="J117" s="67"/>
    </row>
    <row r="118" spans="1:10" x14ac:dyDescent="0.2">
      <c r="A118" s="7">
        <v>108</v>
      </c>
      <c r="B118" s="12" t="s">
        <v>217</v>
      </c>
      <c r="C118" s="29" t="s">
        <v>218</v>
      </c>
      <c r="D118" s="45">
        <f t="shared" si="3"/>
        <v>35478243</v>
      </c>
      <c r="E118" s="45">
        <v>0</v>
      </c>
      <c r="F118" s="45">
        <v>0</v>
      </c>
      <c r="G118" s="45">
        <v>11066007</v>
      </c>
      <c r="H118" s="45">
        <v>2527075</v>
      </c>
      <c r="I118" s="45">
        <v>24412236</v>
      </c>
      <c r="J118" s="67"/>
    </row>
    <row r="119" spans="1:10" ht="12" customHeight="1" x14ac:dyDescent="0.2">
      <c r="A119" s="7">
        <v>109</v>
      </c>
      <c r="B119" s="12" t="s">
        <v>219</v>
      </c>
      <c r="C119" s="29" t="s">
        <v>220</v>
      </c>
      <c r="D119" s="45">
        <f t="shared" si="3"/>
        <v>46144169</v>
      </c>
      <c r="E119" s="45">
        <v>0</v>
      </c>
      <c r="F119" s="45">
        <v>0</v>
      </c>
      <c r="G119" s="45">
        <v>12321596</v>
      </c>
      <c r="H119" s="45">
        <v>4355606</v>
      </c>
      <c r="I119" s="45">
        <v>33822573</v>
      </c>
      <c r="J119" s="67"/>
    </row>
    <row r="120" spans="1:10" x14ac:dyDescent="0.2">
      <c r="A120" s="7">
        <v>110</v>
      </c>
      <c r="B120" s="8" t="s">
        <v>221</v>
      </c>
      <c r="C120" s="30" t="s">
        <v>222</v>
      </c>
      <c r="D120" s="45">
        <f t="shared" si="3"/>
        <v>79540635</v>
      </c>
      <c r="E120" s="45">
        <v>0</v>
      </c>
      <c r="F120" s="45">
        <v>0</v>
      </c>
      <c r="G120" s="45">
        <v>21892812</v>
      </c>
      <c r="H120" s="45">
        <v>9087706</v>
      </c>
      <c r="I120" s="45">
        <v>57647823</v>
      </c>
      <c r="J120" s="67"/>
    </row>
    <row r="121" spans="1:10" x14ac:dyDescent="0.2">
      <c r="A121" s="7">
        <v>111</v>
      </c>
      <c r="B121" s="11" t="s">
        <v>223</v>
      </c>
      <c r="C121" s="30" t="s">
        <v>224</v>
      </c>
      <c r="D121" s="45">
        <f t="shared" si="3"/>
        <v>35089590</v>
      </c>
      <c r="E121" s="45">
        <v>0</v>
      </c>
      <c r="F121" s="45">
        <v>0</v>
      </c>
      <c r="G121" s="45">
        <v>8866602</v>
      </c>
      <c r="H121" s="45">
        <v>3490843</v>
      </c>
      <c r="I121" s="45">
        <v>26222988</v>
      </c>
      <c r="J121" s="67"/>
    </row>
    <row r="122" spans="1:10" x14ac:dyDescent="0.2">
      <c r="A122" s="7">
        <v>112</v>
      </c>
      <c r="B122" s="8" t="s">
        <v>225</v>
      </c>
      <c r="C122" s="29" t="s">
        <v>226</v>
      </c>
      <c r="D122" s="45">
        <f t="shared" si="3"/>
        <v>0</v>
      </c>
      <c r="E122" s="45">
        <v>0</v>
      </c>
      <c r="F122" s="45">
        <v>0</v>
      </c>
      <c r="G122" s="45">
        <v>0</v>
      </c>
      <c r="H122" s="45">
        <v>0</v>
      </c>
      <c r="I122" s="45">
        <v>0</v>
      </c>
      <c r="J122" s="67"/>
    </row>
    <row r="123" spans="1:10" x14ac:dyDescent="0.2">
      <c r="A123" s="7">
        <v>113</v>
      </c>
      <c r="B123" s="8" t="s">
        <v>227</v>
      </c>
      <c r="C123" s="30" t="s">
        <v>228</v>
      </c>
      <c r="D123" s="45">
        <f t="shared" si="3"/>
        <v>0</v>
      </c>
      <c r="E123" s="45">
        <v>0</v>
      </c>
      <c r="F123" s="45">
        <v>0</v>
      </c>
      <c r="G123" s="45">
        <v>0</v>
      </c>
      <c r="H123" s="45">
        <v>0</v>
      </c>
      <c r="I123" s="45">
        <v>0</v>
      </c>
      <c r="J123" s="67"/>
    </row>
    <row r="124" spans="1:10" x14ac:dyDescent="0.2">
      <c r="A124" s="7">
        <v>114</v>
      </c>
      <c r="B124" s="12" t="s">
        <v>229</v>
      </c>
      <c r="C124" s="29" t="s">
        <v>230</v>
      </c>
      <c r="D124" s="45">
        <f t="shared" si="3"/>
        <v>0</v>
      </c>
      <c r="E124" s="45">
        <v>0</v>
      </c>
      <c r="F124" s="45">
        <v>0</v>
      </c>
      <c r="G124" s="45">
        <v>0</v>
      </c>
      <c r="H124" s="45">
        <v>0</v>
      </c>
      <c r="I124" s="45">
        <v>0</v>
      </c>
      <c r="J124" s="67"/>
    </row>
    <row r="125" spans="1:10" ht="13.5" customHeight="1" x14ac:dyDescent="0.2">
      <c r="A125" s="7">
        <v>115</v>
      </c>
      <c r="B125" s="12" t="s">
        <v>231</v>
      </c>
      <c r="C125" s="29" t="s">
        <v>232</v>
      </c>
      <c r="D125" s="45">
        <f t="shared" si="3"/>
        <v>30564</v>
      </c>
      <c r="E125" s="45">
        <v>30564</v>
      </c>
      <c r="F125" s="45">
        <v>0</v>
      </c>
      <c r="G125" s="45">
        <v>0</v>
      </c>
      <c r="H125" s="45">
        <v>0</v>
      </c>
      <c r="I125" s="45">
        <v>0</v>
      </c>
      <c r="J125" s="67"/>
    </row>
    <row r="126" spans="1:10" x14ac:dyDescent="0.2">
      <c r="A126" s="7">
        <v>116</v>
      </c>
      <c r="B126" s="12" t="s">
        <v>233</v>
      </c>
      <c r="C126" s="29" t="s">
        <v>234</v>
      </c>
      <c r="D126" s="45">
        <f t="shared" si="3"/>
        <v>0</v>
      </c>
      <c r="E126" s="45">
        <v>0</v>
      </c>
      <c r="F126" s="45">
        <v>0</v>
      </c>
      <c r="G126" s="45">
        <v>0</v>
      </c>
      <c r="H126" s="45">
        <v>0</v>
      </c>
      <c r="I126" s="45">
        <v>0</v>
      </c>
      <c r="J126" s="67"/>
    </row>
    <row r="127" spans="1:10" ht="24" x14ac:dyDescent="0.2">
      <c r="A127" s="7">
        <v>117</v>
      </c>
      <c r="B127" s="12" t="s">
        <v>235</v>
      </c>
      <c r="C127" s="29" t="s">
        <v>236</v>
      </c>
      <c r="D127" s="45">
        <f t="shared" si="3"/>
        <v>11196</v>
      </c>
      <c r="E127" s="45">
        <v>11196</v>
      </c>
      <c r="F127" s="45">
        <v>0</v>
      </c>
      <c r="G127" s="45">
        <v>0</v>
      </c>
      <c r="H127" s="45">
        <v>0</v>
      </c>
      <c r="I127" s="45">
        <v>0</v>
      </c>
      <c r="J127" s="67"/>
    </row>
    <row r="128" spans="1:10" x14ac:dyDescent="0.2">
      <c r="A128" s="7">
        <v>118</v>
      </c>
      <c r="B128" s="12" t="s">
        <v>237</v>
      </c>
      <c r="C128" s="29" t="s">
        <v>238</v>
      </c>
      <c r="D128" s="45">
        <f t="shared" si="3"/>
        <v>0</v>
      </c>
      <c r="E128" s="45">
        <v>0</v>
      </c>
      <c r="F128" s="45">
        <v>0</v>
      </c>
      <c r="G128" s="45">
        <v>0</v>
      </c>
      <c r="H128" s="45">
        <v>0</v>
      </c>
      <c r="I128" s="45">
        <v>0</v>
      </c>
      <c r="J128" s="67"/>
    </row>
    <row r="129" spans="1:10" ht="12.75" customHeight="1" x14ac:dyDescent="0.2">
      <c r="A129" s="7">
        <v>119</v>
      </c>
      <c r="B129" s="12" t="s">
        <v>239</v>
      </c>
      <c r="C129" s="29" t="s">
        <v>240</v>
      </c>
      <c r="D129" s="45">
        <f t="shared" si="3"/>
        <v>0</v>
      </c>
      <c r="E129" s="45">
        <v>0</v>
      </c>
      <c r="F129" s="45">
        <v>0</v>
      </c>
      <c r="G129" s="45">
        <v>0</v>
      </c>
      <c r="H129" s="45">
        <v>0</v>
      </c>
      <c r="I129" s="45">
        <v>0</v>
      </c>
      <c r="J129" s="67"/>
    </row>
    <row r="130" spans="1:10" x14ac:dyDescent="0.2">
      <c r="A130" s="7">
        <v>120</v>
      </c>
      <c r="B130" s="22" t="s">
        <v>241</v>
      </c>
      <c r="C130" s="35" t="s">
        <v>242</v>
      </c>
      <c r="D130" s="45">
        <f t="shared" si="3"/>
        <v>0</v>
      </c>
      <c r="E130" s="45">
        <v>0</v>
      </c>
      <c r="F130" s="45">
        <v>0</v>
      </c>
      <c r="G130" s="45">
        <v>0</v>
      </c>
      <c r="H130" s="45">
        <v>0</v>
      </c>
      <c r="I130" s="45">
        <v>0</v>
      </c>
      <c r="J130" s="67"/>
    </row>
    <row r="131" spans="1:10" x14ac:dyDescent="0.2">
      <c r="A131" s="7">
        <v>121</v>
      </c>
      <c r="B131" s="11" t="s">
        <v>243</v>
      </c>
      <c r="C131" s="30" t="s">
        <v>244</v>
      </c>
      <c r="D131" s="45">
        <f t="shared" si="3"/>
        <v>0</v>
      </c>
      <c r="E131" s="45">
        <v>0</v>
      </c>
      <c r="F131" s="45">
        <v>0</v>
      </c>
      <c r="G131" s="45">
        <v>0</v>
      </c>
      <c r="H131" s="45">
        <v>0</v>
      </c>
      <c r="I131" s="45">
        <v>0</v>
      </c>
      <c r="J131" s="67"/>
    </row>
    <row r="132" spans="1:10" x14ac:dyDescent="0.2">
      <c r="A132" s="7">
        <v>122</v>
      </c>
      <c r="B132" s="12" t="s">
        <v>245</v>
      </c>
      <c r="C132" s="29" t="s">
        <v>246</v>
      </c>
      <c r="D132" s="45">
        <f t="shared" si="3"/>
        <v>22722</v>
      </c>
      <c r="E132" s="45">
        <v>22722</v>
      </c>
      <c r="F132" s="45">
        <v>0</v>
      </c>
      <c r="G132" s="45">
        <v>0</v>
      </c>
      <c r="H132" s="45">
        <v>0</v>
      </c>
      <c r="I132" s="45">
        <v>0</v>
      </c>
      <c r="J132" s="67"/>
    </row>
    <row r="133" spans="1:10" x14ac:dyDescent="0.2">
      <c r="A133" s="7">
        <v>123</v>
      </c>
      <c r="B133" s="8" t="s">
        <v>247</v>
      </c>
      <c r="C133" s="36" t="s">
        <v>248</v>
      </c>
      <c r="D133" s="45">
        <f t="shared" si="3"/>
        <v>0</v>
      </c>
      <c r="E133" s="45">
        <v>0</v>
      </c>
      <c r="F133" s="45">
        <v>0</v>
      </c>
      <c r="G133" s="45">
        <v>0</v>
      </c>
      <c r="H133" s="45">
        <v>0</v>
      </c>
      <c r="I133" s="45">
        <v>0</v>
      </c>
      <c r="J133" s="67"/>
    </row>
    <row r="134" spans="1:10" ht="24" x14ac:dyDescent="0.2">
      <c r="A134" s="7">
        <v>124</v>
      </c>
      <c r="B134" s="12" t="s">
        <v>249</v>
      </c>
      <c r="C134" s="29" t="s">
        <v>250</v>
      </c>
      <c r="D134" s="45">
        <f t="shared" si="3"/>
        <v>0</v>
      </c>
      <c r="E134" s="45">
        <v>0</v>
      </c>
      <c r="F134" s="45">
        <v>0</v>
      </c>
      <c r="G134" s="45">
        <v>0</v>
      </c>
      <c r="H134" s="45">
        <v>0</v>
      </c>
      <c r="I134" s="45">
        <v>0</v>
      </c>
      <c r="J134" s="67"/>
    </row>
    <row r="135" spans="1:10" ht="21.75" customHeight="1" x14ac:dyDescent="0.2">
      <c r="A135" s="7">
        <v>125</v>
      </c>
      <c r="B135" s="12" t="s">
        <v>251</v>
      </c>
      <c r="C135" s="29" t="s">
        <v>252</v>
      </c>
      <c r="D135" s="45">
        <f t="shared" si="3"/>
        <v>0</v>
      </c>
      <c r="E135" s="45">
        <v>0</v>
      </c>
      <c r="F135" s="45">
        <v>0</v>
      </c>
      <c r="G135" s="45">
        <v>0</v>
      </c>
      <c r="H135" s="45">
        <v>0</v>
      </c>
      <c r="I135" s="45">
        <v>0</v>
      </c>
      <c r="J135" s="67"/>
    </row>
    <row r="136" spans="1:10" x14ac:dyDescent="0.2">
      <c r="A136" s="7">
        <v>126</v>
      </c>
      <c r="B136" s="11" t="s">
        <v>253</v>
      </c>
      <c r="C136" s="29" t="s">
        <v>254</v>
      </c>
      <c r="D136" s="45">
        <f t="shared" si="3"/>
        <v>81449</v>
      </c>
      <c r="E136" s="45">
        <v>81449</v>
      </c>
      <c r="F136" s="45">
        <v>19013</v>
      </c>
      <c r="G136" s="45">
        <v>0</v>
      </c>
      <c r="H136" s="45">
        <v>0</v>
      </c>
      <c r="I136" s="45">
        <v>0</v>
      </c>
      <c r="J136" s="67"/>
    </row>
    <row r="137" spans="1:10" x14ac:dyDescent="0.2">
      <c r="A137" s="7">
        <v>127</v>
      </c>
      <c r="B137" s="14" t="s">
        <v>255</v>
      </c>
      <c r="C137" s="31" t="s">
        <v>256</v>
      </c>
      <c r="D137" s="45">
        <f t="shared" si="3"/>
        <v>0</v>
      </c>
      <c r="E137" s="45">
        <v>0</v>
      </c>
      <c r="F137" s="45">
        <v>0</v>
      </c>
      <c r="G137" s="45">
        <v>0</v>
      </c>
      <c r="H137" s="45">
        <v>0</v>
      </c>
      <c r="I137" s="45">
        <v>0</v>
      </c>
      <c r="J137" s="67"/>
    </row>
    <row r="138" spans="1:10" x14ac:dyDescent="0.2">
      <c r="A138" s="7">
        <v>128</v>
      </c>
      <c r="B138" s="12" t="s">
        <v>257</v>
      </c>
      <c r="C138" s="29" t="s">
        <v>258</v>
      </c>
      <c r="D138" s="45">
        <f t="shared" si="3"/>
        <v>0</v>
      </c>
      <c r="E138" s="45">
        <v>0</v>
      </c>
      <c r="F138" s="45">
        <v>0</v>
      </c>
      <c r="G138" s="45">
        <v>0</v>
      </c>
      <c r="H138" s="45">
        <v>0</v>
      </c>
      <c r="I138" s="45">
        <v>0</v>
      </c>
      <c r="J138" s="67"/>
    </row>
    <row r="139" spans="1:10" ht="24" customHeight="1" x14ac:dyDescent="0.2">
      <c r="A139" s="7">
        <v>129</v>
      </c>
      <c r="B139" s="8" t="s">
        <v>259</v>
      </c>
      <c r="C139" s="30" t="s">
        <v>260</v>
      </c>
      <c r="D139" s="45">
        <f t="shared" si="3"/>
        <v>0</v>
      </c>
      <c r="E139" s="45">
        <v>0</v>
      </c>
      <c r="F139" s="45">
        <v>0</v>
      </c>
      <c r="G139" s="45">
        <v>0</v>
      </c>
      <c r="H139" s="45">
        <v>0</v>
      </c>
      <c r="I139" s="45">
        <v>0</v>
      </c>
      <c r="J139" s="67"/>
    </row>
    <row r="140" spans="1:10" x14ac:dyDescent="0.2">
      <c r="A140" s="7">
        <v>130</v>
      </c>
      <c r="B140" s="11" t="s">
        <v>261</v>
      </c>
      <c r="C140" s="30" t="s">
        <v>262</v>
      </c>
      <c r="D140" s="45">
        <f t="shared" ref="D140:D158" si="4">E140+G140+I140</f>
        <v>22722</v>
      </c>
      <c r="E140" s="45">
        <v>22722</v>
      </c>
      <c r="F140" s="45">
        <v>0</v>
      </c>
      <c r="G140" s="45">
        <v>0</v>
      </c>
      <c r="H140" s="45">
        <v>0</v>
      </c>
      <c r="I140" s="45">
        <v>0</v>
      </c>
      <c r="J140" s="67"/>
    </row>
    <row r="141" spans="1:10" x14ac:dyDescent="0.2">
      <c r="A141" s="7">
        <v>131</v>
      </c>
      <c r="B141" s="12" t="s">
        <v>263</v>
      </c>
      <c r="C141" s="29" t="s">
        <v>264</v>
      </c>
      <c r="D141" s="45">
        <f t="shared" si="4"/>
        <v>0</v>
      </c>
      <c r="E141" s="45">
        <v>0</v>
      </c>
      <c r="F141" s="45">
        <v>0</v>
      </c>
      <c r="G141" s="45">
        <v>0</v>
      </c>
      <c r="H141" s="45">
        <v>0</v>
      </c>
      <c r="I141" s="45">
        <v>0</v>
      </c>
      <c r="J141" s="67"/>
    </row>
    <row r="142" spans="1:10" x14ac:dyDescent="0.2">
      <c r="A142" s="7">
        <v>132</v>
      </c>
      <c r="B142" s="12" t="s">
        <v>265</v>
      </c>
      <c r="C142" s="29" t="s">
        <v>266</v>
      </c>
      <c r="D142" s="45">
        <f t="shared" si="4"/>
        <v>0</v>
      </c>
      <c r="E142" s="45">
        <v>0</v>
      </c>
      <c r="F142" s="45">
        <v>0</v>
      </c>
      <c r="G142" s="45">
        <v>0</v>
      </c>
      <c r="H142" s="45">
        <v>0</v>
      </c>
      <c r="I142" s="45">
        <v>0</v>
      </c>
      <c r="J142" s="67"/>
    </row>
    <row r="143" spans="1:10" ht="13.5" customHeight="1" x14ac:dyDescent="0.2">
      <c r="A143" s="7">
        <v>133</v>
      </c>
      <c r="B143" s="12" t="s">
        <v>267</v>
      </c>
      <c r="C143" s="29" t="s">
        <v>268</v>
      </c>
      <c r="D143" s="45">
        <f t="shared" si="4"/>
        <v>0</v>
      </c>
      <c r="E143" s="45">
        <v>0</v>
      </c>
      <c r="F143" s="45">
        <v>0</v>
      </c>
      <c r="G143" s="45">
        <v>0</v>
      </c>
      <c r="H143" s="45">
        <v>0</v>
      </c>
      <c r="I143" s="45">
        <v>0</v>
      </c>
      <c r="J143" s="67"/>
    </row>
    <row r="144" spans="1:10" x14ac:dyDescent="0.2">
      <c r="A144" s="7">
        <v>134</v>
      </c>
      <c r="B144" s="12" t="s">
        <v>269</v>
      </c>
      <c r="C144" s="29" t="s">
        <v>270</v>
      </c>
      <c r="D144" s="45">
        <f t="shared" si="4"/>
        <v>0</v>
      </c>
      <c r="E144" s="45">
        <v>0</v>
      </c>
      <c r="F144" s="45">
        <v>0</v>
      </c>
      <c r="G144" s="45">
        <v>0</v>
      </c>
      <c r="H144" s="45">
        <v>0</v>
      </c>
      <c r="I144" s="45">
        <v>0</v>
      </c>
      <c r="J144" s="67"/>
    </row>
    <row r="145" spans="1:10" x14ac:dyDescent="0.2">
      <c r="A145" s="7">
        <v>135</v>
      </c>
      <c r="B145" s="12" t="s">
        <v>271</v>
      </c>
      <c r="C145" s="29" t="s">
        <v>272</v>
      </c>
      <c r="D145" s="45">
        <f t="shared" si="4"/>
        <v>0</v>
      </c>
      <c r="E145" s="45">
        <v>0</v>
      </c>
      <c r="F145" s="45">
        <v>0</v>
      </c>
      <c r="G145" s="45">
        <v>0</v>
      </c>
      <c r="H145" s="45">
        <v>0</v>
      </c>
      <c r="I145" s="45">
        <v>0</v>
      </c>
      <c r="J145" s="67"/>
    </row>
    <row r="146" spans="1:10" x14ac:dyDescent="0.2">
      <c r="A146" s="7">
        <v>136</v>
      </c>
      <c r="B146" s="8" t="s">
        <v>273</v>
      </c>
      <c r="C146" s="30" t="s">
        <v>274</v>
      </c>
      <c r="D146" s="45">
        <f t="shared" si="4"/>
        <v>5739997</v>
      </c>
      <c r="E146" s="45">
        <v>5739997</v>
      </c>
      <c r="F146" s="45">
        <v>0</v>
      </c>
      <c r="G146" s="45">
        <v>0</v>
      </c>
      <c r="H146" s="45">
        <v>0</v>
      </c>
      <c r="I146" s="45">
        <v>0</v>
      </c>
      <c r="J146" s="67"/>
    </row>
    <row r="147" spans="1:10" ht="10.5" customHeight="1" x14ac:dyDescent="0.2">
      <c r="A147" s="7">
        <v>137</v>
      </c>
      <c r="B147" s="12" t="s">
        <v>275</v>
      </c>
      <c r="C147" s="29" t="s">
        <v>276</v>
      </c>
      <c r="D147" s="45">
        <f t="shared" si="4"/>
        <v>18729685</v>
      </c>
      <c r="E147" s="45">
        <v>18729685</v>
      </c>
      <c r="F147" s="45">
        <v>0</v>
      </c>
      <c r="G147" s="45">
        <v>0</v>
      </c>
      <c r="H147" s="45">
        <v>0</v>
      </c>
      <c r="I147" s="45">
        <v>0</v>
      </c>
      <c r="J147" s="67"/>
    </row>
    <row r="148" spans="1:10" x14ac:dyDescent="0.2">
      <c r="A148" s="7">
        <v>138</v>
      </c>
      <c r="B148" s="8" t="s">
        <v>277</v>
      </c>
      <c r="C148" s="29" t="s">
        <v>278</v>
      </c>
      <c r="D148" s="45">
        <f t="shared" si="4"/>
        <v>36018090</v>
      </c>
      <c r="E148" s="45">
        <v>36018090</v>
      </c>
      <c r="F148" s="45">
        <v>0</v>
      </c>
      <c r="G148" s="45">
        <v>0</v>
      </c>
      <c r="H148" s="45">
        <v>0</v>
      </c>
      <c r="I148" s="45">
        <v>0</v>
      </c>
      <c r="J148" s="67"/>
    </row>
    <row r="149" spans="1:10" x14ac:dyDescent="0.2">
      <c r="A149" s="7">
        <v>139</v>
      </c>
      <c r="B149" s="14" t="s">
        <v>279</v>
      </c>
      <c r="C149" s="31" t="s">
        <v>280</v>
      </c>
      <c r="D149" s="45">
        <f t="shared" si="4"/>
        <v>49502499</v>
      </c>
      <c r="E149" s="45">
        <v>49502499</v>
      </c>
      <c r="F149" s="45">
        <v>0</v>
      </c>
      <c r="G149" s="45">
        <v>0</v>
      </c>
      <c r="H149" s="45">
        <v>0</v>
      </c>
      <c r="I149" s="45">
        <v>0</v>
      </c>
      <c r="J149" s="67"/>
    </row>
    <row r="150" spans="1:10" x14ac:dyDescent="0.2">
      <c r="A150" s="7">
        <v>140</v>
      </c>
      <c r="B150" s="12" t="s">
        <v>281</v>
      </c>
      <c r="C150" s="29" t="s">
        <v>282</v>
      </c>
      <c r="D150" s="45">
        <f t="shared" si="4"/>
        <v>0</v>
      </c>
      <c r="E150" s="45">
        <v>0</v>
      </c>
      <c r="F150" s="45">
        <v>0</v>
      </c>
      <c r="G150" s="45">
        <v>0</v>
      </c>
      <c r="H150" s="45">
        <v>0</v>
      </c>
      <c r="I150" s="45">
        <v>0</v>
      </c>
      <c r="J150" s="67"/>
    </row>
    <row r="151" spans="1:10" x14ac:dyDescent="0.2">
      <c r="A151" s="7">
        <v>141</v>
      </c>
      <c r="B151" s="12" t="s">
        <v>283</v>
      </c>
      <c r="C151" s="29" t="s">
        <v>284</v>
      </c>
      <c r="D151" s="45">
        <f t="shared" si="4"/>
        <v>27965811</v>
      </c>
      <c r="E151" s="45">
        <v>27965811</v>
      </c>
      <c r="F151" s="45">
        <v>0</v>
      </c>
      <c r="G151" s="45">
        <v>0</v>
      </c>
      <c r="H151" s="45">
        <v>0</v>
      </c>
      <c r="I151" s="45">
        <v>0</v>
      </c>
      <c r="J151" s="67"/>
    </row>
    <row r="152" spans="1:10" x14ac:dyDescent="0.2">
      <c r="A152" s="7">
        <v>142</v>
      </c>
      <c r="B152" s="12" t="s">
        <v>285</v>
      </c>
      <c r="C152" s="29" t="s">
        <v>286</v>
      </c>
      <c r="D152" s="45">
        <f t="shared" si="4"/>
        <v>0</v>
      </c>
      <c r="E152" s="45">
        <v>0</v>
      </c>
      <c r="F152" s="45">
        <v>0</v>
      </c>
      <c r="G152" s="45">
        <v>0</v>
      </c>
      <c r="H152" s="45">
        <v>0</v>
      </c>
      <c r="I152" s="45">
        <v>0</v>
      </c>
      <c r="J152" s="67"/>
    </row>
    <row r="153" spans="1:10" x14ac:dyDescent="0.2">
      <c r="A153" s="7">
        <v>143</v>
      </c>
      <c r="B153" s="14" t="s">
        <v>287</v>
      </c>
      <c r="C153" s="31" t="s">
        <v>288</v>
      </c>
      <c r="D153" s="45">
        <f t="shared" si="4"/>
        <v>0</v>
      </c>
      <c r="E153" s="45">
        <v>0</v>
      </c>
      <c r="F153" s="45">
        <v>0</v>
      </c>
      <c r="G153" s="45">
        <v>0</v>
      </c>
      <c r="H153" s="45">
        <v>0</v>
      </c>
      <c r="I153" s="45">
        <v>0</v>
      </c>
      <c r="J153" s="67"/>
    </row>
    <row r="154" spans="1:10" x14ac:dyDescent="0.2">
      <c r="A154" s="7">
        <v>144</v>
      </c>
      <c r="B154" s="11" t="s">
        <v>289</v>
      </c>
      <c r="C154" s="31" t="s">
        <v>290</v>
      </c>
      <c r="D154" s="45">
        <f t="shared" si="4"/>
        <v>197016108</v>
      </c>
      <c r="E154" s="45">
        <v>16460675</v>
      </c>
      <c r="F154" s="45">
        <v>0</v>
      </c>
      <c r="G154" s="45">
        <v>39097842</v>
      </c>
      <c r="H154" s="45">
        <v>8163614</v>
      </c>
      <c r="I154" s="45">
        <v>141457591</v>
      </c>
      <c r="J154" s="67"/>
    </row>
    <row r="155" spans="1:10" x14ac:dyDescent="0.2">
      <c r="A155" s="7">
        <v>145</v>
      </c>
      <c r="B155" s="12" t="s">
        <v>291</v>
      </c>
      <c r="C155" s="29" t="s">
        <v>292</v>
      </c>
      <c r="D155" s="45">
        <f t="shared" si="4"/>
        <v>0</v>
      </c>
      <c r="E155" s="45">
        <v>0</v>
      </c>
      <c r="F155" s="45">
        <v>0</v>
      </c>
      <c r="G155" s="45">
        <v>0</v>
      </c>
      <c r="H155" s="45">
        <v>0</v>
      </c>
      <c r="I155" s="45">
        <v>0</v>
      </c>
      <c r="J155" s="67"/>
    </row>
    <row r="156" spans="1:10" x14ac:dyDescent="0.2">
      <c r="A156" s="7">
        <v>146</v>
      </c>
      <c r="B156" s="8" t="s">
        <v>293</v>
      </c>
      <c r="C156" s="30" t="s">
        <v>294</v>
      </c>
      <c r="D156" s="45">
        <f t="shared" si="4"/>
        <v>34099111</v>
      </c>
      <c r="E156" s="45">
        <v>34099111</v>
      </c>
      <c r="F156" s="45">
        <v>34099111</v>
      </c>
      <c r="G156" s="45">
        <v>0</v>
      </c>
      <c r="H156" s="45">
        <v>0</v>
      </c>
      <c r="I156" s="45">
        <v>0</v>
      </c>
      <c r="J156" s="67"/>
    </row>
    <row r="157" spans="1:10" x14ac:dyDescent="0.2">
      <c r="A157" s="7">
        <v>147</v>
      </c>
      <c r="B157" s="8" t="s">
        <v>295</v>
      </c>
      <c r="C157" s="30" t="s">
        <v>296</v>
      </c>
      <c r="D157" s="45">
        <f t="shared" si="4"/>
        <v>496525</v>
      </c>
      <c r="E157" s="45">
        <v>496525</v>
      </c>
      <c r="F157" s="45">
        <v>0</v>
      </c>
      <c r="G157" s="45">
        <v>0</v>
      </c>
      <c r="H157" s="45">
        <v>0</v>
      </c>
      <c r="I157" s="45">
        <v>0</v>
      </c>
      <c r="J157" s="67"/>
    </row>
    <row r="158" spans="1:10" ht="12.75" x14ac:dyDescent="0.2">
      <c r="A158" s="7">
        <v>148</v>
      </c>
      <c r="B158" s="25" t="s">
        <v>297</v>
      </c>
      <c r="C158" s="26" t="s">
        <v>298</v>
      </c>
      <c r="D158" s="45">
        <f t="shared" si="4"/>
        <v>0</v>
      </c>
      <c r="E158" s="45">
        <v>0</v>
      </c>
      <c r="F158" s="45">
        <v>0</v>
      </c>
      <c r="G158" s="45">
        <v>0</v>
      </c>
      <c r="H158" s="45">
        <v>0</v>
      </c>
      <c r="I158" s="45">
        <v>0</v>
      </c>
      <c r="J158" s="67"/>
    </row>
  </sheetData>
  <mergeCells count="12">
    <mergeCell ref="A10:C10"/>
    <mergeCell ref="A2:I2"/>
    <mergeCell ref="A4:A6"/>
    <mergeCell ref="B4:B6"/>
    <mergeCell ref="C4:C6"/>
    <mergeCell ref="D4:I4"/>
    <mergeCell ref="D5:D6"/>
    <mergeCell ref="E5:F5"/>
    <mergeCell ref="G5:H5"/>
    <mergeCell ref="I5:I6"/>
    <mergeCell ref="A8:C8"/>
    <mergeCell ref="A9:C9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59"/>
  <sheetViews>
    <sheetView zoomScale="110" zoomScaleNormal="110" workbookViewId="0">
      <pane xSplit="3" ySplit="9" topLeftCell="D10" activePane="bottomRight" state="frozen"/>
      <selection pane="topRight" activeCell="D1" sqref="D1"/>
      <selection pane="bottomLeft" activeCell="A9" sqref="A9"/>
      <selection pane="bottomRight" activeCell="G11" sqref="G11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4.5703125" style="2" customWidth="1"/>
    <col min="4" max="4" width="12" style="61" customWidth="1"/>
    <col min="5" max="11" width="11" style="3" customWidth="1"/>
    <col min="12" max="16384" width="9.140625" style="3"/>
  </cols>
  <sheetData>
    <row r="2" spans="1:11" ht="30" customHeight="1" x14ac:dyDescent="0.2">
      <c r="A2" s="264" t="s">
        <v>343</v>
      </c>
      <c r="B2" s="264"/>
      <c r="C2" s="264"/>
      <c r="D2" s="265"/>
      <c r="E2" s="265"/>
      <c r="F2" s="265"/>
      <c r="G2" s="265"/>
      <c r="H2" s="265"/>
      <c r="I2" s="265"/>
      <c r="J2" s="265"/>
      <c r="K2" s="265"/>
    </row>
    <row r="3" spans="1:11" x14ac:dyDescent="0.2">
      <c r="C3" s="4"/>
      <c r="D3" s="56"/>
      <c r="K3" s="3" t="s">
        <v>327</v>
      </c>
    </row>
    <row r="4" spans="1:11" s="5" customFormat="1" ht="24.75" customHeight="1" x14ac:dyDescent="0.2">
      <c r="A4" s="259" t="s">
        <v>0</v>
      </c>
      <c r="B4" s="259" t="s">
        <v>1</v>
      </c>
      <c r="C4" s="259" t="s">
        <v>2</v>
      </c>
      <c r="D4" s="266" t="s">
        <v>300</v>
      </c>
      <c r="E4" s="268" t="s">
        <v>301</v>
      </c>
      <c r="F4" s="268"/>
      <c r="G4" s="268"/>
      <c r="H4" s="268"/>
      <c r="I4" s="268"/>
      <c r="J4" s="268"/>
      <c r="K4" s="268"/>
    </row>
    <row r="5" spans="1:11" ht="51.75" customHeight="1" x14ac:dyDescent="0.2">
      <c r="A5" s="260"/>
      <c r="B5" s="260"/>
      <c r="C5" s="260"/>
      <c r="D5" s="267"/>
      <c r="E5" s="38" t="s">
        <v>302</v>
      </c>
      <c r="F5" s="38" t="s">
        <v>303</v>
      </c>
      <c r="G5" s="37" t="s">
        <v>304</v>
      </c>
      <c r="H5" s="37" t="s">
        <v>305</v>
      </c>
      <c r="I5" s="37" t="s">
        <v>306</v>
      </c>
      <c r="J5" s="37" t="s">
        <v>307</v>
      </c>
      <c r="K5" s="37" t="s">
        <v>308</v>
      </c>
    </row>
    <row r="6" spans="1:11" ht="12.75" customHeight="1" x14ac:dyDescent="0.2">
      <c r="A6" s="199">
        <v>1</v>
      </c>
      <c r="B6" s="199">
        <v>2</v>
      </c>
      <c r="C6" s="199">
        <v>3</v>
      </c>
      <c r="D6" s="207">
        <v>4</v>
      </c>
      <c r="E6" s="111">
        <v>5</v>
      </c>
      <c r="F6" s="111">
        <v>6</v>
      </c>
      <c r="G6" s="209">
        <v>7</v>
      </c>
      <c r="H6" s="209">
        <v>8</v>
      </c>
      <c r="I6" s="209">
        <v>9</v>
      </c>
      <c r="J6" s="209">
        <v>10</v>
      </c>
      <c r="K6" s="209">
        <v>11</v>
      </c>
    </row>
    <row r="7" spans="1:11" ht="12.75" customHeight="1" x14ac:dyDescent="0.2">
      <c r="A7" s="244" t="s">
        <v>300</v>
      </c>
      <c r="B7" s="244"/>
      <c r="C7" s="244"/>
      <c r="D7" s="79">
        <f>D8+D9</f>
        <v>1768796866</v>
      </c>
      <c r="E7" s="79">
        <f t="shared" ref="E7:K7" si="0">E8+E9</f>
        <v>473553293</v>
      </c>
      <c r="F7" s="79">
        <f t="shared" si="0"/>
        <v>231444342</v>
      </c>
      <c r="G7" s="79">
        <f t="shared" si="0"/>
        <v>350490510</v>
      </c>
      <c r="H7" s="79">
        <f t="shared" si="0"/>
        <v>204382786</v>
      </c>
      <c r="I7" s="79">
        <f t="shared" si="0"/>
        <v>134608572</v>
      </c>
      <c r="J7" s="79">
        <f t="shared" si="0"/>
        <v>51908974</v>
      </c>
      <c r="K7" s="79">
        <f t="shared" si="0"/>
        <v>322408389</v>
      </c>
    </row>
    <row r="8" spans="1:11" ht="12.75" customHeight="1" x14ac:dyDescent="0.2">
      <c r="A8" s="241" t="s">
        <v>299</v>
      </c>
      <c r="B8" s="242"/>
      <c r="C8" s="243"/>
      <c r="D8" s="77">
        <f>E8+F8+G8+H8+I8+J8+K8</f>
        <v>18150426</v>
      </c>
      <c r="E8" s="75">
        <v>3431113</v>
      </c>
      <c r="F8" s="75">
        <v>14711596</v>
      </c>
      <c r="G8" s="78">
        <v>6772</v>
      </c>
      <c r="H8" s="103">
        <v>0</v>
      </c>
      <c r="I8" s="103">
        <v>14</v>
      </c>
      <c r="J8" s="103">
        <v>48</v>
      </c>
      <c r="K8" s="103">
        <v>883</v>
      </c>
    </row>
    <row r="9" spans="1:11" ht="12.75" customHeight="1" x14ac:dyDescent="0.2">
      <c r="A9" s="241" t="s">
        <v>364</v>
      </c>
      <c r="B9" s="242"/>
      <c r="C9" s="243"/>
      <c r="D9" s="80">
        <f>SUM(D10:D157)</f>
        <v>1750646440</v>
      </c>
      <c r="E9" s="79">
        <f t="shared" ref="E9:K9" si="1">SUM(E10:E157)</f>
        <v>470122180</v>
      </c>
      <c r="F9" s="79">
        <f t="shared" si="1"/>
        <v>216732746</v>
      </c>
      <c r="G9" s="79">
        <f t="shared" si="1"/>
        <v>350483738</v>
      </c>
      <c r="H9" s="79">
        <f t="shared" si="1"/>
        <v>204382786</v>
      </c>
      <c r="I9" s="79">
        <f t="shared" si="1"/>
        <v>134608558</v>
      </c>
      <c r="J9" s="79">
        <f t="shared" si="1"/>
        <v>51908926</v>
      </c>
      <c r="K9" s="79">
        <f t="shared" si="1"/>
        <v>322407506</v>
      </c>
    </row>
    <row r="10" spans="1:11" ht="12" customHeight="1" x14ac:dyDescent="0.2">
      <c r="A10" s="7">
        <v>1</v>
      </c>
      <c r="B10" s="8" t="s">
        <v>3</v>
      </c>
      <c r="C10" s="9" t="s">
        <v>4</v>
      </c>
      <c r="D10" s="81">
        <f t="shared" ref="D10:D41" si="2">E10+F10+G10+H10+I10+J10+K10</f>
        <v>1991005</v>
      </c>
      <c r="E10" s="10">
        <v>0</v>
      </c>
      <c r="F10" s="10">
        <v>0</v>
      </c>
      <c r="G10" s="10">
        <v>1318385</v>
      </c>
      <c r="H10" s="10">
        <v>672620</v>
      </c>
      <c r="I10" s="10">
        <v>0</v>
      </c>
      <c r="J10" s="10">
        <v>0</v>
      </c>
      <c r="K10" s="10">
        <v>0</v>
      </c>
    </row>
    <row r="11" spans="1:11" x14ac:dyDescent="0.2">
      <c r="A11" s="7">
        <v>2</v>
      </c>
      <c r="B11" s="11" t="s">
        <v>5</v>
      </c>
      <c r="C11" s="9" t="s">
        <v>6</v>
      </c>
      <c r="D11" s="81">
        <f t="shared" si="2"/>
        <v>2516389</v>
      </c>
      <c r="E11" s="10">
        <v>0</v>
      </c>
      <c r="F11" s="10">
        <v>0</v>
      </c>
      <c r="G11" s="10">
        <v>1629975</v>
      </c>
      <c r="H11" s="10">
        <v>886414</v>
      </c>
      <c r="I11" s="10">
        <v>0</v>
      </c>
      <c r="J11" s="10">
        <v>0</v>
      </c>
      <c r="K11" s="10">
        <v>0</v>
      </c>
    </row>
    <row r="12" spans="1:11" x14ac:dyDescent="0.2">
      <c r="A12" s="7">
        <v>3</v>
      </c>
      <c r="B12" s="12" t="s">
        <v>7</v>
      </c>
      <c r="C12" s="13" t="s">
        <v>8</v>
      </c>
      <c r="D12" s="82">
        <f t="shared" si="2"/>
        <v>16535288</v>
      </c>
      <c r="E12" s="10">
        <v>7058954</v>
      </c>
      <c r="F12" s="10">
        <v>0</v>
      </c>
      <c r="G12" s="10">
        <v>5000812</v>
      </c>
      <c r="H12" s="10">
        <v>2716355</v>
      </c>
      <c r="I12" s="10">
        <v>1759167</v>
      </c>
      <c r="J12" s="10">
        <v>0</v>
      </c>
      <c r="K12" s="10">
        <v>0</v>
      </c>
    </row>
    <row r="13" spans="1:11" ht="14.25" customHeight="1" x14ac:dyDescent="0.2">
      <c r="A13" s="7">
        <v>4</v>
      </c>
      <c r="B13" s="8" t="s">
        <v>9</v>
      </c>
      <c r="C13" s="9" t="s">
        <v>10</v>
      </c>
      <c r="D13" s="81">
        <f t="shared" si="2"/>
        <v>2128799</v>
      </c>
      <c r="E13" s="10">
        <v>0</v>
      </c>
      <c r="F13" s="10">
        <v>0</v>
      </c>
      <c r="G13" s="10">
        <v>1050069</v>
      </c>
      <c r="H13" s="10">
        <v>1078730</v>
      </c>
      <c r="I13" s="10">
        <v>0</v>
      </c>
      <c r="J13" s="10">
        <v>0</v>
      </c>
      <c r="K13" s="10">
        <v>0</v>
      </c>
    </row>
    <row r="14" spans="1:11" x14ac:dyDescent="0.2">
      <c r="A14" s="7">
        <v>5</v>
      </c>
      <c r="B14" s="8" t="s">
        <v>11</v>
      </c>
      <c r="C14" s="9" t="s">
        <v>12</v>
      </c>
      <c r="D14" s="81">
        <f t="shared" si="2"/>
        <v>2138640</v>
      </c>
      <c r="E14" s="10">
        <v>0</v>
      </c>
      <c r="F14" s="10">
        <v>0</v>
      </c>
      <c r="G14" s="10">
        <v>1216464</v>
      </c>
      <c r="H14" s="10">
        <v>922176</v>
      </c>
      <c r="I14" s="10">
        <v>0</v>
      </c>
      <c r="J14" s="10">
        <v>0</v>
      </c>
      <c r="K14" s="10">
        <v>0</v>
      </c>
    </row>
    <row r="15" spans="1:11" x14ac:dyDescent="0.2">
      <c r="A15" s="7">
        <v>6</v>
      </c>
      <c r="B15" s="12" t="s">
        <v>13</v>
      </c>
      <c r="C15" s="13" t="s">
        <v>14</v>
      </c>
      <c r="D15" s="82">
        <f t="shared" si="2"/>
        <v>52582073</v>
      </c>
      <c r="E15" s="10">
        <v>9491026</v>
      </c>
      <c r="F15" s="10">
        <v>1998416</v>
      </c>
      <c r="G15" s="10">
        <v>7761694</v>
      </c>
      <c r="H15" s="10">
        <v>3859529</v>
      </c>
      <c r="I15" s="10">
        <v>5715237</v>
      </c>
      <c r="J15" s="10">
        <v>0</v>
      </c>
      <c r="K15" s="10">
        <v>23756171</v>
      </c>
    </row>
    <row r="16" spans="1:11" x14ac:dyDescent="0.2">
      <c r="A16" s="7">
        <v>7</v>
      </c>
      <c r="B16" s="14" t="s">
        <v>15</v>
      </c>
      <c r="C16" s="15" t="s">
        <v>16</v>
      </c>
      <c r="D16" s="83">
        <f t="shared" si="2"/>
        <v>18982349</v>
      </c>
      <c r="E16" s="10">
        <v>11283793</v>
      </c>
      <c r="F16" s="10">
        <v>0</v>
      </c>
      <c r="G16" s="10">
        <v>0</v>
      </c>
      <c r="H16" s="10">
        <v>2794034</v>
      </c>
      <c r="I16" s="10">
        <v>0</v>
      </c>
      <c r="J16" s="10">
        <v>0</v>
      </c>
      <c r="K16" s="10">
        <v>4904522</v>
      </c>
    </row>
    <row r="17" spans="1:11" x14ac:dyDescent="0.2">
      <c r="A17" s="7">
        <v>8</v>
      </c>
      <c r="B17" s="12" t="s">
        <v>17</v>
      </c>
      <c r="C17" s="13" t="s">
        <v>18</v>
      </c>
      <c r="D17" s="82">
        <f t="shared" si="2"/>
        <v>50784</v>
      </c>
      <c r="E17" s="10">
        <v>0</v>
      </c>
      <c r="F17" s="10">
        <v>0</v>
      </c>
      <c r="G17" s="10">
        <v>0</v>
      </c>
      <c r="H17" s="10">
        <v>50784</v>
      </c>
      <c r="I17" s="10">
        <v>0</v>
      </c>
      <c r="J17" s="10">
        <v>0</v>
      </c>
      <c r="K17" s="10">
        <v>0</v>
      </c>
    </row>
    <row r="18" spans="1:11" x14ac:dyDescent="0.2">
      <c r="A18" s="7">
        <v>9</v>
      </c>
      <c r="B18" s="12" t="s">
        <v>19</v>
      </c>
      <c r="C18" s="13" t="s">
        <v>20</v>
      </c>
      <c r="D18" s="82">
        <f t="shared" si="2"/>
        <v>2481850</v>
      </c>
      <c r="E18" s="10">
        <v>0</v>
      </c>
      <c r="F18" s="10">
        <v>0</v>
      </c>
      <c r="G18" s="10">
        <v>1715575</v>
      </c>
      <c r="H18" s="10">
        <v>766275</v>
      </c>
      <c r="I18" s="10">
        <v>0</v>
      </c>
      <c r="J18" s="10">
        <v>0</v>
      </c>
      <c r="K18" s="10">
        <v>0</v>
      </c>
    </row>
    <row r="19" spans="1:11" x14ac:dyDescent="0.2">
      <c r="A19" s="7">
        <v>10</v>
      </c>
      <c r="B19" s="12" t="s">
        <v>21</v>
      </c>
      <c r="C19" s="13" t="s">
        <v>22</v>
      </c>
      <c r="D19" s="82">
        <f t="shared" si="2"/>
        <v>2773891</v>
      </c>
      <c r="E19" s="10">
        <v>0</v>
      </c>
      <c r="F19" s="10">
        <v>0</v>
      </c>
      <c r="G19" s="10">
        <v>1799617</v>
      </c>
      <c r="H19" s="10">
        <v>974274</v>
      </c>
      <c r="I19" s="10">
        <v>0</v>
      </c>
      <c r="J19" s="10">
        <v>0</v>
      </c>
      <c r="K19" s="10">
        <v>0</v>
      </c>
    </row>
    <row r="20" spans="1:11" x14ac:dyDescent="0.2">
      <c r="A20" s="7">
        <v>11</v>
      </c>
      <c r="B20" s="12" t="s">
        <v>23</v>
      </c>
      <c r="C20" s="13" t="s">
        <v>24</v>
      </c>
      <c r="D20" s="82">
        <f t="shared" si="2"/>
        <v>2624047</v>
      </c>
      <c r="E20" s="10">
        <v>0</v>
      </c>
      <c r="F20" s="10">
        <v>0</v>
      </c>
      <c r="G20" s="10">
        <v>1856401</v>
      </c>
      <c r="H20" s="10">
        <v>767646</v>
      </c>
      <c r="I20" s="10">
        <v>0</v>
      </c>
      <c r="J20" s="10">
        <v>0</v>
      </c>
      <c r="K20" s="10">
        <v>0</v>
      </c>
    </row>
    <row r="21" spans="1:11" x14ac:dyDescent="0.2">
      <c r="A21" s="7">
        <v>12</v>
      </c>
      <c r="B21" s="12" t="s">
        <v>25</v>
      </c>
      <c r="C21" s="13" t="s">
        <v>26</v>
      </c>
      <c r="D21" s="82">
        <f t="shared" si="2"/>
        <v>4596675</v>
      </c>
      <c r="E21" s="10">
        <v>0</v>
      </c>
      <c r="F21" s="10">
        <v>0</v>
      </c>
      <c r="G21" s="10">
        <v>2858607</v>
      </c>
      <c r="H21" s="10">
        <v>1738068</v>
      </c>
      <c r="I21" s="10">
        <v>0</v>
      </c>
      <c r="J21" s="10">
        <v>0</v>
      </c>
      <c r="K21" s="10">
        <v>0</v>
      </c>
    </row>
    <row r="22" spans="1:11" x14ac:dyDescent="0.2">
      <c r="A22" s="7">
        <v>13</v>
      </c>
      <c r="B22" s="8" t="s">
        <v>27</v>
      </c>
      <c r="C22" s="13" t="s">
        <v>28</v>
      </c>
      <c r="D22" s="82">
        <f t="shared" si="2"/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</row>
    <row r="23" spans="1:11" x14ac:dyDescent="0.2">
      <c r="A23" s="7">
        <v>14</v>
      </c>
      <c r="B23" s="8" t="s">
        <v>29</v>
      </c>
      <c r="C23" s="9" t="s">
        <v>30</v>
      </c>
      <c r="D23" s="81">
        <f t="shared" si="2"/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</row>
    <row r="24" spans="1:11" x14ac:dyDescent="0.2">
      <c r="A24" s="7">
        <v>15</v>
      </c>
      <c r="B24" s="12" t="s">
        <v>31</v>
      </c>
      <c r="C24" s="13" t="s">
        <v>32</v>
      </c>
      <c r="D24" s="82">
        <f t="shared" si="2"/>
        <v>1216787</v>
      </c>
      <c r="E24" s="10">
        <v>0</v>
      </c>
      <c r="F24" s="10">
        <v>0</v>
      </c>
      <c r="G24" s="10">
        <v>66005</v>
      </c>
      <c r="H24" s="10">
        <v>1150782</v>
      </c>
      <c r="I24" s="10">
        <v>0</v>
      </c>
      <c r="J24" s="10">
        <v>0</v>
      </c>
      <c r="K24" s="10">
        <v>0</v>
      </c>
    </row>
    <row r="25" spans="1:11" x14ac:dyDescent="0.2">
      <c r="A25" s="7">
        <v>16</v>
      </c>
      <c r="B25" s="12" t="s">
        <v>33</v>
      </c>
      <c r="C25" s="13" t="s">
        <v>34</v>
      </c>
      <c r="D25" s="82">
        <f t="shared" si="2"/>
        <v>1318882</v>
      </c>
      <c r="E25" s="10">
        <v>0</v>
      </c>
      <c r="F25" s="10">
        <v>0</v>
      </c>
      <c r="G25" s="10">
        <v>0</v>
      </c>
      <c r="H25" s="10">
        <v>1318882</v>
      </c>
      <c r="I25" s="10">
        <v>0</v>
      </c>
      <c r="J25" s="10">
        <v>0</v>
      </c>
      <c r="K25" s="10">
        <v>0</v>
      </c>
    </row>
    <row r="26" spans="1:11" x14ac:dyDescent="0.2">
      <c r="A26" s="7">
        <v>17</v>
      </c>
      <c r="B26" s="12" t="s">
        <v>35</v>
      </c>
      <c r="C26" s="13" t="s">
        <v>36</v>
      </c>
      <c r="D26" s="82">
        <f t="shared" si="2"/>
        <v>10258784</v>
      </c>
      <c r="E26" s="10">
        <v>3595475</v>
      </c>
      <c r="F26" s="10">
        <v>0</v>
      </c>
      <c r="G26" s="10">
        <v>4552666</v>
      </c>
      <c r="H26" s="10">
        <v>2110643</v>
      </c>
      <c r="I26" s="10">
        <v>0</v>
      </c>
      <c r="J26" s="10">
        <v>0</v>
      </c>
      <c r="K26" s="10">
        <v>0</v>
      </c>
    </row>
    <row r="27" spans="1:11" x14ac:dyDescent="0.2">
      <c r="A27" s="7">
        <v>18</v>
      </c>
      <c r="B27" s="12" t="s">
        <v>37</v>
      </c>
      <c r="C27" s="13" t="s">
        <v>38</v>
      </c>
      <c r="D27" s="82">
        <f t="shared" si="2"/>
        <v>60864869</v>
      </c>
      <c r="E27" s="10">
        <v>6869829</v>
      </c>
      <c r="F27" s="10">
        <v>6426032</v>
      </c>
      <c r="G27" s="10">
        <v>12643823</v>
      </c>
      <c r="H27" s="10">
        <v>3936372</v>
      </c>
      <c r="I27" s="10">
        <v>1975051</v>
      </c>
      <c r="J27" s="10">
        <v>0</v>
      </c>
      <c r="K27" s="10">
        <v>29013762</v>
      </c>
    </row>
    <row r="28" spans="1:11" x14ac:dyDescent="0.2">
      <c r="A28" s="7">
        <v>19</v>
      </c>
      <c r="B28" s="8" t="s">
        <v>39</v>
      </c>
      <c r="C28" s="9" t="s">
        <v>40</v>
      </c>
      <c r="D28" s="81">
        <f t="shared" si="2"/>
        <v>1014641</v>
      </c>
      <c r="E28" s="10">
        <v>0</v>
      </c>
      <c r="F28" s="10">
        <v>0</v>
      </c>
      <c r="G28" s="10">
        <v>483574</v>
      </c>
      <c r="H28" s="10">
        <v>531067</v>
      </c>
      <c r="I28" s="10">
        <v>0</v>
      </c>
      <c r="J28" s="10">
        <v>0</v>
      </c>
      <c r="K28" s="10">
        <v>0</v>
      </c>
    </row>
    <row r="29" spans="1:11" x14ac:dyDescent="0.2">
      <c r="A29" s="7">
        <v>20</v>
      </c>
      <c r="B29" s="8" t="s">
        <v>41</v>
      </c>
      <c r="C29" s="9" t="s">
        <v>42</v>
      </c>
      <c r="D29" s="81">
        <f t="shared" si="2"/>
        <v>300768</v>
      </c>
      <c r="E29" s="10">
        <v>0</v>
      </c>
      <c r="F29" s="10">
        <v>0</v>
      </c>
      <c r="G29" s="10">
        <v>0</v>
      </c>
      <c r="H29" s="10">
        <v>300768</v>
      </c>
      <c r="I29" s="10">
        <v>0</v>
      </c>
      <c r="J29" s="10">
        <v>0</v>
      </c>
      <c r="K29" s="10">
        <v>0</v>
      </c>
    </row>
    <row r="30" spans="1:11" x14ac:dyDescent="0.2">
      <c r="A30" s="7">
        <v>21</v>
      </c>
      <c r="B30" s="8" t="s">
        <v>43</v>
      </c>
      <c r="C30" s="9" t="s">
        <v>44</v>
      </c>
      <c r="D30" s="81">
        <f t="shared" si="2"/>
        <v>10762701</v>
      </c>
      <c r="E30" s="28">
        <v>1562394</v>
      </c>
      <c r="F30" s="28">
        <v>0</v>
      </c>
      <c r="G30" s="28">
        <v>5722283</v>
      </c>
      <c r="H30" s="28">
        <v>3192537</v>
      </c>
      <c r="I30" s="28">
        <v>285487</v>
      </c>
      <c r="J30" s="28">
        <v>0</v>
      </c>
      <c r="K30" s="28">
        <v>0</v>
      </c>
    </row>
    <row r="31" spans="1:11" x14ac:dyDescent="0.2">
      <c r="A31" s="7">
        <v>22</v>
      </c>
      <c r="B31" s="8" t="s">
        <v>45</v>
      </c>
      <c r="C31" s="9" t="s">
        <v>46</v>
      </c>
      <c r="D31" s="81">
        <f t="shared" si="2"/>
        <v>19999609</v>
      </c>
      <c r="E31" s="10">
        <v>4455718</v>
      </c>
      <c r="F31" s="10">
        <v>0</v>
      </c>
      <c r="G31" s="10">
        <v>8260471</v>
      </c>
      <c r="H31" s="10">
        <v>2629813</v>
      </c>
      <c r="I31" s="10">
        <v>1063352</v>
      </c>
      <c r="J31" s="10">
        <v>0</v>
      </c>
      <c r="K31" s="10">
        <v>3590255</v>
      </c>
    </row>
    <row r="32" spans="1:11" x14ac:dyDescent="0.2">
      <c r="A32" s="7">
        <v>23</v>
      </c>
      <c r="B32" s="12" t="s">
        <v>47</v>
      </c>
      <c r="C32" s="13" t="s">
        <v>48</v>
      </c>
      <c r="D32" s="82">
        <f t="shared" si="2"/>
        <v>1930301</v>
      </c>
      <c r="E32" s="10">
        <v>0</v>
      </c>
      <c r="F32" s="10">
        <v>0</v>
      </c>
      <c r="G32" s="10">
        <v>1248785</v>
      </c>
      <c r="H32" s="10">
        <v>681516</v>
      </c>
      <c r="I32" s="10">
        <v>0</v>
      </c>
      <c r="J32" s="10">
        <v>0</v>
      </c>
      <c r="K32" s="10">
        <v>0</v>
      </c>
    </row>
    <row r="33" spans="1:11" ht="12" customHeight="1" x14ac:dyDescent="0.2">
      <c r="A33" s="7">
        <v>24</v>
      </c>
      <c r="B33" s="12" t="s">
        <v>49</v>
      </c>
      <c r="C33" s="13" t="s">
        <v>50</v>
      </c>
      <c r="D33" s="82">
        <f t="shared" si="2"/>
        <v>9444383</v>
      </c>
      <c r="E33" s="10">
        <v>0</v>
      </c>
      <c r="F33" s="10">
        <v>9444383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</row>
    <row r="34" spans="1:11" ht="24" x14ac:dyDescent="0.2">
      <c r="A34" s="7">
        <v>25</v>
      </c>
      <c r="B34" s="12" t="s">
        <v>51</v>
      </c>
      <c r="C34" s="13" t="s">
        <v>52</v>
      </c>
      <c r="D34" s="82">
        <f t="shared" si="2"/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</row>
    <row r="35" spans="1:11" x14ac:dyDescent="0.2">
      <c r="A35" s="7">
        <v>26</v>
      </c>
      <c r="B35" s="8" t="s">
        <v>53</v>
      </c>
      <c r="C35" s="15" t="s">
        <v>54</v>
      </c>
      <c r="D35" s="83">
        <f t="shared" si="2"/>
        <v>39664358</v>
      </c>
      <c r="E35" s="10">
        <v>6727789</v>
      </c>
      <c r="F35" s="10">
        <v>7550994</v>
      </c>
      <c r="G35" s="10">
        <v>13715866</v>
      </c>
      <c r="H35" s="10">
        <v>8119084</v>
      </c>
      <c r="I35" s="10">
        <v>3550625</v>
      </c>
      <c r="J35" s="10">
        <v>0</v>
      </c>
      <c r="K35" s="10">
        <v>0</v>
      </c>
    </row>
    <row r="36" spans="1:11" x14ac:dyDescent="0.2">
      <c r="A36" s="7">
        <v>27</v>
      </c>
      <c r="B36" s="12" t="s">
        <v>55</v>
      </c>
      <c r="C36" s="13" t="s">
        <v>56</v>
      </c>
      <c r="D36" s="82">
        <f t="shared" si="2"/>
        <v>65617199</v>
      </c>
      <c r="E36" s="10">
        <v>3305033</v>
      </c>
      <c r="F36" s="10">
        <v>0</v>
      </c>
      <c r="G36" s="10">
        <v>13175162</v>
      </c>
      <c r="H36" s="10">
        <v>9182293</v>
      </c>
      <c r="I36" s="10">
        <v>0</v>
      </c>
      <c r="J36" s="10">
        <v>0</v>
      </c>
      <c r="K36" s="10">
        <v>39954711</v>
      </c>
    </row>
    <row r="37" spans="1:11" ht="24" customHeight="1" x14ac:dyDescent="0.2">
      <c r="A37" s="7">
        <v>28</v>
      </c>
      <c r="B37" s="12" t="s">
        <v>57</v>
      </c>
      <c r="C37" s="13" t="s">
        <v>58</v>
      </c>
      <c r="D37" s="82">
        <f t="shared" si="2"/>
        <v>5297769</v>
      </c>
      <c r="E37" s="10">
        <v>0</v>
      </c>
      <c r="F37" s="10">
        <v>0</v>
      </c>
      <c r="G37" s="10">
        <v>3256479</v>
      </c>
      <c r="H37" s="10">
        <v>2041290</v>
      </c>
      <c r="I37" s="10">
        <v>0</v>
      </c>
      <c r="J37" s="10">
        <v>0</v>
      </c>
      <c r="K37" s="10">
        <v>0</v>
      </c>
    </row>
    <row r="38" spans="1:11" ht="12" customHeight="1" x14ac:dyDescent="0.2">
      <c r="A38" s="7">
        <v>29</v>
      </c>
      <c r="B38" s="8" t="s">
        <v>59</v>
      </c>
      <c r="C38" s="9" t="s">
        <v>60</v>
      </c>
      <c r="D38" s="81">
        <f t="shared" si="2"/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</row>
    <row r="39" spans="1:11" x14ac:dyDescent="0.2">
      <c r="A39" s="7">
        <v>30</v>
      </c>
      <c r="B39" s="11" t="s">
        <v>61</v>
      </c>
      <c r="C39" s="15" t="s">
        <v>62</v>
      </c>
      <c r="D39" s="83">
        <f t="shared" si="2"/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</row>
    <row r="40" spans="1:11" ht="24" x14ac:dyDescent="0.2">
      <c r="A40" s="7">
        <v>31</v>
      </c>
      <c r="B40" s="8" t="s">
        <v>63</v>
      </c>
      <c r="C40" s="9" t="s">
        <v>64</v>
      </c>
      <c r="D40" s="81">
        <f t="shared" si="2"/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</row>
    <row r="41" spans="1:11" x14ac:dyDescent="0.2">
      <c r="A41" s="7">
        <v>32</v>
      </c>
      <c r="B41" s="12" t="s">
        <v>65</v>
      </c>
      <c r="C41" s="13" t="s">
        <v>66</v>
      </c>
      <c r="D41" s="82">
        <f t="shared" si="2"/>
        <v>1197633</v>
      </c>
      <c r="E41" s="10">
        <v>0</v>
      </c>
      <c r="F41" s="10">
        <v>0</v>
      </c>
      <c r="G41" s="10">
        <v>809095</v>
      </c>
      <c r="H41" s="10">
        <v>388538</v>
      </c>
      <c r="I41" s="10">
        <v>0</v>
      </c>
      <c r="J41" s="10">
        <v>0</v>
      </c>
      <c r="K41" s="10">
        <v>0</v>
      </c>
    </row>
    <row r="42" spans="1:11" x14ac:dyDescent="0.2">
      <c r="A42" s="7">
        <v>33</v>
      </c>
      <c r="B42" s="11" t="s">
        <v>67</v>
      </c>
      <c r="C42" s="9" t="s">
        <v>68</v>
      </c>
      <c r="D42" s="81">
        <f t="shared" ref="D42:D73" si="3">E42+F42+G42+H42+I42+J42+K42</f>
        <v>21513061</v>
      </c>
      <c r="E42" s="10">
        <v>7005688</v>
      </c>
      <c r="F42" s="10">
        <v>0</v>
      </c>
      <c r="G42" s="10">
        <v>9079700</v>
      </c>
      <c r="H42" s="10">
        <v>5002090</v>
      </c>
      <c r="I42" s="10">
        <v>425583</v>
      </c>
      <c r="J42" s="10">
        <v>0</v>
      </c>
      <c r="K42" s="10">
        <v>0</v>
      </c>
    </row>
    <row r="43" spans="1:11" x14ac:dyDescent="0.2">
      <c r="A43" s="7">
        <v>34</v>
      </c>
      <c r="B43" s="14" t="s">
        <v>69</v>
      </c>
      <c r="C43" s="15" t="s">
        <v>70</v>
      </c>
      <c r="D43" s="83">
        <f t="shared" si="3"/>
        <v>30837738</v>
      </c>
      <c r="E43" s="28">
        <v>2314229</v>
      </c>
      <c r="F43" s="28">
        <v>0</v>
      </c>
      <c r="G43" s="28">
        <v>13611201</v>
      </c>
      <c r="H43" s="28">
        <v>6451501</v>
      </c>
      <c r="I43" s="28">
        <v>2699510</v>
      </c>
      <c r="J43" s="28">
        <v>0</v>
      </c>
      <c r="K43" s="28">
        <v>5761297</v>
      </c>
    </row>
    <row r="44" spans="1:11" x14ac:dyDescent="0.2">
      <c r="A44" s="7">
        <v>35</v>
      </c>
      <c r="B44" s="8" t="s">
        <v>71</v>
      </c>
      <c r="C44" s="9" t="s">
        <v>72</v>
      </c>
      <c r="D44" s="81">
        <f t="shared" si="3"/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</row>
    <row r="45" spans="1:11" x14ac:dyDescent="0.2">
      <c r="A45" s="7">
        <v>36</v>
      </c>
      <c r="B45" s="11" t="s">
        <v>73</v>
      </c>
      <c r="C45" s="9" t="s">
        <v>74</v>
      </c>
      <c r="D45" s="81">
        <f t="shared" si="3"/>
        <v>1029047</v>
      </c>
      <c r="E45" s="10">
        <v>0</v>
      </c>
      <c r="F45" s="10">
        <v>0</v>
      </c>
      <c r="G45" s="10">
        <v>164665</v>
      </c>
      <c r="H45" s="10">
        <v>864382</v>
      </c>
      <c r="I45" s="10">
        <v>0</v>
      </c>
      <c r="J45" s="10">
        <v>0</v>
      </c>
      <c r="K45" s="10">
        <v>0</v>
      </c>
    </row>
    <row r="46" spans="1:11" x14ac:dyDescent="0.2">
      <c r="A46" s="7">
        <v>37</v>
      </c>
      <c r="B46" s="12" t="s">
        <v>75</v>
      </c>
      <c r="C46" s="13" t="s">
        <v>76</v>
      </c>
      <c r="D46" s="82">
        <f t="shared" si="3"/>
        <v>10671019</v>
      </c>
      <c r="E46" s="10">
        <v>3721843</v>
      </c>
      <c r="F46" s="10">
        <v>0</v>
      </c>
      <c r="G46" s="10">
        <v>3040399</v>
      </c>
      <c r="H46" s="10">
        <v>3204110</v>
      </c>
      <c r="I46" s="10">
        <v>704667</v>
      </c>
      <c r="J46" s="10">
        <v>0</v>
      </c>
      <c r="K46" s="10">
        <v>0</v>
      </c>
    </row>
    <row r="47" spans="1:11" x14ac:dyDescent="0.2">
      <c r="A47" s="7">
        <v>38</v>
      </c>
      <c r="B47" s="11" t="s">
        <v>77</v>
      </c>
      <c r="C47" s="9" t="s">
        <v>78</v>
      </c>
      <c r="D47" s="81">
        <f t="shared" si="3"/>
        <v>3386613</v>
      </c>
      <c r="E47" s="10">
        <v>0</v>
      </c>
      <c r="F47" s="10">
        <v>0</v>
      </c>
      <c r="G47" s="10">
        <v>2243556</v>
      </c>
      <c r="H47" s="10">
        <v>1143057</v>
      </c>
      <c r="I47" s="10">
        <v>0</v>
      </c>
      <c r="J47" s="10">
        <v>0</v>
      </c>
      <c r="K47" s="10">
        <v>0</v>
      </c>
    </row>
    <row r="48" spans="1:11" x14ac:dyDescent="0.2">
      <c r="A48" s="7">
        <v>39</v>
      </c>
      <c r="B48" s="8" t="s">
        <v>79</v>
      </c>
      <c r="C48" s="9" t="s">
        <v>80</v>
      </c>
      <c r="D48" s="81">
        <f t="shared" si="3"/>
        <v>19960313</v>
      </c>
      <c r="E48" s="28">
        <v>7185316</v>
      </c>
      <c r="F48" s="28">
        <v>0</v>
      </c>
      <c r="G48" s="28">
        <v>6731281</v>
      </c>
      <c r="H48" s="28">
        <v>4311639</v>
      </c>
      <c r="I48" s="28">
        <v>1732077</v>
      </c>
      <c r="J48" s="28">
        <v>0</v>
      </c>
      <c r="K48" s="28">
        <v>0</v>
      </c>
    </row>
    <row r="49" spans="1:11" x14ac:dyDescent="0.2">
      <c r="A49" s="7">
        <v>40</v>
      </c>
      <c r="B49" s="16" t="s">
        <v>81</v>
      </c>
      <c r="C49" s="17" t="s">
        <v>82</v>
      </c>
      <c r="D49" s="84">
        <f t="shared" si="3"/>
        <v>1163078</v>
      </c>
      <c r="E49" s="10">
        <v>0</v>
      </c>
      <c r="F49" s="10">
        <v>0</v>
      </c>
      <c r="G49" s="10">
        <v>1163078</v>
      </c>
      <c r="H49" s="10">
        <v>0</v>
      </c>
      <c r="I49" s="10">
        <v>0</v>
      </c>
      <c r="J49" s="10">
        <v>0</v>
      </c>
      <c r="K49" s="10">
        <v>0</v>
      </c>
    </row>
    <row r="50" spans="1:11" x14ac:dyDescent="0.2">
      <c r="A50" s="7">
        <v>41</v>
      </c>
      <c r="B50" s="8" t="s">
        <v>83</v>
      </c>
      <c r="C50" s="9" t="s">
        <v>84</v>
      </c>
      <c r="D50" s="81">
        <f t="shared" si="3"/>
        <v>666763</v>
      </c>
      <c r="E50" s="10">
        <v>0</v>
      </c>
      <c r="F50" s="10">
        <v>0</v>
      </c>
      <c r="G50" s="10">
        <v>0</v>
      </c>
      <c r="H50" s="10">
        <v>666763</v>
      </c>
      <c r="I50" s="10">
        <v>0</v>
      </c>
      <c r="J50" s="10">
        <v>0</v>
      </c>
      <c r="K50" s="10">
        <v>0</v>
      </c>
    </row>
    <row r="51" spans="1:11" x14ac:dyDescent="0.2">
      <c r="A51" s="7">
        <v>42</v>
      </c>
      <c r="B51" s="14" t="s">
        <v>85</v>
      </c>
      <c r="C51" s="15" t="s">
        <v>86</v>
      </c>
      <c r="D51" s="83">
        <f t="shared" si="3"/>
        <v>2207181</v>
      </c>
      <c r="E51" s="10">
        <v>0</v>
      </c>
      <c r="F51" s="10">
        <v>0</v>
      </c>
      <c r="G51" s="10">
        <v>1041490</v>
      </c>
      <c r="H51" s="10">
        <v>1165691</v>
      </c>
      <c r="I51" s="10">
        <v>0</v>
      </c>
      <c r="J51" s="10">
        <v>0</v>
      </c>
      <c r="K51" s="10">
        <v>0</v>
      </c>
    </row>
    <row r="52" spans="1:11" x14ac:dyDescent="0.2">
      <c r="A52" s="7">
        <v>43</v>
      </c>
      <c r="B52" s="12" t="s">
        <v>87</v>
      </c>
      <c r="C52" s="13" t="s">
        <v>88</v>
      </c>
      <c r="D52" s="82">
        <f t="shared" si="3"/>
        <v>577928</v>
      </c>
      <c r="E52" s="10">
        <v>0</v>
      </c>
      <c r="F52" s="10">
        <v>0</v>
      </c>
      <c r="G52" s="10">
        <v>577928</v>
      </c>
      <c r="H52" s="10">
        <v>0</v>
      </c>
      <c r="I52" s="10">
        <v>0</v>
      </c>
      <c r="J52" s="10">
        <v>0</v>
      </c>
      <c r="K52" s="10">
        <v>0</v>
      </c>
    </row>
    <row r="53" spans="1:11" x14ac:dyDescent="0.2">
      <c r="A53" s="7">
        <v>44</v>
      </c>
      <c r="B53" s="11" t="s">
        <v>89</v>
      </c>
      <c r="C53" s="9" t="s">
        <v>90</v>
      </c>
      <c r="D53" s="81">
        <f t="shared" si="3"/>
        <v>4073786</v>
      </c>
      <c r="E53" s="10">
        <v>444961</v>
      </c>
      <c r="F53" s="10">
        <v>0</v>
      </c>
      <c r="G53" s="10">
        <v>1592755</v>
      </c>
      <c r="H53" s="10">
        <v>800955</v>
      </c>
      <c r="I53" s="10">
        <v>296842</v>
      </c>
      <c r="J53" s="10">
        <v>0</v>
      </c>
      <c r="K53" s="10">
        <v>938273</v>
      </c>
    </row>
    <row r="54" spans="1:11" x14ac:dyDescent="0.2">
      <c r="A54" s="7">
        <v>45</v>
      </c>
      <c r="B54" s="12" t="s">
        <v>91</v>
      </c>
      <c r="C54" s="13" t="s">
        <v>92</v>
      </c>
      <c r="D54" s="82">
        <f t="shared" si="3"/>
        <v>20773695</v>
      </c>
      <c r="E54" s="10">
        <v>5019709</v>
      </c>
      <c r="F54" s="10">
        <v>0</v>
      </c>
      <c r="G54" s="10">
        <v>8655484</v>
      </c>
      <c r="H54" s="10">
        <v>5472384</v>
      </c>
      <c r="I54" s="10">
        <v>1626118</v>
      </c>
      <c r="J54" s="10">
        <v>0</v>
      </c>
      <c r="K54" s="10">
        <v>0</v>
      </c>
    </row>
    <row r="55" spans="1:11" x14ac:dyDescent="0.2">
      <c r="A55" s="7">
        <v>46</v>
      </c>
      <c r="B55" s="8" t="s">
        <v>93</v>
      </c>
      <c r="C55" s="9" t="s">
        <v>94</v>
      </c>
      <c r="D55" s="81">
        <f t="shared" si="3"/>
        <v>1082461</v>
      </c>
      <c r="E55" s="10">
        <v>0</v>
      </c>
      <c r="F55" s="10">
        <v>0</v>
      </c>
      <c r="G55" s="10">
        <v>0</v>
      </c>
      <c r="H55" s="10">
        <v>1082461</v>
      </c>
      <c r="I55" s="10">
        <v>0</v>
      </c>
      <c r="J55" s="10">
        <v>0</v>
      </c>
      <c r="K55" s="10">
        <v>0</v>
      </c>
    </row>
    <row r="56" spans="1:11" ht="10.5" customHeight="1" x14ac:dyDescent="0.2">
      <c r="A56" s="7">
        <v>47</v>
      </c>
      <c r="B56" s="8" t="s">
        <v>95</v>
      </c>
      <c r="C56" s="9" t="s">
        <v>96</v>
      </c>
      <c r="D56" s="81">
        <f t="shared" si="3"/>
        <v>18441426</v>
      </c>
      <c r="E56" s="10">
        <v>3333573</v>
      </c>
      <c r="F56" s="10">
        <v>0</v>
      </c>
      <c r="G56" s="10">
        <v>8421537</v>
      </c>
      <c r="H56" s="10">
        <v>3498115</v>
      </c>
      <c r="I56" s="10">
        <v>3188201</v>
      </c>
      <c r="J56" s="10">
        <v>0</v>
      </c>
      <c r="K56" s="10">
        <v>0</v>
      </c>
    </row>
    <row r="57" spans="1:11" x14ac:dyDescent="0.2">
      <c r="A57" s="7">
        <v>48</v>
      </c>
      <c r="B57" s="18" t="s">
        <v>97</v>
      </c>
      <c r="C57" s="19" t="s">
        <v>98</v>
      </c>
      <c r="D57" s="85">
        <f t="shared" si="3"/>
        <v>2248075</v>
      </c>
      <c r="E57" s="10">
        <v>0</v>
      </c>
      <c r="F57" s="10">
        <v>0</v>
      </c>
      <c r="G57" s="10">
        <v>1527468</v>
      </c>
      <c r="H57" s="10">
        <v>720607</v>
      </c>
      <c r="I57" s="10">
        <v>0</v>
      </c>
      <c r="J57" s="10">
        <v>0</v>
      </c>
      <c r="K57" s="10">
        <v>0</v>
      </c>
    </row>
    <row r="58" spans="1:11" x14ac:dyDescent="0.2">
      <c r="A58" s="7">
        <v>49</v>
      </c>
      <c r="B58" s="12" t="s">
        <v>99</v>
      </c>
      <c r="C58" s="13" t="s">
        <v>100</v>
      </c>
      <c r="D58" s="82">
        <f t="shared" si="3"/>
        <v>2282681</v>
      </c>
      <c r="E58" s="10">
        <v>0</v>
      </c>
      <c r="F58" s="10">
        <v>0</v>
      </c>
      <c r="G58" s="10">
        <v>1059554</v>
      </c>
      <c r="H58" s="10">
        <v>1223127</v>
      </c>
      <c r="I58" s="10">
        <v>0</v>
      </c>
      <c r="J58" s="10">
        <v>0</v>
      </c>
      <c r="K58" s="10">
        <v>0</v>
      </c>
    </row>
    <row r="59" spans="1:11" x14ac:dyDescent="0.2">
      <c r="A59" s="7">
        <v>50</v>
      </c>
      <c r="B59" s="11" t="s">
        <v>101</v>
      </c>
      <c r="C59" s="9" t="s">
        <v>102</v>
      </c>
      <c r="D59" s="81">
        <f t="shared" si="3"/>
        <v>5784818</v>
      </c>
      <c r="E59" s="10">
        <v>0</v>
      </c>
      <c r="F59" s="10">
        <v>0</v>
      </c>
      <c r="G59" s="10">
        <v>3563370</v>
      </c>
      <c r="H59" s="10">
        <v>1696794</v>
      </c>
      <c r="I59" s="10">
        <v>524654</v>
      </c>
      <c r="J59" s="10">
        <v>0</v>
      </c>
      <c r="K59" s="10">
        <v>0</v>
      </c>
    </row>
    <row r="60" spans="1:11" ht="15" customHeight="1" x14ac:dyDescent="0.2">
      <c r="A60" s="7">
        <v>51</v>
      </c>
      <c r="B60" s="12" t="s">
        <v>103</v>
      </c>
      <c r="C60" s="13" t="s">
        <v>104</v>
      </c>
      <c r="D60" s="82">
        <f t="shared" si="3"/>
        <v>498083</v>
      </c>
      <c r="E60" s="10">
        <v>0</v>
      </c>
      <c r="F60" s="10">
        <v>0</v>
      </c>
      <c r="G60" s="10">
        <v>0</v>
      </c>
      <c r="H60" s="10">
        <v>498083</v>
      </c>
      <c r="I60" s="10">
        <v>0</v>
      </c>
      <c r="J60" s="10">
        <v>0</v>
      </c>
      <c r="K60" s="10">
        <v>0</v>
      </c>
    </row>
    <row r="61" spans="1:11" x14ac:dyDescent="0.2">
      <c r="A61" s="7">
        <v>52</v>
      </c>
      <c r="B61" s="11" t="s">
        <v>105</v>
      </c>
      <c r="C61" s="9" t="s">
        <v>106</v>
      </c>
      <c r="D61" s="81">
        <f t="shared" si="3"/>
        <v>2010650</v>
      </c>
      <c r="E61" s="10">
        <v>0</v>
      </c>
      <c r="F61" s="10">
        <v>0</v>
      </c>
      <c r="G61" s="10">
        <v>1115450</v>
      </c>
      <c r="H61" s="10">
        <v>895200</v>
      </c>
      <c r="I61" s="10">
        <v>0</v>
      </c>
      <c r="J61" s="10">
        <v>0</v>
      </c>
      <c r="K61" s="10">
        <v>0</v>
      </c>
    </row>
    <row r="62" spans="1:11" x14ac:dyDescent="0.2">
      <c r="A62" s="7">
        <v>53</v>
      </c>
      <c r="B62" s="12" t="s">
        <v>107</v>
      </c>
      <c r="C62" s="13" t="s">
        <v>108</v>
      </c>
      <c r="D62" s="82">
        <f t="shared" si="3"/>
        <v>4440576</v>
      </c>
      <c r="E62" s="10">
        <v>0</v>
      </c>
      <c r="F62" s="10">
        <v>0</v>
      </c>
      <c r="G62" s="10">
        <v>3095461</v>
      </c>
      <c r="H62" s="10">
        <v>1345115</v>
      </c>
      <c r="I62" s="10">
        <v>0</v>
      </c>
      <c r="J62" s="10">
        <v>0</v>
      </c>
      <c r="K62" s="10">
        <v>0</v>
      </c>
    </row>
    <row r="63" spans="1:11" x14ac:dyDescent="0.2">
      <c r="A63" s="7">
        <v>54</v>
      </c>
      <c r="B63" s="12" t="s">
        <v>109</v>
      </c>
      <c r="C63" s="13" t="s">
        <v>110</v>
      </c>
      <c r="D63" s="82">
        <f t="shared" si="3"/>
        <v>18861290</v>
      </c>
      <c r="E63" s="10">
        <v>2224685</v>
      </c>
      <c r="F63" s="10">
        <v>0</v>
      </c>
      <c r="G63" s="10">
        <v>9716286</v>
      </c>
      <c r="H63" s="10">
        <v>3994719</v>
      </c>
      <c r="I63" s="10">
        <v>2925600</v>
      </c>
      <c r="J63" s="10">
        <v>0</v>
      </c>
      <c r="K63" s="10">
        <v>0</v>
      </c>
    </row>
    <row r="64" spans="1:11" x14ac:dyDescent="0.2">
      <c r="A64" s="7">
        <v>55</v>
      </c>
      <c r="B64" s="12" t="s">
        <v>111</v>
      </c>
      <c r="C64" s="13" t="s">
        <v>112</v>
      </c>
      <c r="D64" s="82">
        <f t="shared" si="3"/>
        <v>2710840</v>
      </c>
      <c r="E64" s="10">
        <v>0</v>
      </c>
      <c r="F64" s="10">
        <v>0</v>
      </c>
      <c r="G64" s="10">
        <v>1848577</v>
      </c>
      <c r="H64" s="10">
        <v>862263</v>
      </c>
      <c r="I64" s="10">
        <v>0</v>
      </c>
      <c r="J64" s="10">
        <v>0</v>
      </c>
      <c r="K64" s="10">
        <v>0</v>
      </c>
    </row>
    <row r="65" spans="1:11" x14ac:dyDescent="0.2">
      <c r="A65" s="7">
        <v>56</v>
      </c>
      <c r="B65" s="12" t="s">
        <v>113</v>
      </c>
      <c r="C65" s="13" t="s">
        <v>114</v>
      </c>
      <c r="D65" s="82">
        <f t="shared" si="3"/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</row>
    <row r="66" spans="1:11" x14ac:dyDescent="0.2">
      <c r="A66" s="7">
        <v>57</v>
      </c>
      <c r="B66" s="12" t="s">
        <v>115</v>
      </c>
      <c r="C66" s="13" t="s">
        <v>116</v>
      </c>
      <c r="D66" s="82">
        <f t="shared" si="3"/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</row>
    <row r="67" spans="1:11" ht="17.25" customHeight="1" x14ac:dyDescent="0.2">
      <c r="A67" s="7">
        <v>58</v>
      </c>
      <c r="B67" s="12" t="s">
        <v>117</v>
      </c>
      <c r="C67" s="13" t="s">
        <v>118</v>
      </c>
      <c r="D67" s="82">
        <f t="shared" si="3"/>
        <v>3465630</v>
      </c>
      <c r="E67" s="10">
        <v>0</v>
      </c>
      <c r="F67" s="10">
        <v>0</v>
      </c>
      <c r="G67" s="10">
        <v>3075139</v>
      </c>
      <c r="H67" s="10">
        <v>390491</v>
      </c>
      <c r="I67" s="10">
        <v>0</v>
      </c>
      <c r="J67" s="10">
        <v>0</v>
      </c>
      <c r="K67" s="10">
        <v>0</v>
      </c>
    </row>
    <row r="68" spans="1:11" ht="15" customHeight="1" x14ac:dyDescent="0.2">
      <c r="A68" s="7">
        <v>59</v>
      </c>
      <c r="B68" s="11" t="s">
        <v>119</v>
      </c>
      <c r="C68" s="13" t="s">
        <v>120</v>
      </c>
      <c r="D68" s="82">
        <f t="shared" si="3"/>
        <v>2871401</v>
      </c>
      <c r="E68" s="10">
        <v>0</v>
      </c>
      <c r="F68" s="10">
        <v>0</v>
      </c>
      <c r="G68" s="10">
        <v>1953748</v>
      </c>
      <c r="H68" s="10">
        <v>917653</v>
      </c>
      <c r="I68" s="10">
        <v>0</v>
      </c>
      <c r="J68" s="10">
        <v>0</v>
      </c>
      <c r="K68" s="10">
        <v>0</v>
      </c>
    </row>
    <row r="69" spans="1:11" ht="16.5" customHeight="1" x14ac:dyDescent="0.2">
      <c r="A69" s="7">
        <v>60</v>
      </c>
      <c r="B69" s="14" t="s">
        <v>121</v>
      </c>
      <c r="C69" s="15" t="s">
        <v>122</v>
      </c>
      <c r="D69" s="83">
        <f t="shared" si="3"/>
        <v>3883534</v>
      </c>
      <c r="E69" s="10">
        <v>0</v>
      </c>
      <c r="F69" s="10">
        <v>0</v>
      </c>
      <c r="G69" s="10">
        <v>2860449</v>
      </c>
      <c r="H69" s="10">
        <v>1023085</v>
      </c>
      <c r="I69" s="10">
        <v>0</v>
      </c>
      <c r="J69" s="10">
        <v>0</v>
      </c>
      <c r="K69" s="10">
        <v>0</v>
      </c>
    </row>
    <row r="70" spans="1:11" ht="17.25" customHeight="1" x14ac:dyDescent="0.2">
      <c r="A70" s="7">
        <v>61</v>
      </c>
      <c r="B70" s="11" t="s">
        <v>123</v>
      </c>
      <c r="C70" s="13" t="s">
        <v>124</v>
      </c>
      <c r="D70" s="82">
        <f t="shared" si="3"/>
        <v>3293665</v>
      </c>
      <c r="E70" s="10">
        <v>0</v>
      </c>
      <c r="F70" s="10">
        <v>0</v>
      </c>
      <c r="G70" s="10">
        <v>2769431</v>
      </c>
      <c r="H70" s="10">
        <v>524234</v>
      </c>
      <c r="I70" s="10">
        <v>0</v>
      </c>
      <c r="J70" s="10">
        <v>0</v>
      </c>
      <c r="K70" s="10">
        <v>0</v>
      </c>
    </row>
    <row r="71" spans="1:11" ht="12.75" customHeight="1" x14ac:dyDescent="0.2">
      <c r="A71" s="7">
        <v>62</v>
      </c>
      <c r="B71" s="12" t="s">
        <v>125</v>
      </c>
      <c r="C71" s="13" t="s">
        <v>126</v>
      </c>
      <c r="D71" s="82">
        <f t="shared" si="3"/>
        <v>1867552</v>
      </c>
      <c r="E71" s="10">
        <v>0</v>
      </c>
      <c r="F71" s="10">
        <v>0</v>
      </c>
      <c r="G71" s="10">
        <v>1532706</v>
      </c>
      <c r="H71" s="10">
        <v>334846</v>
      </c>
      <c r="I71" s="10">
        <v>0</v>
      </c>
      <c r="J71" s="10">
        <v>0</v>
      </c>
      <c r="K71" s="10">
        <v>0</v>
      </c>
    </row>
    <row r="72" spans="1:11" ht="27.75" customHeight="1" x14ac:dyDescent="0.2">
      <c r="A72" s="7">
        <v>63</v>
      </c>
      <c r="B72" s="8" t="s">
        <v>127</v>
      </c>
      <c r="C72" s="13" t="s">
        <v>128</v>
      </c>
      <c r="D72" s="82">
        <f t="shared" si="3"/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</row>
    <row r="73" spans="1:11" ht="24" x14ac:dyDescent="0.2">
      <c r="A73" s="7">
        <v>64</v>
      </c>
      <c r="B73" s="8" t="s">
        <v>129</v>
      </c>
      <c r="C73" s="13" t="s">
        <v>130</v>
      </c>
      <c r="D73" s="82">
        <f t="shared" si="3"/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</row>
    <row r="74" spans="1:11" x14ac:dyDescent="0.2">
      <c r="A74" s="7">
        <v>65</v>
      </c>
      <c r="B74" s="11" t="s">
        <v>131</v>
      </c>
      <c r="C74" s="13" t="s">
        <v>132</v>
      </c>
      <c r="D74" s="82">
        <f t="shared" ref="D74:D105" si="4">E74+F74+G74+H74+I74+J74+K74</f>
        <v>10057390</v>
      </c>
      <c r="E74" s="10">
        <v>0</v>
      </c>
      <c r="F74" s="10">
        <v>0</v>
      </c>
      <c r="G74" s="10">
        <v>6951037</v>
      </c>
      <c r="H74" s="10">
        <v>3106353</v>
      </c>
      <c r="I74" s="10">
        <v>0</v>
      </c>
      <c r="J74" s="10">
        <v>0</v>
      </c>
      <c r="K74" s="10">
        <v>0</v>
      </c>
    </row>
    <row r="75" spans="1:11" x14ac:dyDescent="0.2">
      <c r="A75" s="7">
        <v>66</v>
      </c>
      <c r="B75" s="8" t="s">
        <v>133</v>
      </c>
      <c r="C75" s="13" t="s">
        <v>134</v>
      </c>
      <c r="D75" s="82">
        <f t="shared" si="4"/>
        <v>6193393</v>
      </c>
      <c r="E75" s="10">
        <v>0</v>
      </c>
      <c r="F75" s="10">
        <v>0</v>
      </c>
      <c r="G75" s="10">
        <v>4194081</v>
      </c>
      <c r="H75" s="10">
        <v>1999312</v>
      </c>
      <c r="I75" s="10">
        <v>0</v>
      </c>
      <c r="J75" s="10">
        <v>0</v>
      </c>
      <c r="K75" s="10">
        <v>0</v>
      </c>
    </row>
    <row r="76" spans="1:11" x14ac:dyDescent="0.2">
      <c r="A76" s="7">
        <v>67</v>
      </c>
      <c r="B76" s="11" t="s">
        <v>135</v>
      </c>
      <c r="C76" s="13" t="s">
        <v>136</v>
      </c>
      <c r="D76" s="82">
        <f t="shared" si="4"/>
        <v>11047226</v>
      </c>
      <c r="E76" s="10">
        <v>4253233</v>
      </c>
      <c r="F76" s="10">
        <v>0</v>
      </c>
      <c r="G76" s="10">
        <v>4350910</v>
      </c>
      <c r="H76" s="10">
        <v>2443083</v>
      </c>
      <c r="I76" s="10">
        <v>0</v>
      </c>
      <c r="J76" s="10">
        <v>0</v>
      </c>
      <c r="K76" s="10">
        <v>0</v>
      </c>
    </row>
    <row r="77" spans="1:11" x14ac:dyDescent="0.2">
      <c r="A77" s="7">
        <v>68</v>
      </c>
      <c r="B77" s="11" t="s">
        <v>137</v>
      </c>
      <c r="C77" s="13" t="s">
        <v>138</v>
      </c>
      <c r="D77" s="82">
        <f t="shared" si="4"/>
        <v>4862922</v>
      </c>
      <c r="E77" s="10">
        <v>0</v>
      </c>
      <c r="F77" s="10">
        <v>0</v>
      </c>
      <c r="G77" s="10">
        <v>3391749</v>
      </c>
      <c r="H77" s="10">
        <v>1471173</v>
      </c>
      <c r="I77" s="10">
        <v>0</v>
      </c>
      <c r="J77" s="10">
        <v>0</v>
      </c>
      <c r="K77" s="10">
        <v>0</v>
      </c>
    </row>
    <row r="78" spans="1:11" x14ac:dyDescent="0.2">
      <c r="A78" s="7">
        <v>69</v>
      </c>
      <c r="B78" s="11" t="s">
        <v>139</v>
      </c>
      <c r="C78" s="13" t="s">
        <v>140</v>
      </c>
      <c r="D78" s="82">
        <f t="shared" si="4"/>
        <v>12592629</v>
      </c>
      <c r="E78" s="10">
        <v>0</v>
      </c>
      <c r="F78" s="10">
        <v>0</v>
      </c>
      <c r="G78" s="10">
        <v>8548894</v>
      </c>
      <c r="H78" s="10">
        <v>4043735</v>
      </c>
      <c r="I78" s="10">
        <v>0</v>
      </c>
      <c r="J78" s="10">
        <v>0</v>
      </c>
      <c r="K78" s="10">
        <v>0</v>
      </c>
    </row>
    <row r="79" spans="1:11" x14ac:dyDescent="0.2">
      <c r="A79" s="7">
        <v>70</v>
      </c>
      <c r="B79" s="12" t="s">
        <v>141</v>
      </c>
      <c r="C79" s="13" t="s">
        <v>142</v>
      </c>
      <c r="D79" s="82">
        <f t="shared" si="4"/>
        <v>5093809</v>
      </c>
      <c r="E79" s="10">
        <v>0</v>
      </c>
      <c r="F79" s="10">
        <v>0</v>
      </c>
      <c r="G79" s="10">
        <v>5093809</v>
      </c>
      <c r="H79" s="10">
        <v>0</v>
      </c>
      <c r="I79" s="10">
        <v>0</v>
      </c>
      <c r="J79" s="10">
        <v>0</v>
      </c>
      <c r="K79" s="10">
        <v>0</v>
      </c>
    </row>
    <row r="80" spans="1:11" x14ac:dyDescent="0.2">
      <c r="A80" s="7">
        <v>71</v>
      </c>
      <c r="B80" s="11" t="s">
        <v>143</v>
      </c>
      <c r="C80" s="9" t="s">
        <v>144</v>
      </c>
      <c r="D80" s="81">
        <f t="shared" si="4"/>
        <v>25191375</v>
      </c>
      <c r="E80" s="10">
        <v>17098487</v>
      </c>
      <c r="F80" s="10">
        <v>0</v>
      </c>
      <c r="G80" s="10">
        <v>5252069</v>
      </c>
      <c r="H80" s="10">
        <v>2840819</v>
      </c>
      <c r="I80" s="10">
        <v>0</v>
      </c>
      <c r="J80" s="10">
        <v>0</v>
      </c>
      <c r="K80" s="10">
        <v>0</v>
      </c>
    </row>
    <row r="81" spans="1:11" x14ac:dyDescent="0.2">
      <c r="A81" s="7">
        <v>72</v>
      </c>
      <c r="B81" s="12" t="s">
        <v>145</v>
      </c>
      <c r="C81" s="13" t="s">
        <v>146</v>
      </c>
      <c r="D81" s="82">
        <f t="shared" si="4"/>
        <v>1717496</v>
      </c>
      <c r="E81" s="10">
        <v>0</v>
      </c>
      <c r="F81" s="10">
        <v>0</v>
      </c>
      <c r="G81" s="10">
        <v>0</v>
      </c>
      <c r="H81" s="10">
        <v>1717496</v>
      </c>
      <c r="I81" s="10">
        <v>0</v>
      </c>
      <c r="J81" s="10">
        <v>0</v>
      </c>
      <c r="K81" s="10">
        <v>0</v>
      </c>
    </row>
    <row r="82" spans="1:11" x14ac:dyDescent="0.2">
      <c r="A82" s="7">
        <v>73</v>
      </c>
      <c r="B82" s="11" t="s">
        <v>147</v>
      </c>
      <c r="C82" s="13" t="s">
        <v>148</v>
      </c>
      <c r="D82" s="82">
        <f t="shared" si="4"/>
        <v>12633508</v>
      </c>
      <c r="E82" s="10">
        <v>0</v>
      </c>
      <c r="F82" s="10">
        <v>0</v>
      </c>
      <c r="G82" s="10">
        <v>7998005</v>
      </c>
      <c r="H82" s="10">
        <v>4635503</v>
      </c>
      <c r="I82" s="10">
        <v>0</v>
      </c>
      <c r="J82" s="10">
        <v>0</v>
      </c>
      <c r="K82" s="10">
        <v>0</v>
      </c>
    </row>
    <row r="83" spans="1:11" x14ac:dyDescent="0.2">
      <c r="A83" s="7">
        <v>74</v>
      </c>
      <c r="B83" s="12" t="s">
        <v>149</v>
      </c>
      <c r="C83" s="13" t="s">
        <v>150</v>
      </c>
      <c r="D83" s="82">
        <f t="shared" si="4"/>
        <v>5343706</v>
      </c>
      <c r="E83" s="10">
        <v>0</v>
      </c>
      <c r="F83" s="10">
        <v>0</v>
      </c>
      <c r="G83" s="10">
        <v>3469478</v>
      </c>
      <c r="H83" s="10">
        <v>1874228</v>
      </c>
      <c r="I83" s="10">
        <v>0</v>
      </c>
      <c r="J83" s="10">
        <v>0</v>
      </c>
      <c r="K83" s="10">
        <v>0</v>
      </c>
    </row>
    <row r="84" spans="1:11" x14ac:dyDescent="0.2">
      <c r="A84" s="7">
        <v>75</v>
      </c>
      <c r="B84" s="12" t="s">
        <v>151</v>
      </c>
      <c r="C84" s="13" t="s">
        <v>152</v>
      </c>
      <c r="D84" s="82">
        <f t="shared" si="4"/>
        <v>4512312</v>
      </c>
      <c r="E84" s="10">
        <v>0</v>
      </c>
      <c r="F84" s="10">
        <v>0</v>
      </c>
      <c r="G84" s="10">
        <v>3051877</v>
      </c>
      <c r="H84" s="10">
        <v>1460435</v>
      </c>
      <c r="I84" s="10">
        <v>0</v>
      </c>
      <c r="J84" s="10">
        <v>0</v>
      </c>
      <c r="K84" s="10">
        <v>0</v>
      </c>
    </row>
    <row r="85" spans="1:11" ht="24" x14ac:dyDescent="0.2">
      <c r="A85" s="7">
        <v>76</v>
      </c>
      <c r="B85" s="20" t="s">
        <v>153</v>
      </c>
      <c r="C85" s="19" t="s">
        <v>154</v>
      </c>
      <c r="D85" s="85">
        <f t="shared" si="4"/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</row>
    <row r="86" spans="1:11" ht="24" x14ac:dyDescent="0.2">
      <c r="A86" s="7">
        <v>77</v>
      </c>
      <c r="B86" s="8" t="s">
        <v>155</v>
      </c>
      <c r="C86" s="13" t="s">
        <v>156</v>
      </c>
      <c r="D86" s="82">
        <f t="shared" si="4"/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</row>
    <row r="87" spans="1:11" ht="24" x14ac:dyDescent="0.2">
      <c r="A87" s="7">
        <v>78</v>
      </c>
      <c r="B87" s="11" t="s">
        <v>157</v>
      </c>
      <c r="C87" s="13" t="s">
        <v>158</v>
      </c>
      <c r="D87" s="82">
        <f t="shared" si="4"/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</row>
    <row r="88" spans="1:11" ht="24" x14ac:dyDescent="0.2">
      <c r="A88" s="7">
        <v>79</v>
      </c>
      <c r="B88" s="11" t="s">
        <v>159</v>
      </c>
      <c r="C88" s="13" t="s">
        <v>160</v>
      </c>
      <c r="D88" s="82">
        <f t="shared" si="4"/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</row>
    <row r="89" spans="1:11" ht="24" x14ac:dyDescent="0.2">
      <c r="A89" s="7">
        <v>80</v>
      </c>
      <c r="B89" s="8" t="s">
        <v>161</v>
      </c>
      <c r="C89" s="13" t="s">
        <v>162</v>
      </c>
      <c r="D89" s="82">
        <f t="shared" si="4"/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</row>
    <row r="90" spans="1:11" ht="24" x14ac:dyDescent="0.2">
      <c r="A90" s="7">
        <v>81</v>
      </c>
      <c r="B90" s="8" t="s">
        <v>163</v>
      </c>
      <c r="C90" s="13" t="s">
        <v>164</v>
      </c>
      <c r="D90" s="82">
        <f t="shared" si="4"/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</row>
    <row r="91" spans="1:11" ht="24" x14ac:dyDescent="0.2">
      <c r="A91" s="7">
        <v>82</v>
      </c>
      <c r="B91" s="8" t="s">
        <v>165</v>
      </c>
      <c r="C91" s="13" t="s">
        <v>166</v>
      </c>
      <c r="D91" s="82">
        <f t="shared" si="4"/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</row>
    <row r="92" spans="1:11" x14ac:dyDescent="0.2">
      <c r="A92" s="7">
        <v>83</v>
      </c>
      <c r="B92" s="12" t="s">
        <v>167</v>
      </c>
      <c r="C92" s="13" t="s">
        <v>168</v>
      </c>
      <c r="D92" s="82">
        <f t="shared" si="4"/>
        <v>9113800</v>
      </c>
      <c r="E92" s="10">
        <v>638085</v>
      </c>
      <c r="F92" s="10">
        <v>0</v>
      </c>
      <c r="G92" s="10">
        <v>5922406</v>
      </c>
      <c r="H92" s="10">
        <v>2553309</v>
      </c>
      <c r="I92" s="10">
        <v>0</v>
      </c>
      <c r="J92" s="10">
        <v>0</v>
      </c>
      <c r="K92" s="10">
        <v>0</v>
      </c>
    </row>
    <row r="93" spans="1:11" x14ac:dyDescent="0.2">
      <c r="A93" s="7">
        <v>84</v>
      </c>
      <c r="B93" s="8" t="s">
        <v>169</v>
      </c>
      <c r="C93" s="13" t="s">
        <v>170</v>
      </c>
      <c r="D93" s="82">
        <f t="shared" si="4"/>
        <v>5099353</v>
      </c>
      <c r="E93" s="10">
        <v>0</v>
      </c>
      <c r="F93" s="10">
        <v>0</v>
      </c>
      <c r="G93" s="10">
        <v>4763924</v>
      </c>
      <c r="H93" s="10">
        <v>335429</v>
      </c>
      <c r="I93" s="10">
        <v>0</v>
      </c>
      <c r="J93" s="10">
        <v>0</v>
      </c>
      <c r="K93" s="10">
        <v>0</v>
      </c>
    </row>
    <row r="94" spans="1:11" x14ac:dyDescent="0.2">
      <c r="A94" s="7">
        <v>85</v>
      </c>
      <c r="B94" s="12" t="s">
        <v>171</v>
      </c>
      <c r="C94" s="13" t="s">
        <v>172</v>
      </c>
      <c r="D94" s="82">
        <f t="shared" si="4"/>
        <v>24642803</v>
      </c>
      <c r="E94" s="10">
        <v>15079866</v>
      </c>
      <c r="F94" s="10">
        <v>0</v>
      </c>
      <c r="G94" s="10">
        <v>7308344</v>
      </c>
      <c r="H94" s="10">
        <v>2254593</v>
      </c>
      <c r="I94" s="10">
        <v>0</v>
      </c>
      <c r="J94" s="10">
        <v>0</v>
      </c>
      <c r="K94" s="10">
        <v>0</v>
      </c>
    </row>
    <row r="95" spans="1:11" x14ac:dyDescent="0.2">
      <c r="A95" s="7">
        <v>86</v>
      </c>
      <c r="B95" s="14" t="s">
        <v>173</v>
      </c>
      <c r="C95" s="15" t="s">
        <v>174</v>
      </c>
      <c r="D95" s="83">
        <f t="shared" si="4"/>
        <v>3592110</v>
      </c>
      <c r="E95" s="10">
        <v>0</v>
      </c>
      <c r="F95" s="10">
        <v>0</v>
      </c>
      <c r="G95" s="10">
        <v>2474331</v>
      </c>
      <c r="H95" s="10">
        <v>1117779</v>
      </c>
      <c r="I95" s="10">
        <v>0</v>
      </c>
      <c r="J95" s="10">
        <v>0</v>
      </c>
      <c r="K95" s="10">
        <v>0</v>
      </c>
    </row>
    <row r="96" spans="1:11" x14ac:dyDescent="0.2">
      <c r="A96" s="7">
        <v>87</v>
      </c>
      <c r="B96" s="8" t="s">
        <v>175</v>
      </c>
      <c r="C96" s="13" t="s">
        <v>176</v>
      </c>
      <c r="D96" s="82">
        <f t="shared" si="4"/>
        <v>629419</v>
      </c>
      <c r="E96" s="10">
        <v>0</v>
      </c>
      <c r="F96" s="10">
        <v>0</v>
      </c>
      <c r="G96" s="10">
        <v>299454</v>
      </c>
      <c r="H96" s="10">
        <v>329965</v>
      </c>
      <c r="I96" s="10">
        <v>0</v>
      </c>
      <c r="J96" s="10">
        <v>0</v>
      </c>
      <c r="K96" s="10">
        <v>0</v>
      </c>
    </row>
    <row r="97" spans="1:11" x14ac:dyDescent="0.2">
      <c r="A97" s="7">
        <v>88</v>
      </c>
      <c r="B97" s="8" t="s">
        <v>177</v>
      </c>
      <c r="C97" s="13" t="s">
        <v>178</v>
      </c>
      <c r="D97" s="82">
        <f t="shared" si="4"/>
        <v>155190980</v>
      </c>
      <c r="E97" s="10">
        <v>55051434</v>
      </c>
      <c r="F97" s="10">
        <v>0</v>
      </c>
      <c r="G97" s="10">
        <v>15449770</v>
      </c>
      <c r="H97" s="10">
        <v>10953985</v>
      </c>
      <c r="I97" s="10">
        <v>45402347</v>
      </c>
      <c r="J97" s="10">
        <v>0</v>
      </c>
      <c r="K97" s="10">
        <v>28333444</v>
      </c>
    </row>
    <row r="98" spans="1:11" ht="13.5" customHeight="1" x14ac:dyDescent="0.2">
      <c r="A98" s="7">
        <v>89</v>
      </c>
      <c r="B98" s="14" t="s">
        <v>179</v>
      </c>
      <c r="C98" s="15" t="s">
        <v>180</v>
      </c>
      <c r="D98" s="83">
        <f t="shared" si="4"/>
        <v>11889280</v>
      </c>
      <c r="E98" s="10">
        <v>5167234</v>
      </c>
      <c r="F98" s="10">
        <v>3631660</v>
      </c>
      <c r="G98" s="10">
        <v>1444468</v>
      </c>
      <c r="H98" s="10">
        <v>1645918</v>
      </c>
      <c r="I98" s="10">
        <v>0</v>
      </c>
      <c r="J98" s="10">
        <v>0</v>
      </c>
      <c r="K98" s="10">
        <v>0</v>
      </c>
    </row>
    <row r="99" spans="1:11" ht="14.25" customHeight="1" x14ac:dyDescent="0.2">
      <c r="A99" s="7">
        <v>90</v>
      </c>
      <c r="B99" s="8" t="s">
        <v>181</v>
      </c>
      <c r="C99" s="13" t="s">
        <v>182</v>
      </c>
      <c r="D99" s="82">
        <f t="shared" si="4"/>
        <v>10733594</v>
      </c>
      <c r="E99" s="10">
        <v>2106554</v>
      </c>
      <c r="F99" s="10">
        <v>0</v>
      </c>
      <c r="G99" s="10">
        <v>4736303</v>
      </c>
      <c r="H99" s="10">
        <v>3890737</v>
      </c>
      <c r="I99" s="10">
        <v>0</v>
      </c>
      <c r="J99" s="10">
        <v>0</v>
      </c>
      <c r="K99" s="10">
        <v>0</v>
      </c>
    </row>
    <row r="100" spans="1:11" x14ac:dyDescent="0.2">
      <c r="A100" s="7">
        <v>91</v>
      </c>
      <c r="B100" s="14" t="s">
        <v>183</v>
      </c>
      <c r="C100" s="15" t="s">
        <v>184</v>
      </c>
      <c r="D100" s="83">
        <f t="shared" si="4"/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</row>
    <row r="101" spans="1:11" x14ac:dyDescent="0.2">
      <c r="A101" s="7">
        <v>92</v>
      </c>
      <c r="B101" s="11" t="s">
        <v>185</v>
      </c>
      <c r="C101" s="13" t="s">
        <v>186</v>
      </c>
      <c r="D101" s="82">
        <f t="shared" si="4"/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</row>
    <row r="102" spans="1:11" x14ac:dyDescent="0.2">
      <c r="A102" s="7">
        <v>93</v>
      </c>
      <c r="B102" s="12" t="s">
        <v>187</v>
      </c>
      <c r="C102" s="13" t="s">
        <v>188</v>
      </c>
      <c r="D102" s="82">
        <f t="shared" si="4"/>
        <v>28300899</v>
      </c>
      <c r="E102" s="10">
        <v>21273163</v>
      </c>
      <c r="F102" s="10">
        <v>515471</v>
      </c>
      <c r="G102" s="10">
        <v>750937</v>
      </c>
      <c r="H102" s="10">
        <v>560479</v>
      </c>
      <c r="I102" s="10">
        <v>0</v>
      </c>
      <c r="J102" s="10">
        <v>0</v>
      </c>
      <c r="K102" s="10">
        <v>5200849</v>
      </c>
    </row>
    <row r="103" spans="1:11" ht="24" x14ac:dyDescent="0.2">
      <c r="A103" s="7">
        <v>94</v>
      </c>
      <c r="B103" s="11" t="s">
        <v>189</v>
      </c>
      <c r="C103" s="9" t="s">
        <v>190</v>
      </c>
      <c r="D103" s="81">
        <f t="shared" si="4"/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</row>
    <row r="104" spans="1:11" x14ac:dyDescent="0.2">
      <c r="A104" s="7">
        <v>95</v>
      </c>
      <c r="B104" s="11" t="s">
        <v>191</v>
      </c>
      <c r="C104" s="15" t="s">
        <v>192</v>
      </c>
      <c r="D104" s="83">
        <f t="shared" si="4"/>
        <v>1024295</v>
      </c>
      <c r="E104" s="10">
        <v>0</v>
      </c>
      <c r="F104" s="10">
        <v>0</v>
      </c>
      <c r="G104" s="10">
        <v>689449</v>
      </c>
      <c r="H104" s="10">
        <v>334846</v>
      </c>
      <c r="I104" s="10">
        <v>0</v>
      </c>
      <c r="J104" s="10">
        <v>0</v>
      </c>
      <c r="K104" s="10">
        <v>0</v>
      </c>
    </row>
    <row r="105" spans="1:11" x14ac:dyDescent="0.2">
      <c r="A105" s="7">
        <v>96</v>
      </c>
      <c r="B105" s="12" t="s">
        <v>193</v>
      </c>
      <c r="C105" s="13" t="s">
        <v>194</v>
      </c>
      <c r="D105" s="82">
        <f t="shared" si="4"/>
        <v>21728393</v>
      </c>
      <c r="E105" s="10">
        <v>2865046</v>
      </c>
      <c r="F105" s="10">
        <v>0</v>
      </c>
      <c r="G105" s="10">
        <v>12884820</v>
      </c>
      <c r="H105" s="10">
        <v>5978527</v>
      </c>
      <c r="I105" s="10">
        <v>0</v>
      </c>
      <c r="J105" s="10">
        <v>0</v>
      </c>
      <c r="K105" s="10">
        <v>0</v>
      </c>
    </row>
    <row r="106" spans="1:11" x14ac:dyDescent="0.2">
      <c r="A106" s="7">
        <v>97</v>
      </c>
      <c r="B106" s="11" t="s">
        <v>195</v>
      </c>
      <c r="C106" s="21" t="s">
        <v>196</v>
      </c>
      <c r="D106" s="86">
        <f t="shared" ref="D106:D137" si="5">E106+F106+G106+H106+I106+J106+K106</f>
        <v>1321037</v>
      </c>
      <c r="E106" s="10">
        <v>0</v>
      </c>
      <c r="F106" s="10">
        <v>0</v>
      </c>
      <c r="G106" s="10">
        <v>1296127</v>
      </c>
      <c r="H106" s="10">
        <v>24910</v>
      </c>
      <c r="I106" s="10">
        <v>0</v>
      </c>
      <c r="J106" s="10">
        <v>0</v>
      </c>
      <c r="K106" s="10">
        <v>0</v>
      </c>
    </row>
    <row r="107" spans="1:11" x14ac:dyDescent="0.2">
      <c r="A107" s="7">
        <v>98</v>
      </c>
      <c r="B107" s="12" t="s">
        <v>197</v>
      </c>
      <c r="C107" s="13" t="s">
        <v>198</v>
      </c>
      <c r="D107" s="82">
        <f t="shared" si="5"/>
        <v>679958</v>
      </c>
      <c r="E107" s="10">
        <v>0</v>
      </c>
      <c r="F107" s="10">
        <v>0</v>
      </c>
      <c r="G107" s="10">
        <v>0</v>
      </c>
      <c r="H107" s="10">
        <v>679958</v>
      </c>
      <c r="I107" s="10">
        <v>0</v>
      </c>
      <c r="J107" s="10">
        <v>0</v>
      </c>
      <c r="K107" s="10">
        <v>0</v>
      </c>
    </row>
    <row r="108" spans="1:11" x14ac:dyDescent="0.2">
      <c r="A108" s="7">
        <v>99</v>
      </c>
      <c r="B108" s="12" t="s">
        <v>199</v>
      </c>
      <c r="C108" s="13" t="s">
        <v>200</v>
      </c>
      <c r="D108" s="82">
        <f t="shared" si="5"/>
        <v>5677217</v>
      </c>
      <c r="E108" s="10">
        <v>481607</v>
      </c>
      <c r="F108" s="10">
        <v>0</v>
      </c>
      <c r="G108" s="10">
        <v>3420922</v>
      </c>
      <c r="H108" s="10">
        <v>1774688</v>
      </c>
      <c r="I108" s="10">
        <v>0</v>
      </c>
      <c r="J108" s="10">
        <v>0</v>
      </c>
      <c r="K108" s="10">
        <v>0</v>
      </c>
    </row>
    <row r="109" spans="1:11" x14ac:dyDescent="0.2">
      <c r="A109" s="7">
        <v>100</v>
      </c>
      <c r="B109" s="11" t="s">
        <v>201</v>
      </c>
      <c r="C109" s="15" t="s">
        <v>202</v>
      </c>
      <c r="D109" s="83">
        <f t="shared" si="5"/>
        <v>3890241</v>
      </c>
      <c r="E109" s="10">
        <v>836839</v>
      </c>
      <c r="F109" s="10">
        <v>0</v>
      </c>
      <c r="G109" s="10">
        <v>2212444</v>
      </c>
      <c r="H109" s="10">
        <v>840958</v>
      </c>
      <c r="I109" s="10">
        <v>0</v>
      </c>
      <c r="J109" s="10">
        <v>0</v>
      </c>
      <c r="K109" s="10">
        <v>0</v>
      </c>
    </row>
    <row r="110" spans="1:11" x14ac:dyDescent="0.2">
      <c r="A110" s="7">
        <v>101</v>
      </c>
      <c r="B110" s="11" t="s">
        <v>203</v>
      </c>
      <c r="C110" s="9" t="s">
        <v>204</v>
      </c>
      <c r="D110" s="81">
        <f t="shared" si="5"/>
        <v>3338825</v>
      </c>
      <c r="E110" s="10">
        <v>0</v>
      </c>
      <c r="F110" s="10">
        <v>0</v>
      </c>
      <c r="G110" s="10">
        <v>2324569</v>
      </c>
      <c r="H110" s="10">
        <v>1014256</v>
      </c>
      <c r="I110" s="10">
        <v>0</v>
      </c>
      <c r="J110" s="10">
        <v>0</v>
      </c>
      <c r="K110" s="10">
        <v>0</v>
      </c>
    </row>
    <row r="111" spans="1:11" x14ac:dyDescent="0.2">
      <c r="A111" s="7">
        <v>102</v>
      </c>
      <c r="B111" s="8" t="s">
        <v>205</v>
      </c>
      <c r="C111" s="9" t="s">
        <v>206</v>
      </c>
      <c r="D111" s="81">
        <f t="shared" si="5"/>
        <v>1749710</v>
      </c>
      <c r="E111" s="10">
        <v>0</v>
      </c>
      <c r="F111" s="10">
        <v>0</v>
      </c>
      <c r="G111" s="10">
        <v>0</v>
      </c>
      <c r="H111" s="10">
        <v>1749710</v>
      </c>
      <c r="I111" s="10">
        <v>0</v>
      </c>
      <c r="J111" s="10">
        <v>0</v>
      </c>
      <c r="K111" s="10">
        <v>0</v>
      </c>
    </row>
    <row r="112" spans="1:11" x14ac:dyDescent="0.2">
      <c r="A112" s="7">
        <v>103</v>
      </c>
      <c r="B112" s="8" t="s">
        <v>207</v>
      </c>
      <c r="C112" s="9" t="s">
        <v>208</v>
      </c>
      <c r="D112" s="81">
        <f t="shared" si="5"/>
        <v>1554153</v>
      </c>
      <c r="E112" s="10">
        <v>0</v>
      </c>
      <c r="F112" s="10">
        <v>0</v>
      </c>
      <c r="G112" s="10">
        <v>0</v>
      </c>
      <c r="H112" s="10">
        <v>1554153</v>
      </c>
      <c r="I112" s="10">
        <v>0</v>
      </c>
      <c r="J112" s="10">
        <v>0</v>
      </c>
      <c r="K112" s="10">
        <v>0</v>
      </c>
    </row>
    <row r="113" spans="1:11" x14ac:dyDescent="0.2">
      <c r="A113" s="7">
        <v>104</v>
      </c>
      <c r="B113" s="12" t="s">
        <v>209</v>
      </c>
      <c r="C113" s="13" t="s">
        <v>210</v>
      </c>
      <c r="D113" s="82">
        <f t="shared" si="5"/>
        <v>1176864</v>
      </c>
      <c r="E113" s="10">
        <v>0</v>
      </c>
      <c r="F113" s="10">
        <v>0</v>
      </c>
      <c r="G113" s="10">
        <v>503722</v>
      </c>
      <c r="H113" s="10">
        <v>673142</v>
      </c>
      <c r="I113" s="10">
        <v>0</v>
      </c>
      <c r="J113" s="10">
        <v>0</v>
      </c>
      <c r="K113" s="10">
        <v>0</v>
      </c>
    </row>
    <row r="114" spans="1:11" x14ac:dyDescent="0.2">
      <c r="A114" s="7">
        <v>105</v>
      </c>
      <c r="B114" s="14" t="s">
        <v>211</v>
      </c>
      <c r="C114" s="15" t="s">
        <v>212</v>
      </c>
      <c r="D114" s="83">
        <f t="shared" si="5"/>
        <v>879580</v>
      </c>
      <c r="E114" s="10">
        <v>0</v>
      </c>
      <c r="F114" s="10">
        <v>0</v>
      </c>
      <c r="G114" s="10">
        <v>0</v>
      </c>
      <c r="H114" s="10">
        <v>879580</v>
      </c>
      <c r="I114" s="10">
        <v>0</v>
      </c>
      <c r="J114" s="10">
        <v>0</v>
      </c>
      <c r="K114" s="10">
        <v>0</v>
      </c>
    </row>
    <row r="115" spans="1:11" x14ac:dyDescent="0.2">
      <c r="A115" s="7">
        <v>106</v>
      </c>
      <c r="B115" s="8" t="s">
        <v>213</v>
      </c>
      <c r="C115" s="9" t="s">
        <v>214</v>
      </c>
      <c r="D115" s="81">
        <f t="shared" si="5"/>
        <v>3267298</v>
      </c>
      <c r="E115" s="10">
        <v>0</v>
      </c>
      <c r="F115" s="10">
        <v>0</v>
      </c>
      <c r="G115" s="10">
        <v>2255825</v>
      </c>
      <c r="H115" s="10">
        <v>1011473</v>
      </c>
      <c r="I115" s="10">
        <v>0</v>
      </c>
      <c r="J115" s="10">
        <v>0</v>
      </c>
      <c r="K115" s="10">
        <v>0</v>
      </c>
    </row>
    <row r="116" spans="1:11" x14ac:dyDescent="0.2">
      <c r="A116" s="7">
        <v>107</v>
      </c>
      <c r="B116" s="11" t="s">
        <v>215</v>
      </c>
      <c r="C116" s="9" t="s">
        <v>216</v>
      </c>
      <c r="D116" s="81">
        <f t="shared" si="5"/>
        <v>10901491</v>
      </c>
      <c r="E116" s="10">
        <v>4013468</v>
      </c>
      <c r="F116" s="10">
        <v>0</v>
      </c>
      <c r="G116" s="10">
        <v>5212188</v>
      </c>
      <c r="H116" s="10">
        <v>1675835</v>
      </c>
      <c r="I116" s="10">
        <v>0</v>
      </c>
      <c r="J116" s="10">
        <v>0</v>
      </c>
      <c r="K116" s="10">
        <v>0</v>
      </c>
    </row>
    <row r="117" spans="1:11" x14ac:dyDescent="0.2">
      <c r="A117" s="7">
        <v>108</v>
      </c>
      <c r="B117" s="12" t="s">
        <v>217</v>
      </c>
      <c r="C117" s="13" t="s">
        <v>218</v>
      </c>
      <c r="D117" s="82">
        <f t="shared" si="5"/>
        <v>1298552</v>
      </c>
      <c r="E117" s="10">
        <v>0</v>
      </c>
      <c r="F117" s="10">
        <v>0</v>
      </c>
      <c r="G117" s="10">
        <v>664981</v>
      </c>
      <c r="H117" s="10">
        <v>633571</v>
      </c>
      <c r="I117" s="10">
        <v>0</v>
      </c>
      <c r="J117" s="10">
        <v>0</v>
      </c>
      <c r="K117" s="10">
        <v>0</v>
      </c>
    </row>
    <row r="118" spans="1:11" ht="12" customHeight="1" x14ac:dyDescent="0.2">
      <c r="A118" s="7">
        <v>109</v>
      </c>
      <c r="B118" s="12" t="s">
        <v>219</v>
      </c>
      <c r="C118" s="13" t="s">
        <v>220</v>
      </c>
      <c r="D118" s="82">
        <f t="shared" si="5"/>
        <v>3829844</v>
      </c>
      <c r="E118" s="10">
        <v>0</v>
      </c>
      <c r="F118" s="10">
        <v>0</v>
      </c>
      <c r="G118" s="10">
        <v>2653060</v>
      </c>
      <c r="H118" s="10">
        <v>1176784</v>
      </c>
      <c r="I118" s="10">
        <v>0</v>
      </c>
      <c r="J118" s="10">
        <v>0</v>
      </c>
      <c r="K118" s="10">
        <v>0</v>
      </c>
    </row>
    <row r="119" spans="1:11" x14ac:dyDescent="0.2">
      <c r="A119" s="7">
        <v>110</v>
      </c>
      <c r="B119" s="8" t="s">
        <v>221</v>
      </c>
      <c r="C119" s="9" t="s">
        <v>222</v>
      </c>
      <c r="D119" s="81">
        <f t="shared" si="5"/>
        <v>8289592</v>
      </c>
      <c r="E119" s="10">
        <v>1034175</v>
      </c>
      <c r="F119" s="10">
        <v>0</v>
      </c>
      <c r="G119" s="10">
        <v>5338137</v>
      </c>
      <c r="H119" s="10">
        <v>1917280</v>
      </c>
      <c r="I119" s="10">
        <v>0</v>
      </c>
      <c r="J119" s="10">
        <v>0</v>
      </c>
      <c r="K119" s="10">
        <v>0</v>
      </c>
    </row>
    <row r="120" spans="1:11" x14ac:dyDescent="0.2">
      <c r="A120" s="7">
        <v>111</v>
      </c>
      <c r="B120" s="11" t="s">
        <v>223</v>
      </c>
      <c r="C120" s="9" t="s">
        <v>224</v>
      </c>
      <c r="D120" s="81">
        <f t="shared" si="5"/>
        <v>759504</v>
      </c>
      <c r="E120" s="10">
        <v>0</v>
      </c>
      <c r="F120" s="10">
        <v>0</v>
      </c>
      <c r="G120" s="10">
        <v>0</v>
      </c>
      <c r="H120" s="10">
        <v>759504</v>
      </c>
      <c r="I120" s="10">
        <v>0</v>
      </c>
      <c r="J120" s="10">
        <v>0</v>
      </c>
      <c r="K120" s="10">
        <v>0</v>
      </c>
    </row>
    <row r="121" spans="1:11" x14ac:dyDescent="0.2">
      <c r="A121" s="7">
        <v>112</v>
      </c>
      <c r="B121" s="8" t="s">
        <v>225</v>
      </c>
      <c r="C121" s="13" t="s">
        <v>226</v>
      </c>
      <c r="D121" s="82">
        <f t="shared" si="5"/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</row>
    <row r="122" spans="1:11" x14ac:dyDescent="0.2">
      <c r="A122" s="7">
        <v>113</v>
      </c>
      <c r="B122" s="8" t="s">
        <v>227</v>
      </c>
      <c r="C122" s="9" t="s">
        <v>228</v>
      </c>
      <c r="D122" s="81">
        <f t="shared" si="5"/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</row>
    <row r="123" spans="1:11" x14ac:dyDescent="0.2">
      <c r="A123" s="7">
        <v>114</v>
      </c>
      <c r="B123" s="12" t="s">
        <v>229</v>
      </c>
      <c r="C123" s="13" t="s">
        <v>230</v>
      </c>
      <c r="D123" s="82">
        <f t="shared" si="5"/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</row>
    <row r="124" spans="1:11" ht="13.5" customHeight="1" x14ac:dyDescent="0.2">
      <c r="A124" s="7">
        <v>115</v>
      </c>
      <c r="B124" s="12" t="s">
        <v>231</v>
      </c>
      <c r="C124" s="13" t="s">
        <v>232</v>
      </c>
      <c r="D124" s="82">
        <f t="shared" si="5"/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</row>
    <row r="125" spans="1:11" x14ac:dyDescent="0.2">
      <c r="A125" s="7">
        <v>116</v>
      </c>
      <c r="B125" s="12" t="s">
        <v>233</v>
      </c>
      <c r="C125" s="13" t="s">
        <v>234</v>
      </c>
      <c r="D125" s="82">
        <f t="shared" si="5"/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</row>
    <row r="126" spans="1:11" x14ac:dyDescent="0.2">
      <c r="A126" s="7">
        <v>117</v>
      </c>
      <c r="B126" s="12" t="s">
        <v>235</v>
      </c>
      <c r="C126" s="13" t="s">
        <v>236</v>
      </c>
      <c r="D126" s="82">
        <f t="shared" si="5"/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</row>
    <row r="127" spans="1:11" x14ac:dyDescent="0.2">
      <c r="A127" s="7">
        <v>118</v>
      </c>
      <c r="B127" s="12" t="s">
        <v>237</v>
      </c>
      <c r="C127" s="13" t="s">
        <v>238</v>
      </c>
      <c r="D127" s="82">
        <f t="shared" si="5"/>
        <v>3178416</v>
      </c>
      <c r="E127" s="10">
        <v>0</v>
      </c>
      <c r="F127" s="10">
        <v>3178416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</row>
    <row r="128" spans="1:11" ht="12.75" customHeight="1" x14ac:dyDescent="0.2">
      <c r="A128" s="7">
        <v>119</v>
      </c>
      <c r="B128" s="12" t="s">
        <v>239</v>
      </c>
      <c r="C128" s="13" t="s">
        <v>240</v>
      </c>
      <c r="D128" s="82">
        <f t="shared" si="5"/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</row>
    <row r="129" spans="1:11" x14ac:dyDescent="0.2">
      <c r="A129" s="7">
        <v>120</v>
      </c>
      <c r="B129" s="22" t="s">
        <v>241</v>
      </c>
      <c r="C129" s="23" t="s">
        <v>242</v>
      </c>
      <c r="D129" s="107">
        <f t="shared" si="5"/>
        <v>38369935</v>
      </c>
      <c r="E129" s="10">
        <v>11412037</v>
      </c>
      <c r="F129" s="10">
        <v>26957898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</row>
    <row r="130" spans="1:11" x14ac:dyDescent="0.2">
      <c r="A130" s="7">
        <v>121</v>
      </c>
      <c r="B130" s="11" t="s">
        <v>243</v>
      </c>
      <c r="C130" s="9" t="s">
        <v>244</v>
      </c>
      <c r="D130" s="81">
        <f t="shared" si="5"/>
        <v>3473386</v>
      </c>
      <c r="E130" s="10">
        <v>0</v>
      </c>
      <c r="F130" s="10">
        <v>3473386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</row>
    <row r="131" spans="1:11" x14ac:dyDescent="0.2">
      <c r="A131" s="7">
        <v>122</v>
      </c>
      <c r="B131" s="12" t="s">
        <v>245</v>
      </c>
      <c r="C131" s="13" t="s">
        <v>246</v>
      </c>
      <c r="D131" s="82">
        <f t="shared" si="5"/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</row>
    <row r="132" spans="1:11" x14ac:dyDescent="0.2">
      <c r="A132" s="7">
        <v>123</v>
      </c>
      <c r="B132" s="8" t="s">
        <v>247</v>
      </c>
      <c r="C132" s="24" t="s">
        <v>248</v>
      </c>
      <c r="D132" s="82">
        <f t="shared" si="5"/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</row>
    <row r="133" spans="1:11" ht="24" x14ac:dyDescent="0.2">
      <c r="A133" s="7">
        <v>124</v>
      </c>
      <c r="B133" s="12" t="s">
        <v>249</v>
      </c>
      <c r="C133" s="13" t="s">
        <v>250</v>
      </c>
      <c r="D133" s="82">
        <f t="shared" si="5"/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</row>
    <row r="134" spans="1:11" ht="21.75" customHeight="1" x14ac:dyDescent="0.2">
      <c r="A134" s="7">
        <v>125</v>
      </c>
      <c r="B134" s="12" t="s">
        <v>251</v>
      </c>
      <c r="C134" s="13" t="s">
        <v>252</v>
      </c>
      <c r="D134" s="82">
        <f t="shared" si="5"/>
        <v>1135146</v>
      </c>
      <c r="E134" s="10">
        <v>0</v>
      </c>
      <c r="F134" s="10">
        <v>1135146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</row>
    <row r="135" spans="1:11" x14ac:dyDescent="0.2">
      <c r="A135" s="7">
        <v>126</v>
      </c>
      <c r="B135" s="11" t="s">
        <v>253</v>
      </c>
      <c r="C135" s="13" t="s">
        <v>254</v>
      </c>
      <c r="D135" s="82">
        <f t="shared" si="5"/>
        <v>5399419</v>
      </c>
      <c r="E135" s="10">
        <v>3590839</v>
      </c>
      <c r="F135" s="10">
        <v>1808580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</row>
    <row r="136" spans="1:11" x14ac:dyDescent="0.2">
      <c r="A136" s="7">
        <v>127</v>
      </c>
      <c r="B136" s="14" t="s">
        <v>255</v>
      </c>
      <c r="C136" s="15" t="s">
        <v>256</v>
      </c>
      <c r="D136" s="83">
        <f t="shared" si="5"/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</row>
    <row r="137" spans="1:11" x14ac:dyDescent="0.2">
      <c r="A137" s="7">
        <v>128</v>
      </c>
      <c r="B137" s="12" t="s">
        <v>257</v>
      </c>
      <c r="C137" s="13" t="s">
        <v>258</v>
      </c>
      <c r="D137" s="82">
        <f t="shared" si="5"/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</row>
    <row r="138" spans="1:11" ht="24" customHeight="1" x14ac:dyDescent="0.2">
      <c r="A138" s="7">
        <v>129</v>
      </c>
      <c r="B138" s="8" t="s">
        <v>259</v>
      </c>
      <c r="C138" s="9" t="s">
        <v>260</v>
      </c>
      <c r="D138" s="81">
        <f t="shared" ref="D138:D157" si="6">E138+F138+G138+H138+I138+J138+K138</f>
        <v>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</row>
    <row r="139" spans="1:11" x14ac:dyDescent="0.2">
      <c r="A139" s="7">
        <v>130</v>
      </c>
      <c r="B139" s="11" t="s">
        <v>261</v>
      </c>
      <c r="C139" s="9" t="s">
        <v>262</v>
      </c>
      <c r="D139" s="81">
        <f t="shared" si="6"/>
        <v>0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</row>
    <row r="140" spans="1:11" x14ac:dyDescent="0.2">
      <c r="A140" s="7">
        <v>131</v>
      </c>
      <c r="B140" s="12" t="s">
        <v>263</v>
      </c>
      <c r="C140" s="13" t="s">
        <v>264</v>
      </c>
      <c r="D140" s="82">
        <f t="shared" si="6"/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</row>
    <row r="141" spans="1:11" x14ac:dyDescent="0.2">
      <c r="A141" s="7">
        <v>132</v>
      </c>
      <c r="B141" s="12" t="s">
        <v>265</v>
      </c>
      <c r="C141" s="13" t="s">
        <v>266</v>
      </c>
      <c r="D141" s="82">
        <f t="shared" si="6"/>
        <v>0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</row>
    <row r="142" spans="1:11" ht="13.5" customHeight="1" x14ac:dyDescent="0.2">
      <c r="A142" s="7">
        <v>133</v>
      </c>
      <c r="B142" s="12" t="s">
        <v>267</v>
      </c>
      <c r="C142" s="13" t="s">
        <v>268</v>
      </c>
      <c r="D142" s="82">
        <f t="shared" si="6"/>
        <v>164767432</v>
      </c>
      <c r="E142" s="10">
        <v>73817178</v>
      </c>
      <c r="F142" s="10">
        <v>35314120</v>
      </c>
      <c r="G142" s="10">
        <v>7470339</v>
      </c>
      <c r="H142" s="10">
        <v>6190242</v>
      </c>
      <c r="I142" s="10">
        <v>24720609</v>
      </c>
      <c r="J142" s="10">
        <v>0</v>
      </c>
      <c r="K142" s="10">
        <v>17254944</v>
      </c>
    </row>
    <row r="143" spans="1:11" x14ac:dyDescent="0.2">
      <c r="A143" s="7">
        <v>134</v>
      </c>
      <c r="B143" s="12" t="s">
        <v>269</v>
      </c>
      <c r="C143" s="13" t="s">
        <v>270</v>
      </c>
      <c r="D143" s="82">
        <f t="shared" si="6"/>
        <v>220831438</v>
      </c>
      <c r="E143" s="10">
        <v>95942603</v>
      </c>
      <c r="F143" s="10">
        <v>61511313</v>
      </c>
      <c r="G143" s="10">
        <v>2595039</v>
      </c>
      <c r="H143" s="10">
        <v>13380701</v>
      </c>
      <c r="I143" s="10">
        <v>25195794</v>
      </c>
      <c r="J143" s="10">
        <v>0</v>
      </c>
      <c r="K143" s="10">
        <v>22205988</v>
      </c>
    </row>
    <row r="144" spans="1:11" x14ac:dyDescent="0.2">
      <c r="A144" s="7">
        <v>135</v>
      </c>
      <c r="B144" s="12" t="s">
        <v>271</v>
      </c>
      <c r="C144" s="13" t="s">
        <v>272</v>
      </c>
      <c r="D144" s="82">
        <f t="shared" si="6"/>
        <v>23492938</v>
      </c>
      <c r="E144" s="10">
        <v>13174158</v>
      </c>
      <c r="F144" s="10">
        <v>0</v>
      </c>
      <c r="G144" s="10">
        <v>10318780</v>
      </c>
      <c r="H144" s="10">
        <v>0</v>
      </c>
      <c r="I144" s="10">
        <v>0</v>
      </c>
      <c r="J144" s="10">
        <v>0</v>
      </c>
      <c r="K144" s="10">
        <v>0</v>
      </c>
    </row>
    <row r="145" spans="1:11" x14ac:dyDescent="0.2">
      <c r="A145" s="7">
        <v>136</v>
      </c>
      <c r="B145" s="8" t="s">
        <v>273</v>
      </c>
      <c r="C145" s="9" t="s">
        <v>274</v>
      </c>
      <c r="D145" s="81">
        <f t="shared" si="6"/>
        <v>16161441</v>
      </c>
      <c r="E145" s="10">
        <v>4786864</v>
      </c>
      <c r="F145" s="10">
        <v>7460029</v>
      </c>
      <c r="G145" s="10">
        <v>1766850</v>
      </c>
      <c r="H145" s="10">
        <v>2147698</v>
      </c>
      <c r="I145" s="10">
        <v>0</v>
      </c>
      <c r="J145" s="10">
        <v>0</v>
      </c>
      <c r="K145" s="10">
        <v>0</v>
      </c>
    </row>
    <row r="146" spans="1:11" ht="14.25" customHeight="1" x14ac:dyDescent="0.2">
      <c r="A146" s="7">
        <v>137</v>
      </c>
      <c r="B146" s="12" t="s">
        <v>275</v>
      </c>
      <c r="C146" s="13" t="s">
        <v>276</v>
      </c>
      <c r="D146" s="82">
        <f t="shared" si="6"/>
        <v>0</v>
      </c>
      <c r="E146" s="28">
        <v>0</v>
      </c>
      <c r="F146" s="28">
        <v>0</v>
      </c>
      <c r="G146" s="28">
        <v>0</v>
      </c>
      <c r="H146" s="28">
        <v>0</v>
      </c>
      <c r="I146" s="28">
        <v>0</v>
      </c>
      <c r="J146" s="28">
        <v>0</v>
      </c>
      <c r="K146" s="28">
        <v>0</v>
      </c>
    </row>
    <row r="147" spans="1:11" x14ac:dyDescent="0.2">
      <c r="A147" s="7">
        <v>138</v>
      </c>
      <c r="B147" s="8" t="s">
        <v>277</v>
      </c>
      <c r="C147" s="13" t="s">
        <v>278</v>
      </c>
      <c r="D147" s="82">
        <f t="shared" si="6"/>
        <v>28347483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28347483</v>
      </c>
    </row>
    <row r="148" spans="1:11" x14ac:dyDescent="0.2">
      <c r="A148" s="7">
        <v>139</v>
      </c>
      <c r="B148" s="14" t="s">
        <v>279</v>
      </c>
      <c r="C148" s="15" t="s">
        <v>280</v>
      </c>
      <c r="D148" s="83">
        <f t="shared" si="6"/>
        <v>10001126</v>
      </c>
      <c r="E148" s="10">
        <v>0</v>
      </c>
      <c r="F148" s="10">
        <v>10001126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</row>
    <row r="149" spans="1:11" x14ac:dyDescent="0.2">
      <c r="A149" s="7">
        <v>140</v>
      </c>
      <c r="B149" s="12" t="s">
        <v>281</v>
      </c>
      <c r="C149" s="13" t="s">
        <v>282</v>
      </c>
      <c r="D149" s="82">
        <f t="shared" si="6"/>
        <v>81767719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51908926</v>
      </c>
      <c r="K149" s="10">
        <v>29858793</v>
      </c>
    </row>
    <row r="150" spans="1:11" x14ac:dyDescent="0.2">
      <c r="A150" s="7">
        <v>141</v>
      </c>
      <c r="B150" s="12" t="s">
        <v>283</v>
      </c>
      <c r="C150" s="13" t="s">
        <v>284</v>
      </c>
      <c r="D150" s="82">
        <f t="shared" si="6"/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</row>
    <row r="151" spans="1:11" x14ac:dyDescent="0.2">
      <c r="A151" s="7">
        <v>142</v>
      </c>
      <c r="B151" s="12" t="s">
        <v>285</v>
      </c>
      <c r="C151" s="13" t="s">
        <v>286</v>
      </c>
      <c r="D151" s="82">
        <f t="shared" si="6"/>
        <v>8701949</v>
      </c>
      <c r="E151" s="10">
        <v>5418231</v>
      </c>
      <c r="F151" s="10">
        <v>0</v>
      </c>
      <c r="G151" s="10">
        <v>1760805</v>
      </c>
      <c r="H151" s="10">
        <v>1522913</v>
      </c>
      <c r="I151" s="10">
        <v>0</v>
      </c>
      <c r="J151" s="10">
        <v>0</v>
      </c>
      <c r="K151" s="10">
        <v>0</v>
      </c>
    </row>
    <row r="152" spans="1:11" x14ac:dyDescent="0.2">
      <c r="A152" s="7">
        <v>143</v>
      </c>
      <c r="B152" s="14" t="s">
        <v>287</v>
      </c>
      <c r="C152" s="15" t="s">
        <v>288</v>
      </c>
      <c r="D152" s="83">
        <f t="shared" si="6"/>
        <v>62378602</v>
      </c>
      <c r="E152" s="10">
        <v>21694193</v>
      </c>
      <c r="F152" s="10">
        <v>30411608</v>
      </c>
      <c r="G152" s="10">
        <v>0</v>
      </c>
      <c r="H152" s="10">
        <v>533795</v>
      </c>
      <c r="I152" s="10">
        <v>0</v>
      </c>
      <c r="J152" s="10">
        <v>0</v>
      </c>
      <c r="K152" s="10">
        <v>9739006</v>
      </c>
    </row>
    <row r="153" spans="1:11" x14ac:dyDescent="0.2">
      <c r="A153" s="7">
        <v>144</v>
      </c>
      <c r="B153" s="11" t="s">
        <v>289</v>
      </c>
      <c r="C153" s="15" t="s">
        <v>290</v>
      </c>
      <c r="D153" s="83">
        <f t="shared" si="6"/>
        <v>87347358</v>
      </c>
      <c r="E153" s="10">
        <v>9653232</v>
      </c>
      <c r="F153" s="10">
        <v>5914168</v>
      </c>
      <c r="G153" s="10">
        <v>11081314</v>
      </c>
      <c r="H153" s="10">
        <v>7794076</v>
      </c>
      <c r="I153" s="10">
        <v>10817637</v>
      </c>
      <c r="J153" s="10">
        <v>0</v>
      </c>
      <c r="K153" s="10">
        <v>42086931</v>
      </c>
    </row>
    <row r="154" spans="1:11" x14ac:dyDescent="0.2">
      <c r="A154" s="7">
        <v>145</v>
      </c>
      <c r="B154" s="12" t="s">
        <v>291</v>
      </c>
      <c r="C154" s="13" t="s">
        <v>292</v>
      </c>
      <c r="D154" s="82">
        <f t="shared" si="6"/>
        <v>46594716</v>
      </c>
      <c r="E154" s="10">
        <v>15133639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31461077</v>
      </c>
    </row>
    <row r="155" spans="1:11" x14ac:dyDescent="0.2">
      <c r="A155" s="7">
        <v>146</v>
      </c>
      <c r="B155" s="8" t="s">
        <v>293</v>
      </c>
      <c r="C155" s="9" t="s">
        <v>294</v>
      </c>
      <c r="D155" s="81">
        <f t="shared" si="6"/>
        <v>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</row>
    <row r="156" spans="1:11" x14ac:dyDescent="0.2">
      <c r="A156" s="7">
        <v>147</v>
      </c>
      <c r="B156" s="8" t="s">
        <v>295</v>
      </c>
      <c r="C156" s="9" t="s">
        <v>296</v>
      </c>
      <c r="D156" s="81">
        <f t="shared" si="6"/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</row>
    <row r="157" spans="1:11" ht="12.75" x14ac:dyDescent="0.2">
      <c r="A157" s="7">
        <v>148</v>
      </c>
      <c r="B157" s="25" t="s">
        <v>297</v>
      </c>
      <c r="C157" s="26" t="s">
        <v>298</v>
      </c>
      <c r="D157" s="108">
        <f t="shared" si="6"/>
        <v>0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</row>
    <row r="159" spans="1:11" x14ac:dyDescent="0.2">
      <c r="K159" s="67"/>
    </row>
  </sheetData>
  <mergeCells count="9">
    <mergeCell ref="A9:C9"/>
    <mergeCell ref="A4:A5"/>
    <mergeCell ref="B4:B5"/>
    <mergeCell ref="C4:C5"/>
    <mergeCell ref="A2:K2"/>
    <mergeCell ref="D4:D5"/>
    <mergeCell ref="E4:K4"/>
    <mergeCell ref="A7:C7"/>
    <mergeCell ref="A8:C8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11</vt:i4>
      </vt:variant>
    </vt:vector>
  </HeadingPairs>
  <TitlesOfParts>
    <vt:vector size="23" baseType="lpstr">
      <vt:lpstr>СВОД БП+СБП</vt:lpstr>
      <vt:lpstr>бюджет РБ</vt:lpstr>
      <vt:lpstr>СМП</vt:lpstr>
      <vt:lpstr>ДС</vt:lpstr>
      <vt:lpstr>КС </vt:lpstr>
      <vt:lpstr>АПУ профилактика</vt:lpstr>
      <vt:lpstr>АПУ в неотл.форме</vt:lpstr>
      <vt:lpstr>АПУ обращения</vt:lpstr>
      <vt:lpstr>ОДИ ПГГ</vt:lpstr>
      <vt:lpstr>ОДИ МЗ РБ</vt:lpstr>
      <vt:lpstr>ФАП</vt:lpstr>
      <vt:lpstr>Гемодиализ</vt:lpstr>
      <vt:lpstr>'АПУ в неотл.форме'!Заголовки_для_печати</vt:lpstr>
      <vt:lpstr>'АПУ обращения'!Заголовки_для_печати</vt:lpstr>
      <vt:lpstr>'АПУ профилактика'!Заголовки_для_печати</vt:lpstr>
      <vt:lpstr>Гемодиализ!Заголовки_для_печати</vt:lpstr>
      <vt:lpstr>ДС!Заголовки_для_печати</vt:lpstr>
      <vt:lpstr>'КС '!Заголовки_для_печати</vt:lpstr>
      <vt:lpstr>'ОДИ МЗ РБ'!Заголовки_для_печати</vt:lpstr>
      <vt:lpstr>'ОДИ ПГГ'!Заголовки_для_печати</vt:lpstr>
      <vt:lpstr>'СВОД БП+СБП'!Заголовки_для_печати</vt:lpstr>
      <vt:lpstr>СМП!Заголовки_для_печати</vt:lpstr>
      <vt:lpstr>ФАП!Заголовки_для_печати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Гульшат М. Ардеева</dc:creator>
  <cp:lastModifiedBy>Гульшат М. Ардеева</cp:lastModifiedBy>
  <cp:lastPrinted>2022-01-21T04:36:35Z</cp:lastPrinted>
  <dcterms:created xsi:type="dcterms:W3CDTF">2021-01-30T04:26:25Z</dcterms:created>
  <dcterms:modified xsi:type="dcterms:W3CDTF">2022-01-21T05:07:21Z</dcterms:modified>
</cp:coreProperties>
</file>