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7-23\"/>
    </mc:Choice>
  </mc:AlternateContent>
  <xr:revisionPtr revIDLastSave="0" documentId="13_ncr:1_{B6BC4DA4-C6F6-42BA-B60B-758A15B8476D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3 ТПОМС РБ" sheetId="31" r:id="rId1"/>
    <sheet name="Свод 2023 БП" sheetId="17" r:id="rId2"/>
    <sheet name=" СМП (17-23)" sheetId="20" r:id="rId3"/>
    <sheet name="ДС (пр.17-23)" sheetId="34" r:id="rId4"/>
    <sheet name="КС" sheetId="22" r:id="rId5"/>
    <sheet name="АПУ профилактика 17-23" sheetId="18" r:id="rId6"/>
    <sheet name="АПУ неотл.пом. 17-23" sheetId="23" r:id="rId7"/>
    <sheet name="АПУ обращения 17-23" sheetId="24" r:id="rId8"/>
    <sheet name="ОДИ ПГГ Пр.17-23" sheetId="25" r:id="rId9"/>
    <sheet name="ОДИ МЗ РБ 17-23" sheetId="26" r:id="rId10"/>
    <sheet name="ФАП (17-23)" sheetId="27" r:id="rId11"/>
    <sheet name="Гемодиализ (пр.17-23)" sheetId="28" r:id="rId12"/>
    <sheet name="Мед.реаб.(АПУ,ДС,КС) 17-23" sheetId="29" r:id="rId13"/>
    <sheet name="Тестирование на грипп 13-23" sheetId="32" r:id="rId14"/>
    <sheet name="Уточнение грипп" sheetId="33" r:id="rId15"/>
  </sheets>
  <externalReferences>
    <externalReference r:id="rId16"/>
    <externalReference r:id="rId17"/>
  </externalReferences>
  <definedNames>
    <definedName name="__xlnm.Print_Area_2" localSheetId="2">#REF!</definedName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13">#REF!</definedName>
    <definedName name="__xlnm.Print_Area_2" localSheetId="14">#REF!</definedName>
    <definedName name="__xlnm.Print_Area_2" localSheetId="10">#REF!</definedName>
    <definedName name="_xlnm._FilterDatabase" localSheetId="2" hidden="1">' СМП (17-23)'!$A$10:$C$153</definedName>
    <definedName name="_xlnm._FilterDatabase" localSheetId="6" hidden="1">'АПУ неотл.пом. 17-23'!$A$10:$C$153</definedName>
    <definedName name="_xlnm._FilterDatabase" localSheetId="7" hidden="1">'АПУ обращения 17-23'!$A$10:$C$153</definedName>
    <definedName name="_xlnm._FilterDatabase" localSheetId="5" hidden="1">'АПУ профилактика 17-23'!$A$7:$C$7</definedName>
    <definedName name="_xlnm._FilterDatabase" localSheetId="11" hidden="1">'Гемодиализ (пр.17-23)'!$A$10:$C$153</definedName>
    <definedName name="_xlnm._FilterDatabase" localSheetId="3" hidden="1">'ДС (пр.17-23)'!$A$10:$C$153</definedName>
    <definedName name="_xlnm._FilterDatabase" localSheetId="4" hidden="1">КС!$A$10:$BT$10</definedName>
    <definedName name="_xlnm._FilterDatabase" localSheetId="12" hidden="1">'Мед.реаб.(АПУ,ДС,КС) 17-23'!$A$10:$C$153</definedName>
    <definedName name="_xlnm._FilterDatabase" localSheetId="9" hidden="1">'ОДИ МЗ РБ 17-23'!$A$10:$C$153</definedName>
    <definedName name="_xlnm._FilterDatabase" localSheetId="8" hidden="1">'ОДИ ПГГ Пр.17-23'!$A$10:$C$153</definedName>
    <definedName name="_xlnm._FilterDatabase" localSheetId="1" hidden="1">'Свод 2023 БП'!$A$10:$C$153</definedName>
    <definedName name="_xlnm._FilterDatabase" localSheetId="0" hidden="1">'Свод 2023 ТПОМС РБ'!$A$10:$BF$153</definedName>
    <definedName name="_xlnm._FilterDatabase" localSheetId="13" hidden="1">'Тестирование на грипп 13-23'!$A$10:$C$153</definedName>
    <definedName name="_xlnm._FilterDatabase" localSheetId="14" hidden="1">'Уточнение грипп'!$A$8:$C$98</definedName>
    <definedName name="_xlnm._FilterDatabase" localSheetId="10" hidden="1">'ФАП (17-23)'!$A$10:$C$153</definedName>
    <definedName name="Kbcn" localSheetId="2">#REF!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13">#REF!</definedName>
    <definedName name="Kbcn" localSheetId="14">#REF!</definedName>
    <definedName name="Kbcn" localSheetId="10">#REF!</definedName>
    <definedName name="Neot_17" localSheetId="2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13">#REF!</definedName>
    <definedName name="Neot_17" localSheetId="14">#REF!</definedName>
    <definedName name="Neot_17" localSheetId="10">#REF!</definedName>
    <definedName name="res2_range" localSheetId="2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13">#REF!</definedName>
    <definedName name="res2_range" localSheetId="14">#REF!</definedName>
    <definedName name="res2_range" localSheetId="10">#REF!</definedName>
    <definedName name="Tg_CZ" localSheetId="2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13">#REF!</definedName>
    <definedName name="Tg_CZ" localSheetId="14">#REF!</definedName>
    <definedName name="Tg_CZ" localSheetId="10">#REF!</definedName>
    <definedName name="Tg_Disp" localSheetId="2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13">#REF!</definedName>
    <definedName name="Tg_Disp" localSheetId="14">#REF!</definedName>
    <definedName name="Tg_Disp" localSheetId="10">#REF!</definedName>
    <definedName name="Tg_Geri" localSheetId="2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13">#REF!</definedName>
    <definedName name="Tg_Geri" localSheetId="14">#REF!</definedName>
    <definedName name="Tg_Geri" localSheetId="10">#REF!</definedName>
    <definedName name="Tg_Kons" localSheetId="2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13">#REF!</definedName>
    <definedName name="Tg_Kons" localSheetId="14">#REF!</definedName>
    <definedName name="Tg_Kons" localSheetId="10">#REF!</definedName>
    <definedName name="Tg_Med" localSheetId="2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13">#REF!</definedName>
    <definedName name="Tg_Med" localSheetId="14">#REF!</definedName>
    <definedName name="Tg_Med" localSheetId="10">#REF!</definedName>
    <definedName name="Tg_Neot" localSheetId="2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13">#REF!</definedName>
    <definedName name="Tg_Neot" localSheetId="14">#REF!</definedName>
    <definedName name="Tg_Neot" localSheetId="10">#REF!</definedName>
    <definedName name="Tg_Nepr" localSheetId="2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13">#REF!</definedName>
    <definedName name="Tg_Nepr" localSheetId="14">#REF!</definedName>
    <definedName name="Tg_Nepr" localSheetId="10">#REF!</definedName>
    <definedName name="Tg_Obr" localSheetId="2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13">#REF!</definedName>
    <definedName name="Tg_Obr" localSheetId="14">#REF!</definedName>
    <definedName name="Tg_Obr" localSheetId="10">#REF!</definedName>
    <definedName name="Tg_Reestr" localSheetId="2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13">#REF!</definedName>
    <definedName name="Tg_Reestr" localSheetId="14">#REF!</definedName>
    <definedName name="Tg_Reestr" localSheetId="10">#REF!</definedName>
    <definedName name="TgSMP" localSheetId="2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13">#REF!</definedName>
    <definedName name="TgSMP" localSheetId="14">#REF!</definedName>
    <definedName name="TgSMP" localSheetId="10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13">#REF!</definedName>
    <definedName name="_xlnm.Database" localSheetId="14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2">' СМП (17-23)'!$4:$7</definedName>
    <definedName name="_xlnm.Print_Titles" localSheetId="6">'АПУ неотл.пом. 17-23'!$4:$7</definedName>
    <definedName name="_xlnm.Print_Titles" localSheetId="7">'АПУ обращения 17-23'!$4:$7</definedName>
    <definedName name="_xlnm.Print_Titles" localSheetId="5">'АПУ профилактика 17-23'!$3:$7</definedName>
    <definedName name="_xlnm.Print_Titles" localSheetId="11">'Гемодиализ (пр.17-23)'!$4:$7</definedName>
    <definedName name="_xlnm.Print_Titles" localSheetId="3">'ДС (пр.17-23)'!$6:$7</definedName>
    <definedName name="_xlnm.Print_Titles" localSheetId="4">КС!$4:$7</definedName>
    <definedName name="_xlnm.Print_Titles" localSheetId="12">'Мед.реаб.(АПУ,ДС,КС) 17-23'!$4:$7</definedName>
    <definedName name="_xlnm.Print_Titles" localSheetId="9">'ОДИ МЗ РБ 17-23'!$4:$7</definedName>
    <definedName name="_xlnm.Print_Titles" localSheetId="8">'ОДИ ПГГ Пр.17-23'!$4:$7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13">'Тестирование на грипп 13-23'!$4:$7</definedName>
    <definedName name="_xlnm.Print_Titles" localSheetId="14">'Уточнение грипп'!$4:$7</definedName>
    <definedName name="_xlnm.Print_Titles" localSheetId="10">'ФАП (17-23)'!$4:$7</definedName>
    <definedName name="ЗД">[2]Данные!$BY$3:$DB$3</definedName>
    <definedName name="ппорь" localSheetId="2">#REF!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13">#REF!</definedName>
    <definedName name="ппорь" localSheetId="14">#REF!</definedName>
    <definedName name="ппорь" localSheetId="10">#REF!</definedName>
    <definedName name="смп" localSheetId="2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13">#REF!</definedName>
    <definedName name="смп" localSheetId="14">#REF!</definedName>
    <definedName name="смп" localSheetId="10">#REF!</definedName>
    <definedName name="ФЗ">[2]Данные!$DC$3:$EF$3</definedName>
    <definedName name="Шт">[2]Данные!$AU$3:$BX$3</definedName>
    <definedName name="ЭКО" localSheetId="2">#REF!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13">#REF!</definedName>
    <definedName name="ЭКО" localSheetId="14">#REF!</definedName>
    <definedName name="ЭКО" localSheetId="10">#REF!</definedName>
  </definedNames>
  <calcPr calcId="191029"/>
</workbook>
</file>

<file path=xl/calcChain.xml><?xml version="1.0" encoding="utf-8"?>
<calcChain xmlns="http://schemas.openxmlformats.org/spreadsheetml/2006/main">
  <c r="D9" i="22" l="1"/>
  <c r="E8" i="20" l="1"/>
  <c r="F8" i="20"/>
  <c r="G8" i="20"/>
  <c r="D8" i="20"/>
  <c r="E8" i="32"/>
  <c r="F8" i="32"/>
  <c r="D8" i="32"/>
  <c r="D8" i="27"/>
  <c r="E8" i="26"/>
  <c r="F8" i="26"/>
  <c r="G8" i="26"/>
  <c r="H8" i="26"/>
  <c r="I8" i="26"/>
  <c r="D8" i="26"/>
  <c r="E8" i="34"/>
  <c r="F8" i="34"/>
  <c r="G8" i="34"/>
  <c r="H8" i="34"/>
  <c r="I8" i="34"/>
  <c r="J8" i="34"/>
  <c r="D8" i="34"/>
  <c r="I10" i="26" l="1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42" i="26"/>
  <c r="D153" i="20" l="1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K94" i="18" l="1"/>
  <c r="G93" i="24" l="1"/>
  <c r="L94" i="18" l="1"/>
  <c r="D156" i="18" l="1"/>
  <c r="D155" i="18"/>
  <c r="J154" i="18"/>
  <c r="D154" i="18" s="1"/>
  <c r="J153" i="18"/>
  <c r="D153" i="18" s="1"/>
  <c r="J152" i="18"/>
  <c r="D152" i="18" s="1"/>
  <c r="J151" i="18"/>
  <c r="D151" i="18" s="1"/>
  <c r="J150" i="18"/>
  <c r="D150" i="18" s="1"/>
  <c r="J149" i="18"/>
  <c r="D149" i="18" s="1"/>
  <c r="J148" i="18"/>
  <c r="D148" i="18" s="1"/>
  <c r="J147" i="18"/>
  <c r="F147" i="18"/>
  <c r="J146" i="18"/>
  <c r="F146" i="18"/>
  <c r="J145" i="18"/>
  <c r="F145" i="18"/>
  <c r="J144" i="18"/>
  <c r="F144" i="18"/>
  <c r="J143" i="18"/>
  <c r="F143" i="18"/>
  <c r="J142" i="18"/>
  <c r="F142" i="18"/>
  <c r="J141" i="18"/>
  <c r="F141" i="18"/>
  <c r="J140" i="18"/>
  <c r="F140" i="18"/>
  <c r="J139" i="18"/>
  <c r="F139" i="18"/>
  <c r="J138" i="18"/>
  <c r="F138" i="18"/>
  <c r="J137" i="18"/>
  <c r="D137" i="18" s="1"/>
  <c r="J136" i="18"/>
  <c r="D136" i="18" s="1"/>
  <c r="J135" i="18"/>
  <c r="D135" i="18" s="1"/>
  <c r="J134" i="18"/>
  <c r="D134" i="18" s="1"/>
  <c r="J133" i="18"/>
  <c r="D133" i="18" s="1"/>
  <c r="J132" i="18"/>
  <c r="D132" i="18" s="1"/>
  <c r="J131" i="18"/>
  <c r="D131" i="18" s="1"/>
  <c r="J130" i="18"/>
  <c r="D130" i="18" s="1"/>
  <c r="J129" i="18"/>
  <c r="D129" i="18" s="1"/>
  <c r="J128" i="18"/>
  <c r="D128" i="18" s="1"/>
  <c r="J127" i="18"/>
  <c r="D127" i="18" s="1"/>
  <c r="J126" i="18"/>
  <c r="D126" i="18" s="1"/>
  <c r="J125" i="18"/>
  <c r="D125" i="18" s="1"/>
  <c r="J124" i="18"/>
  <c r="D124" i="18" s="1"/>
  <c r="J123" i="18"/>
  <c r="D123" i="18" s="1"/>
  <c r="J122" i="18"/>
  <c r="D122" i="18" s="1"/>
  <c r="J121" i="18"/>
  <c r="D121" i="18" s="1"/>
  <c r="J120" i="18"/>
  <c r="D120" i="18" s="1"/>
  <c r="J119" i="18"/>
  <c r="D119" i="18" s="1"/>
  <c r="J118" i="18"/>
  <c r="D118" i="18" s="1"/>
  <c r="J117" i="18"/>
  <c r="D117" i="18" s="1"/>
  <c r="J116" i="18"/>
  <c r="D116" i="18" s="1"/>
  <c r="J115" i="18"/>
  <c r="F115" i="18"/>
  <c r="J114" i="18"/>
  <c r="F114" i="18"/>
  <c r="J113" i="18"/>
  <c r="F113" i="18"/>
  <c r="J112" i="18"/>
  <c r="F112" i="18"/>
  <c r="J111" i="18"/>
  <c r="F111" i="18"/>
  <c r="J110" i="18"/>
  <c r="F110" i="18"/>
  <c r="J109" i="18"/>
  <c r="F109" i="18"/>
  <c r="J108" i="18"/>
  <c r="F108" i="18"/>
  <c r="J107" i="18"/>
  <c r="F107" i="18"/>
  <c r="J106" i="18"/>
  <c r="F106" i="18"/>
  <c r="J105" i="18"/>
  <c r="F105" i="18"/>
  <c r="J104" i="18"/>
  <c r="F104" i="18"/>
  <c r="J103" i="18"/>
  <c r="F103" i="18"/>
  <c r="J102" i="18"/>
  <c r="F102" i="18"/>
  <c r="J101" i="18"/>
  <c r="F101" i="18"/>
  <c r="J100" i="18"/>
  <c r="F100" i="18"/>
  <c r="J99" i="18"/>
  <c r="F99" i="18"/>
  <c r="J98" i="18"/>
  <c r="F98" i="18"/>
  <c r="J97" i="18"/>
  <c r="F97" i="18"/>
  <c r="J96" i="18"/>
  <c r="F96" i="18"/>
  <c r="J95" i="18"/>
  <c r="F95" i="18"/>
  <c r="J93" i="18"/>
  <c r="D93" i="18" s="1"/>
  <c r="J92" i="18"/>
  <c r="F92" i="18"/>
  <c r="J91" i="18"/>
  <c r="F91" i="18"/>
  <c r="J90" i="18"/>
  <c r="F90" i="18"/>
  <c r="J89" i="18"/>
  <c r="F89" i="18"/>
  <c r="J88" i="18"/>
  <c r="F88" i="18"/>
  <c r="J87" i="18"/>
  <c r="F87" i="18"/>
  <c r="J86" i="18"/>
  <c r="F86" i="18"/>
  <c r="J85" i="18"/>
  <c r="F85" i="18"/>
  <c r="J84" i="18"/>
  <c r="F84" i="18"/>
  <c r="J83" i="18"/>
  <c r="F83" i="18"/>
  <c r="J82" i="18"/>
  <c r="F82" i="18"/>
  <c r="J81" i="18"/>
  <c r="F81" i="18"/>
  <c r="J80" i="18"/>
  <c r="F80" i="18"/>
  <c r="J79" i="18"/>
  <c r="F79" i="18"/>
  <c r="J78" i="18"/>
  <c r="F78" i="18"/>
  <c r="J77" i="18"/>
  <c r="F77" i="18"/>
  <c r="J76" i="18"/>
  <c r="F76" i="18"/>
  <c r="J75" i="18"/>
  <c r="F75" i="18"/>
  <c r="J74" i="18"/>
  <c r="F74" i="18"/>
  <c r="J73" i="18"/>
  <c r="F73" i="18"/>
  <c r="J72" i="18"/>
  <c r="F72" i="18"/>
  <c r="J71" i="18"/>
  <c r="F71" i="18"/>
  <c r="J70" i="18"/>
  <c r="F70" i="18"/>
  <c r="J69" i="18"/>
  <c r="F69" i="18"/>
  <c r="J68" i="18"/>
  <c r="F68" i="18"/>
  <c r="J67" i="18"/>
  <c r="D67" i="18" s="1"/>
  <c r="J66" i="18"/>
  <c r="D66" i="18" s="1"/>
  <c r="J65" i="18"/>
  <c r="D65" i="18" s="1"/>
  <c r="J64" i="18"/>
  <c r="F64" i="18"/>
  <c r="J63" i="18"/>
  <c r="F63" i="18"/>
  <c r="J62" i="18"/>
  <c r="F62" i="18"/>
  <c r="J61" i="18"/>
  <c r="F61" i="18"/>
  <c r="J60" i="18"/>
  <c r="F60" i="18"/>
  <c r="J59" i="18"/>
  <c r="F59" i="18"/>
  <c r="J58" i="18"/>
  <c r="F58" i="18"/>
  <c r="J57" i="18"/>
  <c r="F57" i="18"/>
  <c r="J56" i="18"/>
  <c r="F56" i="18"/>
  <c r="J55" i="18"/>
  <c r="F55" i="18"/>
  <c r="J54" i="18"/>
  <c r="F54" i="18"/>
  <c r="J53" i="18"/>
  <c r="F53" i="18"/>
  <c r="J52" i="18"/>
  <c r="F52" i="18"/>
  <c r="J51" i="18"/>
  <c r="F51" i="18"/>
  <c r="J50" i="18"/>
  <c r="F50" i="18"/>
  <c r="J49" i="18"/>
  <c r="F49" i="18"/>
  <c r="J48" i="18"/>
  <c r="F48" i="18"/>
  <c r="J47" i="18"/>
  <c r="F47" i="18"/>
  <c r="J46" i="18"/>
  <c r="F46" i="18"/>
  <c r="J45" i="18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J38" i="18"/>
  <c r="F38" i="18"/>
  <c r="J37" i="18"/>
  <c r="F37" i="18"/>
  <c r="J36" i="18"/>
  <c r="F36" i="18"/>
  <c r="J35" i="18"/>
  <c r="F35" i="18"/>
  <c r="J34" i="18"/>
  <c r="F34" i="18"/>
  <c r="J33" i="18"/>
  <c r="F33" i="18"/>
  <c r="J32" i="18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F25" i="18"/>
  <c r="J24" i="18"/>
  <c r="F24" i="18"/>
  <c r="J23" i="18"/>
  <c r="F23" i="18"/>
  <c r="J22" i="18"/>
  <c r="F22" i="18"/>
  <c r="J21" i="18"/>
  <c r="F21" i="18"/>
  <c r="J20" i="18"/>
  <c r="F20" i="18"/>
  <c r="J19" i="18"/>
  <c r="F19" i="18"/>
  <c r="J18" i="18"/>
  <c r="F18" i="18"/>
  <c r="J17" i="18"/>
  <c r="F17" i="18"/>
  <c r="J16" i="18"/>
  <c r="F16" i="18"/>
  <c r="J15" i="18"/>
  <c r="F15" i="18"/>
  <c r="J14" i="18"/>
  <c r="F14" i="18"/>
  <c r="J13" i="18"/>
  <c r="F13" i="18"/>
  <c r="J12" i="18"/>
  <c r="F12" i="18"/>
  <c r="D21" i="18" l="1"/>
  <c r="D64" i="18"/>
  <c r="D27" i="18"/>
  <c r="D32" i="18"/>
  <c r="D56" i="18"/>
  <c r="D38" i="18"/>
  <c r="D62" i="18"/>
  <c r="D22" i="18"/>
  <c r="D46" i="18"/>
  <c r="D71" i="18"/>
  <c r="D18" i="18"/>
  <c r="D24" i="18"/>
  <c r="D36" i="18"/>
  <c r="D42" i="18"/>
  <c r="D73" i="18"/>
  <c r="D140" i="18"/>
  <c r="D31" i="18"/>
  <c r="D17" i="18"/>
  <c r="D96" i="18"/>
  <c r="D14" i="18"/>
  <c r="D51" i="18"/>
  <c r="D55" i="18"/>
  <c r="D76" i="18"/>
  <c r="D147" i="18"/>
  <c r="D143" i="18"/>
  <c r="D35" i="18"/>
  <c r="D47" i="18"/>
  <c r="D12" i="18"/>
  <c r="D78" i="18"/>
  <c r="D84" i="18"/>
  <c r="D90" i="18"/>
  <c r="D74" i="18"/>
  <c r="D80" i="18"/>
  <c r="D86" i="18"/>
  <c r="D106" i="18"/>
  <c r="D41" i="18"/>
  <c r="D97" i="18"/>
  <c r="D98" i="18"/>
  <c r="D114" i="18"/>
  <c r="D25" i="18"/>
  <c r="D29" i="18"/>
  <c r="D81" i="18"/>
  <c r="D99" i="18"/>
  <c r="D107" i="18"/>
  <c r="D19" i="18"/>
  <c r="D79" i="18"/>
  <c r="D87" i="18"/>
  <c r="D89" i="18"/>
  <c r="D20" i="18"/>
  <c r="D34" i="18"/>
  <c r="D49" i="18"/>
  <c r="D53" i="18"/>
  <c r="D57" i="18"/>
  <c r="D61" i="18"/>
  <c r="D103" i="18"/>
  <c r="D54" i="18"/>
  <c r="D58" i="18"/>
  <c r="D138" i="18"/>
  <c r="D115" i="18"/>
  <c r="D82" i="18"/>
  <c r="D72" i="18"/>
  <c r="D113" i="18"/>
  <c r="D39" i="18"/>
  <c r="D50" i="18"/>
  <c r="D70" i="18"/>
  <c r="D109" i="18"/>
  <c r="D146" i="18"/>
  <c r="D15" i="18"/>
  <c r="D40" i="18"/>
  <c r="D33" i="18"/>
  <c r="D37" i="18"/>
  <c r="D44" i="18"/>
  <c r="D59" i="18"/>
  <c r="D63" i="18"/>
  <c r="D16" i="18"/>
  <c r="D30" i="18"/>
  <c r="D48" i="18"/>
  <c r="D52" i="18"/>
  <c r="D68" i="18"/>
  <c r="D95" i="18"/>
  <c r="D91" i="18"/>
  <c r="D104" i="18"/>
  <c r="D111" i="18"/>
  <c r="D144" i="18"/>
  <c r="D92" i="18"/>
  <c r="D101" i="18"/>
  <c r="D105" i="18"/>
  <c r="D112" i="18"/>
  <c r="D141" i="18"/>
  <c r="D145" i="18"/>
  <c r="D28" i="18"/>
  <c r="D45" i="18"/>
  <c r="D69" i="18"/>
  <c r="D75" i="18"/>
  <c r="D85" i="18"/>
  <c r="D88" i="18"/>
  <c r="J94" i="18"/>
  <c r="D100" i="18"/>
  <c r="D110" i="18"/>
  <c r="D142" i="18"/>
  <c r="D13" i="18"/>
  <c r="D23" i="18"/>
  <c r="D26" i="18"/>
  <c r="D43" i="18"/>
  <c r="D60" i="18"/>
  <c r="D77" i="18"/>
  <c r="D83" i="18"/>
  <c r="D102" i="18"/>
  <c r="D108" i="18"/>
  <c r="D139" i="18"/>
  <c r="F94" i="18"/>
  <c r="D94" i="18" l="1"/>
  <c r="D155" i="29" l="1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G8" i="29" s="1"/>
  <c r="F10" i="29"/>
  <c r="F8" i="29" s="1"/>
  <c r="E10" i="29"/>
  <c r="E8" i="29" s="1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H10" i="22"/>
  <c r="H8" i="22" s="1"/>
  <c r="G10" i="22"/>
  <c r="G8" i="22" s="1"/>
  <c r="F10" i="22"/>
  <c r="F8" i="22" s="1"/>
  <c r="E10" i="22"/>
  <c r="E8" i="22" s="1"/>
  <c r="D10" i="22" l="1"/>
  <c r="D8" i="22" s="1"/>
  <c r="D10" i="29"/>
  <c r="D8" i="29" s="1"/>
  <c r="E10" i="20" l="1"/>
  <c r="F10" i="20"/>
  <c r="G10" i="20"/>
  <c r="E10" i="34"/>
  <c r="F10" i="34"/>
  <c r="G10" i="34"/>
  <c r="H10" i="34"/>
  <c r="I10" i="34"/>
  <c r="J10" i="34"/>
  <c r="L11" i="18"/>
  <c r="L9" i="18" s="1"/>
  <c r="D10" i="23"/>
  <c r="D8" i="23" s="1"/>
  <c r="E10" i="24"/>
  <c r="E8" i="24" s="1"/>
  <c r="F10" i="24"/>
  <c r="F8" i="24" s="1"/>
  <c r="G10" i="24"/>
  <c r="G8" i="24" s="1"/>
  <c r="E10" i="25"/>
  <c r="E8" i="25" s="1"/>
  <c r="F10" i="25"/>
  <c r="F8" i="25" s="1"/>
  <c r="G10" i="25"/>
  <c r="G8" i="25" s="1"/>
  <c r="H10" i="25"/>
  <c r="H8" i="25" s="1"/>
  <c r="I10" i="25"/>
  <c r="I8" i="25" s="1"/>
  <c r="J10" i="25"/>
  <c r="J8" i="25" s="1"/>
  <c r="K10" i="25"/>
  <c r="K8" i="25" s="1"/>
  <c r="E10" i="26"/>
  <c r="F10" i="26"/>
  <c r="G10" i="26"/>
  <c r="H10" i="26"/>
  <c r="D10" i="27"/>
  <c r="E10" i="28"/>
  <c r="E8" i="28" s="1"/>
  <c r="F10" i="28"/>
  <c r="F8" i="28" s="1"/>
  <c r="G10" i="28"/>
  <c r="G8" i="28" s="1"/>
  <c r="H10" i="28"/>
  <c r="H8" i="28" s="1"/>
  <c r="I10" i="28"/>
  <c r="I8" i="28" s="1"/>
  <c r="E10" i="32"/>
  <c r="F10" i="32"/>
  <c r="G10" i="31" l="1"/>
  <c r="G8" i="31" s="1"/>
  <c r="L10" i="31"/>
  <c r="L8" i="31" s="1"/>
  <c r="M10" i="31"/>
  <c r="M8" i="31" s="1"/>
  <c r="N155" i="17" l="1"/>
  <c r="K155" i="17"/>
  <c r="I155" i="17"/>
  <c r="H155" i="17"/>
  <c r="N154" i="17"/>
  <c r="I154" i="17"/>
  <c r="H154" i="17"/>
  <c r="D155" i="32"/>
  <c r="M155" i="17" s="1"/>
  <c r="D155" i="28"/>
  <c r="D155" i="24"/>
  <c r="G155" i="17"/>
  <c r="D155" i="17"/>
  <c r="D155" i="34"/>
  <c r="E155" i="17" s="1"/>
  <c r="E155" i="31" s="1"/>
  <c r="D155" i="20"/>
  <c r="P155" i="17" s="1"/>
  <c r="I155" i="31" l="1"/>
  <c r="L155" i="17"/>
  <c r="J155" i="17"/>
  <c r="J155" i="31"/>
  <c r="D155" i="31"/>
  <c r="Q155" i="17"/>
  <c r="R155" i="17"/>
  <c r="F155" i="31"/>
  <c r="H155" i="31"/>
  <c r="F155" i="17" l="1"/>
  <c r="S155" i="17" s="1"/>
  <c r="K155" i="31"/>
  <c r="N155" i="31" s="1"/>
  <c r="D91" i="34" l="1"/>
  <c r="D154" i="32" l="1"/>
  <c r="M154" i="17" s="1"/>
  <c r="D154" i="28"/>
  <c r="D154" i="25"/>
  <c r="D154" i="24"/>
  <c r="D154" i="17"/>
  <c r="D154" i="34"/>
  <c r="E154" i="17" s="1"/>
  <c r="D154" i="20"/>
  <c r="P154" i="17" s="1"/>
  <c r="K154" i="17" l="1"/>
  <c r="Q154" i="17"/>
  <c r="L154" i="17"/>
  <c r="R154" i="17"/>
  <c r="G154" i="17"/>
  <c r="J154" i="17"/>
  <c r="D154" i="31"/>
  <c r="E154" i="31"/>
  <c r="F154" i="31"/>
  <c r="H154" i="31"/>
  <c r="I154" i="31"/>
  <c r="J154" i="31"/>
  <c r="F154" i="17" l="1"/>
  <c r="S154" i="17" s="1"/>
  <c r="K154" i="31"/>
  <c r="N154" i="31" l="1"/>
  <c r="L109" i="17"/>
  <c r="E94" i="17" l="1"/>
  <c r="E94" i="31" s="1"/>
  <c r="E9" i="17"/>
  <c r="E9" i="31" s="1"/>
  <c r="D153" i="34" l="1"/>
  <c r="E153" i="17" s="1"/>
  <c r="E153" i="31" s="1"/>
  <c r="D152" i="34"/>
  <c r="E152" i="17" s="1"/>
  <c r="E152" i="31" s="1"/>
  <c r="D151" i="34"/>
  <c r="E151" i="17" s="1"/>
  <c r="E151" i="31" s="1"/>
  <c r="D150" i="34"/>
  <c r="E150" i="17" s="1"/>
  <c r="E150" i="31" s="1"/>
  <c r="D149" i="34"/>
  <c r="E149" i="17" s="1"/>
  <c r="E149" i="31" s="1"/>
  <c r="D148" i="34"/>
  <c r="E148" i="17" s="1"/>
  <c r="E148" i="31" s="1"/>
  <c r="D147" i="34"/>
  <c r="E147" i="17" s="1"/>
  <c r="E147" i="31" s="1"/>
  <c r="D146" i="34"/>
  <c r="E146" i="17" s="1"/>
  <c r="E146" i="31" s="1"/>
  <c r="D145" i="34"/>
  <c r="E145" i="17" s="1"/>
  <c r="E145" i="31" s="1"/>
  <c r="D144" i="34"/>
  <c r="E144" i="17" s="1"/>
  <c r="E144" i="31" s="1"/>
  <c r="D143" i="34"/>
  <c r="E143" i="17" s="1"/>
  <c r="E143" i="31" s="1"/>
  <c r="D142" i="34"/>
  <c r="E142" i="17" s="1"/>
  <c r="E142" i="31" s="1"/>
  <c r="D141" i="34"/>
  <c r="E141" i="17" s="1"/>
  <c r="E141" i="31" s="1"/>
  <c r="D140" i="34"/>
  <c r="E140" i="17" s="1"/>
  <c r="E140" i="31" s="1"/>
  <c r="D139" i="34"/>
  <c r="E139" i="17" s="1"/>
  <c r="E139" i="31" s="1"/>
  <c r="D138" i="34"/>
  <c r="E138" i="17" s="1"/>
  <c r="E138" i="31" s="1"/>
  <c r="D137" i="34"/>
  <c r="E137" i="17" s="1"/>
  <c r="E137" i="31" s="1"/>
  <c r="D136" i="34"/>
  <c r="E136" i="17" s="1"/>
  <c r="E136" i="31" s="1"/>
  <c r="D135" i="34"/>
  <c r="E135" i="17" s="1"/>
  <c r="E135" i="31" s="1"/>
  <c r="D134" i="34"/>
  <c r="E134" i="17" s="1"/>
  <c r="E134" i="31" s="1"/>
  <c r="D133" i="34"/>
  <c r="E133" i="17" s="1"/>
  <c r="E133" i="31" s="1"/>
  <c r="D132" i="34"/>
  <c r="E132" i="17" s="1"/>
  <c r="E132" i="31" s="1"/>
  <c r="D131" i="34"/>
  <c r="E131" i="17" s="1"/>
  <c r="E131" i="31" s="1"/>
  <c r="D130" i="34"/>
  <c r="E130" i="17" s="1"/>
  <c r="E130" i="31" s="1"/>
  <c r="D129" i="34"/>
  <c r="E129" i="17" s="1"/>
  <c r="E129" i="31" s="1"/>
  <c r="D128" i="34"/>
  <c r="E128" i="17" s="1"/>
  <c r="E128" i="31" s="1"/>
  <c r="D127" i="34"/>
  <c r="E127" i="17" s="1"/>
  <c r="E127" i="31" s="1"/>
  <c r="D126" i="34"/>
  <c r="E126" i="17" s="1"/>
  <c r="E126" i="31" s="1"/>
  <c r="D125" i="34"/>
  <c r="E125" i="17" s="1"/>
  <c r="E125" i="31" s="1"/>
  <c r="D124" i="34"/>
  <c r="E124" i="17" s="1"/>
  <c r="E124" i="31" s="1"/>
  <c r="D123" i="34"/>
  <c r="E123" i="17" s="1"/>
  <c r="E123" i="31" s="1"/>
  <c r="D122" i="34"/>
  <c r="E122" i="17" s="1"/>
  <c r="E122" i="31" s="1"/>
  <c r="D121" i="34"/>
  <c r="E121" i="17" s="1"/>
  <c r="E121" i="31" s="1"/>
  <c r="D120" i="34"/>
  <c r="E120" i="17" s="1"/>
  <c r="E120" i="31" s="1"/>
  <c r="D119" i="34"/>
  <c r="E119" i="17" s="1"/>
  <c r="E119" i="31" s="1"/>
  <c r="D118" i="34"/>
  <c r="E118" i="17" s="1"/>
  <c r="E118" i="31" s="1"/>
  <c r="D117" i="34"/>
  <c r="E117" i="17" s="1"/>
  <c r="E117" i="31" s="1"/>
  <c r="D116" i="34"/>
  <c r="E116" i="17" s="1"/>
  <c r="E116" i="31" s="1"/>
  <c r="D115" i="34"/>
  <c r="E115" i="17" s="1"/>
  <c r="E115" i="31" s="1"/>
  <c r="D114" i="34"/>
  <c r="E114" i="17" s="1"/>
  <c r="E114" i="31" s="1"/>
  <c r="D113" i="34"/>
  <c r="E113" i="17" s="1"/>
  <c r="E113" i="31" s="1"/>
  <c r="D112" i="34"/>
  <c r="E112" i="17" s="1"/>
  <c r="E112" i="31" s="1"/>
  <c r="D111" i="34"/>
  <c r="E111" i="17" s="1"/>
  <c r="E111" i="31" s="1"/>
  <c r="D110" i="34"/>
  <c r="E110" i="17" s="1"/>
  <c r="E110" i="31" s="1"/>
  <c r="D109" i="34"/>
  <c r="E109" i="17" s="1"/>
  <c r="E109" i="31" s="1"/>
  <c r="D108" i="34"/>
  <c r="E108" i="17" s="1"/>
  <c r="E108" i="31" s="1"/>
  <c r="D107" i="34"/>
  <c r="E107" i="17" s="1"/>
  <c r="E107" i="31" s="1"/>
  <c r="D106" i="34"/>
  <c r="E106" i="17" s="1"/>
  <c r="E106" i="31" s="1"/>
  <c r="D105" i="34"/>
  <c r="E105" i="17" s="1"/>
  <c r="E105" i="31" s="1"/>
  <c r="D104" i="34"/>
  <c r="E104" i="17" s="1"/>
  <c r="E104" i="31" s="1"/>
  <c r="D103" i="34"/>
  <c r="E103" i="17" s="1"/>
  <c r="E103" i="31" s="1"/>
  <c r="D102" i="34"/>
  <c r="E102" i="17" s="1"/>
  <c r="E102" i="31" s="1"/>
  <c r="D101" i="34"/>
  <c r="E101" i="17" s="1"/>
  <c r="E101" i="31" s="1"/>
  <c r="D100" i="34"/>
  <c r="E100" i="17" s="1"/>
  <c r="E100" i="31" s="1"/>
  <c r="D99" i="34"/>
  <c r="E99" i="17" s="1"/>
  <c r="E99" i="31" s="1"/>
  <c r="D98" i="34"/>
  <c r="E98" i="17" s="1"/>
  <c r="E98" i="31" s="1"/>
  <c r="D97" i="34"/>
  <c r="E97" i="17" s="1"/>
  <c r="E97" i="31" s="1"/>
  <c r="D96" i="34"/>
  <c r="D95" i="34"/>
  <c r="E95" i="17" s="1"/>
  <c r="E95" i="31" s="1"/>
  <c r="D93" i="34"/>
  <c r="E93" i="17" s="1"/>
  <c r="D92" i="34"/>
  <c r="E92" i="17" s="1"/>
  <c r="E92" i="31" s="1"/>
  <c r="E91" i="17"/>
  <c r="E91" i="31" s="1"/>
  <c r="D90" i="34"/>
  <c r="E90" i="17" s="1"/>
  <c r="E90" i="31" s="1"/>
  <c r="D89" i="34"/>
  <c r="E89" i="17" s="1"/>
  <c r="E89" i="31" s="1"/>
  <c r="D88" i="34"/>
  <c r="E88" i="17" s="1"/>
  <c r="E88" i="31" s="1"/>
  <c r="D87" i="34"/>
  <c r="E87" i="17" s="1"/>
  <c r="E87" i="31" s="1"/>
  <c r="D86" i="34"/>
  <c r="E86" i="17" s="1"/>
  <c r="E86" i="31" s="1"/>
  <c r="D85" i="34"/>
  <c r="E85" i="17" s="1"/>
  <c r="E85" i="31" s="1"/>
  <c r="D84" i="34"/>
  <c r="E84" i="17" s="1"/>
  <c r="E84" i="31" s="1"/>
  <c r="D83" i="34"/>
  <c r="E83" i="17" s="1"/>
  <c r="E83" i="31" s="1"/>
  <c r="D82" i="34"/>
  <c r="E82" i="17" s="1"/>
  <c r="E82" i="31" s="1"/>
  <c r="D81" i="34"/>
  <c r="E81" i="17" s="1"/>
  <c r="E81" i="31" s="1"/>
  <c r="D80" i="34"/>
  <c r="E80" i="17" s="1"/>
  <c r="E80" i="31" s="1"/>
  <c r="D79" i="34"/>
  <c r="E79" i="17" s="1"/>
  <c r="E79" i="31" s="1"/>
  <c r="D78" i="34"/>
  <c r="E78" i="17" s="1"/>
  <c r="E78" i="31" s="1"/>
  <c r="D77" i="34"/>
  <c r="E77" i="17" s="1"/>
  <c r="E77" i="31" s="1"/>
  <c r="D76" i="34"/>
  <c r="E76" i="17" s="1"/>
  <c r="E76" i="31" s="1"/>
  <c r="D75" i="34"/>
  <c r="E75" i="17" s="1"/>
  <c r="E75" i="31" s="1"/>
  <c r="D74" i="34"/>
  <c r="E74" i="17" s="1"/>
  <c r="E74" i="31" s="1"/>
  <c r="D73" i="34"/>
  <c r="E73" i="17" s="1"/>
  <c r="E73" i="31" s="1"/>
  <c r="D72" i="34"/>
  <c r="E72" i="17" s="1"/>
  <c r="E72" i="31" s="1"/>
  <c r="D71" i="34"/>
  <c r="E71" i="17" s="1"/>
  <c r="E71" i="31" s="1"/>
  <c r="D70" i="34"/>
  <c r="E70" i="17" s="1"/>
  <c r="E70" i="31" s="1"/>
  <c r="D69" i="34"/>
  <c r="E69" i="17" s="1"/>
  <c r="E69" i="31" s="1"/>
  <c r="D68" i="34"/>
  <c r="E68" i="17" s="1"/>
  <c r="E68" i="31" s="1"/>
  <c r="D67" i="34"/>
  <c r="E67" i="17" s="1"/>
  <c r="E67" i="31" s="1"/>
  <c r="D66" i="34"/>
  <c r="E66" i="17" s="1"/>
  <c r="E66" i="31" s="1"/>
  <c r="D65" i="34"/>
  <c r="E65" i="17" s="1"/>
  <c r="E65" i="31" s="1"/>
  <c r="D64" i="34"/>
  <c r="E64" i="17" s="1"/>
  <c r="E64" i="31" s="1"/>
  <c r="D63" i="34"/>
  <c r="E63" i="17" s="1"/>
  <c r="E63" i="31" s="1"/>
  <c r="D62" i="34"/>
  <c r="E62" i="17" s="1"/>
  <c r="E62" i="31" s="1"/>
  <c r="D61" i="34"/>
  <c r="E61" i="17" s="1"/>
  <c r="E61" i="31" s="1"/>
  <c r="D60" i="34"/>
  <c r="E60" i="17" s="1"/>
  <c r="E60" i="31" s="1"/>
  <c r="D59" i="34"/>
  <c r="E59" i="17" s="1"/>
  <c r="E59" i="31" s="1"/>
  <c r="D58" i="34"/>
  <c r="E58" i="17" s="1"/>
  <c r="E58" i="31" s="1"/>
  <c r="D57" i="34"/>
  <c r="E57" i="17" s="1"/>
  <c r="E57" i="31" s="1"/>
  <c r="D56" i="34"/>
  <c r="E56" i="17" s="1"/>
  <c r="E56" i="31" s="1"/>
  <c r="D55" i="34"/>
  <c r="E55" i="17" s="1"/>
  <c r="E55" i="31" s="1"/>
  <c r="D54" i="34"/>
  <c r="E54" i="17" s="1"/>
  <c r="E54" i="31" s="1"/>
  <c r="D53" i="34"/>
  <c r="E53" i="17" s="1"/>
  <c r="E53" i="31" s="1"/>
  <c r="D52" i="34"/>
  <c r="E52" i="17" s="1"/>
  <c r="E52" i="31" s="1"/>
  <c r="D51" i="34"/>
  <c r="E51" i="17" s="1"/>
  <c r="E51" i="31" s="1"/>
  <c r="D50" i="34"/>
  <c r="E50" i="17" s="1"/>
  <c r="E50" i="31" s="1"/>
  <c r="D49" i="34"/>
  <c r="E49" i="17" s="1"/>
  <c r="E49" i="31" s="1"/>
  <c r="D48" i="34"/>
  <c r="E48" i="17" s="1"/>
  <c r="E48" i="31" s="1"/>
  <c r="D47" i="34"/>
  <c r="E47" i="17" s="1"/>
  <c r="E47" i="31" s="1"/>
  <c r="D46" i="34"/>
  <c r="E46" i="17" s="1"/>
  <c r="E46" i="31" s="1"/>
  <c r="D45" i="34"/>
  <c r="E45" i="17" s="1"/>
  <c r="E45" i="31" s="1"/>
  <c r="D44" i="34"/>
  <c r="E44" i="17" s="1"/>
  <c r="E44" i="31" s="1"/>
  <c r="D43" i="34"/>
  <c r="E43" i="17" s="1"/>
  <c r="E43" i="31" s="1"/>
  <c r="D42" i="34"/>
  <c r="E42" i="17" s="1"/>
  <c r="E42" i="31" s="1"/>
  <c r="D41" i="34"/>
  <c r="E41" i="17" s="1"/>
  <c r="E41" i="31" s="1"/>
  <c r="D40" i="34"/>
  <c r="E40" i="17" s="1"/>
  <c r="E40" i="31" s="1"/>
  <c r="D39" i="34"/>
  <c r="E39" i="17" s="1"/>
  <c r="E39" i="31" s="1"/>
  <c r="D38" i="34"/>
  <c r="E38" i="17" s="1"/>
  <c r="E38" i="31" s="1"/>
  <c r="D37" i="34"/>
  <c r="E37" i="17" s="1"/>
  <c r="E37" i="31" s="1"/>
  <c r="D36" i="34"/>
  <c r="E36" i="17" s="1"/>
  <c r="E36" i="31" s="1"/>
  <c r="D35" i="34"/>
  <c r="E35" i="17" s="1"/>
  <c r="E35" i="31" s="1"/>
  <c r="D34" i="34"/>
  <c r="E34" i="17" s="1"/>
  <c r="E34" i="31" s="1"/>
  <c r="D33" i="34"/>
  <c r="E33" i="17" s="1"/>
  <c r="E33" i="31" s="1"/>
  <c r="D32" i="34"/>
  <c r="E32" i="17" s="1"/>
  <c r="E32" i="31" s="1"/>
  <c r="D31" i="34"/>
  <c r="E31" i="17" s="1"/>
  <c r="E31" i="31" s="1"/>
  <c r="D30" i="34"/>
  <c r="E30" i="17" s="1"/>
  <c r="E30" i="31" s="1"/>
  <c r="D29" i="34"/>
  <c r="E29" i="17" s="1"/>
  <c r="E29" i="31" s="1"/>
  <c r="D28" i="34"/>
  <c r="E28" i="17" s="1"/>
  <c r="E28" i="31" s="1"/>
  <c r="D27" i="34"/>
  <c r="E27" i="17" s="1"/>
  <c r="E27" i="31" s="1"/>
  <c r="D26" i="34"/>
  <c r="E26" i="17" s="1"/>
  <c r="E26" i="31" s="1"/>
  <c r="D25" i="34"/>
  <c r="E25" i="17" s="1"/>
  <c r="E25" i="31" s="1"/>
  <c r="D24" i="34"/>
  <c r="E24" i="17" s="1"/>
  <c r="E24" i="31" s="1"/>
  <c r="D23" i="34"/>
  <c r="E23" i="17" s="1"/>
  <c r="E23" i="31" s="1"/>
  <c r="D22" i="34"/>
  <c r="E22" i="17" s="1"/>
  <c r="E22" i="31" s="1"/>
  <c r="D21" i="34"/>
  <c r="E21" i="17" s="1"/>
  <c r="E21" i="31" s="1"/>
  <c r="D20" i="34"/>
  <c r="E20" i="17" s="1"/>
  <c r="E20" i="31" s="1"/>
  <c r="D19" i="34"/>
  <c r="E19" i="17" s="1"/>
  <c r="E19" i="31" s="1"/>
  <c r="D18" i="34"/>
  <c r="E18" i="17" s="1"/>
  <c r="E18" i="31" s="1"/>
  <c r="D17" i="34"/>
  <c r="E17" i="17" s="1"/>
  <c r="E17" i="31" s="1"/>
  <c r="D16" i="34"/>
  <c r="E16" i="17" s="1"/>
  <c r="E16" i="31" s="1"/>
  <c r="D15" i="34"/>
  <c r="E15" i="17" s="1"/>
  <c r="E15" i="31" s="1"/>
  <c r="D14" i="34"/>
  <c r="E14" i="17" s="1"/>
  <c r="E14" i="31" s="1"/>
  <c r="D13" i="34"/>
  <c r="E13" i="17" s="1"/>
  <c r="E13" i="31" s="1"/>
  <c r="D12" i="34"/>
  <c r="E12" i="17" s="1"/>
  <c r="E12" i="31" s="1"/>
  <c r="D11" i="34"/>
  <c r="E93" i="31" l="1"/>
  <c r="E96" i="17"/>
  <c r="E96" i="31" s="1"/>
  <c r="D10" i="34"/>
  <c r="E11" i="17"/>
  <c r="E11" i="31" s="1"/>
  <c r="E10" i="31" s="1"/>
  <c r="E8" i="31" s="1"/>
  <c r="E10" i="17" l="1"/>
  <c r="E8" i="17" s="1"/>
  <c r="D11" i="25"/>
  <c r="N11" i="18" l="1"/>
  <c r="N9" i="18" s="1"/>
  <c r="M11" i="18"/>
  <c r="M9" i="18" s="1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9" i="32"/>
  <c r="D10" i="32" l="1"/>
  <c r="M9" i="17"/>
  <c r="M14" i="17"/>
  <c r="M18" i="17"/>
  <c r="M22" i="17"/>
  <c r="M26" i="17"/>
  <c r="M30" i="17"/>
  <c r="M34" i="17"/>
  <c r="M38" i="17"/>
  <c r="M42" i="17"/>
  <c r="M46" i="17"/>
  <c r="M50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M138" i="17"/>
  <c r="M142" i="17"/>
  <c r="M146" i="17"/>
  <c r="M150" i="17"/>
  <c r="M15" i="17"/>
  <c r="M19" i="17"/>
  <c r="M23" i="17"/>
  <c r="M27" i="17"/>
  <c r="M31" i="17"/>
  <c r="M35" i="17"/>
  <c r="M39" i="17"/>
  <c r="M43" i="17"/>
  <c r="M47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2" i="17"/>
  <c r="M16" i="17"/>
  <c r="M20" i="17"/>
  <c r="M24" i="17"/>
  <c r="M28" i="17"/>
  <c r="M32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1" i="17"/>
  <c r="M36" i="17"/>
  <c r="M10" i="17" l="1"/>
  <c r="M8" i="17" l="1"/>
  <c r="H9" i="31"/>
  <c r="K97" i="17" l="1"/>
  <c r="K9" i="17"/>
  <c r="D141" i="31" l="1"/>
  <c r="D9" i="31" l="1"/>
  <c r="D93" i="3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5" i="31"/>
  <c r="D94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96" i="31" l="1"/>
  <c r="D10" i="31"/>
  <c r="D8" i="31" s="1"/>
  <c r="H12" i="31" l="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47" i="31"/>
  <c r="H148" i="31"/>
  <c r="H149" i="31"/>
  <c r="H150" i="31"/>
  <c r="H151" i="31"/>
  <c r="H152" i="31"/>
  <c r="H153" i="31"/>
  <c r="H11" i="31" l="1"/>
  <c r="H10" i="31" s="1"/>
  <c r="H8" i="31" s="1"/>
  <c r="D10" i="20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K11" i="17"/>
  <c r="K137" i="17" l="1"/>
  <c r="L130" i="17"/>
  <c r="L17" i="17"/>
  <c r="L153" i="17"/>
  <c r="L145" i="17"/>
  <c r="L129" i="17"/>
  <c r="L121" i="17"/>
  <c r="L113" i="17"/>
  <c r="L104" i="17"/>
  <c r="L96" i="17"/>
  <c r="L88" i="17"/>
  <c r="L80" i="17"/>
  <c r="L72" i="17"/>
  <c r="L64" i="17"/>
  <c r="L56" i="17"/>
  <c r="L48" i="17"/>
  <c r="L40" i="17"/>
  <c r="L32" i="17"/>
  <c r="L24" i="17"/>
  <c r="L16" i="17"/>
  <c r="L49" i="17"/>
  <c r="L152" i="17"/>
  <c r="L144" i="17"/>
  <c r="L136" i="17"/>
  <c r="L128" i="17"/>
  <c r="L120" i="17"/>
  <c r="L112" i="17"/>
  <c r="L103" i="17"/>
  <c r="L95" i="17"/>
  <c r="L87" i="17"/>
  <c r="L79" i="17"/>
  <c r="L71" i="17"/>
  <c r="L63" i="17"/>
  <c r="L55" i="17"/>
  <c r="L47" i="17"/>
  <c r="L39" i="17"/>
  <c r="L31" i="17"/>
  <c r="L23" i="17"/>
  <c r="L15" i="17"/>
  <c r="L146" i="17"/>
  <c r="L105" i="17"/>
  <c r="L73" i="17"/>
  <c r="L65" i="17"/>
  <c r="L151" i="17"/>
  <c r="L143" i="17"/>
  <c r="L135" i="17"/>
  <c r="L127" i="17"/>
  <c r="L119" i="17"/>
  <c r="L111" i="17"/>
  <c r="L102" i="17"/>
  <c r="L94" i="17"/>
  <c r="L86" i="17"/>
  <c r="L78" i="17"/>
  <c r="L70" i="17"/>
  <c r="L62" i="17"/>
  <c r="L54" i="17"/>
  <c r="L46" i="17"/>
  <c r="L38" i="17"/>
  <c r="L30" i="17"/>
  <c r="L22" i="17"/>
  <c r="L14" i="17"/>
  <c r="L138" i="17"/>
  <c r="L81" i="17"/>
  <c r="L57" i="17"/>
  <c r="L150" i="17"/>
  <c r="L142" i="17"/>
  <c r="L134" i="17"/>
  <c r="L126" i="17"/>
  <c r="L118" i="17"/>
  <c r="L110" i="17"/>
  <c r="L101" i="17"/>
  <c r="L85" i="17"/>
  <c r="L77" i="17"/>
  <c r="L69" i="17"/>
  <c r="L61" i="17"/>
  <c r="L53" i="17"/>
  <c r="L45" i="17"/>
  <c r="L37" i="17"/>
  <c r="L29" i="17"/>
  <c r="L21" i="17"/>
  <c r="L13" i="17"/>
  <c r="L89" i="17"/>
  <c r="L41" i="17"/>
  <c r="L149" i="17"/>
  <c r="L141" i="17"/>
  <c r="L133" i="17"/>
  <c r="L125" i="17"/>
  <c r="L117" i="17"/>
  <c r="L108" i="17"/>
  <c r="L100" i="17"/>
  <c r="L92" i="17"/>
  <c r="L84" i="17"/>
  <c r="L76" i="17"/>
  <c r="L68" i="17"/>
  <c r="L60" i="17"/>
  <c r="L52" i="17"/>
  <c r="L44" i="17"/>
  <c r="L36" i="17"/>
  <c r="L28" i="17"/>
  <c r="L20" i="17"/>
  <c r="L12" i="17"/>
  <c r="L122" i="17"/>
  <c r="L25" i="17"/>
  <c r="L148" i="17"/>
  <c r="L140" i="17"/>
  <c r="L132" i="17"/>
  <c r="L124" i="17"/>
  <c r="L116" i="17"/>
  <c r="L107" i="17"/>
  <c r="L99" i="17"/>
  <c r="L91" i="17"/>
  <c r="L83" i="17"/>
  <c r="L75" i="17"/>
  <c r="L67" i="17"/>
  <c r="L59" i="17"/>
  <c r="L51" i="17"/>
  <c r="L43" i="17"/>
  <c r="L35" i="17"/>
  <c r="L27" i="17"/>
  <c r="L19" i="17"/>
  <c r="L114" i="17"/>
  <c r="L33" i="17"/>
  <c r="L147" i="17"/>
  <c r="L139" i="17"/>
  <c r="L131" i="17"/>
  <c r="L123" i="17"/>
  <c r="L115" i="17"/>
  <c r="L106" i="17"/>
  <c r="L98" i="17"/>
  <c r="L90" i="17"/>
  <c r="L82" i="17"/>
  <c r="L74" i="17"/>
  <c r="L66" i="17"/>
  <c r="L58" i="17"/>
  <c r="L50" i="17"/>
  <c r="L42" i="17"/>
  <c r="L34" i="17"/>
  <c r="L26" i="17"/>
  <c r="L18" i="17"/>
  <c r="D10" i="25"/>
  <c r="D8" i="25" s="1"/>
  <c r="L93" i="17"/>
  <c r="D10" i="26"/>
  <c r="L97" i="17"/>
  <c r="L137" i="17"/>
  <c r="L11" i="17"/>
  <c r="K140" i="17"/>
  <c r="K100" i="17"/>
  <c r="K67" i="17"/>
  <c r="K35" i="17"/>
  <c r="K139" i="17"/>
  <c r="K123" i="17"/>
  <c r="K99" i="17"/>
  <c r="K82" i="17"/>
  <c r="K58" i="17"/>
  <c r="K42" i="17"/>
  <c r="K26" i="17"/>
  <c r="K18" i="17"/>
  <c r="K146" i="17"/>
  <c r="K138" i="17"/>
  <c r="K130" i="17"/>
  <c r="K122" i="17"/>
  <c r="K114" i="17"/>
  <c r="K106" i="17"/>
  <c r="K98" i="17"/>
  <c r="K89" i="17"/>
  <c r="K81" i="17"/>
  <c r="K73" i="17"/>
  <c r="K65" i="17"/>
  <c r="K57" i="17"/>
  <c r="K49" i="17"/>
  <c r="K41" i="17"/>
  <c r="K33" i="17"/>
  <c r="K25" i="17"/>
  <c r="K117" i="17"/>
  <c r="K92" i="17"/>
  <c r="K60" i="17"/>
  <c r="K36" i="17"/>
  <c r="K12" i="17"/>
  <c r="K116" i="17"/>
  <c r="K83" i="17"/>
  <c r="K59" i="17"/>
  <c r="K43" i="17"/>
  <c r="K27" i="17"/>
  <c r="K19" i="17"/>
  <c r="K147" i="17"/>
  <c r="K131" i="17"/>
  <c r="K107" i="17"/>
  <c r="K90" i="17"/>
  <c r="K74" i="17"/>
  <c r="K50" i="17"/>
  <c r="K34" i="17"/>
  <c r="K145" i="17"/>
  <c r="K129" i="17"/>
  <c r="K113" i="17"/>
  <c r="K96" i="17"/>
  <c r="K88" i="17"/>
  <c r="K80" i="17"/>
  <c r="K72" i="17"/>
  <c r="K64" i="17"/>
  <c r="K56" i="17"/>
  <c r="K48" i="17"/>
  <c r="K40" i="17"/>
  <c r="K32" i="17"/>
  <c r="K24" i="17"/>
  <c r="K125" i="17"/>
  <c r="K109" i="17"/>
  <c r="K84" i="17"/>
  <c r="K44" i="17"/>
  <c r="K20" i="17"/>
  <c r="K124" i="17"/>
  <c r="K75" i="17"/>
  <c r="K115" i="17"/>
  <c r="K66" i="17"/>
  <c r="K153" i="17"/>
  <c r="K121" i="17"/>
  <c r="K105" i="17"/>
  <c r="K152" i="17"/>
  <c r="K144" i="17"/>
  <c r="K136" i="17"/>
  <c r="K128" i="17"/>
  <c r="K120" i="17"/>
  <c r="K112" i="17"/>
  <c r="K104" i="17"/>
  <c r="K95" i="17"/>
  <c r="K87" i="17"/>
  <c r="K79" i="17"/>
  <c r="K71" i="17"/>
  <c r="K63" i="17"/>
  <c r="K55" i="17"/>
  <c r="K47" i="17"/>
  <c r="K39" i="17"/>
  <c r="K31" i="17"/>
  <c r="K23" i="17"/>
  <c r="K15" i="17"/>
  <c r="K149" i="17"/>
  <c r="K76" i="17"/>
  <c r="K141" i="17"/>
  <c r="K101" i="17"/>
  <c r="K68" i="17"/>
  <c r="K28" i="17"/>
  <c r="K148" i="17"/>
  <c r="K132" i="17"/>
  <c r="K108" i="17"/>
  <c r="K91" i="17"/>
  <c r="K51" i="17"/>
  <c r="K151" i="17"/>
  <c r="K143" i="17"/>
  <c r="K135" i="17"/>
  <c r="K127" i="17"/>
  <c r="K119" i="17"/>
  <c r="K111" i="17"/>
  <c r="K103" i="17"/>
  <c r="K94" i="17"/>
  <c r="K86" i="17"/>
  <c r="K78" i="17"/>
  <c r="K70" i="17"/>
  <c r="K62" i="17"/>
  <c r="K54" i="17"/>
  <c r="K46" i="17"/>
  <c r="K38" i="17"/>
  <c r="K30" i="17"/>
  <c r="K22" i="17"/>
  <c r="K14" i="17"/>
  <c r="K150" i="17"/>
  <c r="K142" i="17"/>
  <c r="K134" i="17"/>
  <c r="K126" i="17"/>
  <c r="K118" i="17"/>
  <c r="K110" i="17"/>
  <c r="K102" i="17"/>
  <c r="K93" i="17"/>
  <c r="K85" i="17"/>
  <c r="K77" i="17"/>
  <c r="K69" i="17"/>
  <c r="K61" i="17"/>
  <c r="K53" i="17"/>
  <c r="K45" i="17"/>
  <c r="K37" i="17"/>
  <c r="K29" i="17"/>
  <c r="K21" i="17"/>
  <c r="K13" i="17"/>
  <c r="K133" i="17"/>
  <c r="K52" i="17"/>
  <c r="K16" i="17"/>
  <c r="K17" i="17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K10" i="17" l="1"/>
  <c r="K8" i="17" s="1"/>
  <c r="L10" i="17"/>
  <c r="D10" i="24"/>
  <c r="D8" i="24" s="1"/>
  <c r="P153" i="17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L8" i="17" l="1"/>
  <c r="D10" i="28"/>
  <c r="D8" i="28" s="1"/>
  <c r="D10" i="17"/>
  <c r="P10" i="17"/>
  <c r="P8" i="17" s="1"/>
  <c r="I10" i="17"/>
  <c r="N10" i="17"/>
  <c r="N8" i="17" s="1"/>
  <c r="J10" i="17"/>
  <c r="Q56" i="17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O10" i="17"/>
  <c r="J8" i="17" l="1"/>
  <c r="I8" i="17"/>
  <c r="O8" i="17"/>
  <c r="D8" i="17"/>
  <c r="Q10" i="17"/>
  <c r="R10" i="17"/>
  <c r="R8" i="17" s="1"/>
  <c r="I10" i="31"/>
  <c r="I8" i="31" s="1"/>
  <c r="J10" i="31"/>
  <c r="J8" i="31" s="1"/>
  <c r="H93" i="17"/>
  <c r="K11" i="18"/>
  <c r="K9" i="18" s="1"/>
  <c r="E11" i="18"/>
  <c r="E9" i="18" s="1"/>
  <c r="Q8" i="17" l="1"/>
  <c r="H11" i="18"/>
  <c r="H9" i="18" s="1"/>
  <c r="I11" i="18"/>
  <c r="I9" i="18" s="1"/>
  <c r="H10" i="17"/>
  <c r="G11" i="18"/>
  <c r="G9" i="18" s="1"/>
  <c r="J11" i="18"/>
  <c r="J9" i="18" s="1"/>
  <c r="F135" i="31"/>
  <c r="K135" i="31" s="1"/>
  <c r="N135" i="31" s="1"/>
  <c r="F149" i="31"/>
  <c r="K149" i="31" s="1"/>
  <c r="N149" i="31" s="1"/>
  <c r="F150" i="31"/>
  <c r="K150" i="31" s="1"/>
  <c r="N150" i="31" s="1"/>
  <c r="F121" i="31"/>
  <c r="K121" i="31" s="1"/>
  <c r="N121" i="31" s="1"/>
  <c r="F123" i="31"/>
  <c r="K123" i="31" s="1"/>
  <c r="N123" i="31" s="1"/>
  <c r="F151" i="31"/>
  <c r="K151" i="31" s="1"/>
  <c r="N151" i="31" s="1"/>
  <c r="F125" i="31"/>
  <c r="K125" i="31" s="1"/>
  <c r="N125" i="31" s="1"/>
  <c r="F128" i="31"/>
  <c r="K128" i="31" s="1"/>
  <c r="N128" i="31" s="1"/>
  <c r="F152" i="31"/>
  <c r="K152" i="31" s="1"/>
  <c r="N152" i="31" s="1"/>
  <c r="F122" i="31"/>
  <c r="K122" i="31" s="1"/>
  <c r="N122" i="31" s="1"/>
  <c r="F136" i="31"/>
  <c r="K136" i="31" s="1"/>
  <c r="N136" i="31" s="1"/>
  <c r="F127" i="31"/>
  <c r="K127" i="31" s="1"/>
  <c r="N127" i="31" s="1"/>
  <c r="F129" i="31"/>
  <c r="K129" i="31" s="1"/>
  <c r="N129" i="31" s="1"/>
  <c r="F153" i="31"/>
  <c r="K153" i="31" s="1"/>
  <c r="N153" i="31" s="1"/>
  <c r="F133" i="31"/>
  <c r="K133" i="31" s="1"/>
  <c r="N133" i="31" s="1"/>
  <c r="F92" i="31"/>
  <c r="K92" i="31" s="1"/>
  <c r="N92" i="31" s="1"/>
  <c r="F124" i="31"/>
  <c r="K124" i="31" s="1"/>
  <c r="N124" i="31" s="1"/>
  <c r="F118" i="31"/>
  <c r="K118" i="31" s="1"/>
  <c r="N118" i="31" s="1"/>
  <c r="F130" i="31"/>
  <c r="K130" i="31" s="1"/>
  <c r="N130" i="31" s="1"/>
  <c r="F66" i="31"/>
  <c r="K66" i="31" s="1"/>
  <c r="N66" i="31" s="1"/>
  <c r="F134" i="31"/>
  <c r="K134" i="31" s="1"/>
  <c r="N134" i="31" s="1"/>
  <c r="F148" i="31"/>
  <c r="K148" i="31" s="1"/>
  <c r="N148" i="31" s="1"/>
  <c r="F126" i="31"/>
  <c r="K126" i="31" s="1"/>
  <c r="N126" i="31" s="1"/>
  <c r="F115" i="31"/>
  <c r="K115" i="31" s="1"/>
  <c r="N115" i="31" s="1"/>
  <c r="F116" i="31"/>
  <c r="K116" i="31" s="1"/>
  <c r="N116" i="31" s="1"/>
  <c r="F64" i="31"/>
  <c r="K64" i="31" s="1"/>
  <c r="N64" i="31" s="1"/>
  <c r="F95" i="31"/>
  <c r="K95" i="31" s="1"/>
  <c r="N95" i="31" s="1"/>
  <c r="F119" i="31"/>
  <c r="K119" i="31" s="1"/>
  <c r="N119" i="31" s="1"/>
  <c r="F131" i="31"/>
  <c r="K131" i="31" s="1"/>
  <c r="N131" i="31" s="1"/>
  <c r="F147" i="31"/>
  <c r="K147" i="31" s="1"/>
  <c r="N147" i="31" s="1"/>
  <c r="F117" i="31"/>
  <c r="K117" i="31" s="1"/>
  <c r="N117" i="31" s="1"/>
  <c r="F65" i="31"/>
  <c r="K65" i="31" s="1"/>
  <c r="N65" i="31" s="1"/>
  <c r="F120" i="31"/>
  <c r="K120" i="31" s="1"/>
  <c r="N120" i="31" s="1"/>
  <c r="F132" i="31"/>
  <c r="K132" i="31" s="1"/>
  <c r="N132" i="31" s="1"/>
  <c r="F9" i="31"/>
  <c r="K9" i="31" s="1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H8" i="17" l="1"/>
  <c r="F11" i="18"/>
  <c r="F9" i="18" s="1"/>
  <c r="N9" i="31"/>
  <c r="F113" i="31"/>
  <c r="K113" i="31" s="1"/>
  <c r="N113" i="31" s="1"/>
  <c r="F36" i="31"/>
  <c r="K36" i="31" s="1"/>
  <c r="N36" i="31" s="1"/>
  <c r="F68" i="31"/>
  <c r="K68" i="31" s="1"/>
  <c r="N68" i="31" s="1"/>
  <c r="F55" i="31"/>
  <c r="K55" i="31" s="1"/>
  <c r="N55" i="31" s="1"/>
  <c r="F111" i="31"/>
  <c r="K111" i="31" s="1"/>
  <c r="N111" i="31" s="1"/>
  <c r="F107" i="31"/>
  <c r="K107" i="31" s="1"/>
  <c r="N107" i="31" s="1"/>
  <c r="F86" i="31"/>
  <c r="K86" i="31" s="1"/>
  <c r="N86" i="31" s="1"/>
  <c r="F110" i="31"/>
  <c r="K110" i="31" s="1"/>
  <c r="N110" i="31" s="1"/>
  <c r="F41" i="31"/>
  <c r="K41" i="31" s="1"/>
  <c r="N41" i="31" s="1"/>
  <c r="F104" i="31"/>
  <c r="K104" i="31" s="1"/>
  <c r="N104" i="31" s="1"/>
  <c r="F54" i="31"/>
  <c r="K54" i="31" s="1"/>
  <c r="N54" i="31" s="1"/>
  <c r="F12" i="31"/>
  <c r="K12" i="31" s="1"/>
  <c r="N12" i="31" s="1"/>
  <c r="F97" i="31"/>
  <c r="K97" i="31" s="1"/>
  <c r="N97" i="31" s="1"/>
  <c r="F103" i="31"/>
  <c r="K103" i="31" s="1"/>
  <c r="N103" i="31" s="1"/>
  <c r="F24" i="31"/>
  <c r="K24" i="31" s="1"/>
  <c r="N24" i="31" s="1"/>
  <c r="F106" i="31"/>
  <c r="K106" i="31" s="1"/>
  <c r="N106" i="31" s="1"/>
  <c r="F33" i="31"/>
  <c r="K33" i="31" s="1"/>
  <c r="N33" i="31" s="1"/>
  <c r="F88" i="31"/>
  <c r="K88" i="31" s="1"/>
  <c r="N88" i="31" s="1"/>
  <c r="F78" i="31"/>
  <c r="K78" i="31" s="1"/>
  <c r="N78" i="31" s="1"/>
  <c r="F18" i="31"/>
  <c r="K18" i="31" s="1"/>
  <c r="N18" i="31" s="1"/>
  <c r="F38" i="31"/>
  <c r="K38" i="31" s="1"/>
  <c r="N38" i="31" s="1"/>
  <c r="F101" i="31"/>
  <c r="K101" i="31" s="1"/>
  <c r="N101" i="31" s="1"/>
  <c r="F23" i="31"/>
  <c r="K23" i="31" s="1"/>
  <c r="N23" i="31" s="1"/>
  <c r="F80" i="31"/>
  <c r="K80" i="31" s="1"/>
  <c r="N80" i="31" s="1"/>
  <c r="F70" i="31"/>
  <c r="K70" i="31" s="1"/>
  <c r="N70" i="31" s="1"/>
  <c r="F85" i="31"/>
  <c r="K85" i="31" s="1"/>
  <c r="N85" i="31" s="1"/>
  <c r="F20" i="31"/>
  <c r="K20" i="31" s="1"/>
  <c r="N20" i="31" s="1"/>
  <c r="F144" i="31"/>
  <c r="K144" i="31" s="1"/>
  <c r="N144" i="31" s="1"/>
  <c r="F37" i="31"/>
  <c r="K37" i="31" s="1"/>
  <c r="N37" i="31" s="1"/>
  <c r="F44" i="31"/>
  <c r="K44" i="31" s="1"/>
  <c r="N44" i="31" s="1"/>
  <c r="F47" i="31"/>
  <c r="K47" i="31" s="1"/>
  <c r="N47" i="31" s="1"/>
  <c r="F62" i="31"/>
  <c r="K62" i="31" s="1"/>
  <c r="N62" i="31" s="1"/>
  <c r="F51" i="31"/>
  <c r="K51" i="31" s="1"/>
  <c r="N51" i="31" s="1"/>
  <c r="F73" i="31"/>
  <c r="K73" i="31" s="1"/>
  <c r="N73" i="31" s="1"/>
  <c r="F72" i="31"/>
  <c r="K72" i="31" s="1"/>
  <c r="N72" i="31" s="1"/>
  <c r="F56" i="31"/>
  <c r="K56" i="31" s="1"/>
  <c r="N56" i="31" s="1"/>
  <c r="F77" i="31"/>
  <c r="K77" i="31" s="1"/>
  <c r="N77" i="31" s="1"/>
  <c r="F59" i="31"/>
  <c r="K59" i="31" s="1"/>
  <c r="N59" i="31" s="1"/>
  <c r="F108" i="31"/>
  <c r="K108" i="31" s="1"/>
  <c r="N108" i="31" s="1"/>
  <c r="F79" i="31"/>
  <c r="K79" i="31" s="1"/>
  <c r="N79" i="31" s="1"/>
  <c r="F63" i="31"/>
  <c r="K63" i="31" s="1"/>
  <c r="N63" i="31" s="1"/>
  <c r="F61" i="31"/>
  <c r="K61" i="31" s="1"/>
  <c r="N61" i="31" s="1"/>
  <c r="F32" i="31"/>
  <c r="K32" i="31" s="1"/>
  <c r="N32" i="31" s="1"/>
  <c r="F145" i="31"/>
  <c r="K145" i="31" s="1"/>
  <c r="N145" i="31" s="1"/>
  <c r="F69" i="31"/>
  <c r="K69" i="31" s="1"/>
  <c r="N69" i="31" s="1"/>
  <c r="F43" i="31"/>
  <c r="K43" i="31" s="1"/>
  <c r="N43" i="31" s="1"/>
  <c r="F96" i="31"/>
  <c r="K96" i="31" s="1"/>
  <c r="N96" i="31" s="1"/>
  <c r="F100" i="31"/>
  <c r="K100" i="31" s="1"/>
  <c r="N100" i="31" s="1"/>
  <c r="F142" i="31"/>
  <c r="K142" i="31" s="1"/>
  <c r="N142" i="31" s="1"/>
  <c r="F137" i="31"/>
  <c r="K137" i="31" s="1"/>
  <c r="N137" i="31" s="1"/>
  <c r="F90" i="31"/>
  <c r="K90" i="31" s="1"/>
  <c r="N90" i="31" s="1"/>
  <c r="F71" i="31"/>
  <c r="K71" i="31" s="1"/>
  <c r="N71" i="31" s="1"/>
  <c r="F14" i="31"/>
  <c r="K14" i="31" s="1"/>
  <c r="N14" i="31" s="1"/>
  <c r="F114" i="31"/>
  <c r="K114" i="31" s="1"/>
  <c r="N114" i="31" s="1"/>
  <c r="F30" i="31"/>
  <c r="K30" i="31" s="1"/>
  <c r="N30" i="31" s="1"/>
  <c r="F17" i="31"/>
  <c r="K17" i="31" s="1"/>
  <c r="N17" i="31" s="1"/>
  <c r="F91" i="31"/>
  <c r="K91" i="31" s="1"/>
  <c r="N91" i="31" s="1"/>
  <c r="F29" i="31"/>
  <c r="K29" i="31" s="1"/>
  <c r="N29" i="31" s="1"/>
  <c r="F143" i="31"/>
  <c r="K143" i="31" s="1"/>
  <c r="N143" i="31" s="1"/>
  <c r="F98" i="31"/>
  <c r="K98" i="31" s="1"/>
  <c r="N98" i="31" s="1"/>
  <c r="F27" i="31"/>
  <c r="K27" i="31" s="1"/>
  <c r="N27" i="31" s="1"/>
  <c r="F48" i="31"/>
  <c r="K48" i="31" s="1"/>
  <c r="N48" i="31" s="1"/>
  <c r="F146" i="31"/>
  <c r="K146" i="31" s="1"/>
  <c r="N146" i="31" s="1"/>
  <c r="F82" i="31"/>
  <c r="K82" i="31" s="1"/>
  <c r="N82" i="31" s="1"/>
  <c r="F87" i="31"/>
  <c r="K87" i="31" s="1"/>
  <c r="N87" i="31" s="1"/>
  <c r="F99" i="31"/>
  <c r="K99" i="31" s="1"/>
  <c r="N99" i="31" s="1"/>
  <c r="F74" i="31"/>
  <c r="K74" i="31" s="1"/>
  <c r="N74" i="31" s="1"/>
  <c r="F21" i="31"/>
  <c r="K21" i="31" s="1"/>
  <c r="N21" i="31" s="1"/>
  <c r="F39" i="31"/>
  <c r="K39" i="31" s="1"/>
  <c r="N39" i="31" s="1"/>
  <c r="F109" i="31"/>
  <c r="K109" i="31" s="1"/>
  <c r="N109" i="31" s="1"/>
  <c r="F83" i="31"/>
  <c r="K83" i="31" s="1"/>
  <c r="N83" i="31" s="1"/>
  <c r="F58" i="31"/>
  <c r="K58" i="31" s="1"/>
  <c r="N58" i="31" s="1"/>
  <c r="F40" i="31"/>
  <c r="K40" i="31" s="1"/>
  <c r="N40" i="31" s="1"/>
  <c r="F138" i="31"/>
  <c r="K138" i="31" s="1"/>
  <c r="N138" i="31" s="1"/>
  <c r="F105" i="31"/>
  <c r="K105" i="31" s="1"/>
  <c r="N105" i="31" s="1"/>
  <c r="F75" i="31"/>
  <c r="K75" i="31" s="1"/>
  <c r="N75" i="31" s="1"/>
  <c r="F31" i="31"/>
  <c r="K31" i="31" s="1"/>
  <c r="N31" i="31" s="1"/>
  <c r="F46" i="31"/>
  <c r="K46" i="31" s="1"/>
  <c r="N46" i="31" s="1"/>
  <c r="F53" i="31"/>
  <c r="K53" i="31" s="1"/>
  <c r="N53" i="31" s="1"/>
  <c r="F50" i="31"/>
  <c r="K50" i="31" s="1"/>
  <c r="N50" i="31" s="1"/>
  <c r="F22" i="31"/>
  <c r="K22" i="31" s="1"/>
  <c r="N22" i="31" s="1"/>
  <c r="F102" i="31"/>
  <c r="K102" i="31" s="1"/>
  <c r="N102" i="31" s="1"/>
  <c r="F60" i="31"/>
  <c r="K60" i="31" s="1"/>
  <c r="N60" i="31" s="1"/>
  <c r="G142" i="17"/>
  <c r="F142" i="17" s="1"/>
  <c r="S142" i="17" s="1"/>
  <c r="F112" i="31"/>
  <c r="K112" i="31" s="1"/>
  <c r="N112" i="31" s="1"/>
  <c r="F35" i="31"/>
  <c r="K35" i="31" s="1"/>
  <c r="N35" i="31" s="1"/>
  <c r="F67" i="31"/>
  <c r="K67" i="31" s="1"/>
  <c r="N67" i="31" s="1"/>
  <c r="F42" i="31"/>
  <c r="K42" i="31" s="1"/>
  <c r="N42" i="31" s="1"/>
  <c r="F57" i="31"/>
  <c r="K57" i="31" s="1"/>
  <c r="N57" i="31" s="1"/>
  <c r="F140" i="31"/>
  <c r="K140" i="31" s="1"/>
  <c r="N140" i="31" s="1"/>
  <c r="F139" i="31"/>
  <c r="K139" i="31" s="1"/>
  <c r="N139" i="31" s="1"/>
  <c r="F45" i="31"/>
  <c r="K45" i="31" s="1"/>
  <c r="N45" i="31" s="1"/>
  <c r="F141" i="31"/>
  <c r="K141" i="31" s="1"/>
  <c r="N141" i="31" s="1"/>
  <c r="F13" i="31"/>
  <c r="K13" i="31" s="1"/>
  <c r="N13" i="31" s="1"/>
  <c r="F89" i="31"/>
  <c r="K89" i="31" s="1"/>
  <c r="N89" i="31" s="1"/>
  <c r="F15" i="31"/>
  <c r="K15" i="31" s="1"/>
  <c r="N15" i="31" s="1"/>
  <c r="F34" i="31"/>
  <c r="K34" i="31" s="1"/>
  <c r="N34" i="31" s="1"/>
  <c r="F28" i="31"/>
  <c r="K28" i="31" s="1"/>
  <c r="N28" i="31" s="1"/>
  <c r="F19" i="31"/>
  <c r="K19" i="31" s="1"/>
  <c r="N19" i="31" s="1"/>
  <c r="F84" i="31"/>
  <c r="K84" i="31" s="1"/>
  <c r="N84" i="31" s="1"/>
  <c r="F81" i="31"/>
  <c r="K81" i="31" s="1"/>
  <c r="N81" i="31" s="1"/>
  <c r="F94" i="31"/>
  <c r="K94" i="31" s="1"/>
  <c r="N94" i="31" s="1"/>
  <c r="F49" i="31"/>
  <c r="K49" i="31" s="1"/>
  <c r="N49" i="31" s="1"/>
  <c r="F26" i="31"/>
  <c r="K26" i="31" s="1"/>
  <c r="N26" i="31" s="1"/>
  <c r="F25" i="31"/>
  <c r="K25" i="31" s="1"/>
  <c r="N25" i="31" s="1"/>
  <c r="F16" i="31"/>
  <c r="K16" i="31" s="1"/>
  <c r="N16" i="31" s="1"/>
  <c r="F76" i="31"/>
  <c r="K76" i="31" s="1"/>
  <c r="N76" i="31" s="1"/>
  <c r="F52" i="31"/>
  <c r="K52" i="31" s="1"/>
  <c r="N52" i="31" s="1"/>
  <c r="F11" i="31"/>
  <c r="K11" i="31" s="1"/>
  <c r="N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S9" i="17" s="1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F11" i="17" s="1"/>
  <c r="S11" i="17" s="1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F38" i="17" l="1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94" i="17"/>
  <c r="S94" i="17" s="1"/>
  <c r="F45" i="17"/>
  <c r="S45" i="17" s="1"/>
  <c r="F36" i="17"/>
  <c r="S36" i="17" s="1"/>
  <c r="F87" i="17"/>
  <c r="S87" i="17" s="1"/>
  <c r="F91" i="17"/>
  <c r="S91" i="17" s="1"/>
  <c r="F81" i="17"/>
  <c r="S81" i="17" s="1"/>
  <c r="D11" i="18"/>
  <c r="D9" i="18" s="1"/>
  <c r="F93" i="31" l="1"/>
  <c r="F10" i="31" s="1"/>
  <c r="F8" i="31" s="1"/>
  <c r="G93" i="17"/>
  <c r="G10" i="17" s="1"/>
  <c r="G8" i="17" s="1"/>
  <c r="F93" i="17" l="1"/>
  <c r="K93" i="31"/>
  <c r="K10" i="31" s="1"/>
  <c r="K8" i="31" s="1"/>
  <c r="F10" i="17" l="1"/>
  <c r="F8" i="17" s="1"/>
  <c r="N93" i="31"/>
  <c r="N10" i="31" s="1"/>
  <c r="N8" i="31" s="1"/>
  <c r="S93" i="17"/>
  <c r="S10" i="17" l="1"/>
  <c r="S8" i="17" s="1"/>
</calcChain>
</file>

<file path=xl/sharedStrings.xml><?xml version="1.0" encoding="utf-8"?>
<sst xmlns="http://schemas.openxmlformats.org/spreadsheetml/2006/main" count="4427" uniqueCount="414">
  <si>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</si>
  <si>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</si>
  <si>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</si>
  <si>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</si>
  <si>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</si>
  <si>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</si>
  <si>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</si>
  <si>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</si>
  <si>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</si>
  <si>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</si>
  <si>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</si>
  <si>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</si>
  <si>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</si>
  <si>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</si>
  <si>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</si>
  <si>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</si>
  <si>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</si>
  <si>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</si>
  <si>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</si>
  <si>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</si>
  <si>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</si>
  <si>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</si>
  <si>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</si>
  <si>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</si>
  <si>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</si>
  <si>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</si>
  <si>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</si>
  <si>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</si>
  <si>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</si>
  <si>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</si>
  <si>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</si>
  <si>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</si>
  <si>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</si>
  <si>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</si>
  <si>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</si>
  <si>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</si>
  <si>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</si>
  <si>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</si>
  <si>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</si>
  <si>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</si>
  <si>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</si>
  <si>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</si>
  <si>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</si>
  <si>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</si>
  <si>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</si>
  <si>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</si>
  <si>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</si>
  <si>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</si>
  <si>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</si>
  <si>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</si>
  <si>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</si>
  <si>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</si>
  <si>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</si>
  <si>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</si>
  <si>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</si>
  <si>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</si>
  <si>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</si>
  <si>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</si>
  <si>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</si>
  <si>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</si>
  <si>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</si>
  <si>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</si>
  <si>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</si>
  <si>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</si>
  <si>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</si>
  <si>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</si>
  <si>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</si>
  <si>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</si>
  <si>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</si>
  <si>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</si>
  <si>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</si>
  <si>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</si>
  <si>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</si>
  <si>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</si>
  <si>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</si>
  <si>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</si>
  <si>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</si>
  <si>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</si>
  <si>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</si>
  <si>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</si>
  <si>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</si>
  <si>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</si>
  <si>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</si>
  <si>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</si>
  <si>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</si>
  <si>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</si>
  <si>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</si>
  <si>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</si>
  <si>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</si>
  <si>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</si>
  <si>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</si>
  <si>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</si>
  <si>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</si>
  <si>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</si>
  <si>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</si>
  <si>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</si>
  <si>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</si>
  <si>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</si>
  <si>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</si>
  <si>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</si>
  <si>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</si>
  <si>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</si>
  <si>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</si>
  <si>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</si>
  <si>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</si>
  <si>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</si>
  <si>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</si>
  <si>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</si>
  <si>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</si>
  <si>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</si>
  <si>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</si>
  <si>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</si>
  <si>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</si>
  <si>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</si>
  <si>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</si>
  <si>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</si>
  <si>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</si>
  <si>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</si>
  <si>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</si>
  <si>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</si>
  <si>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</si>
  <si>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</si>
  <si>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</si>
  <si>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</si>
  <si>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</si>
  <si>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</si>
  <si>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</si>
  <si>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</si>
  <si>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</si>
  <si>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</si>
  <si>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</si>
  <si>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</si>
  <si>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</si>
  <si>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</si>
  <si>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</si>
  <si>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</si>
  <si>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</si>
  <si>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</si>
  <si>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</si>
  <si>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</si>
  <si>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</si>
  <si>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</si>
  <si>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</si>
  <si>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</si>
  <si>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</si>
  <si>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</si>
  <si>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</si>
  <si>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</si>
  <si>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</si>
  <si>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</si>
  <si>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</si>
  <si>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</si>
  <si>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</si>
  <si>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</si>
  <si>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</si>
  <si>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</si>
  <si>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</si>
  <si>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</si>
  <si>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</si>
  <si>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</si>
  <si>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</si>
  <si>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</si>
  <si>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</si>
  <si>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</si>
  <si>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</si>
  <si>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</si>
  <si>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</si>
  <si>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</si>
  <si>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</si>
  <si>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</si>
  <si>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</si>
  <si>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</si>
  <si>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</si>
  <si>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</si>
  <si>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</si>
  <si>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</si>
  <si>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</si>
  <si>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</si>
  <si>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</si>
  <si>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</si>
  <si>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</si>
  <si>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</si>
  <si>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</si>
  <si>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</si>
  <si>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</si>
  <si>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</si>
  <si>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</si>
  <si>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</si>
  <si>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</si>
  <si>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</si>
  <si>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</si>
  <si>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</si>
  <si>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</si>
  <si>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</si>
  <si>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</si>
  <si>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</si>
  <si>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</si>
  <si>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</si>
  <si>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</si>
  <si>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</si>
  <si>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</si>
  <si>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</si>
  <si>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</si>
  <si>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</si>
  <si>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</si>
  <si>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</si>
  <si>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</si>
  <si>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</si>
  <si>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</si>
  <si>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</si>
  <si>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</si>
  <si>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</si>
  <si>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</si>
  <si>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</si>
  <si>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</si>
  <si>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</si>
  <si>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</si>
  <si>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</si>
  <si>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</si>
  <si>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</si>
  <si>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</si>
  <si>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</si>
  <si>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</si>
  <si>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</si>
  <si>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</si>
  <si>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</si>
  <si>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</si>
  <si>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</si>
  <si>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</si>
  <si>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</si>
  <si>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</si>
  <si>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</si>
  <si>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</si>
  <si>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</si>
  <si>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</si>
  <si>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</si>
  <si>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</si>
  <si>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</si>
  <si>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</si>
  <si>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</si>
  <si>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</si>
  <si>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</si>
  <si>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</si>
  <si>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</si>
  <si>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</si>
  <si>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</si>
  <si>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</si>
  <si>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</si>
  <si>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</si>
  <si>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</si>
  <si>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</si>
  <si>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</si>
  <si>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</si>
  <si>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</si>
  <si>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</si>
  <si>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</si>
  <si>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</si>
  <si>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</si>
  <si>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</si>
  <si>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</si>
  <si>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</si>
  <si>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</si>
  <si>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</si>
  <si>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</si>
  <si>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</si>
  <si>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</si>
  <si>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</si>
  <si>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</si>
  <si>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</si>
  <si>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</si>
  <si>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</si>
  <si>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</si>
  <si>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</si>
  <si>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</si>
  <si>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</si>
  <si>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</si>
  <si>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</si>
  <si>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</si>
  <si>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</si>
  <si>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</si>
  <si>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</si>
  <si>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</si>
  <si>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</si>
  <si>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</si>
  <si>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</si>
  <si>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</si>
  <si>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</si>
  <si>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</si>
  <si>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</si>
  <si>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</si>
  <si>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</si>
  <si>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</si>
  <si>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</si>
  <si>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</si>
  <si>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</si>
  <si>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</si>
  <si>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</si>
  <si>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</si>
  <si>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</si>
  <si>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</si>
  <si>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</si>
  <si>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</si>
  <si>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</si>
  <si>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</si>
  <si>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</si>
  <si>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</si>
  <si>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</si>
  <si>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</si>
  <si>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</si>
  <si>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</si>
  <si>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</si>
  <si>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</si>
  <si>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</si>
  <si>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</si>
  <si>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</si>
  <si>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</si>
  <si>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</si>
  <si>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</si>
  <si>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</si>
  <si>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</si>
  <si>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</si>
  <si>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</si>
  <si>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</si>
  <si>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</si>
  <si>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</si>
  <si>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</si>
  <si>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</si>
  <si>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</si>
  <si>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</si>
  <si>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</si>
  <si>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</si>
  <si>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</si>
  <si>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</si>
  <si>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</si>
  <si>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</si>
  <si>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</si>
  <si>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</si>
  <si>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</si>
  <si>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</si>
  <si>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</si>
  <si>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</si>
  <si>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</si>
  <si>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</si>
  <si>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</si>
  <si>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</si>
  <si>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</si>
  <si>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</si>
  <si>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</si>
  <si>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</si>
  <si>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</si>
  <si>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</si>
  <si>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</si>
  <si>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</si>
  <si>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</si>
  <si>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</si>
  <si>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</si>
  <si>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</si>
  <si>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</si>
  <si>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</si>
  <si>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</si>
  <si>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</si>
  <si>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</si>
  <si>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</si>
  <si>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</si>
  <si>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</si>
  <si>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</si>
  <si>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</si>
  <si>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</si>
  <si>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</si>
  <si>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</si>
  <si>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</si>
  <si>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</si>
  <si>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</si>
  <si>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</si>
  <si>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</si>
  <si>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</si>
  <si>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</si>
  <si>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</si>
  <si>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</si>
  <si>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</si>
  <si>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</si>
  <si>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</si>
  <si>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</si>
  <si>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</si>
  <si>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</si>
  <si>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</si>
  <si>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</si>
  <si>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</si>
  <si>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</si>
  <si>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</si>
  <si>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</si>
  <si>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</si>
  <si>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</si>
  <si>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</si>
  <si>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БФ "Уфимский хоспис"</t>
  </si>
  <si>
    <t>020050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</si>
  <si>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</si>
  <si>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</si>
  <si>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 xml:space="preserve">Плановые объемы финансового обеспечения Территориальной программы ОМС на 2023 год. </t>
  </si>
  <si>
    <t xml:space="preserve">Плановые объемы финансового обеспечения Базовой программы ОМС на 2023 год. </t>
  </si>
  <si>
    <t xml:space="preserve">Плановые объемы финансового обеспечения скорой медицинской помощи по Базовой программе ОМС на 2023 год </t>
  </si>
  <si>
    <t xml:space="preserve">Плановые объемы финансового обеспечения по базовой программе ОМС на 2023 год в амбулаторных условиях (посещения с профилактическими и иными целями и диспансерное наблюдение). </t>
  </si>
  <si>
    <t>Плановые объемы финансового обеспечения по Базовой программе ОМС на 2023 год в амбулаторных условиях (обращения по поводу заболевания)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</si>
  <si>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</si>
  <si>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2023 год </t>
  </si>
  <si>
    <t>Уточнение плановых объемов финансового обеспечения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</si>
  <si>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АНМО "Уфимский хоспис"</t>
  </si>
  <si>
    <t>020051</t>
  </si>
  <si>
    <t>Плановые объемы финансового обеспечения по программе ОМС на 2023 год в стационарных условиях</t>
  </si>
  <si>
    <t>,</t>
  </si>
  <si>
    <t xml:space="preserve">Плановые объемы финансового обеспечения по Базовой программе ОМС на 2023 год в амбулаторных условиях  (посещения в неотложной форме). </t>
  </si>
  <si>
    <t>Исследование уровня хлоридов в поте</t>
  </si>
  <si>
    <t>Итого Территориальная программа ОМС (Протокол № 17-23)</t>
  </si>
  <si>
    <t>Всего Базовая программа ОМС по Протоколу           17-23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</si>
</sst>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" fillId="0" borderId="0"/>
  </cellStyleXfs>
  <cellXfs count="259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3" fillId="3" borderId="18" xfId="234" applyNumberFormat="1" applyFont="1" applyFill="1" applyBorder="1" applyAlignment="1">
      <alignment horizontal="center" vertical="center" wrapText="1"/>
    </xf>
    <xf numFmtId="3" fontId="53" fillId="3" borderId="14" xfId="234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 wrapText="1"/>
    </xf>
    <xf numFmtId="0" fontId="48" fillId="3" borderId="18" xfId="94" applyFont="1" applyFill="1" applyBorder="1" applyAlignment="1">
      <alignment horizontal="left" vertical="center" wrapText="1"/>
    </xf>
    <xf numFmtId="0" fontId="41" fillId="3" borderId="18" xfId="94" applyFont="1" applyFill="1" applyBorder="1" applyAlignment="1">
      <alignment horizontal="center" vertical="center" wrapText="1"/>
    </xf>
    <xf numFmtId="3" fontId="42" fillId="3" borderId="18" xfId="45" applyNumberFormat="1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1" fillId="3" borderId="18" xfId="94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 wrapText="1"/>
    </xf>
    <xf numFmtId="0" fontId="42" fillId="3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 wrapText="1"/>
    </xf>
    <xf numFmtId="0" fontId="48" fillId="3" borderId="18" xfId="45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/>
    </xf>
    <xf numFmtId="0" fontId="41" fillId="3" borderId="18" xfId="45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left" vertical="center" wrapText="1"/>
    </xf>
    <xf numFmtId="49" fontId="54" fillId="3" borderId="18" xfId="94" applyNumberFormat="1" applyFont="1" applyFill="1" applyBorder="1" applyAlignment="1">
      <alignment horizontal="center" vertical="center"/>
    </xf>
    <xf numFmtId="0" fontId="54" fillId="3" borderId="18" xfId="94" applyFont="1" applyFill="1" applyBorder="1" applyAlignment="1">
      <alignment horizontal="left" vertical="center" wrapText="1"/>
    </xf>
    <xf numFmtId="0" fontId="42" fillId="3" borderId="0" xfId="45" applyFont="1" applyFill="1" applyAlignment="1">
      <alignment horizontal="left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52" fillId="26" borderId="18" xfId="234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6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2" fillId="3" borderId="1" xfId="94" applyNumberFormat="1" applyFont="1" applyFill="1" applyBorder="1" applyAlignment="1">
      <alignment horizontal="center" vertical="center" wrapText="1"/>
    </xf>
    <xf numFmtId="3" fontId="48" fillId="3" borderId="1" xfId="94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19" xfId="67" applyNumberFormat="1" applyFont="1" applyFill="1" applyBorder="1" applyAlignment="1">
      <alignment horizontal="center" vertical="center" wrapText="1"/>
    </xf>
    <xf numFmtId="3" fontId="43" fillId="2" borderId="0" xfId="0" applyNumberFormat="1" applyFont="1" applyFill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53" fillId="0" borderId="14" xfId="234" applyNumberFormat="1" applyFont="1" applyFill="1" applyBorder="1" applyAlignment="1">
      <alignment horizontal="center" vertical="center" wrapText="1"/>
    </xf>
    <xf numFmtId="3" fontId="53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4" fontId="43" fillId="26" borderId="1" xfId="0" applyNumberFormat="1" applyFont="1" applyFill="1" applyBorder="1" applyAlignment="1">
      <alignment horizontal="right" vertical="center"/>
    </xf>
    <xf numFmtId="4" fontId="43" fillId="3" borderId="1" xfId="0" applyNumberFormat="1" applyFont="1" applyFill="1" applyBorder="1" applyAlignment="1">
      <alignment horizontal="right" vertical="center"/>
    </xf>
    <xf numFmtId="3" fontId="45" fillId="3" borderId="16" xfId="2" applyNumberFormat="1" applyFont="1" applyFill="1" applyBorder="1" applyAlignment="1">
      <alignment horizontal="center" vertical="center"/>
    </xf>
    <xf numFmtId="3" fontId="47" fillId="3" borderId="16" xfId="0" applyNumberFormat="1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right" vertical="center"/>
    </xf>
    <xf numFmtId="3" fontId="42" fillId="3" borderId="1" xfId="45" applyNumberFormat="1" applyFont="1" applyFill="1" applyBorder="1" applyAlignment="1">
      <alignment horizontal="center" vertical="center"/>
    </xf>
    <xf numFmtId="0" fontId="42" fillId="3" borderId="18" xfId="233" applyFont="1" applyFill="1" applyBorder="1" applyAlignment="1">
      <alignment horizontal="left" vertical="center" wrapText="1"/>
    </xf>
    <xf numFmtId="3" fontId="45" fillId="3" borderId="18" xfId="233" applyNumberFormat="1" applyFont="1" applyFill="1" applyBorder="1" applyAlignment="1">
      <alignment horizontal="center" vertical="center"/>
    </xf>
    <xf numFmtId="3" fontId="47" fillId="3" borderId="18" xfId="5" applyNumberFormat="1" applyFont="1" applyFill="1" applyBorder="1" applyAlignment="1">
      <alignment horizontal="left" vertical="center" wrapText="1"/>
    </xf>
    <xf numFmtId="169" fontId="45" fillId="3" borderId="18" xfId="233" applyNumberFormat="1" applyFont="1" applyFill="1" applyBorder="1" applyAlignment="1">
      <alignment horizontal="center" vertical="center"/>
    </xf>
    <xf numFmtId="3" fontId="45" fillId="3" borderId="18" xfId="5" applyNumberFormat="1" applyFont="1" applyFill="1" applyBorder="1" applyAlignment="1">
      <alignment horizontal="left" vertical="center" wrapText="1"/>
    </xf>
    <xf numFmtId="3" fontId="45" fillId="3" borderId="16" xfId="233" applyNumberFormat="1" applyFont="1" applyFill="1" applyBorder="1" applyAlignment="1">
      <alignment horizontal="center" vertical="center"/>
    </xf>
    <xf numFmtId="3" fontId="47" fillId="3" borderId="16" xfId="5" applyNumberFormat="1" applyFont="1" applyFill="1" applyBorder="1" applyAlignment="1">
      <alignment horizontal="left" vertical="center" wrapText="1"/>
    </xf>
    <xf numFmtId="0" fontId="42" fillId="3" borderId="18" xfId="5" applyFont="1" applyFill="1" applyBorder="1" applyAlignment="1">
      <alignment horizontal="center" vertical="center"/>
    </xf>
    <xf numFmtId="0" fontId="42" fillId="3" borderId="18" xfId="5" applyFont="1" applyFill="1" applyBorder="1" applyAlignment="1">
      <alignment horizontal="left" vertical="center"/>
    </xf>
    <xf numFmtId="0" fontId="42" fillId="3" borderId="1" xfId="189" applyFont="1" applyFill="1" applyBorder="1" applyAlignment="1">
      <alignment horizontal="center" vertical="center"/>
    </xf>
    <xf numFmtId="3" fontId="42" fillId="3" borderId="1" xfId="189" applyNumberFormat="1" applyFont="1" applyFill="1" applyBorder="1" applyAlignment="1">
      <alignment horizontal="right" vertical="center"/>
    </xf>
    <xf numFmtId="3" fontId="42" fillId="0" borderId="1" xfId="189" applyNumberFormat="1" applyFont="1" applyFill="1" applyBorder="1" applyAlignment="1">
      <alignment horizontal="right" vertical="center"/>
    </xf>
    <xf numFmtId="3" fontId="42" fillId="2" borderId="1" xfId="189" applyNumberFormat="1" applyFont="1" applyFill="1" applyBorder="1" applyAlignment="1">
      <alignment horizontal="right" vertical="center"/>
    </xf>
    <xf numFmtId="49" fontId="42" fillId="3" borderId="1" xfId="189" applyNumberFormat="1" applyFont="1" applyFill="1" applyBorder="1" applyAlignment="1">
      <alignment horizontal="center" vertical="center" wrapText="1"/>
    </xf>
    <xf numFmtId="0" fontId="42" fillId="3" borderId="1" xfId="189" applyFont="1" applyFill="1" applyBorder="1" applyAlignment="1">
      <alignment horizontal="left" vertical="center" wrapText="1"/>
    </xf>
    <xf numFmtId="49" fontId="42" fillId="3" borderId="1" xfId="189" applyNumberFormat="1" applyFont="1" applyFill="1" applyBorder="1" applyAlignment="1">
      <alignment horizontal="center" vertical="center"/>
    </xf>
    <xf numFmtId="3" fontId="47" fillId="3" borderId="1" xfId="189" applyNumberFormat="1" applyFont="1" applyFill="1" applyBorder="1" applyAlignment="1">
      <alignment horizontal="left" vertical="center" wrapText="1"/>
    </xf>
    <xf numFmtId="3" fontId="45" fillId="3" borderId="1" xfId="189" applyNumberFormat="1" applyFont="1" applyFill="1" applyBorder="1" applyAlignment="1">
      <alignment horizontal="left" vertical="center" wrapText="1"/>
    </xf>
    <xf numFmtId="3" fontId="47" fillId="3" borderId="16" xfId="189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right" vertical="center"/>
    </xf>
    <xf numFmtId="0" fontId="45" fillId="3" borderId="0" xfId="45" applyFont="1" applyFill="1" applyAlignment="1">
      <alignment horizontal="right" vertical="center"/>
    </xf>
    <xf numFmtId="3" fontId="45" fillId="3" borderId="0" xfId="45" applyNumberFormat="1" applyFont="1" applyFill="1" applyAlignment="1">
      <alignment horizontal="right" vertical="center"/>
    </xf>
    <xf numFmtId="4" fontId="43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5" fillId="3" borderId="19" xfId="0" applyNumberFormat="1" applyFont="1" applyFill="1" applyBorder="1" applyAlignment="1">
      <alignment horizontal="center" vertical="center" wrapText="1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6" xfId="189" applyFont="1" applyFill="1" applyBorder="1" applyAlignment="1">
      <alignment horizontal="center" vertical="center"/>
    </xf>
    <xf numFmtId="0" fontId="42" fillId="3" borderId="13" xfId="189" applyFont="1" applyFill="1" applyBorder="1" applyAlignment="1">
      <alignment horizontal="center" vertical="center"/>
    </xf>
    <xf numFmtId="0" fontId="42" fillId="3" borderId="14" xfId="189" applyFont="1" applyFill="1" applyBorder="1" applyAlignment="1">
      <alignment horizontal="center" vertical="center"/>
    </xf>
    <xf numFmtId="49" fontId="42" fillId="3" borderId="16" xfId="2" applyNumberFormat="1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16" xfId="0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0" fontId="50" fillId="3" borderId="0" xfId="45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 wrapText="1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3" borderId="24" xfId="234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51" fillId="3" borderId="16" xfId="237" applyNumberFormat="1" applyFont="1" applyFill="1" applyBorder="1" applyAlignment="1">
      <alignment horizontal="center" vertical="center" wrapText="1"/>
    </xf>
    <xf numFmtId="0" fontId="42" fillId="3" borderId="16" xfId="45" applyFont="1" applyFill="1" applyBorder="1" applyAlignment="1">
      <alignment horizontal="center" vertical="center"/>
    </xf>
    <xf numFmtId="0" fontId="42" fillId="3" borderId="13" xfId="45" applyFont="1" applyFill="1" applyBorder="1" applyAlignment="1">
      <alignment horizontal="center" vertical="center"/>
    </xf>
    <xf numFmtId="0" fontId="42" fillId="3" borderId="14" xfId="45" applyFont="1" applyFill="1" applyBorder="1" applyAlignment="1">
      <alignment horizontal="center" vertical="center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1" fillId="3" borderId="2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15" xfId="234" applyNumberFormat="1" applyFont="1" applyFill="1" applyBorder="1" applyAlignment="1">
      <alignment horizontal="center" vertical="center" wrapText="1"/>
    </xf>
    <xf numFmtId="0" fontId="43" fillId="26" borderId="18" xfId="45" applyFont="1" applyFill="1" applyBorder="1" applyAlignment="1">
      <alignment horizontal="center" vertical="center"/>
    </xf>
    <xf numFmtId="4" fontId="43" fillId="3" borderId="2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15" xfId="45" applyNumberFormat="1" applyFont="1" applyFill="1" applyBorder="1" applyAlignment="1">
      <alignment horizontal="center" vertical="center" wrapText="1"/>
    </xf>
    <xf numFmtId="4" fontId="43" fillId="26" borderId="2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15" xfId="45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0" fontId="56" fillId="3" borderId="13" xfId="236" applyFont="1" applyFill="1" applyBorder="1" applyAlignment="1">
      <alignment horizontal="center" vertical="center" wrapText="1"/>
    </xf>
    <xf numFmtId="0" fontId="56" fillId="3" borderId="14" xfId="236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55"/>
  <sheetViews>
    <sheetView tabSelected="1" zoomScale="90" zoomScaleNormal="90" workbookViewId="0">
      <pane xSplit="3" ySplit="10" topLeftCell="L128" activePane="bottomRight" state="frozen"/>
      <selection pane="topRight" activeCell="D1" sqref="D1"/>
      <selection pane="bottomLeft" activeCell="A14" sqref="A14"/>
      <selection pane="bottomRight" activeCell="O8" sqref="O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42578125" style="4" customWidth="1"/>
    <col min="5" max="5" width="14.5703125" style="8" customWidth="1"/>
    <col min="6" max="6" width="16" style="8" customWidth="1"/>
    <col min="7" max="7" width="13.5703125" style="8" hidden="1" customWidth="1"/>
    <col min="8" max="8" width="14.7109375" style="8" customWidth="1"/>
    <col min="9" max="9" width="15" style="8" customWidth="1"/>
    <col min="10" max="10" width="14.7109375" style="4" customWidth="1"/>
    <col min="11" max="11" width="17.42578125" style="8" customWidth="1"/>
    <col min="12" max="12" width="20.5703125" style="73" customWidth="1"/>
    <col min="13" max="13" width="17.28515625" style="73" customWidth="1"/>
    <col min="14" max="14" width="16.140625" style="8" customWidth="1"/>
    <col min="15" max="16384" width="9.140625" style="8"/>
  </cols>
  <sheetData>
    <row r="2" spans="1:14" ht="15.75" x14ac:dyDescent="0.2">
      <c r="A2" s="181" t="s">
        <v>398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x14ac:dyDescent="0.2">
      <c r="C3" s="9"/>
      <c r="N3" s="8" t="s">
        <v>308</v>
      </c>
    </row>
    <row r="4" spans="1:14" s="2" customFormat="1" ht="25.5" customHeight="1" x14ac:dyDescent="0.2">
      <c r="A4" s="182" t="s">
        <v>46</v>
      </c>
      <c r="B4" s="182" t="s">
        <v>59</v>
      </c>
      <c r="C4" s="183" t="s">
        <v>47</v>
      </c>
      <c r="D4" s="179" t="s">
        <v>293</v>
      </c>
      <c r="E4" s="179"/>
      <c r="F4" s="179"/>
      <c r="G4" s="179"/>
      <c r="H4" s="179"/>
      <c r="I4" s="179"/>
      <c r="J4" s="179"/>
      <c r="K4" s="179"/>
      <c r="L4" s="184" t="s">
        <v>396</v>
      </c>
      <c r="M4" s="185"/>
      <c r="N4" s="173" t="s">
        <v>412</v>
      </c>
    </row>
    <row r="5" spans="1:14" ht="15" customHeight="1" x14ac:dyDescent="0.2">
      <c r="A5" s="182"/>
      <c r="B5" s="182"/>
      <c r="C5" s="183"/>
      <c r="D5" s="179" t="s">
        <v>294</v>
      </c>
      <c r="E5" s="179" t="s">
        <v>295</v>
      </c>
      <c r="F5" s="167" t="s">
        <v>296</v>
      </c>
      <c r="G5" s="168"/>
      <c r="H5" s="179" t="s">
        <v>301</v>
      </c>
      <c r="I5" s="179" t="s">
        <v>302</v>
      </c>
      <c r="J5" s="176" t="s">
        <v>345</v>
      </c>
      <c r="K5" s="179" t="s">
        <v>368</v>
      </c>
      <c r="L5" s="184" t="s">
        <v>373</v>
      </c>
      <c r="M5" s="184" t="s">
        <v>397</v>
      </c>
      <c r="N5" s="174"/>
    </row>
    <row r="6" spans="1:14" ht="14.25" customHeight="1" x14ac:dyDescent="0.2">
      <c r="A6" s="182"/>
      <c r="B6" s="182"/>
      <c r="C6" s="183"/>
      <c r="D6" s="179"/>
      <c r="E6" s="179"/>
      <c r="F6" s="169"/>
      <c r="G6" s="170"/>
      <c r="H6" s="179"/>
      <c r="I6" s="179"/>
      <c r="J6" s="177"/>
      <c r="K6" s="179"/>
      <c r="L6" s="185"/>
      <c r="M6" s="185"/>
      <c r="N6" s="174"/>
    </row>
    <row r="7" spans="1:14" ht="63" customHeight="1" x14ac:dyDescent="0.2">
      <c r="A7" s="182"/>
      <c r="B7" s="182"/>
      <c r="C7" s="183"/>
      <c r="D7" s="179"/>
      <c r="E7" s="179"/>
      <c r="F7" s="171"/>
      <c r="G7" s="172"/>
      <c r="H7" s="179"/>
      <c r="I7" s="179"/>
      <c r="J7" s="178"/>
      <c r="K7" s="179"/>
      <c r="L7" s="185"/>
      <c r="M7" s="185"/>
      <c r="N7" s="175"/>
    </row>
    <row r="8" spans="1:14" s="2" customFormat="1" x14ac:dyDescent="0.2">
      <c r="A8" s="180" t="s">
        <v>248</v>
      </c>
      <c r="B8" s="180"/>
      <c r="C8" s="180"/>
      <c r="D8" s="74">
        <f>D10+D9</f>
        <v>28550484192</v>
      </c>
      <c r="E8" s="74">
        <f t="shared" ref="E8:N8" si="0">E10+E9</f>
        <v>7395611865</v>
      </c>
      <c r="F8" s="74">
        <f t="shared" si="0"/>
        <v>24621301997.947128</v>
      </c>
      <c r="G8" s="74">
        <f t="shared" si="0"/>
        <v>0</v>
      </c>
      <c r="H8" s="74">
        <f t="shared" si="0"/>
        <v>4151436195</v>
      </c>
      <c r="I8" s="74">
        <f t="shared" si="0"/>
        <v>1359895508</v>
      </c>
      <c r="J8" s="74">
        <f t="shared" si="0"/>
        <v>1626036812</v>
      </c>
      <c r="K8" s="74">
        <f t="shared" si="0"/>
        <v>67704766569.947136</v>
      </c>
      <c r="L8" s="74">
        <f t="shared" si="0"/>
        <v>4500917738.3699999</v>
      </c>
      <c r="M8" s="74">
        <f t="shared" si="0"/>
        <v>128063890.83</v>
      </c>
      <c r="N8" s="74">
        <f t="shared" si="0"/>
        <v>72333748199.147125</v>
      </c>
    </row>
    <row r="9" spans="1:14" s="3" customFormat="1" ht="11.25" customHeight="1" x14ac:dyDescent="0.2">
      <c r="A9" s="5"/>
      <c r="B9" s="5"/>
      <c r="C9" s="11" t="s">
        <v>56</v>
      </c>
      <c r="D9" s="75">
        <f>КС!D9</f>
        <v>1568385363</v>
      </c>
      <c r="E9" s="75">
        <f>'Свод 2023 БП'!E9</f>
        <v>327058479</v>
      </c>
      <c r="F9" s="75">
        <f>'АПУ профилактика 17-23'!D10+'АПУ профилактика 17-23'!N10+'АПУ неотл.пом. 17-23'!D9+'АПУ обращения 17-23'!D9+'ОДИ ПГГ Пр.17-23'!D9+'ОДИ МЗ РБ 17-23'!D9+'ФАП (17-23)'!D9+'Тестирование на грипп 13-23'!D9</f>
        <v>364355708</v>
      </c>
      <c r="G9" s="159"/>
      <c r="H9" s="75">
        <f>' СМП (17-23)'!D9</f>
        <v>85897831</v>
      </c>
      <c r="I9" s="75">
        <f>'Гемодиализ (пр.17-23)'!D9</f>
        <v>35409824</v>
      </c>
      <c r="J9" s="75">
        <f>'Мед.реаб.(АПУ,ДС,КС) 17-23'!D9</f>
        <v>20961757</v>
      </c>
      <c r="K9" s="75">
        <f>D9+E9+F9+H9+I9+J9</f>
        <v>2402068962</v>
      </c>
      <c r="L9" s="76">
        <v>62079.86</v>
      </c>
      <c r="M9" s="75">
        <v>0</v>
      </c>
      <c r="N9" s="75">
        <f>K9+L9+M9</f>
        <v>2402131041.8600001</v>
      </c>
    </row>
    <row r="10" spans="1:14" s="2" customFormat="1" x14ac:dyDescent="0.2">
      <c r="A10" s="180" t="s">
        <v>247</v>
      </c>
      <c r="B10" s="180"/>
      <c r="C10" s="180"/>
      <c r="D10" s="74">
        <f>SUM(D11:D155)-D93</f>
        <v>26982098829</v>
      </c>
      <c r="E10" s="74">
        <f t="shared" ref="E10:N10" si="1">SUM(E11:E155)-E93</f>
        <v>7068553386</v>
      </c>
      <c r="F10" s="74">
        <f t="shared" si="1"/>
        <v>24256946289.947128</v>
      </c>
      <c r="G10" s="74">
        <f t="shared" si="1"/>
        <v>0</v>
      </c>
      <c r="H10" s="74">
        <f t="shared" si="1"/>
        <v>4065538364</v>
      </c>
      <c r="I10" s="74">
        <f t="shared" si="1"/>
        <v>1324485684</v>
      </c>
      <c r="J10" s="74">
        <f t="shared" si="1"/>
        <v>1605075055</v>
      </c>
      <c r="K10" s="74">
        <f t="shared" si="1"/>
        <v>65302697607.947136</v>
      </c>
      <c r="L10" s="74">
        <f t="shared" si="1"/>
        <v>4500855658.5100002</v>
      </c>
      <c r="M10" s="74">
        <f t="shared" si="1"/>
        <v>128063890.83</v>
      </c>
      <c r="N10" s="74">
        <f t="shared" si="1"/>
        <v>69931617157.287125</v>
      </c>
    </row>
    <row r="11" spans="1:14" s="1" customFormat="1" ht="12" customHeight="1" x14ac:dyDescent="0.2">
      <c r="A11" s="25">
        <v>1</v>
      </c>
      <c r="B11" s="12" t="s">
        <v>60</v>
      </c>
      <c r="C11" s="10" t="s">
        <v>44</v>
      </c>
      <c r="D11" s="75">
        <f>КС!D11</f>
        <v>56482513</v>
      </c>
      <c r="E11" s="75">
        <f>'Свод 2023 БП'!E11</f>
        <v>12159792</v>
      </c>
      <c r="F11" s="75">
        <f>'АПУ профилактика 17-23'!D12+'АПУ профилактика 17-23'!N12+'АПУ неотл.пом. 17-23'!D11+'АПУ обращения 17-23'!D11+'ОДИ ПГГ Пр.17-23'!D11+'ОДИ МЗ РБ 17-23'!D11+'ФАП (17-23)'!D11+'Тестирование на грипп 13-23'!D11</f>
        <v>136377282</v>
      </c>
      <c r="G11" s="75"/>
      <c r="H11" s="75">
        <f>' СМП (17-23)'!D11</f>
        <v>0</v>
      </c>
      <c r="I11" s="75">
        <f>'Гемодиализ (пр.17-23)'!D11</f>
        <v>0</v>
      </c>
      <c r="J11" s="75">
        <f>'Мед.реаб.(АПУ,ДС,КС) 17-23'!D11</f>
        <v>0</v>
      </c>
      <c r="K11" s="75">
        <f t="shared" ref="K11:K42" si="2">D11+E11+F11+H11+I11+J11</f>
        <v>205019587</v>
      </c>
      <c r="L11" s="75">
        <v>12455789.369999999</v>
      </c>
      <c r="M11" s="117"/>
      <c r="N11" s="75">
        <f t="shared" ref="N11:N70" si="3">K11+L11+M11</f>
        <v>217475376.37</v>
      </c>
    </row>
    <row r="12" spans="1:14" s="1" customFormat="1" x14ac:dyDescent="0.2">
      <c r="A12" s="25">
        <v>2</v>
      </c>
      <c r="B12" s="14" t="s">
        <v>61</v>
      </c>
      <c r="C12" s="10" t="s">
        <v>232</v>
      </c>
      <c r="D12" s="75">
        <f>КС!D12</f>
        <v>40254509</v>
      </c>
      <c r="E12" s="75">
        <f>'Свод 2023 БП'!E12</f>
        <v>12949238</v>
      </c>
      <c r="F12" s="75">
        <f>'АПУ профилактика 17-23'!D13+'АПУ профилактика 17-23'!N13+'АПУ неотл.пом. 17-23'!D12+'АПУ обращения 17-23'!D12+'ОДИ ПГГ Пр.17-23'!D12+'ОДИ МЗ РБ 17-23'!D12+'ФАП (17-23)'!D12+'Тестирование на грипп 13-23'!D12</f>
        <v>130820673</v>
      </c>
      <c r="G12" s="75"/>
      <c r="H12" s="75">
        <f>' СМП (17-23)'!D12</f>
        <v>0</v>
      </c>
      <c r="I12" s="75">
        <f>'Гемодиализ (пр.17-23)'!D12</f>
        <v>0</v>
      </c>
      <c r="J12" s="75">
        <f>'Мед.реаб.(АПУ,ДС,КС) 17-23'!D12</f>
        <v>0</v>
      </c>
      <c r="K12" s="75">
        <f t="shared" si="2"/>
        <v>184024420</v>
      </c>
      <c r="L12" s="75">
        <v>15757304.449999999</v>
      </c>
      <c r="M12" s="117"/>
      <c r="N12" s="75">
        <f t="shared" si="3"/>
        <v>199781724.44999999</v>
      </c>
    </row>
    <row r="13" spans="1:14" s="1" customFormat="1" x14ac:dyDescent="0.2">
      <c r="A13" s="25">
        <v>3</v>
      </c>
      <c r="B13" s="26" t="s">
        <v>62</v>
      </c>
      <c r="C13" s="10" t="s">
        <v>5</v>
      </c>
      <c r="D13" s="75">
        <f>КС!D13</f>
        <v>238399993</v>
      </c>
      <c r="E13" s="75">
        <f>'Свод 2023 БП'!E13</f>
        <v>35927542</v>
      </c>
      <c r="F13" s="75">
        <f>'АПУ профилактика 17-23'!D14+'АПУ профилактика 17-23'!N14+'АПУ неотл.пом. 17-23'!D13+'АПУ обращения 17-23'!D13+'ОДИ ПГГ Пр.17-23'!D13+'ОДИ МЗ РБ 17-23'!D13+'ФАП (17-23)'!D13+'Тестирование на грипп 13-23'!D13</f>
        <v>332133836</v>
      </c>
      <c r="G13" s="75"/>
      <c r="H13" s="75">
        <f>' СМП (17-23)'!D13</f>
        <v>152551655</v>
      </c>
      <c r="I13" s="75">
        <f>'Гемодиализ (пр.17-23)'!D13</f>
        <v>0</v>
      </c>
      <c r="J13" s="75">
        <f>'Мед.реаб.(АПУ,ДС,КС) 17-23'!D13</f>
        <v>425642</v>
      </c>
      <c r="K13" s="75">
        <f t="shared" si="2"/>
        <v>759438668</v>
      </c>
      <c r="L13" s="75">
        <v>33189543.760000002</v>
      </c>
      <c r="M13" s="117"/>
      <c r="N13" s="75">
        <f t="shared" si="3"/>
        <v>792628211.75999999</v>
      </c>
    </row>
    <row r="14" spans="1:14" s="1" customFormat="1" ht="14.25" customHeight="1" x14ac:dyDescent="0.2">
      <c r="A14" s="25">
        <v>4</v>
      </c>
      <c r="B14" s="12" t="s">
        <v>63</v>
      </c>
      <c r="C14" s="10" t="s">
        <v>233</v>
      </c>
      <c r="D14" s="75">
        <f>КС!D14</f>
        <v>46352582</v>
      </c>
      <c r="E14" s="75">
        <f>'Свод 2023 БП'!E14</f>
        <v>13417660</v>
      </c>
      <c r="F14" s="75">
        <f>'АПУ профилактика 17-23'!D15+'АПУ профилактика 17-23'!N15+'АПУ неотл.пом. 17-23'!D14+'АПУ обращения 17-23'!D14+'ОДИ ПГГ Пр.17-23'!D14+'ОДИ МЗ РБ 17-23'!D14+'ФАП (17-23)'!D14+'Тестирование на грипп 13-23'!D14</f>
        <v>139864483</v>
      </c>
      <c r="G14" s="75"/>
      <c r="H14" s="75">
        <f>' СМП (17-23)'!D14</f>
        <v>0</v>
      </c>
      <c r="I14" s="75">
        <f>'Гемодиализ (пр.17-23)'!D14</f>
        <v>0</v>
      </c>
      <c r="J14" s="75">
        <f>'Мед.реаб.(АПУ,ДС,КС) 17-23'!D14</f>
        <v>0</v>
      </c>
      <c r="K14" s="75">
        <f t="shared" si="2"/>
        <v>199634725</v>
      </c>
      <c r="L14" s="75">
        <v>12975378.449999999</v>
      </c>
      <c r="M14" s="117"/>
      <c r="N14" s="75">
        <f t="shared" si="3"/>
        <v>212610103.44999999</v>
      </c>
    </row>
    <row r="15" spans="1:14" s="1" customFormat="1" x14ac:dyDescent="0.2">
      <c r="A15" s="25">
        <v>5</v>
      </c>
      <c r="B15" s="12" t="s">
        <v>64</v>
      </c>
      <c r="C15" s="10" t="s">
        <v>8</v>
      </c>
      <c r="D15" s="75">
        <f>КС!D15</f>
        <v>55448479</v>
      </c>
      <c r="E15" s="75">
        <f>'Свод 2023 БП'!E15</f>
        <v>14535647</v>
      </c>
      <c r="F15" s="75">
        <f>'АПУ профилактика 17-23'!D16+'АПУ профилактика 17-23'!N16+'АПУ неотл.пом. 17-23'!D15+'АПУ обращения 17-23'!D15+'ОДИ ПГГ Пр.17-23'!D15+'ОДИ МЗ РБ 17-23'!D15+'ФАП (17-23)'!D15+'Тестирование на грипп 13-23'!D15</f>
        <v>146829802</v>
      </c>
      <c r="G15" s="75"/>
      <c r="H15" s="75">
        <f>' СМП (17-23)'!D15</f>
        <v>0</v>
      </c>
      <c r="I15" s="75">
        <f>'Гемодиализ (пр.17-23)'!D15</f>
        <v>0</v>
      </c>
      <c r="J15" s="75">
        <f>'Мед.реаб.(АПУ,ДС,КС) 17-23'!D15</f>
        <v>0</v>
      </c>
      <c r="K15" s="75">
        <f t="shared" si="2"/>
        <v>216813928</v>
      </c>
      <c r="L15" s="75">
        <v>12367289.439999999</v>
      </c>
      <c r="M15" s="117"/>
      <c r="N15" s="75">
        <f t="shared" si="3"/>
        <v>229181217.44</v>
      </c>
    </row>
    <row r="16" spans="1:14" s="1" customFormat="1" x14ac:dyDescent="0.2">
      <c r="A16" s="25">
        <v>6</v>
      </c>
      <c r="B16" s="26" t="s">
        <v>65</v>
      </c>
      <c r="C16" s="10" t="s">
        <v>66</v>
      </c>
      <c r="D16" s="75">
        <f>КС!D16</f>
        <v>629462653</v>
      </c>
      <c r="E16" s="75">
        <f>'Свод 2023 БП'!E16</f>
        <v>88077276</v>
      </c>
      <c r="F16" s="75">
        <f>'АПУ профилактика 17-23'!D17+'АПУ профилактика 17-23'!N17+'АПУ неотл.пом. 17-23'!D16+'АПУ обращения 17-23'!D16+'ОДИ ПГГ Пр.17-23'!D16+'ОДИ МЗ РБ 17-23'!D16+'ФАП (17-23)'!D16+'Тестирование на грипп 13-23'!D16</f>
        <v>801979736</v>
      </c>
      <c r="G16" s="75"/>
      <c r="H16" s="75">
        <f>' СМП (17-23)'!D16</f>
        <v>324294821</v>
      </c>
      <c r="I16" s="75">
        <f>'Гемодиализ (пр.17-23)'!D16</f>
        <v>568275</v>
      </c>
      <c r="J16" s="75">
        <f>'Мед.реаб.(АПУ,ДС,КС) 17-23'!D16</f>
        <v>36403898</v>
      </c>
      <c r="K16" s="75">
        <f t="shared" si="2"/>
        <v>1880786659</v>
      </c>
      <c r="L16" s="75">
        <v>59908858.75999999</v>
      </c>
      <c r="M16" s="117"/>
      <c r="N16" s="75">
        <f t="shared" si="3"/>
        <v>1940695517.76</v>
      </c>
    </row>
    <row r="17" spans="1:14" s="1" customFormat="1" x14ac:dyDescent="0.2">
      <c r="A17" s="25">
        <v>7</v>
      </c>
      <c r="B17" s="12" t="s">
        <v>67</v>
      </c>
      <c r="C17" s="10" t="s">
        <v>234</v>
      </c>
      <c r="D17" s="75">
        <f>КС!D17</f>
        <v>204489144</v>
      </c>
      <c r="E17" s="75">
        <f>'Свод 2023 БП'!E17</f>
        <v>36740532</v>
      </c>
      <c r="F17" s="75">
        <f>'АПУ профилактика 17-23'!D18+'АПУ профилактика 17-23'!N18+'АПУ неотл.пом. 17-23'!D17+'АПУ обращения 17-23'!D17+'ОДИ ПГГ Пр.17-23'!D17+'ОДИ МЗ РБ 17-23'!D17+'ФАП (17-23)'!D17+'Тестирование на грипп 13-23'!D17</f>
        <v>339060734</v>
      </c>
      <c r="G17" s="75"/>
      <c r="H17" s="75">
        <f>' СМП (17-23)'!D17</f>
        <v>0</v>
      </c>
      <c r="I17" s="75">
        <f>'Гемодиализ (пр.17-23)'!D17</f>
        <v>0</v>
      </c>
      <c r="J17" s="75">
        <f>'Мед.реаб.(АПУ,ДС,КС) 17-23'!D17</f>
        <v>19426359</v>
      </c>
      <c r="K17" s="75">
        <f t="shared" si="2"/>
        <v>599716769</v>
      </c>
      <c r="L17" s="75">
        <v>20298995.18</v>
      </c>
      <c r="M17" s="117"/>
      <c r="N17" s="75">
        <f t="shared" si="3"/>
        <v>620015764.17999995</v>
      </c>
    </row>
    <row r="18" spans="1:14" s="1" customFormat="1" x14ac:dyDescent="0.2">
      <c r="A18" s="25">
        <v>8</v>
      </c>
      <c r="B18" s="26" t="s">
        <v>68</v>
      </c>
      <c r="C18" s="10" t="s">
        <v>17</v>
      </c>
      <c r="D18" s="75">
        <f>КС!D18</f>
        <v>41733783</v>
      </c>
      <c r="E18" s="75">
        <f>'Свод 2023 БП'!E18</f>
        <v>15518498</v>
      </c>
      <c r="F18" s="75">
        <f>'АПУ профилактика 17-23'!D19+'АПУ профилактика 17-23'!N19+'АПУ неотл.пом. 17-23'!D18+'АПУ обращения 17-23'!D18+'ОДИ ПГГ Пр.17-23'!D18+'ОДИ МЗ РБ 17-23'!D18+'ФАП (17-23)'!D18+'Тестирование на грипп 13-23'!D18</f>
        <v>149562951</v>
      </c>
      <c r="G18" s="75"/>
      <c r="H18" s="75">
        <f>' СМП (17-23)'!D18</f>
        <v>0</v>
      </c>
      <c r="I18" s="75">
        <f>'Гемодиализ (пр.17-23)'!D18</f>
        <v>0</v>
      </c>
      <c r="J18" s="75">
        <f>'Мед.реаб.(АПУ,ДС,КС) 17-23'!D18</f>
        <v>0</v>
      </c>
      <c r="K18" s="75">
        <f t="shared" si="2"/>
        <v>206815232</v>
      </c>
      <c r="L18" s="75">
        <v>12895880.93</v>
      </c>
      <c r="M18" s="117"/>
      <c r="N18" s="75">
        <f t="shared" si="3"/>
        <v>219711112.93000001</v>
      </c>
    </row>
    <row r="19" spans="1:14" s="1" customFormat="1" x14ac:dyDescent="0.2">
      <c r="A19" s="25">
        <v>9</v>
      </c>
      <c r="B19" s="26" t="s">
        <v>69</v>
      </c>
      <c r="C19" s="10" t="s">
        <v>6</v>
      </c>
      <c r="D19" s="75">
        <f>КС!D19</f>
        <v>67708194</v>
      </c>
      <c r="E19" s="75">
        <f>'Свод 2023 БП'!E19</f>
        <v>12774064</v>
      </c>
      <c r="F19" s="75">
        <f>'АПУ профилактика 17-23'!D20+'АПУ профилактика 17-23'!N20+'АПУ неотл.пом. 17-23'!D19+'АПУ обращения 17-23'!D19+'ОДИ ПГГ Пр.17-23'!D19+'ОДИ МЗ РБ 17-23'!D19+'ФАП (17-23)'!D19+'Тестирование на грипп 13-23'!D19</f>
        <v>161129372</v>
      </c>
      <c r="G19" s="75"/>
      <c r="H19" s="75">
        <f>' СМП (17-23)'!D19</f>
        <v>0</v>
      </c>
      <c r="I19" s="75">
        <f>'Гемодиализ (пр.17-23)'!D19</f>
        <v>0</v>
      </c>
      <c r="J19" s="75">
        <f>'Мед.реаб.(АПУ,ДС,КС) 17-23'!D19</f>
        <v>0</v>
      </c>
      <c r="K19" s="75">
        <f t="shared" si="2"/>
        <v>241611630</v>
      </c>
      <c r="L19" s="75">
        <v>13984713.710000001</v>
      </c>
      <c r="M19" s="117"/>
      <c r="N19" s="75">
        <f t="shared" si="3"/>
        <v>255596343.71000001</v>
      </c>
    </row>
    <row r="20" spans="1:14" s="1" customFormat="1" x14ac:dyDescent="0.2">
      <c r="A20" s="25">
        <v>10</v>
      </c>
      <c r="B20" s="26" t="s">
        <v>70</v>
      </c>
      <c r="C20" s="10" t="s">
        <v>18</v>
      </c>
      <c r="D20" s="75">
        <f>КС!D20</f>
        <v>51324821</v>
      </c>
      <c r="E20" s="75">
        <f>'Свод 2023 БП'!E20</f>
        <v>16861186</v>
      </c>
      <c r="F20" s="75">
        <f>'АПУ профилактика 17-23'!D21+'АПУ профилактика 17-23'!N21+'АПУ неотл.пом. 17-23'!D20+'АПУ обращения 17-23'!D20+'ОДИ ПГГ Пр.17-23'!D20+'ОДИ МЗ РБ 17-23'!D20+'ФАП (17-23)'!D20+'Тестирование на грипп 13-23'!D20</f>
        <v>165693057</v>
      </c>
      <c r="G20" s="75"/>
      <c r="H20" s="75">
        <f>' СМП (17-23)'!D20</f>
        <v>0</v>
      </c>
      <c r="I20" s="75">
        <f>'Гемодиализ (пр.17-23)'!D20</f>
        <v>0</v>
      </c>
      <c r="J20" s="75">
        <f>'Мед.реаб.(АПУ,ДС,КС) 17-23'!D20</f>
        <v>0</v>
      </c>
      <c r="K20" s="75">
        <f t="shared" si="2"/>
        <v>233879064</v>
      </c>
      <c r="L20" s="75">
        <v>24750910.140000001</v>
      </c>
      <c r="M20" s="117"/>
      <c r="N20" s="75">
        <f t="shared" si="3"/>
        <v>258629974.13999999</v>
      </c>
    </row>
    <row r="21" spans="1:14" s="1" customFormat="1" x14ac:dyDescent="0.2">
      <c r="A21" s="25">
        <v>11</v>
      </c>
      <c r="B21" s="26" t="s">
        <v>71</v>
      </c>
      <c r="C21" s="10" t="s">
        <v>7</v>
      </c>
      <c r="D21" s="75">
        <f>КС!D21</f>
        <v>55221436</v>
      </c>
      <c r="E21" s="75">
        <f>'Свод 2023 БП'!E21</f>
        <v>13457873</v>
      </c>
      <c r="F21" s="75">
        <f>'АПУ профилактика 17-23'!D22+'АПУ профилактика 17-23'!N22+'АПУ неотл.пом. 17-23'!D21+'АПУ обращения 17-23'!D21+'ОДИ ПГГ Пр.17-23'!D21+'ОДИ МЗ РБ 17-23'!D21+'ФАП (17-23)'!D21+'Тестирование на грипп 13-23'!D21</f>
        <v>142336431</v>
      </c>
      <c r="G21" s="75"/>
      <c r="H21" s="75">
        <f>' СМП (17-23)'!D21</f>
        <v>0</v>
      </c>
      <c r="I21" s="75">
        <f>'Гемодиализ (пр.17-23)'!D21</f>
        <v>0</v>
      </c>
      <c r="J21" s="75">
        <f>'Мед.реаб.(АПУ,ДС,КС) 17-23'!D21</f>
        <v>0</v>
      </c>
      <c r="K21" s="75">
        <f t="shared" si="2"/>
        <v>211015740</v>
      </c>
      <c r="L21" s="75">
        <v>12511120.449999999</v>
      </c>
      <c r="M21" s="117"/>
      <c r="N21" s="75">
        <f t="shared" si="3"/>
        <v>223526860.44999999</v>
      </c>
    </row>
    <row r="22" spans="1:14" s="1" customFormat="1" x14ac:dyDescent="0.2">
      <c r="A22" s="25">
        <v>12</v>
      </c>
      <c r="B22" s="26" t="s">
        <v>72</v>
      </c>
      <c r="C22" s="10" t="s">
        <v>19</v>
      </c>
      <c r="D22" s="75">
        <f>КС!D22</f>
        <v>145994688</v>
      </c>
      <c r="E22" s="75">
        <f>'Свод 2023 БП'!E22</f>
        <v>26751433</v>
      </c>
      <c r="F22" s="75">
        <f>'АПУ профилактика 17-23'!D23+'АПУ профилактика 17-23'!N23+'АПУ неотл.пом. 17-23'!D22+'АПУ обращения 17-23'!D22+'ОДИ ПГГ Пр.17-23'!D22+'ОДИ МЗ РБ 17-23'!D22+'ФАП (17-23)'!D22+'Тестирование на грипп 13-23'!D22</f>
        <v>266553876</v>
      </c>
      <c r="G22" s="75"/>
      <c r="H22" s="75">
        <f>' СМП (17-23)'!D22</f>
        <v>0</v>
      </c>
      <c r="I22" s="75">
        <f>'Гемодиализ (пр.17-23)'!D22</f>
        <v>0</v>
      </c>
      <c r="J22" s="75">
        <f>'Мед.реаб.(АПУ,ДС,КС) 17-23'!D22</f>
        <v>0</v>
      </c>
      <c r="K22" s="75">
        <f t="shared" si="2"/>
        <v>439299997</v>
      </c>
      <c r="L22" s="75">
        <v>17463304.039999999</v>
      </c>
      <c r="M22" s="117"/>
      <c r="N22" s="75">
        <f t="shared" si="3"/>
        <v>456763301.04000002</v>
      </c>
    </row>
    <row r="23" spans="1:14" s="1" customFormat="1" x14ac:dyDescent="0.2">
      <c r="A23" s="25">
        <v>13</v>
      </c>
      <c r="B23" s="26" t="s">
        <v>256</v>
      </c>
      <c r="C23" s="10" t="s">
        <v>257</v>
      </c>
      <c r="D23" s="75">
        <f>КС!D23</f>
        <v>0</v>
      </c>
      <c r="E23" s="75">
        <f>'Свод 2023 БП'!E23</f>
        <v>0</v>
      </c>
      <c r="F23" s="75">
        <f>'АПУ профилактика 17-23'!D24+'АПУ профилактика 17-23'!N24+'АПУ неотл.пом. 17-23'!D23+'АПУ обращения 17-23'!D23+'ОДИ ПГГ Пр.17-23'!D23+'ОДИ МЗ РБ 17-23'!D23+'ФАП (17-23)'!D23+'Тестирование на грипп 13-23'!D23</f>
        <v>5228803</v>
      </c>
      <c r="G23" s="75"/>
      <c r="H23" s="75">
        <f>' СМП (17-23)'!D23</f>
        <v>0</v>
      </c>
      <c r="I23" s="75">
        <f>'Гемодиализ (пр.17-23)'!D23</f>
        <v>0</v>
      </c>
      <c r="J23" s="75">
        <f>'Мед.реаб.(АПУ,ДС,КС) 17-23'!D23</f>
        <v>0</v>
      </c>
      <c r="K23" s="75">
        <f t="shared" si="2"/>
        <v>5228803</v>
      </c>
      <c r="L23" s="75">
        <v>0</v>
      </c>
      <c r="M23" s="117"/>
      <c r="N23" s="75">
        <f t="shared" si="3"/>
        <v>5228803</v>
      </c>
    </row>
    <row r="24" spans="1:14" s="1" customFormat="1" x14ac:dyDescent="0.2">
      <c r="A24" s="25">
        <v>14</v>
      </c>
      <c r="B24" s="12" t="s">
        <v>73</v>
      </c>
      <c r="C24" s="10" t="s">
        <v>74</v>
      </c>
      <c r="D24" s="75">
        <f>КС!D24</f>
        <v>0</v>
      </c>
      <c r="E24" s="75">
        <f>'Свод 2023 БП'!E24</f>
        <v>0</v>
      </c>
      <c r="F24" s="75">
        <f>'АПУ профилактика 17-23'!D25+'АПУ профилактика 17-23'!N25+'АПУ неотл.пом. 17-23'!D24+'АПУ обращения 17-23'!D24+'ОДИ ПГГ Пр.17-23'!D24+'ОДИ МЗ РБ 17-23'!D24+'ФАП (17-23)'!D24+'Тестирование на грипп 13-23'!D24</f>
        <v>0</v>
      </c>
      <c r="G24" s="75"/>
      <c r="H24" s="75">
        <f>' СМП (17-23)'!D24</f>
        <v>0</v>
      </c>
      <c r="I24" s="75">
        <f>'Гемодиализ (пр.17-23)'!D24</f>
        <v>0</v>
      </c>
      <c r="J24" s="75">
        <f>'Мед.реаб.(АПУ,ДС,КС) 17-23'!D24</f>
        <v>0</v>
      </c>
      <c r="K24" s="75">
        <f t="shared" si="2"/>
        <v>0</v>
      </c>
      <c r="L24" s="75">
        <v>0</v>
      </c>
      <c r="M24" s="117"/>
      <c r="N24" s="75">
        <f t="shared" si="3"/>
        <v>0</v>
      </c>
    </row>
    <row r="25" spans="1:14" s="1" customFormat="1" x14ac:dyDescent="0.2">
      <c r="A25" s="25">
        <v>15</v>
      </c>
      <c r="B25" s="26" t="s">
        <v>75</v>
      </c>
      <c r="C25" s="10" t="s">
        <v>22</v>
      </c>
      <c r="D25" s="75">
        <f>КС!D25</f>
        <v>61799360</v>
      </c>
      <c r="E25" s="75">
        <f>'Свод 2023 БП'!E25</f>
        <v>17716154</v>
      </c>
      <c r="F25" s="75">
        <f>'АПУ профилактика 17-23'!D26+'АПУ профилактика 17-23'!N26+'АПУ неотл.пом. 17-23'!D25+'АПУ обращения 17-23'!D25+'ОДИ ПГГ Пр.17-23'!D25+'ОДИ МЗ РБ 17-23'!D25+'ФАП (17-23)'!D25+'Тестирование на грипп 13-23'!D25</f>
        <v>167596372</v>
      </c>
      <c r="G25" s="75"/>
      <c r="H25" s="75">
        <f>' СМП (17-23)'!D25</f>
        <v>0</v>
      </c>
      <c r="I25" s="75">
        <f>'Гемодиализ (пр.17-23)'!D25</f>
        <v>0</v>
      </c>
      <c r="J25" s="75">
        <f>'Мед.реаб.(АПУ,ДС,КС) 17-23'!D25</f>
        <v>0</v>
      </c>
      <c r="K25" s="75">
        <f t="shared" si="2"/>
        <v>247111886</v>
      </c>
      <c r="L25" s="75">
        <v>14605480.16</v>
      </c>
      <c r="M25" s="117"/>
      <c r="N25" s="75">
        <f t="shared" si="3"/>
        <v>261717366.16</v>
      </c>
    </row>
    <row r="26" spans="1:14" s="1" customFormat="1" x14ac:dyDescent="0.2">
      <c r="A26" s="25">
        <v>16</v>
      </c>
      <c r="B26" s="26" t="s">
        <v>76</v>
      </c>
      <c r="C26" s="10" t="s">
        <v>10</v>
      </c>
      <c r="D26" s="75">
        <f>КС!D26</f>
        <v>82686518</v>
      </c>
      <c r="E26" s="75">
        <f>'Свод 2023 БП'!E26</f>
        <v>24728207</v>
      </c>
      <c r="F26" s="75">
        <f>'АПУ профилактика 17-23'!D27+'АПУ профилактика 17-23'!N27+'АПУ неотл.пом. 17-23'!D26+'АПУ обращения 17-23'!D26+'ОДИ ПГГ Пр.17-23'!D26+'ОДИ МЗ РБ 17-23'!D26+'ФАП (17-23)'!D26+'Тестирование на грипп 13-23'!D26</f>
        <v>235664276</v>
      </c>
      <c r="G26" s="75"/>
      <c r="H26" s="75">
        <f>' СМП (17-23)'!D26</f>
        <v>0</v>
      </c>
      <c r="I26" s="75">
        <f>'Гемодиализ (пр.17-23)'!D26</f>
        <v>0</v>
      </c>
      <c r="J26" s="75">
        <f>'Мед.реаб.(АПУ,ДС,КС) 17-23'!D26</f>
        <v>0</v>
      </c>
      <c r="K26" s="75">
        <f t="shared" si="2"/>
        <v>343079001</v>
      </c>
      <c r="L26" s="75">
        <v>23819263.52</v>
      </c>
      <c r="M26" s="117"/>
      <c r="N26" s="75">
        <f t="shared" si="3"/>
        <v>366898264.51999998</v>
      </c>
    </row>
    <row r="27" spans="1:14" s="1" customFormat="1" x14ac:dyDescent="0.2">
      <c r="A27" s="25">
        <v>17</v>
      </c>
      <c r="B27" s="26" t="s">
        <v>77</v>
      </c>
      <c r="C27" s="10" t="s">
        <v>235</v>
      </c>
      <c r="D27" s="75">
        <f>КС!D27</f>
        <v>135002680</v>
      </c>
      <c r="E27" s="75">
        <f>'Свод 2023 БП'!E27</f>
        <v>31806348</v>
      </c>
      <c r="F27" s="75">
        <f>'АПУ профилактика 17-23'!D28+'АПУ профилактика 17-23'!N28+'АПУ неотл.пом. 17-23'!D27+'АПУ обращения 17-23'!D27+'ОДИ ПГГ Пр.17-23'!D27+'ОДИ МЗ РБ 17-23'!D27+'ФАП (17-23)'!D27+'Тестирование на грипп 13-23'!D27</f>
        <v>324777589</v>
      </c>
      <c r="G27" s="75"/>
      <c r="H27" s="75">
        <f>' СМП (17-23)'!D27</f>
        <v>0</v>
      </c>
      <c r="I27" s="75">
        <f>'Гемодиализ (пр.17-23)'!D27</f>
        <v>0</v>
      </c>
      <c r="J27" s="75">
        <f>'Мед.реаб.(АПУ,ДС,КС) 17-23'!D27</f>
        <v>0</v>
      </c>
      <c r="K27" s="75">
        <f t="shared" si="2"/>
        <v>491586617</v>
      </c>
      <c r="L27" s="75">
        <v>24189893.91</v>
      </c>
      <c r="M27" s="117"/>
      <c r="N27" s="75">
        <f t="shared" si="3"/>
        <v>515776510.91000003</v>
      </c>
    </row>
    <row r="28" spans="1:14" s="1" customFormat="1" x14ac:dyDescent="0.2">
      <c r="A28" s="25">
        <v>18</v>
      </c>
      <c r="B28" s="26" t="s">
        <v>78</v>
      </c>
      <c r="C28" s="10" t="s">
        <v>9</v>
      </c>
      <c r="D28" s="75">
        <f>КС!D28</f>
        <v>618169513</v>
      </c>
      <c r="E28" s="75">
        <f>'Свод 2023 БП'!E28</f>
        <v>73325276</v>
      </c>
      <c r="F28" s="75">
        <f>'АПУ профилактика 17-23'!D29+'АПУ профилактика 17-23'!N29+'АПУ неотл.пом. 17-23'!D28+'АПУ обращения 17-23'!D28+'ОДИ ПГГ Пр.17-23'!D28+'ОДИ МЗ РБ 17-23'!D28+'ФАП (17-23)'!D28+'Тестирование на грипп 13-23'!D28</f>
        <v>568800949.80704439</v>
      </c>
      <c r="G28" s="75"/>
      <c r="H28" s="75">
        <f>' СМП (17-23)'!D28</f>
        <v>221610518</v>
      </c>
      <c r="I28" s="75">
        <f>'Гемодиализ (пр.17-23)'!D28</f>
        <v>0</v>
      </c>
      <c r="J28" s="75">
        <f>'Мед.реаб.(АПУ,ДС,КС) 17-23'!D28</f>
        <v>37644366</v>
      </c>
      <c r="K28" s="75">
        <f t="shared" si="2"/>
        <v>1519550622.8070445</v>
      </c>
      <c r="L28" s="75">
        <v>46509404.819999993</v>
      </c>
      <c r="M28" s="117"/>
      <c r="N28" s="75">
        <f t="shared" si="3"/>
        <v>1566060027.6270444</v>
      </c>
    </row>
    <row r="29" spans="1:14" s="1" customFormat="1" x14ac:dyDescent="0.2">
      <c r="A29" s="25">
        <v>19</v>
      </c>
      <c r="B29" s="12" t="s">
        <v>79</v>
      </c>
      <c r="C29" s="10" t="s">
        <v>11</v>
      </c>
      <c r="D29" s="75">
        <f>КС!D29</f>
        <v>32076185</v>
      </c>
      <c r="E29" s="75">
        <f>'Свод 2023 БП'!E29</f>
        <v>10795567</v>
      </c>
      <c r="F29" s="75">
        <f>'АПУ профилактика 17-23'!D30+'АПУ профилактика 17-23'!N30+'АПУ неотл.пом. 17-23'!D29+'АПУ обращения 17-23'!D29+'ОДИ ПГГ Пр.17-23'!D29+'ОДИ МЗ РБ 17-23'!D29+'ФАП (17-23)'!D29+'Тестирование на грипп 13-23'!D29</f>
        <v>114585566</v>
      </c>
      <c r="G29" s="75"/>
      <c r="H29" s="75">
        <f>' СМП (17-23)'!D29</f>
        <v>0</v>
      </c>
      <c r="I29" s="75">
        <f>'Гемодиализ (пр.17-23)'!D29</f>
        <v>0</v>
      </c>
      <c r="J29" s="75">
        <f>'Мед.реаб.(АПУ,ДС,КС) 17-23'!D29</f>
        <v>0</v>
      </c>
      <c r="K29" s="75">
        <f t="shared" si="2"/>
        <v>157457318</v>
      </c>
      <c r="L29" s="75">
        <v>7586346.6400000006</v>
      </c>
      <c r="M29" s="117"/>
      <c r="N29" s="75">
        <f t="shared" si="3"/>
        <v>165043664.63999999</v>
      </c>
    </row>
    <row r="30" spans="1:14" s="1" customFormat="1" x14ac:dyDescent="0.2">
      <c r="A30" s="25">
        <v>20</v>
      </c>
      <c r="B30" s="12" t="s">
        <v>80</v>
      </c>
      <c r="C30" s="10" t="s">
        <v>236</v>
      </c>
      <c r="D30" s="75">
        <f>КС!D30</f>
        <v>31216164</v>
      </c>
      <c r="E30" s="75">
        <f>'Свод 2023 БП'!E30</f>
        <v>8330324</v>
      </c>
      <c r="F30" s="75">
        <f>'АПУ профилактика 17-23'!D31+'АПУ профилактика 17-23'!N31+'АПУ неотл.пом. 17-23'!D30+'АПУ обращения 17-23'!D30+'ОДИ ПГГ Пр.17-23'!D30+'ОДИ МЗ РБ 17-23'!D30+'ФАП (17-23)'!D30+'Тестирование на грипп 13-23'!D30</f>
        <v>84065593</v>
      </c>
      <c r="G30" s="75"/>
      <c r="H30" s="75">
        <f>' СМП (17-23)'!D30</f>
        <v>0</v>
      </c>
      <c r="I30" s="75">
        <f>'Гемодиализ (пр.17-23)'!D30</f>
        <v>0</v>
      </c>
      <c r="J30" s="75">
        <f>'Мед.реаб.(АПУ,ДС,КС) 17-23'!D30</f>
        <v>0</v>
      </c>
      <c r="K30" s="75">
        <f t="shared" si="2"/>
        <v>123612081</v>
      </c>
      <c r="L30" s="75">
        <v>13273299.850000001</v>
      </c>
      <c r="M30" s="117"/>
      <c r="N30" s="75">
        <f t="shared" si="3"/>
        <v>136885380.84999999</v>
      </c>
    </row>
    <row r="31" spans="1:14" s="1" customFormat="1" x14ac:dyDescent="0.2">
      <c r="A31" s="25">
        <v>21</v>
      </c>
      <c r="B31" s="12" t="s">
        <v>81</v>
      </c>
      <c r="C31" s="10" t="s">
        <v>82</v>
      </c>
      <c r="D31" s="75">
        <f>КС!D31</f>
        <v>209057322</v>
      </c>
      <c r="E31" s="75">
        <f>'Свод 2023 БП'!E31</f>
        <v>42365899</v>
      </c>
      <c r="F31" s="75">
        <f>'АПУ профилактика 17-23'!D32+'АПУ профилактика 17-23'!N32+'АПУ неотл.пом. 17-23'!D31+'АПУ обращения 17-23'!D31+'ОДИ ПГГ Пр.17-23'!D31+'ОДИ МЗ РБ 17-23'!D31+'ФАП (17-23)'!D31+'Тестирование на грипп 13-23'!D31</f>
        <v>405794422</v>
      </c>
      <c r="G31" s="75"/>
      <c r="H31" s="75">
        <f>' СМП (17-23)'!D31</f>
        <v>0</v>
      </c>
      <c r="I31" s="75">
        <f>'Гемодиализ (пр.17-23)'!D31</f>
        <v>0</v>
      </c>
      <c r="J31" s="75">
        <f>'Мед.реаб.(АПУ,ДС,КС) 17-23'!D31</f>
        <v>14417315</v>
      </c>
      <c r="K31" s="75">
        <f t="shared" si="2"/>
        <v>671634958</v>
      </c>
      <c r="L31" s="75">
        <v>44495306.039999999</v>
      </c>
      <c r="M31" s="117"/>
      <c r="N31" s="75">
        <f t="shared" si="3"/>
        <v>716130264.03999996</v>
      </c>
    </row>
    <row r="32" spans="1:14" s="1" customFormat="1" x14ac:dyDescent="0.2">
      <c r="A32" s="25">
        <v>22</v>
      </c>
      <c r="B32" s="12" t="s">
        <v>83</v>
      </c>
      <c r="C32" s="10" t="s">
        <v>40</v>
      </c>
      <c r="D32" s="75">
        <f>КС!D32</f>
        <v>374915934</v>
      </c>
      <c r="E32" s="75">
        <f>'Свод 2023 БП'!E32</f>
        <v>40547035</v>
      </c>
      <c r="F32" s="75">
        <f>'АПУ профилактика 17-23'!D33+'АПУ профилактика 17-23'!N33+'АПУ неотл.пом. 17-23'!D32+'АПУ обращения 17-23'!D32+'ОДИ ПГГ Пр.17-23'!D32+'ОДИ МЗ РБ 17-23'!D32+'ФАП (17-23)'!D32+'Тестирование на грипп 13-23'!D32</f>
        <v>336453474</v>
      </c>
      <c r="G32" s="75"/>
      <c r="H32" s="75">
        <f>' СМП (17-23)'!D32</f>
        <v>151918545</v>
      </c>
      <c r="I32" s="75">
        <f>'Гемодиализ (пр.17-23)'!D32</f>
        <v>0</v>
      </c>
      <c r="J32" s="75">
        <f>'Мед.реаб.(АПУ,ДС,КС) 17-23'!D32</f>
        <v>5075498</v>
      </c>
      <c r="K32" s="75">
        <f t="shared" si="2"/>
        <v>908910486</v>
      </c>
      <c r="L32" s="75">
        <v>50742515.060000002</v>
      </c>
      <c r="M32" s="117"/>
      <c r="N32" s="75">
        <f t="shared" si="3"/>
        <v>959653001.05999994</v>
      </c>
    </row>
    <row r="33" spans="1:14" s="1" customFormat="1" x14ac:dyDescent="0.2">
      <c r="A33" s="25">
        <v>23</v>
      </c>
      <c r="B33" s="26" t="s">
        <v>84</v>
      </c>
      <c r="C33" s="10" t="s">
        <v>85</v>
      </c>
      <c r="D33" s="75">
        <f>КС!D33</f>
        <v>0</v>
      </c>
      <c r="E33" s="75">
        <f>'Свод 2023 БП'!E33</f>
        <v>8996064</v>
      </c>
      <c r="F33" s="75">
        <f>'АПУ профилактика 17-23'!D34+'АПУ профилактика 17-23'!N34+'АПУ неотл.пом. 17-23'!D33+'АПУ обращения 17-23'!D33+'ОДИ ПГГ Пр.17-23'!D33+'ОДИ МЗ РБ 17-23'!D33+'ФАП (17-23)'!D33+'Тестирование на грипп 13-23'!D33</f>
        <v>119518845</v>
      </c>
      <c r="G33" s="75"/>
      <c r="H33" s="75">
        <f>' СМП (17-23)'!D33</f>
        <v>24336488</v>
      </c>
      <c r="I33" s="75">
        <f>'Гемодиализ (пр.17-23)'!D33</f>
        <v>0</v>
      </c>
      <c r="J33" s="75">
        <f>'Мед.реаб.(АПУ,ДС,КС) 17-23'!D33</f>
        <v>0</v>
      </c>
      <c r="K33" s="75">
        <f t="shared" si="2"/>
        <v>152851397</v>
      </c>
      <c r="L33" s="75">
        <v>0</v>
      </c>
      <c r="M33" s="117"/>
      <c r="N33" s="75">
        <f t="shared" si="3"/>
        <v>152851397</v>
      </c>
    </row>
    <row r="34" spans="1:14" s="1" customFormat="1" ht="12" customHeight="1" x14ac:dyDescent="0.2">
      <c r="A34" s="25">
        <v>24</v>
      </c>
      <c r="B34" s="26" t="s">
        <v>86</v>
      </c>
      <c r="C34" s="10" t="s">
        <v>87</v>
      </c>
      <c r="D34" s="75">
        <f>КС!D34</f>
        <v>0</v>
      </c>
      <c r="E34" s="75">
        <f>'Свод 2023 БП'!E34</f>
        <v>0</v>
      </c>
      <c r="F34" s="75">
        <f>'АПУ профилактика 17-23'!D35+'АПУ профилактика 17-23'!N35+'АПУ неотл.пом. 17-23'!D34+'АПУ обращения 17-23'!D34+'ОДИ ПГГ Пр.17-23'!D34+'ОДИ МЗ РБ 17-23'!D34+'ФАП (17-23)'!D34+'Тестирование на грипп 13-23'!D34</f>
        <v>11938118</v>
      </c>
      <c r="G34" s="75"/>
      <c r="H34" s="75">
        <f>' СМП (17-23)'!D34</f>
        <v>0</v>
      </c>
      <c r="I34" s="75">
        <f>'Гемодиализ (пр.17-23)'!D34</f>
        <v>0</v>
      </c>
      <c r="J34" s="75">
        <f>'Мед.реаб.(АПУ,ДС,КС) 17-23'!D34</f>
        <v>0</v>
      </c>
      <c r="K34" s="75">
        <f t="shared" si="2"/>
        <v>11938118</v>
      </c>
      <c r="L34" s="75">
        <v>0</v>
      </c>
      <c r="M34" s="117"/>
      <c r="N34" s="75">
        <f t="shared" si="3"/>
        <v>11938118</v>
      </c>
    </row>
    <row r="35" spans="1:14" s="1" customFormat="1" ht="24" x14ac:dyDescent="0.2">
      <c r="A35" s="25">
        <v>25</v>
      </c>
      <c r="B35" s="26" t="s">
        <v>88</v>
      </c>
      <c r="C35" s="10" t="s">
        <v>89</v>
      </c>
      <c r="D35" s="75">
        <f>КС!D35</f>
        <v>0</v>
      </c>
      <c r="E35" s="75">
        <f>'Свод 2023 БП'!E35</f>
        <v>0</v>
      </c>
      <c r="F35" s="75">
        <f>'АПУ профилактика 17-23'!D36+'АПУ профилактика 17-23'!N36+'АПУ неотл.пом. 17-23'!D35+'АПУ обращения 17-23'!D35+'ОДИ ПГГ Пр.17-23'!D35+'ОДИ МЗ РБ 17-23'!D35+'ФАП (17-23)'!D35+'Тестирование на грипп 13-23'!D35</f>
        <v>0</v>
      </c>
      <c r="G35" s="75"/>
      <c r="H35" s="75">
        <f>' СМП (17-23)'!D35</f>
        <v>0</v>
      </c>
      <c r="I35" s="75">
        <f>'Гемодиализ (пр.17-23)'!D35</f>
        <v>0</v>
      </c>
      <c r="J35" s="75">
        <f>'Мед.реаб.(АПУ,ДС,КС) 17-23'!D35</f>
        <v>19406618</v>
      </c>
      <c r="K35" s="75">
        <f t="shared" si="2"/>
        <v>19406618</v>
      </c>
      <c r="L35" s="75">
        <v>0</v>
      </c>
      <c r="M35" s="117"/>
      <c r="N35" s="75">
        <f t="shared" si="3"/>
        <v>19406618</v>
      </c>
    </row>
    <row r="36" spans="1:14" s="1" customFormat="1" x14ac:dyDescent="0.2">
      <c r="A36" s="25">
        <v>26</v>
      </c>
      <c r="B36" s="12" t="s">
        <v>90</v>
      </c>
      <c r="C36" s="10" t="s">
        <v>91</v>
      </c>
      <c r="D36" s="75">
        <f>КС!D36</f>
        <v>1301488773</v>
      </c>
      <c r="E36" s="75">
        <f>'Свод 2023 БП'!E36</f>
        <v>111422099</v>
      </c>
      <c r="F36" s="75">
        <f>'АПУ профилактика 17-23'!D37+'АПУ профилактика 17-23'!N37+'АПУ неотл.пом. 17-23'!D36+'АПУ обращения 17-23'!D36+'ОДИ ПГГ Пр.17-23'!D36+'ОДИ МЗ РБ 17-23'!D36+'ФАП (17-23)'!D36+'Тестирование на грипп 13-23'!D36</f>
        <v>937771383.46382952</v>
      </c>
      <c r="G36" s="75"/>
      <c r="H36" s="75">
        <f>' СМП (17-23)'!D36</f>
        <v>0</v>
      </c>
      <c r="I36" s="75">
        <f>'Гемодиализ (пр.17-23)'!D36</f>
        <v>1521957</v>
      </c>
      <c r="J36" s="75">
        <f>'Мед.реаб.(АПУ,ДС,КС) 17-23'!D36</f>
        <v>32605138</v>
      </c>
      <c r="K36" s="75">
        <f t="shared" si="2"/>
        <v>2384809350.4638295</v>
      </c>
      <c r="L36" s="75">
        <v>44093271.240000002</v>
      </c>
      <c r="M36" s="117"/>
      <c r="N36" s="75">
        <f t="shared" si="3"/>
        <v>2428902621.7038293</v>
      </c>
    </row>
    <row r="37" spans="1:14" s="1" customFormat="1" x14ac:dyDescent="0.2">
      <c r="A37" s="25">
        <v>27</v>
      </c>
      <c r="B37" s="26" t="s">
        <v>92</v>
      </c>
      <c r="C37" s="10" t="s">
        <v>93</v>
      </c>
      <c r="D37" s="75">
        <f>КС!D37</f>
        <v>176916206</v>
      </c>
      <c r="E37" s="75">
        <f>'Свод 2023 БП'!E37</f>
        <v>37013998</v>
      </c>
      <c r="F37" s="75">
        <f>'АПУ профилактика 17-23'!D38+'АПУ профилактика 17-23'!N38+'АПУ неотл.пом. 17-23'!D37+'АПУ обращения 17-23'!D37+'ОДИ ПГГ Пр.17-23'!D37+'ОДИ МЗ РБ 17-23'!D37+'ФАП (17-23)'!D37+'Тестирование на грипп 13-23'!D37</f>
        <v>269605736</v>
      </c>
      <c r="G37" s="75"/>
      <c r="H37" s="75">
        <f>' СМП (17-23)'!D37</f>
        <v>0</v>
      </c>
      <c r="I37" s="75">
        <f>'Гемодиализ (пр.17-23)'!D37</f>
        <v>757700</v>
      </c>
      <c r="J37" s="75">
        <f>'Мед.реаб.(АПУ,ДС,КС) 17-23'!D37</f>
        <v>0</v>
      </c>
      <c r="K37" s="75">
        <f t="shared" si="2"/>
        <v>484293640</v>
      </c>
      <c r="L37" s="75">
        <v>10675249.360000001</v>
      </c>
      <c r="M37" s="117"/>
      <c r="N37" s="75">
        <f t="shared" si="3"/>
        <v>494968889.36000001</v>
      </c>
    </row>
    <row r="38" spans="1:14" s="1" customFormat="1" ht="15.75" customHeight="1" x14ac:dyDescent="0.2">
      <c r="A38" s="25">
        <v>28</v>
      </c>
      <c r="B38" s="26" t="s">
        <v>94</v>
      </c>
      <c r="C38" s="10" t="s">
        <v>95</v>
      </c>
      <c r="D38" s="75">
        <f>КС!D38</f>
        <v>98700214</v>
      </c>
      <c r="E38" s="75">
        <f>'Свод 2023 БП'!E38</f>
        <v>31879772</v>
      </c>
      <c r="F38" s="75">
        <f>'АПУ профилактика 17-23'!D39+'АПУ профилактика 17-23'!N39+'АПУ неотл.пом. 17-23'!D38+'АПУ обращения 17-23'!D38+'ОДИ ПГГ Пр.17-23'!D38+'ОДИ МЗ РБ 17-23'!D38+'ФАП (17-23)'!D38+'Тестирование на грипп 13-23'!D38</f>
        <v>204393295.05368567</v>
      </c>
      <c r="G38" s="75"/>
      <c r="H38" s="75">
        <f>' СМП (17-23)'!D38</f>
        <v>0</v>
      </c>
      <c r="I38" s="75">
        <f>'Гемодиализ (пр.17-23)'!D38</f>
        <v>0</v>
      </c>
      <c r="J38" s="75">
        <f>'Мед.реаб.(АПУ,ДС,КС) 17-23'!D38</f>
        <v>31567202</v>
      </c>
      <c r="K38" s="75">
        <f t="shared" si="2"/>
        <v>366540483.05368567</v>
      </c>
      <c r="L38" s="75">
        <v>2428822.0499999998</v>
      </c>
      <c r="M38" s="117"/>
      <c r="N38" s="75">
        <f t="shared" si="3"/>
        <v>368969305.10368568</v>
      </c>
    </row>
    <row r="39" spans="1:14" s="1" customFormat="1" x14ac:dyDescent="0.2">
      <c r="A39" s="25">
        <v>29</v>
      </c>
      <c r="B39" s="14" t="s">
        <v>96</v>
      </c>
      <c r="C39" s="10" t="s">
        <v>97</v>
      </c>
      <c r="D39" s="75">
        <f>КС!D39</f>
        <v>0</v>
      </c>
      <c r="E39" s="75">
        <f>'Свод 2023 БП'!E39</f>
        <v>0</v>
      </c>
      <c r="F39" s="75">
        <f>'АПУ профилактика 17-23'!D40+'АПУ профилактика 17-23'!N40+'АПУ неотл.пом. 17-23'!D39+'АПУ обращения 17-23'!D39+'ОДИ ПГГ Пр.17-23'!D39+'ОДИ МЗ РБ 17-23'!D39+'ФАП (17-23)'!D39+'Тестирование на грипп 13-23'!D39</f>
        <v>145798513</v>
      </c>
      <c r="G39" s="75"/>
      <c r="H39" s="75">
        <f>' СМП (17-23)'!D39</f>
        <v>0</v>
      </c>
      <c r="I39" s="75">
        <f>'Гемодиализ (пр.17-23)'!D39</f>
        <v>0</v>
      </c>
      <c r="J39" s="75">
        <f>'Мед.реаб.(АПУ,ДС,КС) 17-23'!D39</f>
        <v>0</v>
      </c>
      <c r="K39" s="75">
        <f t="shared" si="2"/>
        <v>145798513</v>
      </c>
      <c r="L39" s="75">
        <v>0</v>
      </c>
      <c r="M39" s="117"/>
      <c r="N39" s="75">
        <f t="shared" si="3"/>
        <v>145798513</v>
      </c>
    </row>
    <row r="40" spans="1:14" s="1" customFormat="1" x14ac:dyDescent="0.2">
      <c r="A40" s="25">
        <v>30</v>
      </c>
      <c r="B40" s="12" t="s">
        <v>98</v>
      </c>
      <c r="C40" s="63" t="s">
        <v>292</v>
      </c>
      <c r="D40" s="75">
        <f>КС!D40</f>
        <v>0</v>
      </c>
      <c r="E40" s="75">
        <f>'Свод 2023 БП'!E40</f>
        <v>0</v>
      </c>
      <c r="F40" s="75">
        <f>'АПУ профилактика 17-23'!D41+'АПУ профилактика 17-23'!N41+'АПУ неотл.пом. 17-23'!D40+'АПУ обращения 17-23'!D40+'ОДИ ПГГ Пр.17-23'!D40+'ОДИ МЗ РБ 17-23'!D40+'ФАП (17-23)'!D40+'Тестирование на грипп 13-23'!D40</f>
        <v>0</v>
      </c>
      <c r="G40" s="75"/>
      <c r="H40" s="75">
        <f>' СМП (17-23)'!D40</f>
        <v>661753849</v>
      </c>
      <c r="I40" s="75">
        <f>'Гемодиализ (пр.17-23)'!D40</f>
        <v>0</v>
      </c>
      <c r="J40" s="75">
        <f>'Мед.реаб.(АПУ,ДС,КС) 17-23'!D40</f>
        <v>0</v>
      </c>
      <c r="K40" s="75">
        <f t="shared" si="2"/>
        <v>661753849</v>
      </c>
      <c r="L40" s="75">
        <v>0</v>
      </c>
      <c r="M40" s="117"/>
      <c r="N40" s="75">
        <f t="shared" si="3"/>
        <v>661753849</v>
      </c>
    </row>
    <row r="41" spans="1:14" s="1" customFormat="1" ht="20.25" customHeight="1" x14ac:dyDescent="0.2">
      <c r="A41" s="25">
        <v>31</v>
      </c>
      <c r="B41" s="26" t="s">
        <v>99</v>
      </c>
      <c r="C41" s="10" t="s">
        <v>57</v>
      </c>
      <c r="D41" s="75">
        <f>КС!D41</f>
        <v>0</v>
      </c>
      <c r="E41" s="75">
        <f>'Свод 2023 БП'!E41</f>
        <v>5111259</v>
      </c>
      <c r="F41" s="75">
        <f>'АПУ профилактика 17-23'!D42+'АПУ профилактика 17-23'!N42+'АПУ неотл.пом. 17-23'!D41+'АПУ обращения 17-23'!D41+'ОДИ ПГГ Пр.17-23'!D41+'ОДИ МЗ РБ 17-23'!D41+'ФАП (17-23)'!D41+'Тестирование на грипп 13-23'!D41</f>
        <v>33086413</v>
      </c>
      <c r="G41" s="75"/>
      <c r="H41" s="75">
        <f>' СМП (17-23)'!D41</f>
        <v>0</v>
      </c>
      <c r="I41" s="75">
        <f>'Гемодиализ (пр.17-23)'!D41</f>
        <v>0</v>
      </c>
      <c r="J41" s="75">
        <f>'Мед.реаб.(АПУ,ДС,КС) 17-23'!D41</f>
        <v>0</v>
      </c>
      <c r="K41" s="75">
        <f t="shared" si="2"/>
        <v>38197672</v>
      </c>
      <c r="L41" s="75">
        <v>0</v>
      </c>
      <c r="M41" s="117"/>
      <c r="N41" s="75">
        <f t="shared" si="3"/>
        <v>38197672</v>
      </c>
    </row>
    <row r="42" spans="1:14" s="1" customFormat="1" x14ac:dyDescent="0.2">
      <c r="A42" s="25">
        <v>32</v>
      </c>
      <c r="B42" s="14" t="s">
        <v>100</v>
      </c>
      <c r="C42" s="10" t="s">
        <v>41</v>
      </c>
      <c r="D42" s="75">
        <f>КС!D42</f>
        <v>490089978</v>
      </c>
      <c r="E42" s="75">
        <f>'Свод 2023 БП'!E42</f>
        <v>54425452</v>
      </c>
      <c r="F42" s="75">
        <f>'АПУ профилактика 17-23'!D43+'АПУ профилактика 17-23'!N43+'АПУ неотл.пом. 17-23'!D42+'АПУ обращения 17-23'!D42+'ОДИ ПГГ Пр.17-23'!D42+'ОДИ МЗ РБ 17-23'!D42+'ФАП (17-23)'!D42+'Тестирование на грипп 13-23'!D42</f>
        <v>469607985.38954878</v>
      </c>
      <c r="G42" s="75"/>
      <c r="H42" s="75">
        <f>' СМП (17-23)'!D42</f>
        <v>222534047</v>
      </c>
      <c r="I42" s="75">
        <f>'Гемодиализ (пр.17-23)'!D42</f>
        <v>0</v>
      </c>
      <c r="J42" s="75">
        <f>'Мед.реаб.(АПУ,ДС,КС) 17-23'!D42</f>
        <v>13710971</v>
      </c>
      <c r="K42" s="75">
        <f t="shared" si="2"/>
        <v>1250368433.3895488</v>
      </c>
      <c r="L42" s="75">
        <v>45794619.280000001</v>
      </c>
      <c r="M42" s="117"/>
      <c r="N42" s="75">
        <f t="shared" si="3"/>
        <v>1296163052.6695487</v>
      </c>
    </row>
    <row r="43" spans="1:14" s="1" customFormat="1" x14ac:dyDescent="0.2">
      <c r="A43" s="25">
        <v>33</v>
      </c>
      <c r="B43" s="12" t="s">
        <v>101</v>
      </c>
      <c r="C43" s="10" t="s">
        <v>39</v>
      </c>
      <c r="D43" s="75">
        <f>КС!D43</f>
        <v>552538696</v>
      </c>
      <c r="E43" s="75">
        <f>'Свод 2023 БП'!E43</f>
        <v>71640054</v>
      </c>
      <c r="F43" s="75">
        <f>'АПУ профилактика 17-23'!D44+'АПУ профилактика 17-23'!N44+'АПУ неотл.пом. 17-23'!D43+'АПУ обращения 17-23'!D43+'ОДИ ПГГ Пр.17-23'!D43+'ОДИ МЗ РБ 17-23'!D43+'ФАП (17-23)'!D43+'Тестирование на грипп 13-23'!D43</f>
        <v>620934243</v>
      </c>
      <c r="G43" s="75"/>
      <c r="H43" s="75">
        <f>' СМП (17-23)'!D43</f>
        <v>0</v>
      </c>
      <c r="I43" s="75">
        <f>'Гемодиализ (пр.17-23)'!D43</f>
        <v>0</v>
      </c>
      <c r="J43" s="75">
        <f>'Мед.реаб.(АПУ,ДС,КС) 17-23'!D43</f>
        <v>8902990</v>
      </c>
      <c r="K43" s="75">
        <f t="shared" ref="K43:K74" si="4">D43+E43+F43+H43+I43+J43</f>
        <v>1254015983</v>
      </c>
      <c r="L43" s="75">
        <v>58441919</v>
      </c>
      <c r="M43" s="117"/>
      <c r="N43" s="75">
        <f t="shared" si="3"/>
        <v>1312457902</v>
      </c>
    </row>
    <row r="44" spans="1:14" s="1" customFormat="1" x14ac:dyDescent="0.2">
      <c r="A44" s="25">
        <v>34</v>
      </c>
      <c r="B44" s="14" t="s">
        <v>102</v>
      </c>
      <c r="C44" s="10" t="s">
        <v>16</v>
      </c>
      <c r="D44" s="75">
        <f>КС!D44</f>
        <v>54335465</v>
      </c>
      <c r="E44" s="75">
        <f>'Свод 2023 БП'!E44</f>
        <v>14821224</v>
      </c>
      <c r="F44" s="75">
        <f>'АПУ профилактика 17-23'!D45+'АПУ профилактика 17-23'!N45+'АПУ неотл.пом. 17-23'!D44+'АПУ обращения 17-23'!D44+'ОДИ ПГГ Пр.17-23'!D44+'ОДИ МЗ РБ 17-23'!D44+'ФАП (17-23)'!D44+'Тестирование на грипп 13-23'!D44</f>
        <v>157971829</v>
      </c>
      <c r="G44" s="75"/>
      <c r="H44" s="75">
        <f>' СМП (17-23)'!D44</f>
        <v>0</v>
      </c>
      <c r="I44" s="75">
        <f>'Гемодиализ (пр.17-23)'!D44</f>
        <v>0</v>
      </c>
      <c r="J44" s="75">
        <f>'Мед.реаб.(АПУ,ДС,КС) 17-23'!D44</f>
        <v>0</v>
      </c>
      <c r="K44" s="75">
        <f t="shared" si="4"/>
        <v>227128518</v>
      </c>
      <c r="L44" s="75">
        <v>21193197.930000003</v>
      </c>
      <c r="M44" s="117"/>
      <c r="N44" s="75">
        <f t="shared" si="3"/>
        <v>248321715.93000001</v>
      </c>
    </row>
    <row r="45" spans="1:14" s="1" customFormat="1" x14ac:dyDescent="0.2">
      <c r="A45" s="25">
        <v>35</v>
      </c>
      <c r="B45" s="26" t="s">
        <v>103</v>
      </c>
      <c r="C45" s="10" t="s">
        <v>21</v>
      </c>
      <c r="D45" s="75">
        <f>КС!D45</f>
        <v>374295970</v>
      </c>
      <c r="E45" s="75">
        <f>'Свод 2023 БП'!E45</f>
        <v>50960586</v>
      </c>
      <c r="F45" s="75">
        <f>'АПУ профилактика 17-23'!D46+'АПУ профилактика 17-23'!N46+'АПУ неотл.пом. 17-23'!D45+'АПУ обращения 17-23'!D45+'ОДИ ПГГ Пр.17-23'!D45+'ОДИ МЗ РБ 17-23'!D45+'ФАП (17-23)'!D45+'Тестирование на грипп 13-23'!D45</f>
        <v>429570663</v>
      </c>
      <c r="G45" s="75"/>
      <c r="H45" s="75">
        <f>' СМП (17-23)'!D45</f>
        <v>0</v>
      </c>
      <c r="I45" s="75">
        <f>'Гемодиализ (пр.17-23)'!D45</f>
        <v>0</v>
      </c>
      <c r="J45" s="75">
        <f>'Мед.реаб.(АПУ,ДС,КС) 17-23'!D45</f>
        <v>13862198</v>
      </c>
      <c r="K45" s="75">
        <f t="shared" si="4"/>
        <v>868689417</v>
      </c>
      <c r="L45" s="75">
        <v>37383764.780000001</v>
      </c>
      <c r="M45" s="117"/>
      <c r="N45" s="75">
        <f t="shared" si="3"/>
        <v>906073181.77999997</v>
      </c>
    </row>
    <row r="46" spans="1:14" s="1" customFormat="1" x14ac:dyDescent="0.2">
      <c r="A46" s="25">
        <v>36</v>
      </c>
      <c r="B46" s="14" t="s">
        <v>104</v>
      </c>
      <c r="C46" s="10" t="s">
        <v>25</v>
      </c>
      <c r="D46" s="75">
        <f>КС!D46</f>
        <v>66183928</v>
      </c>
      <c r="E46" s="75">
        <f>'Свод 2023 БП'!E46</f>
        <v>18694023</v>
      </c>
      <c r="F46" s="75">
        <f>'АПУ профилактика 17-23'!D47+'АПУ профилактика 17-23'!N47+'АПУ неотл.пом. 17-23'!D46+'АПУ обращения 17-23'!D46+'ОДИ ПГГ Пр.17-23'!D46+'ОДИ МЗ РБ 17-23'!D46+'ФАП (17-23)'!D46+'Тестирование на грипп 13-23'!D46</f>
        <v>195594197</v>
      </c>
      <c r="G46" s="75"/>
      <c r="H46" s="75">
        <f>' СМП (17-23)'!D46</f>
        <v>0</v>
      </c>
      <c r="I46" s="75">
        <f>'Гемодиализ (пр.17-23)'!D46</f>
        <v>0</v>
      </c>
      <c r="J46" s="75">
        <f>'Мед.реаб.(АПУ,ДС,КС) 17-23'!D46</f>
        <v>0</v>
      </c>
      <c r="K46" s="75">
        <f t="shared" si="4"/>
        <v>280472148</v>
      </c>
      <c r="L46" s="75">
        <v>17816344.240000002</v>
      </c>
      <c r="M46" s="117"/>
      <c r="N46" s="75">
        <f t="shared" si="3"/>
        <v>298288492.24000001</v>
      </c>
    </row>
    <row r="47" spans="1:14" s="1" customFormat="1" x14ac:dyDescent="0.2">
      <c r="A47" s="25">
        <v>37</v>
      </c>
      <c r="B47" s="12" t="s">
        <v>105</v>
      </c>
      <c r="C47" s="10" t="s">
        <v>237</v>
      </c>
      <c r="D47" s="75">
        <f>КС!D47</f>
        <v>235039920</v>
      </c>
      <c r="E47" s="75">
        <f>'Свод 2023 БП'!E47</f>
        <v>52303109</v>
      </c>
      <c r="F47" s="75">
        <f>'АПУ профилактика 17-23'!D48+'АПУ профилактика 17-23'!N48+'АПУ неотл.пом. 17-23'!D47+'АПУ обращения 17-23'!D47+'ОДИ ПГГ Пр.17-23'!D47+'ОДИ МЗ РБ 17-23'!D47+'ФАП (17-23)'!D47+'Тестирование на грипп 13-23'!D47</f>
        <v>434530117</v>
      </c>
      <c r="G47" s="75"/>
      <c r="H47" s="75">
        <f>' СМП (17-23)'!D47</f>
        <v>0</v>
      </c>
      <c r="I47" s="75">
        <f>'Гемодиализ (пр.17-23)'!D47</f>
        <v>0</v>
      </c>
      <c r="J47" s="75">
        <f>'Мед.реаб.(АПУ,ДС,КС) 17-23'!D47</f>
        <v>667236</v>
      </c>
      <c r="K47" s="75">
        <f t="shared" si="4"/>
        <v>722540382</v>
      </c>
      <c r="L47" s="75">
        <v>54386665.149999999</v>
      </c>
      <c r="M47" s="117"/>
      <c r="N47" s="75">
        <f t="shared" si="3"/>
        <v>776927047.14999998</v>
      </c>
    </row>
    <row r="48" spans="1:14" s="1" customFormat="1" x14ac:dyDescent="0.2">
      <c r="A48" s="25">
        <v>38</v>
      </c>
      <c r="B48" s="15" t="s">
        <v>106</v>
      </c>
      <c r="C48" s="16" t="s">
        <v>238</v>
      </c>
      <c r="D48" s="75">
        <f>КС!D48</f>
        <v>67434212</v>
      </c>
      <c r="E48" s="75">
        <f>'Свод 2023 БП'!E48</f>
        <v>17812195</v>
      </c>
      <c r="F48" s="75">
        <f>'АПУ профилактика 17-23'!D49+'АПУ профилактика 17-23'!N49+'АПУ неотл.пом. 17-23'!D48+'АПУ обращения 17-23'!D48+'ОДИ ПГГ Пр.17-23'!D48+'ОДИ МЗ РБ 17-23'!D48+'ФАП (17-23)'!D48+'Тестирование на грипп 13-23'!D48</f>
        <v>192210605</v>
      </c>
      <c r="G48" s="75"/>
      <c r="H48" s="75">
        <f>' СМП (17-23)'!D48</f>
        <v>0</v>
      </c>
      <c r="I48" s="75">
        <f>'Гемодиализ (пр.17-23)'!D48</f>
        <v>0</v>
      </c>
      <c r="J48" s="75">
        <f>'Мед.реаб.(АПУ,ДС,КС) 17-23'!D48</f>
        <v>0</v>
      </c>
      <c r="K48" s="75">
        <f t="shared" si="4"/>
        <v>277457012</v>
      </c>
      <c r="L48" s="75">
        <v>15858413.390000001</v>
      </c>
      <c r="M48" s="117"/>
      <c r="N48" s="75">
        <f t="shared" si="3"/>
        <v>293315425.38999999</v>
      </c>
    </row>
    <row r="49" spans="1:14" s="1" customFormat="1" x14ac:dyDescent="0.2">
      <c r="A49" s="25">
        <v>39</v>
      </c>
      <c r="B49" s="12" t="s">
        <v>107</v>
      </c>
      <c r="C49" s="10" t="s">
        <v>239</v>
      </c>
      <c r="D49" s="75">
        <f>КС!D49</f>
        <v>41545103</v>
      </c>
      <c r="E49" s="75">
        <f>'Свод 2023 БП'!E49</f>
        <v>10574166</v>
      </c>
      <c r="F49" s="75">
        <f>'АПУ профилактика 17-23'!D50+'АПУ профилактика 17-23'!N50+'АПУ неотл.пом. 17-23'!D49+'АПУ обращения 17-23'!D49+'ОДИ ПГГ Пр.17-23'!D49+'ОДИ МЗ РБ 17-23'!D49+'ФАП (17-23)'!D49+'Тестирование на грипп 13-23'!D49</f>
        <v>123281287</v>
      </c>
      <c r="G49" s="75"/>
      <c r="H49" s="75">
        <f>' СМП (17-23)'!D49</f>
        <v>0</v>
      </c>
      <c r="I49" s="75">
        <f>'Гемодиализ (пр.17-23)'!D49</f>
        <v>0</v>
      </c>
      <c r="J49" s="75">
        <f>'Мед.реаб.(АПУ,ДС,КС) 17-23'!D49</f>
        <v>0</v>
      </c>
      <c r="K49" s="75">
        <f t="shared" si="4"/>
        <v>175400556</v>
      </c>
      <c r="L49" s="75">
        <v>12723633.890000002</v>
      </c>
      <c r="M49" s="117"/>
      <c r="N49" s="75">
        <f t="shared" si="3"/>
        <v>188124189.89000002</v>
      </c>
    </row>
    <row r="50" spans="1:14" s="1" customFormat="1" x14ac:dyDescent="0.2">
      <c r="A50" s="25">
        <v>40</v>
      </c>
      <c r="B50" s="12" t="s">
        <v>108</v>
      </c>
      <c r="C50" s="10" t="s">
        <v>24</v>
      </c>
      <c r="D50" s="75">
        <f>КС!D50</f>
        <v>57894767</v>
      </c>
      <c r="E50" s="75">
        <f>'Свод 2023 БП'!E50</f>
        <v>19289471</v>
      </c>
      <c r="F50" s="75">
        <f>'АПУ профилактика 17-23'!D51+'АПУ профилактика 17-23'!N51+'АПУ неотл.пом. 17-23'!D50+'АПУ обращения 17-23'!D50+'ОДИ ПГГ Пр.17-23'!D50+'ОДИ МЗ РБ 17-23'!D50+'ФАП (17-23)'!D50+'Тестирование на грипп 13-23'!D50</f>
        <v>197041462</v>
      </c>
      <c r="G50" s="75"/>
      <c r="H50" s="75">
        <f>' СМП (17-23)'!D50</f>
        <v>0</v>
      </c>
      <c r="I50" s="75">
        <f>'Гемодиализ (пр.17-23)'!D50</f>
        <v>0</v>
      </c>
      <c r="J50" s="75">
        <f>'Мед.реаб.(АПУ,ДС,КС) 17-23'!D50</f>
        <v>269968</v>
      </c>
      <c r="K50" s="75">
        <f t="shared" si="4"/>
        <v>274495668</v>
      </c>
      <c r="L50" s="75">
        <v>15990323.449999999</v>
      </c>
      <c r="M50" s="117"/>
      <c r="N50" s="75">
        <f t="shared" si="3"/>
        <v>290485991.44999999</v>
      </c>
    </row>
    <row r="51" spans="1:14" s="1" customFormat="1" x14ac:dyDescent="0.2">
      <c r="A51" s="25">
        <v>41</v>
      </c>
      <c r="B51" s="26" t="s">
        <v>109</v>
      </c>
      <c r="C51" s="10" t="s">
        <v>20</v>
      </c>
      <c r="D51" s="75">
        <f>КС!D51</f>
        <v>32293392</v>
      </c>
      <c r="E51" s="75">
        <f>'Свод 2023 БП'!E51</f>
        <v>8894223</v>
      </c>
      <c r="F51" s="75">
        <f>'АПУ профилактика 17-23'!D52+'АПУ профилактика 17-23'!N52+'АПУ неотл.пом. 17-23'!D51+'АПУ обращения 17-23'!D51+'ОДИ ПГГ Пр.17-23'!D51+'ОДИ МЗ РБ 17-23'!D51+'ФАП (17-23)'!D51+'Тестирование на грипп 13-23'!D51</f>
        <v>102714634</v>
      </c>
      <c r="G51" s="75"/>
      <c r="H51" s="75">
        <f>' СМП (17-23)'!D51</f>
        <v>0</v>
      </c>
      <c r="I51" s="75">
        <f>'Гемодиализ (пр.17-23)'!D51</f>
        <v>0</v>
      </c>
      <c r="J51" s="75">
        <f>'Мед.реаб.(АПУ,ДС,КС) 17-23'!D51</f>
        <v>0</v>
      </c>
      <c r="K51" s="75">
        <f t="shared" si="4"/>
        <v>143902249</v>
      </c>
      <c r="L51" s="75">
        <v>12603766.189999999</v>
      </c>
      <c r="M51" s="117"/>
      <c r="N51" s="75">
        <f t="shared" si="3"/>
        <v>156506015.19</v>
      </c>
    </row>
    <row r="52" spans="1:14" s="1" customFormat="1" x14ac:dyDescent="0.2">
      <c r="A52" s="25">
        <v>42</v>
      </c>
      <c r="B52" s="14" t="s">
        <v>110</v>
      </c>
      <c r="C52" s="10" t="s">
        <v>111</v>
      </c>
      <c r="D52" s="75">
        <f>КС!D52</f>
        <v>63915647</v>
      </c>
      <c r="E52" s="75">
        <f>'Свод 2023 БП'!E52</f>
        <v>14757683</v>
      </c>
      <c r="F52" s="75">
        <f>'АПУ профилактика 17-23'!D53+'АПУ профилактика 17-23'!N53+'АПУ неотл.пом. 17-23'!D52+'АПУ обращения 17-23'!D52+'ОДИ ПГГ Пр.17-23'!D52+'ОДИ МЗ РБ 17-23'!D52+'ФАП (17-23)'!D52+'Тестирование на грипп 13-23'!D52</f>
        <v>61023318</v>
      </c>
      <c r="G52" s="75"/>
      <c r="H52" s="75">
        <f>' СМП (17-23)'!D52</f>
        <v>0</v>
      </c>
      <c r="I52" s="75">
        <f>'Гемодиализ (пр.17-23)'!D52</f>
        <v>0</v>
      </c>
      <c r="J52" s="75">
        <f>'Мед.реаб.(АПУ,ДС,КС) 17-23'!D52</f>
        <v>0</v>
      </c>
      <c r="K52" s="75">
        <f t="shared" si="4"/>
        <v>139696648</v>
      </c>
      <c r="L52" s="75">
        <v>0</v>
      </c>
      <c r="M52" s="117"/>
      <c r="N52" s="75">
        <f t="shared" si="3"/>
        <v>139696648</v>
      </c>
    </row>
    <row r="53" spans="1:14" s="1" customFormat="1" x14ac:dyDescent="0.2">
      <c r="A53" s="25">
        <v>43</v>
      </c>
      <c r="B53" s="26" t="s">
        <v>112</v>
      </c>
      <c r="C53" s="10" t="s">
        <v>113</v>
      </c>
      <c r="D53" s="75">
        <f>КС!D53</f>
        <v>465035253</v>
      </c>
      <c r="E53" s="75">
        <f>'Свод 2023 БП'!E53</f>
        <v>70346039</v>
      </c>
      <c r="F53" s="75">
        <f>'АПУ профилактика 17-23'!D54+'АПУ профилактика 17-23'!N54+'АПУ неотл.пом. 17-23'!D53+'АПУ обращения 17-23'!D53+'ОДИ ПГГ Пр.17-23'!D53+'ОДИ МЗ РБ 17-23'!D53+'ФАП (17-23)'!D53+'Тестирование на грипп 13-23'!D53</f>
        <v>606100203</v>
      </c>
      <c r="G53" s="75"/>
      <c r="H53" s="75">
        <f>' СМП (17-23)'!D53</f>
        <v>391019870</v>
      </c>
      <c r="I53" s="75">
        <f>'Гемодиализ (пр.17-23)'!D53</f>
        <v>0</v>
      </c>
      <c r="J53" s="75">
        <f>'Мед.реаб.(АПУ,ДС,КС) 17-23'!D53</f>
        <v>29461641</v>
      </c>
      <c r="K53" s="75">
        <f t="shared" si="4"/>
        <v>1561963006</v>
      </c>
      <c r="L53" s="75">
        <v>40083962.870000005</v>
      </c>
      <c r="M53" s="117"/>
      <c r="N53" s="75">
        <f t="shared" si="3"/>
        <v>1602046968.8699999</v>
      </c>
    </row>
    <row r="54" spans="1:14" s="1" customFormat="1" x14ac:dyDescent="0.2">
      <c r="A54" s="25">
        <v>44</v>
      </c>
      <c r="B54" s="12" t="s">
        <v>114</v>
      </c>
      <c r="C54" s="10" t="s">
        <v>244</v>
      </c>
      <c r="D54" s="75">
        <f>КС!D54</f>
        <v>64692128</v>
      </c>
      <c r="E54" s="75">
        <f>'Свод 2023 БП'!E54</f>
        <v>17177474</v>
      </c>
      <c r="F54" s="75">
        <f>'АПУ профилактика 17-23'!D55+'АПУ профилактика 17-23'!N55+'АПУ неотл.пом. 17-23'!D54+'АПУ обращения 17-23'!D54+'ОДИ ПГГ Пр.17-23'!D54+'ОДИ МЗ РБ 17-23'!D54+'ФАП (17-23)'!D54+'Тестирование на грипп 13-23'!D54</f>
        <v>161638150</v>
      </c>
      <c r="G54" s="75"/>
      <c r="H54" s="75">
        <f>' СМП (17-23)'!D54</f>
        <v>0</v>
      </c>
      <c r="I54" s="75">
        <f>'Гемодиализ (пр.17-23)'!D54</f>
        <v>0</v>
      </c>
      <c r="J54" s="75">
        <f>'Мед.реаб.(АПУ,ДС,КС) 17-23'!D54</f>
        <v>262383</v>
      </c>
      <c r="K54" s="75">
        <f t="shared" si="4"/>
        <v>243770135</v>
      </c>
      <c r="L54" s="75">
        <v>17237916.189999998</v>
      </c>
      <c r="M54" s="117"/>
      <c r="N54" s="75">
        <f t="shared" si="3"/>
        <v>261008051.19</v>
      </c>
    </row>
    <row r="55" spans="1:14" s="1" customFormat="1" ht="10.5" customHeight="1" x14ac:dyDescent="0.2">
      <c r="A55" s="25">
        <v>45</v>
      </c>
      <c r="B55" s="12" t="s">
        <v>115</v>
      </c>
      <c r="C55" s="10" t="s">
        <v>2</v>
      </c>
      <c r="D55" s="75">
        <f>КС!D55</f>
        <v>329754588</v>
      </c>
      <c r="E55" s="75">
        <f>'Свод 2023 БП'!E55</f>
        <v>52340468</v>
      </c>
      <c r="F55" s="75">
        <f>'АПУ профилактика 17-23'!D56+'АПУ профилактика 17-23'!N56+'АПУ неотл.пом. 17-23'!D55+'АПУ обращения 17-23'!D55+'ОДИ ПГГ Пр.17-23'!D55+'ОДИ МЗ РБ 17-23'!D55+'ФАП (17-23)'!D55+'Тестирование на грипп 13-23'!D55</f>
        <v>397700316</v>
      </c>
      <c r="G55" s="75"/>
      <c r="H55" s="75">
        <f>' СМП (17-23)'!D55</f>
        <v>0</v>
      </c>
      <c r="I55" s="75">
        <f>'Гемодиализ (пр.17-23)'!D55</f>
        <v>0</v>
      </c>
      <c r="J55" s="75">
        <f>'Мед.реаб.(АПУ,ДС,КС) 17-23'!D55</f>
        <v>0</v>
      </c>
      <c r="K55" s="75">
        <f t="shared" si="4"/>
        <v>779795372</v>
      </c>
      <c r="L55" s="75">
        <v>51142488.340000004</v>
      </c>
      <c r="M55" s="117"/>
      <c r="N55" s="75">
        <f t="shared" si="3"/>
        <v>830937860.34000003</v>
      </c>
    </row>
    <row r="56" spans="1:14" s="1" customFormat="1" x14ac:dyDescent="0.2">
      <c r="A56" s="25">
        <v>46</v>
      </c>
      <c r="B56" s="26" t="s">
        <v>116</v>
      </c>
      <c r="C56" s="10" t="s">
        <v>3</v>
      </c>
      <c r="D56" s="75">
        <f>КС!D56</f>
        <v>49425545</v>
      </c>
      <c r="E56" s="75">
        <f>'Свод 2023 БП'!E56</f>
        <v>11642163</v>
      </c>
      <c r="F56" s="75">
        <f>'АПУ профилактика 17-23'!D57+'АПУ профилактика 17-23'!N57+'АПУ неотл.пом. 17-23'!D56+'АПУ обращения 17-23'!D56+'ОДИ ПГГ Пр.17-23'!D56+'ОДИ МЗ РБ 17-23'!D56+'ФАП (17-23)'!D56+'Тестирование на грипп 13-23'!D56</f>
        <v>135075926</v>
      </c>
      <c r="G56" s="75"/>
      <c r="H56" s="75">
        <f>' СМП (17-23)'!D56</f>
        <v>0</v>
      </c>
      <c r="I56" s="75">
        <f>'Гемодиализ (пр.17-23)'!D56</f>
        <v>0</v>
      </c>
      <c r="J56" s="75">
        <f>'Мед.реаб.(АПУ,ДС,КС) 17-23'!D56</f>
        <v>0</v>
      </c>
      <c r="K56" s="75">
        <f t="shared" si="4"/>
        <v>196143634</v>
      </c>
      <c r="L56" s="75">
        <v>13349655.74</v>
      </c>
      <c r="M56" s="117"/>
      <c r="N56" s="75">
        <f t="shared" si="3"/>
        <v>209493289.74000001</v>
      </c>
    </row>
    <row r="57" spans="1:14" s="1" customFormat="1" x14ac:dyDescent="0.2">
      <c r="A57" s="25">
        <v>47</v>
      </c>
      <c r="B57" s="26" t="s">
        <v>117</v>
      </c>
      <c r="C57" s="10" t="s">
        <v>240</v>
      </c>
      <c r="D57" s="75">
        <f>КС!D57</f>
        <v>74728358</v>
      </c>
      <c r="E57" s="75">
        <f>'Свод 2023 БП'!E57</f>
        <v>19159296</v>
      </c>
      <c r="F57" s="75">
        <f>'АПУ профилактика 17-23'!D58+'АПУ профилактика 17-23'!N58+'АПУ неотл.пом. 17-23'!D57+'АПУ обращения 17-23'!D57+'ОДИ ПГГ Пр.17-23'!D57+'ОДИ МЗ РБ 17-23'!D57+'ФАП (17-23)'!D57+'Тестирование на грипп 13-23'!D57</f>
        <v>213910830</v>
      </c>
      <c r="G57" s="75"/>
      <c r="H57" s="75">
        <f>' СМП (17-23)'!D57</f>
        <v>0</v>
      </c>
      <c r="I57" s="75">
        <f>'Гемодиализ (пр.17-23)'!D57</f>
        <v>0</v>
      </c>
      <c r="J57" s="75">
        <f>'Мед.реаб.(АПУ,ДС,КС) 17-23'!D57</f>
        <v>2548710</v>
      </c>
      <c r="K57" s="75">
        <f t="shared" si="4"/>
        <v>310347194</v>
      </c>
      <c r="L57" s="75">
        <v>26370560.550000001</v>
      </c>
      <c r="M57" s="117"/>
      <c r="N57" s="75">
        <f t="shared" si="3"/>
        <v>336717754.55000001</v>
      </c>
    </row>
    <row r="58" spans="1:14" s="1" customFormat="1" x14ac:dyDescent="0.2">
      <c r="A58" s="25">
        <v>48</v>
      </c>
      <c r="B58" s="14" t="s">
        <v>118</v>
      </c>
      <c r="C58" s="10" t="s">
        <v>0</v>
      </c>
      <c r="D58" s="75">
        <f>КС!D58</f>
        <v>95699493</v>
      </c>
      <c r="E58" s="75">
        <f>'Свод 2023 БП'!E58</f>
        <v>22930960</v>
      </c>
      <c r="F58" s="75">
        <f>'АПУ профилактика 17-23'!D59+'АПУ профилактика 17-23'!N59+'АПУ неотл.пом. 17-23'!D58+'АПУ обращения 17-23'!D58+'ОДИ ПГГ Пр.17-23'!D58+'ОДИ МЗ РБ 17-23'!D58+'ФАП (17-23)'!D58+'Тестирование на грипп 13-23'!D58</f>
        <v>216533555</v>
      </c>
      <c r="G58" s="75"/>
      <c r="H58" s="75">
        <f>' СМП (17-23)'!D58</f>
        <v>0</v>
      </c>
      <c r="I58" s="75">
        <f>'Гемодиализ (пр.17-23)'!D58</f>
        <v>0</v>
      </c>
      <c r="J58" s="75">
        <f>'Мед.реаб.(АПУ,ДС,КС) 17-23'!D58</f>
        <v>0</v>
      </c>
      <c r="K58" s="75">
        <f t="shared" si="4"/>
        <v>335164008</v>
      </c>
      <c r="L58" s="75">
        <v>27871475.819999997</v>
      </c>
      <c r="M58" s="117"/>
      <c r="N58" s="75">
        <f t="shared" si="3"/>
        <v>363035483.81999999</v>
      </c>
    </row>
    <row r="59" spans="1:14" s="1" customFormat="1" ht="10.5" customHeight="1" x14ac:dyDescent="0.2">
      <c r="A59" s="25">
        <v>49</v>
      </c>
      <c r="B59" s="26" t="s">
        <v>119</v>
      </c>
      <c r="C59" s="10" t="s">
        <v>4</v>
      </c>
      <c r="D59" s="75">
        <f>КС!D59</f>
        <v>36558949</v>
      </c>
      <c r="E59" s="75">
        <f>'Свод 2023 БП'!E59</f>
        <v>7429888</v>
      </c>
      <c r="F59" s="75">
        <f>'АПУ профилактика 17-23'!D60+'АПУ профилактика 17-23'!N60+'АПУ неотл.пом. 17-23'!D59+'АПУ обращения 17-23'!D59+'ОДИ ПГГ Пр.17-23'!D59+'ОДИ МЗ РБ 17-23'!D59+'ФАП (17-23)'!D59+'Тестирование на грипп 13-23'!D59</f>
        <v>93289867</v>
      </c>
      <c r="G59" s="75"/>
      <c r="H59" s="75">
        <f>' СМП (17-23)'!D59</f>
        <v>0</v>
      </c>
      <c r="I59" s="75">
        <f>'Гемодиализ (пр.17-23)'!D59</f>
        <v>0</v>
      </c>
      <c r="J59" s="75">
        <f>'Мед.реаб.(АПУ,ДС,КС) 17-23'!D59</f>
        <v>0</v>
      </c>
      <c r="K59" s="75">
        <f t="shared" si="4"/>
        <v>137278704</v>
      </c>
      <c r="L59" s="75">
        <v>12333633.310000001</v>
      </c>
      <c r="M59" s="117"/>
      <c r="N59" s="75">
        <f t="shared" si="3"/>
        <v>149612337.31</v>
      </c>
    </row>
    <row r="60" spans="1:14" s="1" customFormat="1" x14ac:dyDescent="0.2">
      <c r="A60" s="25">
        <v>50</v>
      </c>
      <c r="B60" s="14" t="s">
        <v>120</v>
      </c>
      <c r="C60" s="10" t="s">
        <v>1</v>
      </c>
      <c r="D60" s="75">
        <f>КС!D60</f>
        <v>61573193</v>
      </c>
      <c r="E60" s="75">
        <f>'Свод 2023 БП'!E60</f>
        <v>15229461</v>
      </c>
      <c r="F60" s="75">
        <f>'АПУ профилактика 17-23'!D61+'АПУ профилактика 17-23'!N61+'АПУ неотл.пом. 17-23'!D60+'АПУ обращения 17-23'!D60+'ОДИ ПГГ Пр.17-23'!D60+'ОДИ МЗ РБ 17-23'!D60+'ФАП (17-23)'!D60+'Тестирование на грипп 13-23'!D60</f>
        <v>159870144</v>
      </c>
      <c r="G60" s="75"/>
      <c r="H60" s="75">
        <f>' СМП (17-23)'!D60</f>
        <v>0</v>
      </c>
      <c r="I60" s="75">
        <f>'Гемодиализ (пр.17-23)'!D60</f>
        <v>0</v>
      </c>
      <c r="J60" s="75">
        <f>'Мед.реаб.(АПУ,ДС,КС) 17-23'!D60</f>
        <v>0</v>
      </c>
      <c r="K60" s="75">
        <f t="shared" si="4"/>
        <v>236672798</v>
      </c>
      <c r="L60" s="75">
        <v>15014112.050000001</v>
      </c>
      <c r="M60" s="117"/>
      <c r="N60" s="75">
        <f t="shared" si="3"/>
        <v>251686910.05000001</v>
      </c>
    </row>
    <row r="61" spans="1:14" s="1" customFormat="1" x14ac:dyDescent="0.2">
      <c r="A61" s="25">
        <v>51</v>
      </c>
      <c r="B61" s="26" t="s">
        <v>121</v>
      </c>
      <c r="C61" s="10" t="s">
        <v>241</v>
      </c>
      <c r="D61" s="75">
        <f>КС!D61</f>
        <v>82568588</v>
      </c>
      <c r="E61" s="75">
        <f>'Свод 2023 БП'!E61</f>
        <v>21536544</v>
      </c>
      <c r="F61" s="75">
        <f>'АПУ профилактика 17-23'!D62+'АПУ профилактика 17-23'!N62+'АПУ неотл.пом. 17-23'!D61+'АПУ обращения 17-23'!D61+'ОДИ ПГГ Пр.17-23'!D61+'ОДИ МЗ РБ 17-23'!D61+'ФАП (17-23)'!D61+'Тестирование на грипп 13-23'!D61</f>
        <v>229907138</v>
      </c>
      <c r="G61" s="75"/>
      <c r="H61" s="75">
        <f>' СМП (17-23)'!D61</f>
        <v>0</v>
      </c>
      <c r="I61" s="75">
        <f>'Гемодиализ (пр.17-23)'!D61</f>
        <v>0</v>
      </c>
      <c r="J61" s="75">
        <f>'Мед.реаб.(АПУ,ДС,КС) 17-23'!D61</f>
        <v>0</v>
      </c>
      <c r="K61" s="75">
        <f t="shared" si="4"/>
        <v>334012270</v>
      </c>
      <c r="L61" s="75">
        <v>16928806.539999999</v>
      </c>
      <c r="M61" s="117"/>
      <c r="N61" s="75">
        <f t="shared" si="3"/>
        <v>350941076.54000002</v>
      </c>
    </row>
    <row r="62" spans="1:14" s="1" customFormat="1" x14ac:dyDescent="0.2">
      <c r="A62" s="25">
        <v>52</v>
      </c>
      <c r="B62" s="26" t="s">
        <v>122</v>
      </c>
      <c r="C62" s="10" t="s">
        <v>26</v>
      </c>
      <c r="D62" s="75">
        <f>КС!D62</f>
        <v>583493718</v>
      </c>
      <c r="E62" s="75">
        <f>'Свод 2023 БП'!E62</f>
        <v>85654667</v>
      </c>
      <c r="F62" s="75">
        <f>'АПУ профилактика 17-23'!D63+'АПУ профилактика 17-23'!N63+'АПУ неотл.пом. 17-23'!D62+'АПУ обращения 17-23'!D62+'ОДИ ПГГ Пр.17-23'!D62+'ОДИ МЗ РБ 17-23'!D62+'ФАП (17-23)'!D62+'Тестирование на грипп 13-23'!D62</f>
        <v>651813055</v>
      </c>
      <c r="G62" s="75"/>
      <c r="H62" s="75">
        <f>' СМП (17-23)'!D62</f>
        <v>0</v>
      </c>
      <c r="I62" s="75">
        <f>'Гемодиализ (пр.17-23)'!D62</f>
        <v>303080</v>
      </c>
      <c r="J62" s="75">
        <f>'Мед.реаб.(АПУ,ДС,КС) 17-23'!D62</f>
        <v>0</v>
      </c>
      <c r="K62" s="75">
        <f t="shared" si="4"/>
        <v>1321264520</v>
      </c>
      <c r="L62" s="75">
        <v>55679448.370000005</v>
      </c>
      <c r="M62" s="117"/>
      <c r="N62" s="75">
        <f t="shared" si="3"/>
        <v>1376943968.3699999</v>
      </c>
    </row>
    <row r="63" spans="1:14" s="1" customFormat="1" x14ac:dyDescent="0.2">
      <c r="A63" s="25">
        <v>53</v>
      </c>
      <c r="B63" s="26" t="s">
        <v>123</v>
      </c>
      <c r="C63" s="10" t="s">
        <v>242</v>
      </c>
      <c r="D63" s="75">
        <f>КС!D63</f>
        <v>57591907</v>
      </c>
      <c r="E63" s="75">
        <f>'Свод 2023 БП'!E63</f>
        <v>13413724</v>
      </c>
      <c r="F63" s="75">
        <f>'АПУ профилактика 17-23'!D64+'АПУ профилактика 17-23'!N64+'АПУ неотл.пом. 17-23'!D63+'АПУ обращения 17-23'!D63+'ОДИ ПГГ Пр.17-23'!D63+'ОДИ МЗ РБ 17-23'!D63+'ФАП (17-23)'!D63+'Тестирование на грипп 13-23'!D63</f>
        <v>146601543</v>
      </c>
      <c r="G63" s="75"/>
      <c r="H63" s="75">
        <f>' СМП (17-23)'!D63</f>
        <v>0</v>
      </c>
      <c r="I63" s="75">
        <f>'Гемодиализ (пр.17-23)'!D63</f>
        <v>0</v>
      </c>
      <c r="J63" s="75">
        <f>'Мед.реаб.(АПУ,ДС,КС) 17-23'!D63</f>
        <v>0</v>
      </c>
      <c r="K63" s="75">
        <f t="shared" si="4"/>
        <v>217607174</v>
      </c>
      <c r="L63" s="75">
        <v>13755146.83</v>
      </c>
      <c r="M63" s="117"/>
      <c r="N63" s="75">
        <f t="shared" si="3"/>
        <v>231362320.83000001</v>
      </c>
    </row>
    <row r="64" spans="1:14" s="1" customFormat="1" x14ac:dyDescent="0.2">
      <c r="A64" s="25">
        <v>54</v>
      </c>
      <c r="B64" s="26" t="s">
        <v>124</v>
      </c>
      <c r="C64" s="10" t="s">
        <v>125</v>
      </c>
      <c r="D64" s="75">
        <f>КС!D64</f>
        <v>0</v>
      </c>
      <c r="E64" s="75">
        <f>'Свод 2023 БП'!E64</f>
        <v>43940</v>
      </c>
      <c r="F64" s="75">
        <f>'АПУ профилактика 17-23'!D65+'АПУ профилактика 17-23'!N65+'АПУ неотл.пом. 17-23'!D64+'АПУ обращения 17-23'!D64+'ОДИ ПГГ Пр.17-23'!D64+'ОДИ МЗ РБ 17-23'!D64+'ФАП (17-23)'!D64+'Тестирование на грипп 13-23'!D64</f>
        <v>85616</v>
      </c>
      <c r="G64" s="75"/>
      <c r="H64" s="75">
        <f>' СМП (17-23)'!D64</f>
        <v>0</v>
      </c>
      <c r="I64" s="75">
        <f>'Гемодиализ (пр.17-23)'!D64</f>
        <v>0</v>
      </c>
      <c r="J64" s="75">
        <f>'Мед.реаб.(АПУ,ДС,КС) 17-23'!D64</f>
        <v>0</v>
      </c>
      <c r="K64" s="75">
        <f t="shared" si="4"/>
        <v>129556</v>
      </c>
      <c r="L64" s="75">
        <v>0</v>
      </c>
      <c r="M64" s="117"/>
      <c r="N64" s="75">
        <f t="shared" si="3"/>
        <v>129556</v>
      </c>
    </row>
    <row r="65" spans="1:14" s="1" customFormat="1" x14ac:dyDescent="0.2">
      <c r="A65" s="25">
        <v>55</v>
      </c>
      <c r="B65" s="26" t="s">
        <v>246</v>
      </c>
      <c r="C65" s="10" t="s">
        <v>245</v>
      </c>
      <c r="D65" s="75">
        <f>КС!D65</f>
        <v>195034391</v>
      </c>
      <c r="E65" s="75">
        <f>'Свод 2023 БП'!E65</f>
        <v>0</v>
      </c>
      <c r="F65" s="75">
        <f>'АПУ профилактика 17-23'!D66+'АПУ профилактика 17-23'!N66+'АПУ неотл.пом. 17-23'!D65+'АПУ обращения 17-23'!D65+'ОДИ ПГГ Пр.17-23'!D65+'ОДИ МЗ РБ 17-23'!D65+'ФАП (17-23)'!D65+'Тестирование на грипп 13-23'!D65</f>
        <v>0</v>
      </c>
      <c r="G65" s="75"/>
      <c r="H65" s="75">
        <f>' СМП (17-23)'!D65</f>
        <v>0</v>
      </c>
      <c r="I65" s="75">
        <f>'Гемодиализ (пр.17-23)'!D65</f>
        <v>0</v>
      </c>
      <c r="J65" s="75">
        <f>'Мед.реаб.(АПУ,ДС,КС) 17-23'!D65</f>
        <v>0</v>
      </c>
      <c r="K65" s="75">
        <f t="shared" si="4"/>
        <v>195034391</v>
      </c>
      <c r="L65" s="75">
        <v>0</v>
      </c>
      <c r="M65" s="117"/>
      <c r="N65" s="75">
        <f t="shared" si="3"/>
        <v>195034391</v>
      </c>
    </row>
    <row r="66" spans="1:14" s="1" customFormat="1" x14ac:dyDescent="0.2">
      <c r="A66" s="25">
        <v>56</v>
      </c>
      <c r="B66" s="26" t="s">
        <v>258</v>
      </c>
      <c r="C66" s="10" t="s">
        <v>259</v>
      </c>
      <c r="D66" s="75">
        <f>КС!D66</f>
        <v>0</v>
      </c>
      <c r="E66" s="75">
        <f>'Свод 2023 БП'!E66</f>
        <v>0</v>
      </c>
      <c r="F66" s="75">
        <f>'АПУ профилактика 17-23'!D67+'АПУ профилактика 17-23'!N67+'АПУ неотл.пом. 17-23'!D66+'АПУ обращения 17-23'!D66+'ОДИ ПГГ Пр.17-23'!D66+'ОДИ МЗ РБ 17-23'!D66+'ФАП (17-23)'!D66+'Тестирование на грипп 13-23'!D66</f>
        <v>0</v>
      </c>
      <c r="G66" s="75"/>
      <c r="H66" s="75">
        <f>' СМП (17-23)'!D66</f>
        <v>0</v>
      </c>
      <c r="I66" s="75">
        <f>'Гемодиализ (пр.17-23)'!D66</f>
        <v>0</v>
      </c>
      <c r="J66" s="75">
        <f>'Мед.реаб.(АПУ,ДС,КС) 17-23'!D66</f>
        <v>10518852</v>
      </c>
      <c r="K66" s="75">
        <f t="shared" si="4"/>
        <v>10518852</v>
      </c>
      <c r="L66" s="75">
        <v>0</v>
      </c>
      <c r="M66" s="117"/>
      <c r="N66" s="75">
        <f t="shared" si="3"/>
        <v>10518852</v>
      </c>
    </row>
    <row r="67" spans="1:14" s="1" customFormat="1" x14ac:dyDescent="0.2">
      <c r="A67" s="25">
        <v>57</v>
      </c>
      <c r="B67" s="26" t="s">
        <v>126</v>
      </c>
      <c r="C67" s="10" t="s">
        <v>54</v>
      </c>
      <c r="D67" s="75">
        <f>КС!D67</f>
        <v>0</v>
      </c>
      <c r="E67" s="75">
        <f>'Свод 2023 БП'!E67</f>
        <v>24363521</v>
      </c>
      <c r="F67" s="75">
        <f>'АПУ профилактика 17-23'!D68+'АПУ профилактика 17-23'!N68+'АПУ неотл.пом. 17-23'!D67+'АПУ обращения 17-23'!D67+'ОДИ ПГГ Пр.17-23'!D67+'ОДИ МЗ РБ 17-23'!D67+'ФАП (17-23)'!D67+'Тестирование на грипп 13-23'!D67</f>
        <v>168817271</v>
      </c>
      <c r="G67" s="75"/>
      <c r="H67" s="75">
        <f>' СМП (17-23)'!D67</f>
        <v>0</v>
      </c>
      <c r="I67" s="75">
        <f>'Гемодиализ (пр.17-23)'!D67</f>
        <v>0</v>
      </c>
      <c r="J67" s="75">
        <f>'Мед.реаб.(АПУ,ДС,КС) 17-23'!D67</f>
        <v>6983160</v>
      </c>
      <c r="K67" s="75">
        <f t="shared" si="4"/>
        <v>200163952</v>
      </c>
      <c r="L67" s="75">
        <v>0</v>
      </c>
      <c r="M67" s="117"/>
      <c r="N67" s="75">
        <f t="shared" si="3"/>
        <v>200163952</v>
      </c>
    </row>
    <row r="68" spans="1:14" s="1" customFormat="1" x14ac:dyDescent="0.2">
      <c r="A68" s="25">
        <v>58</v>
      </c>
      <c r="B68" s="14" t="s">
        <v>127</v>
      </c>
      <c r="C68" s="10" t="s">
        <v>260</v>
      </c>
      <c r="D68" s="75">
        <f>КС!D68</f>
        <v>0</v>
      </c>
      <c r="E68" s="75">
        <f>'Свод 2023 БП'!E68</f>
        <v>19174224</v>
      </c>
      <c r="F68" s="75">
        <f>'АПУ профилактика 17-23'!D69+'АПУ профилактика 17-23'!N69+'АПУ неотл.пом. 17-23'!D68+'АПУ обращения 17-23'!D68+'ОДИ ПГГ Пр.17-23'!D68+'ОДИ МЗ РБ 17-23'!D68+'ФАП (17-23)'!D68+'Тестирование на грипп 13-23'!D68</f>
        <v>136901129</v>
      </c>
      <c r="G68" s="75"/>
      <c r="H68" s="75">
        <f>' СМП (17-23)'!D68</f>
        <v>0</v>
      </c>
      <c r="I68" s="75">
        <f>'Гемодиализ (пр.17-23)'!D68</f>
        <v>0</v>
      </c>
      <c r="J68" s="75">
        <f>'Мед.реаб.(АПУ,ДС,КС) 17-23'!D68</f>
        <v>7001190</v>
      </c>
      <c r="K68" s="75">
        <f t="shared" si="4"/>
        <v>163076543</v>
      </c>
      <c r="L68" s="75">
        <v>0</v>
      </c>
      <c r="M68" s="117"/>
      <c r="N68" s="75">
        <f t="shared" si="3"/>
        <v>163076543</v>
      </c>
    </row>
    <row r="69" spans="1:14" s="1" customFormat="1" ht="24" x14ac:dyDescent="0.2">
      <c r="A69" s="25">
        <v>59</v>
      </c>
      <c r="B69" s="12" t="s">
        <v>128</v>
      </c>
      <c r="C69" s="10" t="s">
        <v>129</v>
      </c>
      <c r="D69" s="75">
        <f>КС!D69</f>
        <v>0</v>
      </c>
      <c r="E69" s="75">
        <f>'Свод 2023 БП'!E69</f>
        <v>26782915</v>
      </c>
      <c r="F69" s="75">
        <f>'АПУ профилактика 17-23'!D70+'АПУ профилактика 17-23'!N70+'АПУ неотл.пом. 17-23'!D69+'АПУ обращения 17-23'!D69+'ОДИ ПГГ Пр.17-23'!D69+'ОДИ МЗ РБ 17-23'!D69+'ФАП (17-23)'!D69+'Тестирование на грипп 13-23'!D69</f>
        <v>228212101.09999999</v>
      </c>
      <c r="G69" s="75"/>
      <c r="H69" s="75">
        <f>' СМП (17-23)'!D69</f>
        <v>0</v>
      </c>
      <c r="I69" s="75">
        <f>'Гемодиализ (пр.17-23)'!D69</f>
        <v>0</v>
      </c>
      <c r="J69" s="75">
        <f>'Мед.реаб.(АПУ,ДС,КС) 17-23'!D69</f>
        <v>0</v>
      </c>
      <c r="K69" s="75">
        <f t="shared" si="4"/>
        <v>254995016.09999999</v>
      </c>
      <c r="L69" s="75">
        <v>0</v>
      </c>
      <c r="M69" s="117"/>
      <c r="N69" s="75">
        <f t="shared" si="3"/>
        <v>254995016.09999999</v>
      </c>
    </row>
    <row r="70" spans="1:14" s="1" customFormat="1" ht="23.25" customHeight="1" x14ac:dyDescent="0.2">
      <c r="A70" s="25">
        <v>60</v>
      </c>
      <c r="B70" s="14" t="s">
        <v>130</v>
      </c>
      <c r="C70" s="10" t="s">
        <v>261</v>
      </c>
      <c r="D70" s="75">
        <f>КС!D70</f>
        <v>0</v>
      </c>
      <c r="E70" s="75">
        <f>'Свод 2023 БП'!E70</f>
        <v>35435760</v>
      </c>
      <c r="F70" s="75">
        <f>'АПУ профилактика 17-23'!D71+'АПУ профилактика 17-23'!N71+'АПУ неотл.пом. 17-23'!D70+'АПУ обращения 17-23'!D70+'ОДИ ПГГ Пр.17-23'!D70+'ОДИ МЗ РБ 17-23'!D70+'ФАП (17-23)'!D70+'Тестирование на грипп 13-23'!D70</f>
        <v>273774167</v>
      </c>
      <c r="G70" s="75"/>
      <c r="H70" s="75">
        <f>' СМП (17-23)'!D70</f>
        <v>0</v>
      </c>
      <c r="I70" s="75">
        <f>'Гемодиализ (пр.17-23)'!D70</f>
        <v>0</v>
      </c>
      <c r="J70" s="75">
        <f>'Мед.реаб.(АПУ,ДС,КС) 17-23'!D70</f>
        <v>7041104</v>
      </c>
      <c r="K70" s="75">
        <f t="shared" si="4"/>
        <v>316251031</v>
      </c>
      <c r="L70" s="75">
        <v>1186722.25</v>
      </c>
      <c r="M70" s="117"/>
      <c r="N70" s="75">
        <f t="shared" si="3"/>
        <v>317437753.25</v>
      </c>
    </row>
    <row r="71" spans="1:14" s="1" customFormat="1" ht="27.75" customHeight="1" x14ac:dyDescent="0.2">
      <c r="A71" s="25">
        <v>61</v>
      </c>
      <c r="B71" s="26" t="s">
        <v>131</v>
      </c>
      <c r="C71" s="10" t="s">
        <v>250</v>
      </c>
      <c r="D71" s="75">
        <f>КС!D71</f>
        <v>0</v>
      </c>
      <c r="E71" s="75">
        <f>'Свод 2023 БП'!E71</f>
        <v>15787089</v>
      </c>
      <c r="F71" s="75">
        <f>'АПУ профилактика 17-23'!D72+'АПУ профилактика 17-23'!N72+'АПУ неотл.пом. 17-23'!D71+'АПУ обращения 17-23'!D71+'ОДИ ПГГ Пр.17-23'!D71+'ОДИ МЗ РБ 17-23'!D71+'ФАП (17-23)'!D71+'Тестирование на грипп 13-23'!D71</f>
        <v>114583441</v>
      </c>
      <c r="G71" s="75"/>
      <c r="H71" s="75">
        <f>' СМП (17-23)'!D71</f>
        <v>0</v>
      </c>
      <c r="I71" s="75">
        <f>'Гемодиализ (пр.17-23)'!D71</f>
        <v>0</v>
      </c>
      <c r="J71" s="75">
        <f>'Мед.реаб.(АПУ,ДС,КС) 17-23'!D71</f>
        <v>8909030</v>
      </c>
      <c r="K71" s="75">
        <f t="shared" si="4"/>
        <v>139279560</v>
      </c>
      <c r="L71" s="75">
        <v>0</v>
      </c>
      <c r="M71" s="117"/>
      <c r="N71" s="75">
        <f t="shared" ref="N71:N134" si="5">K71+L71+M71</f>
        <v>139279560</v>
      </c>
    </row>
    <row r="72" spans="1:14" s="1" customFormat="1" ht="24" x14ac:dyDescent="0.2">
      <c r="A72" s="25">
        <v>62</v>
      </c>
      <c r="B72" s="12" t="s">
        <v>132</v>
      </c>
      <c r="C72" s="10" t="s">
        <v>262</v>
      </c>
      <c r="D72" s="75">
        <f>КС!D72</f>
        <v>0</v>
      </c>
      <c r="E72" s="75">
        <f>'Свод 2023 БП'!E72</f>
        <v>0</v>
      </c>
      <c r="F72" s="75">
        <f>'АПУ профилактика 17-23'!D73+'АПУ профилактика 17-23'!N73+'АПУ неотл.пом. 17-23'!D72+'АПУ обращения 17-23'!D72+'ОДИ ПГГ Пр.17-23'!D72+'ОДИ МЗ РБ 17-23'!D72+'ФАП (17-23)'!D72+'Тестирование на грипп 13-23'!D72</f>
        <v>78484287.988236725</v>
      </c>
      <c r="G72" s="75"/>
      <c r="H72" s="75">
        <f>' СМП (17-23)'!D72</f>
        <v>0</v>
      </c>
      <c r="I72" s="75">
        <f>'Гемодиализ (пр.17-23)'!D72</f>
        <v>0</v>
      </c>
      <c r="J72" s="75">
        <f>'Мед.реаб.(АПУ,ДС,КС) 17-23'!D72</f>
        <v>0</v>
      </c>
      <c r="K72" s="75">
        <f t="shared" si="4"/>
        <v>78484287.988236725</v>
      </c>
      <c r="L72" s="75">
        <v>0</v>
      </c>
      <c r="M72" s="117"/>
      <c r="N72" s="75">
        <f t="shared" si="5"/>
        <v>78484287.988236725</v>
      </c>
    </row>
    <row r="73" spans="1:14" s="1" customFormat="1" ht="24" x14ac:dyDescent="0.2">
      <c r="A73" s="25">
        <v>63</v>
      </c>
      <c r="B73" s="12" t="s">
        <v>133</v>
      </c>
      <c r="C73" s="10" t="s">
        <v>263</v>
      </c>
      <c r="D73" s="75">
        <f>КС!D73</f>
        <v>0</v>
      </c>
      <c r="E73" s="75">
        <f>'Свод 2023 БП'!E73</f>
        <v>0</v>
      </c>
      <c r="F73" s="75">
        <f>'АПУ профилактика 17-23'!D74+'АПУ профилактика 17-23'!N74+'АПУ неотл.пом. 17-23'!D73+'АПУ обращения 17-23'!D73+'ОДИ ПГГ Пр.17-23'!D73+'ОДИ МЗ РБ 17-23'!D73+'ФАП (17-23)'!D73+'Тестирование на грипп 13-23'!D73</f>
        <v>104443659.00580738</v>
      </c>
      <c r="G73" s="75"/>
      <c r="H73" s="75">
        <f>' СМП (17-23)'!D73</f>
        <v>0</v>
      </c>
      <c r="I73" s="75">
        <f>'Гемодиализ (пр.17-23)'!D73</f>
        <v>0</v>
      </c>
      <c r="J73" s="75">
        <f>'Мед.реаб.(АПУ,ДС,КС) 17-23'!D73</f>
        <v>0</v>
      </c>
      <c r="K73" s="75">
        <f t="shared" si="4"/>
        <v>104443659.00580738</v>
      </c>
      <c r="L73" s="75">
        <v>0</v>
      </c>
      <c r="M73" s="117"/>
      <c r="N73" s="75">
        <f t="shared" si="5"/>
        <v>104443659.00580738</v>
      </c>
    </row>
    <row r="74" spans="1:14" s="1" customFormat="1" x14ac:dyDescent="0.2">
      <c r="A74" s="25">
        <v>64</v>
      </c>
      <c r="B74" s="14" t="s">
        <v>134</v>
      </c>
      <c r="C74" s="10" t="s">
        <v>264</v>
      </c>
      <c r="D74" s="75">
        <f>КС!D74</f>
        <v>0</v>
      </c>
      <c r="E74" s="75">
        <f>'Свод 2023 БП'!E74</f>
        <v>46428136</v>
      </c>
      <c r="F74" s="75">
        <f>'АПУ профилактика 17-23'!D75+'АПУ профилактика 17-23'!N75+'АПУ неотл.пом. 17-23'!D74+'АПУ обращения 17-23'!D74+'ОДИ ПГГ Пр.17-23'!D74+'ОДИ МЗ РБ 17-23'!D74+'ФАП (17-23)'!D74+'Тестирование на грипп 13-23'!D74</f>
        <v>324612706</v>
      </c>
      <c r="G74" s="75"/>
      <c r="H74" s="75">
        <f>' СМП (17-23)'!D74</f>
        <v>0</v>
      </c>
      <c r="I74" s="75">
        <f>'Гемодиализ (пр.17-23)'!D74</f>
        <v>0</v>
      </c>
      <c r="J74" s="75">
        <f>'Мед.реаб.(АПУ,ДС,КС) 17-23'!D74</f>
        <v>3137029</v>
      </c>
      <c r="K74" s="75">
        <f t="shared" si="4"/>
        <v>374177871</v>
      </c>
      <c r="L74" s="75">
        <v>4735526.5500000007</v>
      </c>
      <c r="M74" s="117"/>
      <c r="N74" s="75">
        <f t="shared" si="5"/>
        <v>378913397.55000001</v>
      </c>
    </row>
    <row r="75" spans="1:14" s="1" customFormat="1" x14ac:dyDescent="0.2">
      <c r="A75" s="25">
        <v>65</v>
      </c>
      <c r="B75" s="14" t="s">
        <v>135</v>
      </c>
      <c r="C75" s="10" t="s">
        <v>53</v>
      </c>
      <c r="D75" s="75">
        <f>КС!D75</f>
        <v>0</v>
      </c>
      <c r="E75" s="75">
        <f>'Свод 2023 БП'!E75</f>
        <v>27946713</v>
      </c>
      <c r="F75" s="75">
        <f>'АПУ профилактика 17-23'!D76+'АПУ профилактика 17-23'!N76+'АПУ неотл.пом. 17-23'!D75+'АПУ обращения 17-23'!D75+'ОДИ ПГГ Пр.17-23'!D75+'ОДИ МЗ РБ 17-23'!D75+'ФАП (17-23)'!D75+'Тестирование на грипп 13-23'!D75</f>
        <v>226351144</v>
      </c>
      <c r="G75" s="75"/>
      <c r="H75" s="75">
        <f>' СМП (17-23)'!D75</f>
        <v>0</v>
      </c>
      <c r="I75" s="75">
        <f>'Гемодиализ (пр.17-23)'!D75</f>
        <v>0</v>
      </c>
      <c r="J75" s="75">
        <f>'Мед.реаб.(АПУ,ДС,КС) 17-23'!D75</f>
        <v>10296080</v>
      </c>
      <c r="K75" s="75">
        <f t="shared" ref="K75:K106" si="6">D75+E75+F75+H75+I75+J75</f>
        <v>264593937</v>
      </c>
      <c r="L75" s="75">
        <v>4487438</v>
      </c>
      <c r="M75" s="117"/>
      <c r="N75" s="75">
        <f t="shared" si="5"/>
        <v>269081375</v>
      </c>
    </row>
    <row r="76" spans="1:14" s="1" customFormat="1" x14ac:dyDescent="0.2">
      <c r="A76" s="25">
        <v>66</v>
      </c>
      <c r="B76" s="14" t="s">
        <v>136</v>
      </c>
      <c r="C76" s="10" t="s">
        <v>265</v>
      </c>
      <c r="D76" s="75">
        <f>КС!D76</f>
        <v>0</v>
      </c>
      <c r="E76" s="75">
        <f>'Свод 2023 БП'!E76</f>
        <v>70140490</v>
      </c>
      <c r="F76" s="75">
        <f>'АПУ профилактика 17-23'!D77+'АПУ профилактика 17-23'!N77+'АПУ неотл.пом. 17-23'!D76+'АПУ обращения 17-23'!D76+'ОДИ ПГГ Пр.17-23'!D76+'ОДИ МЗ РБ 17-23'!D76+'ФАП (17-23)'!D76+'Тестирование на грипп 13-23'!D76</f>
        <v>455103352</v>
      </c>
      <c r="G76" s="75"/>
      <c r="H76" s="75">
        <f>' СМП (17-23)'!D76</f>
        <v>0</v>
      </c>
      <c r="I76" s="75">
        <f>'Гемодиализ (пр.17-23)'!D76</f>
        <v>0</v>
      </c>
      <c r="J76" s="75">
        <f>'Мед.реаб.(АПУ,ДС,КС) 17-23'!D76</f>
        <v>8322700</v>
      </c>
      <c r="K76" s="75">
        <f t="shared" si="6"/>
        <v>533566542</v>
      </c>
      <c r="L76" s="75">
        <v>3202306.4</v>
      </c>
      <c r="M76" s="117"/>
      <c r="N76" s="75">
        <f t="shared" si="5"/>
        <v>536768848.39999998</v>
      </c>
    </row>
    <row r="77" spans="1:14" s="1" customFormat="1" ht="24" x14ac:dyDescent="0.2">
      <c r="A77" s="25">
        <v>67</v>
      </c>
      <c r="B77" s="14" t="s">
        <v>137</v>
      </c>
      <c r="C77" s="10" t="s">
        <v>266</v>
      </c>
      <c r="D77" s="75">
        <f>КС!D77</f>
        <v>0</v>
      </c>
      <c r="E77" s="75">
        <f>'Свод 2023 БП'!E77</f>
        <v>0</v>
      </c>
      <c r="F77" s="75">
        <f>'АПУ профилактика 17-23'!D78+'АПУ профилактика 17-23'!N78+'АПУ неотл.пом. 17-23'!D77+'АПУ обращения 17-23'!D77+'ОДИ ПГГ Пр.17-23'!D77+'ОДИ МЗ РБ 17-23'!D77+'ФАП (17-23)'!D77+'Тестирование на грипп 13-23'!D77</f>
        <v>37002007.008327551</v>
      </c>
      <c r="G77" s="75"/>
      <c r="H77" s="75">
        <f>' СМП (17-23)'!D77</f>
        <v>0</v>
      </c>
      <c r="I77" s="75">
        <f>'Гемодиализ (пр.17-23)'!D77</f>
        <v>0</v>
      </c>
      <c r="J77" s="75">
        <f>'Мед.реаб.(АПУ,ДС,КС) 17-23'!D77</f>
        <v>0</v>
      </c>
      <c r="K77" s="75">
        <f t="shared" si="6"/>
        <v>37002007.008327551</v>
      </c>
      <c r="L77" s="75">
        <v>0</v>
      </c>
      <c r="M77" s="117"/>
      <c r="N77" s="75">
        <f t="shared" si="5"/>
        <v>37002007.008327551</v>
      </c>
    </row>
    <row r="78" spans="1:14" s="1" customFormat="1" ht="24" x14ac:dyDescent="0.2">
      <c r="A78" s="25">
        <v>68</v>
      </c>
      <c r="B78" s="12" t="s">
        <v>138</v>
      </c>
      <c r="C78" s="10" t="s">
        <v>267</v>
      </c>
      <c r="D78" s="75">
        <f>КС!D78</f>
        <v>0</v>
      </c>
      <c r="E78" s="75">
        <f>'Свод 2023 БП'!E78</f>
        <v>0</v>
      </c>
      <c r="F78" s="75">
        <f>'АПУ профилактика 17-23'!D79+'АПУ профилактика 17-23'!N79+'АПУ неотл.пом. 17-23'!D78+'АПУ обращения 17-23'!D78+'ОДИ ПГГ Пр.17-23'!D78+'ОДИ МЗ РБ 17-23'!D78+'ФАП (17-23)'!D78+'Тестирование на грипп 13-23'!D78</f>
        <v>60990645</v>
      </c>
      <c r="G78" s="75"/>
      <c r="H78" s="75">
        <f>' СМП (17-23)'!D78</f>
        <v>0</v>
      </c>
      <c r="I78" s="75">
        <f>'Гемодиализ (пр.17-23)'!D78</f>
        <v>0</v>
      </c>
      <c r="J78" s="75">
        <f>'Мед.реаб.(АПУ,ДС,КС) 17-23'!D78</f>
        <v>0</v>
      </c>
      <c r="K78" s="75">
        <f t="shared" si="6"/>
        <v>60990645</v>
      </c>
      <c r="L78" s="75">
        <v>0</v>
      </c>
      <c r="M78" s="117"/>
      <c r="N78" s="75">
        <f t="shared" si="5"/>
        <v>60990645</v>
      </c>
    </row>
    <row r="79" spans="1:14" s="1" customFormat="1" ht="24" x14ac:dyDescent="0.2">
      <c r="A79" s="25">
        <v>69</v>
      </c>
      <c r="B79" s="14" t="s">
        <v>139</v>
      </c>
      <c r="C79" s="10" t="s">
        <v>268</v>
      </c>
      <c r="D79" s="75">
        <f>КС!D79</f>
        <v>0</v>
      </c>
      <c r="E79" s="75">
        <f>'Свод 2023 БП'!E79</f>
        <v>0</v>
      </c>
      <c r="F79" s="75">
        <f>'АПУ профилактика 17-23'!D80+'АПУ профилактика 17-23'!N80+'АПУ неотл.пом. 17-23'!D79+'АПУ обращения 17-23'!D79+'ОДИ ПГГ Пр.17-23'!D79+'ОДИ МЗ РБ 17-23'!D79+'ФАП (17-23)'!D79+'Тестирование на грипп 13-23'!D79</f>
        <v>50018397</v>
      </c>
      <c r="G79" s="75"/>
      <c r="H79" s="75">
        <f>' СМП (17-23)'!D79</f>
        <v>0</v>
      </c>
      <c r="I79" s="75">
        <f>'Гемодиализ (пр.17-23)'!D79</f>
        <v>0</v>
      </c>
      <c r="J79" s="75">
        <f>'Мед.реаб.(АПУ,ДС,КС) 17-23'!D79</f>
        <v>0</v>
      </c>
      <c r="K79" s="75">
        <f t="shared" si="6"/>
        <v>50018397</v>
      </c>
      <c r="L79" s="75">
        <v>0</v>
      </c>
      <c r="M79" s="117"/>
      <c r="N79" s="75">
        <f t="shared" si="5"/>
        <v>50018397</v>
      </c>
    </row>
    <row r="80" spans="1:14" s="1" customFormat="1" ht="24" x14ac:dyDescent="0.2">
      <c r="A80" s="25">
        <v>70</v>
      </c>
      <c r="B80" s="14" t="s">
        <v>140</v>
      </c>
      <c r="C80" s="10" t="s">
        <v>269</v>
      </c>
      <c r="D80" s="75">
        <f>КС!D80</f>
        <v>0</v>
      </c>
      <c r="E80" s="75">
        <f>'Свод 2023 БП'!E80</f>
        <v>0</v>
      </c>
      <c r="F80" s="75">
        <f>'АПУ профилактика 17-23'!D81+'АПУ профилактика 17-23'!N81+'АПУ неотл.пом. 17-23'!D80+'АПУ обращения 17-23'!D80+'ОДИ ПГГ Пр.17-23'!D80+'ОДИ МЗ РБ 17-23'!D80+'ФАП (17-23)'!D80+'Тестирование на грипп 13-23'!D80</f>
        <v>42452399.007406645</v>
      </c>
      <c r="G80" s="75"/>
      <c r="H80" s="75">
        <f>' СМП (17-23)'!D80</f>
        <v>0</v>
      </c>
      <c r="I80" s="75">
        <f>'Гемодиализ (пр.17-23)'!D80</f>
        <v>0</v>
      </c>
      <c r="J80" s="75">
        <f>'Мед.реаб.(АПУ,ДС,КС) 17-23'!D80</f>
        <v>0</v>
      </c>
      <c r="K80" s="75">
        <f t="shared" si="6"/>
        <v>42452399.007406645</v>
      </c>
      <c r="L80" s="75">
        <v>0</v>
      </c>
      <c r="M80" s="117"/>
      <c r="N80" s="75">
        <f t="shared" si="5"/>
        <v>42452399.007406645</v>
      </c>
    </row>
    <row r="81" spans="1:14" s="1" customFormat="1" ht="24" x14ac:dyDescent="0.2">
      <c r="A81" s="25">
        <v>71</v>
      </c>
      <c r="B81" s="12" t="s">
        <v>141</v>
      </c>
      <c r="C81" s="10" t="s">
        <v>270</v>
      </c>
      <c r="D81" s="75">
        <f>КС!D81</f>
        <v>0</v>
      </c>
      <c r="E81" s="75">
        <f>'Свод 2023 БП'!E81</f>
        <v>0</v>
      </c>
      <c r="F81" s="75">
        <f>'АПУ профилактика 17-23'!D82+'АПУ профилактика 17-23'!N82+'АПУ неотл.пом. 17-23'!D81+'АПУ обращения 17-23'!D81+'ОДИ ПГГ Пр.17-23'!D81+'ОДИ МЗ РБ 17-23'!D81+'ФАП (17-23)'!D81+'Тестирование на грипп 13-23'!D81</f>
        <v>71550866.001654372</v>
      </c>
      <c r="G81" s="75"/>
      <c r="H81" s="75">
        <f>' СМП (17-23)'!D81</f>
        <v>0</v>
      </c>
      <c r="I81" s="75">
        <f>'Гемодиализ (пр.17-23)'!D81</f>
        <v>0</v>
      </c>
      <c r="J81" s="75">
        <f>'Мед.реаб.(АПУ,ДС,КС) 17-23'!D81</f>
        <v>0</v>
      </c>
      <c r="K81" s="75">
        <f t="shared" si="6"/>
        <v>71550866.001654372</v>
      </c>
      <c r="L81" s="75">
        <v>0</v>
      </c>
      <c r="M81" s="117"/>
      <c r="N81" s="75">
        <f t="shared" si="5"/>
        <v>71550866.001654372</v>
      </c>
    </row>
    <row r="82" spans="1:14" s="1" customFormat="1" ht="24" x14ac:dyDescent="0.2">
      <c r="A82" s="25">
        <v>72</v>
      </c>
      <c r="B82" s="12" t="s">
        <v>142</v>
      </c>
      <c r="C82" s="10" t="s">
        <v>271</v>
      </c>
      <c r="D82" s="75">
        <f>КС!D82</f>
        <v>0</v>
      </c>
      <c r="E82" s="75">
        <f>'Свод 2023 БП'!E82</f>
        <v>0</v>
      </c>
      <c r="F82" s="75">
        <f>'АПУ профилактика 17-23'!D83+'АПУ профилактика 17-23'!N83+'АПУ неотл.пом. 17-23'!D82+'АПУ обращения 17-23'!D82+'ОДИ ПГГ Пр.17-23'!D82+'ОДИ МЗ РБ 17-23'!D82+'ФАП (17-23)'!D82+'Тестирование на грипп 13-23'!D82</f>
        <v>42491910</v>
      </c>
      <c r="G82" s="75"/>
      <c r="H82" s="75">
        <f>' СМП (17-23)'!D82</f>
        <v>0</v>
      </c>
      <c r="I82" s="75">
        <f>'Гемодиализ (пр.17-23)'!D82</f>
        <v>0</v>
      </c>
      <c r="J82" s="75">
        <f>'Мед.реаб.(АПУ,ДС,КС) 17-23'!D82</f>
        <v>0</v>
      </c>
      <c r="K82" s="75">
        <f t="shared" si="6"/>
        <v>42491910</v>
      </c>
      <c r="L82" s="75">
        <v>0</v>
      </c>
      <c r="M82" s="117"/>
      <c r="N82" s="75">
        <f t="shared" si="5"/>
        <v>42491910</v>
      </c>
    </row>
    <row r="83" spans="1:14" s="1" customFormat="1" ht="24" x14ac:dyDescent="0.2">
      <c r="A83" s="25">
        <v>73</v>
      </c>
      <c r="B83" s="12" t="s">
        <v>143</v>
      </c>
      <c r="C83" s="10" t="s">
        <v>272</v>
      </c>
      <c r="D83" s="75">
        <f>КС!D83</f>
        <v>0</v>
      </c>
      <c r="E83" s="75">
        <f>'Свод 2023 БП'!E83</f>
        <v>0</v>
      </c>
      <c r="F83" s="75">
        <f>'АПУ профилактика 17-23'!D84+'АПУ профилактика 17-23'!N84+'АПУ неотл.пом. 17-23'!D83+'АПУ обращения 17-23'!D83+'ОДИ ПГГ Пр.17-23'!D83+'ОДИ МЗ РБ 17-23'!D83+'ФАП (17-23)'!D83+'Тестирование на грипп 13-23'!D83</f>
        <v>42571946.007840149</v>
      </c>
      <c r="G83" s="75"/>
      <c r="H83" s="75">
        <f>' СМП (17-23)'!D83</f>
        <v>0</v>
      </c>
      <c r="I83" s="75">
        <f>'Гемодиализ (пр.17-23)'!D83</f>
        <v>0</v>
      </c>
      <c r="J83" s="75">
        <f>'Мед.реаб.(АПУ,ДС,КС) 17-23'!D83</f>
        <v>0</v>
      </c>
      <c r="K83" s="75">
        <f t="shared" si="6"/>
        <v>42571946.007840149</v>
      </c>
      <c r="L83" s="75">
        <v>0</v>
      </c>
      <c r="M83" s="117"/>
      <c r="N83" s="75">
        <f t="shared" si="5"/>
        <v>42571946.007840149</v>
      </c>
    </row>
    <row r="84" spans="1:14" s="1" customFormat="1" x14ac:dyDescent="0.2">
      <c r="A84" s="25">
        <v>74</v>
      </c>
      <c r="B84" s="26" t="s">
        <v>144</v>
      </c>
      <c r="C84" s="10" t="s">
        <v>145</v>
      </c>
      <c r="D84" s="75">
        <f>КС!D84</f>
        <v>369246026</v>
      </c>
      <c r="E84" s="75">
        <f>'Свод 2023 БП'!E84</f>
        <v>53074640</v>
      </c>
      <c r="F84" s="75">
        <f>'АПУ профилактика 17-23'!D85+'АПУ профилактика 17-23'!N85+'АПУ неотл.пом. 17-23'!D84+'АПУ обращения 17-23'!D84+'ОДИ ПГГ Пр.17-23'!D84+'ОДИ МЗ РБ 17-23'!D84+'ФАП (17-23)'!D84+'Тестирование на грипп 13-23'!D84</f>
        <v>383429832</v>
      </c>
      <c r="G84" s="75"/>
      <c r="H84" s="75">
        <f>' СМП (17-23)'!D84</f>
        <v>0</v>
      </c>
      <c r="I84" s="75">
        <f>'Гемодиализ (пр.17-23)'!D84</f>
        <v>0</v>
      </c>
      <c r="J84" s="75">
        <f>'Мед.реаб.(АПУ,ДС,КС) 17-23'!D84</f>
        <v>9448603</v>
      </c>
      <c r="K84" s="75">
        <f t="shared" si="6"/>
        <v>815199101</v>
      </c>
      <c r="L84" s="75">
        <v>12409512.4</v>
      </c>
      <c r="M84" s="117"/>
      <c r="N84" s="75">
        <f t="shared" si="5"/>
        <v>827608613.39999998</v>
      </c>
    </row>
    <row r="85" spans="1:14" s="1" customFormat="1" x14ac:dyDescent="0.2">
      <c r="A85" s="25">
        <v>75</v>
      </c>
      <c r="B85" s="12" t="s">
        <v>146</v>
      </c>
      <c r="C85" s="10" t="s">
        <v>273</v>
      </c>
      <c r="D85" s="75">
        <f>КС!D85</f>
        <v>78031418</v>
      </c>
      <c r="E85" s="75">
        <f>'Свод 2023 БП'!E85</f>
        <v>92799781</v>
      </c>
      <c r="F85" s="75">
        <f>'АПУ профилактика 17-23'!D86+'АПУ профилактика 17-23'!N86+'АПУ неотл.пом. 17-23'!D85+'АПУ обращения 17-23'!D85+'ОДИ ПГГ Пр.17-23'!D85+'ОДИ МЗ РБ 17-23'!D85+'ФАП (17-23)'!D85+'Тестирование на грипп 13-23'!D85</f>
        <v>639249212.11862397</v>
      </c>
      <c r="G85" s="75"/>
      <c r="H85" s="75">
        <f>' СМП (17-23)'!D85</f>
        <v>0</v>
      </c>
      <c r="I85" s="75">
        <f>'Гемодиализ (пр.17-23)'!D85</f>
        <v>0</v>
      </c>
      <c r="J85" s="75">
        <f>'Мед.реаб.(АПУ,ДС,КС) 17-23'!D85</f>
        <v>44293794</v>
      </c>
      <c r="K85" s="75">
        <f t="shared" si="6"/>
        <v>854374205.11862397</v>
      </c>
      <c r="L85" s="75">
        <v>35846852.399999999</v>
      </c>
      <c r="M85" s="117"/>
      <c r="N85" s="75">
        <f t="shared" si="5"/>
        <v>890221057.51862395</v>
      </c>
    </row>
    <row r="86" spans="1:14" s="1" customFormat="1" x14ac:dyDescent="0.2">
      <c r="A86" s="25">
        <v>76</v>
      </c>
      <c r="B86" s="26" t="s">
        <v>147</v>
      </c>
      <c r="C86" s="10" t="s">
        <v>36</v>
      </c>
      <c r="D86" s="75">
        <f>КС!D86</f>
        <v>705940510</v>
      </c>
      <c r="E86" s="75">
        <f>'Свод 2023 БП'!E86</f>
        <v>54410249</v>
      </c>
      <c r="F86" s="75">
        <f>'АПУ профилактика 17-23'!D87+'АПУ профилактика 17-23'!N87+'АПУ неотл.пом. 17-23'!D86+'АПУ обращения 17-23'!D86+'ОДИ ПГГ Пр.17-23'!D86+'ОДИ МЗ РБ 17-23'!D86+'ФАП (17-23)'!D86+'Тестирование на грипп 13-23'!D86</f>
        <v>426038477</v>
      </c>
      <c r="G86" s="75"/>
      <c r="H86" s="75">
        <f>' СМП (17-23)'!D86</f>
        <v>0</v>
      </c>
      <c r="I86" s="75">
        <f>'Гемодиализ (пр.17-23)'!D86</f>
        <v>0</v>
      </c>
      <c r="J86" s="75">
        <f>'Мед.реаб.(АПУ,ДС,КС) 17-23'!D86</f>
        <v>60006670</v>
      </c>
      <c r="K86" s="75">
        <f t="shared" si="6"/>
        <v>1246395906</v>
      </c>
      <c r="L86" s="75">
        <v>25167171.75</v>
      </c>
      <c r="M86" s="117"/>
      <c r="N86" s="75">
        <f t="shared" si="5"/>
        <v>1271563077.75</v>
      </c>
    </row>
    <row r="87" spans="1:14" s="1" customFormat="1" x14ac:dyDescent="0.2">
      <c r="A87" s="25">
        <v>77</v>
      </c>
      <c r="B87" s="12" t="s">
        <v>148</v>
      </c>
      <c r="C87" s="10" t="s">
        <v>38</v>
      </c>
      <c r="D87" s="75">
        <f>КС!D87</f>
        <v>28165736</v>
      </c>
      <c r="E87" s="75">
        <f>'Свод 2023 БП'!E87</f>
        <v>17503178</v>
      </c>
      <c r="F87" s="75">
        <f>'АПУ профилактика 17-23'!D88+'АПУ профилактика 17-23'!N88+'АПУ неотл.пом. 17-23'!D87+'АПУ обращения 17-23'!D87+'ОДИ ПГГ Пр.17-23'!D87+'ОДИ МЗ РБ 17-23'!D87+'ФАП (17-23)'!D87+'Тестирование на грипп 13-23'!D87</f>
        <v>127340402</v>
      </c>
      <c r="G87" s="75"/>
      <c r="H87" s="75">
        <f>' СМП (17-23)'!D87</f>
        <v>0</v>
      </c>
      <c r="I87" s="75">
        <f>'Гемодиализ (пр.17-23)'!D87</f>
        <v>0</v>
      </c>
      <c r="J87" s="75">
        <f>'Мед.реаб.(АПУ,ДС,КС) 17-23'!D87</f>
        <v>2133270</v>
      </c>
      <c r="K87" s="75">
        <f t="shared" si="6"/>
        <v>175142586</v>
      </c>
      <c r="L87" s="75">
        <v>14865118.15</v>
      </c>
      <c r="M87" s="117"/>
      <c r="N87" s="75">
        <f t="shared" si="5"/>
        <v>190007704.15000001</v>
      </c>
    </row>
    <row r="88" spans="1:14" s="1" customFormat="1" ht="13.5" customHeight="1" x14ac:dyDescent="0.2">
      <c r="A88" s="25">
        <v>78</v>
      </c>
      <c r="B88" s="12" t="s">
        <v>149</v>
      </c>
      <c r="C88" s="10" t="s">
        <v>37</v>
      </c>
      <c r="D88" s="75">
        <f>КС!D88</f>
        <v>649477600</v>
      </c>
      <c r="E88" s="75">
        <f>'Свод 2023 БП'!E88</f>
        <v>103543259</v>
      </c>
      <c r="F88" s="75">
        <f>'АПУ профилактика 17-23'!D89+'АПУ профилактика 17-23'!N89+'АПУ неотл.пом. 17-23'!D88+'АПУ обращения 17-23'!D88+'ОДИ ПГГ Пр.17-23'!D88+'ОДИ МЗ РБ 17-23'!D88+'ФАП (17-23)'!D88+'Тестирование на грипп 13-23'!D88</f>
        <v>823388503</v>
      </c>
      <c r="G88" s="75"/>
      <c r="H88" s="75">
        <f>' СМП (17-23)'!D88</f>
        <v>0</v>
      </c>
      <c r="I88" s="75">
        <f>'Гемодиализ (пр.17-23)'!D88</f>
        <v>0</v>
      </c>
      <c r="J88" s="75">
        <f>'Мед.реаб.(АПУ,ДС,КС) 17-23'!D88</f>
        <v>44576764</v>
      </c>
      <c r="K88" s="75">
        <f t="shared" si="6"/>
        <v>1620986126</v>
      </c>
      <c r="L88" s="75">
        <v>16188852</v>
      </c>
      <c r="M88" s="117"/>
      <c r="N88" s="75">
        <f t="shared" si="5"/>
        <v>1637174978</v>
      </c>
    </row>
    <row r="89" spans="1:14" s="1" customFormat="1" ht="14.25" customHeight="1" x14ac:dyDescent="0.2">
      <c r="A89" s="25">
        <v>79</v>
      </c>
      <c r="B89" s="12" t="s">
        <v>150</v>
      </c>
      <c r="C89" s="10" t="s">
        <v>52</v>
      </c>
      <c r="D89" s="75">
        <f>КС!D89</f>
        <v>457035772</v>
      </c>
      <c r="E89" s="75">
        <f>'Свод 2023 БП'!E89</f>
        <v>18568723</v>
      </c>
      <c r="F89" s="75">
        <f>'АПУ профилактика 17-23'!D90+'АПУ профилактика 17-23'!N90+'АПУ неотл.пом. 17-23'!D89+'АПУ обращения 17-23'!D89+'ОДИ ПГГ Пр.17-23'!D89+'ОДИ МЗ РБ 17-23'!D89+'ФАП (17-23)'!D89+'Тестирование на грипп 13-23'!D89</f>
        <v>183840627</v>
      </c>
      <c r="G89" s="75"/>
      <c r="H89" s="75">
        <f>' СМП (17-23)'!D89</f>
        <v>0</v>
      </c>
      <c r="I89" s="75">
        <f>'Гемодиализ (пр.17-23)'!D89</f>
        <v>0</v>
      </c>
      <c r="J89" s="75">
        <f>'Мед.реаб.(АПУ,ДС,КС) 17-23'!D89</f>
        <v>180147626</v>
      </c>
      <c r="K89" s="75">
        <f t="shared" si="6"/>
        <v>839592748</v>
      </c>
      <c r="L89" s="75">
        <v>10356218.6</v>
      </c>
      <c r="M89" s="117"/>
      <c r="N89" s="75">
        <f t="shared" si="5"/>
        <v>849948966.60000002</v>
      </c>
    </row>
    <row r="90" spans="1:14" s="1" customFormat="1" x14ac:dyDescent="0.2">
      <c r="A90" s="25">
        <v>80</v>
      </c>
      <c r="B90" s="12" t="s">
        <v>151</v>
      </c>
      <c r="C90" s="10" t="s">
        <v>254</v>
      </c>
      <c r="D90" s="75">
        <f>КС!D90</f>
        <v>949376061</v>
      </c>
      <c r="E90" s="75">
        <f>'Свод 2023 БП'!E90</f>
        <v>69978316</v>
      </c>
      <c r="F90" s="75">
        <f>'АПУ профилактика 17-23'!D91+'АПУ профилактика 17-23'!N91+'АПУ неотл.пом. 17-23'!D90+'АПУ обращения 17-23'!D90+'ОДИ ПГГ Пр.17-23'!D90+'ОДИ МЗ РБ 17-23'!D90+'ФАП (17-23)'!D90+'Тестирование на грипп 13-23'!D90</f>
        <v>506618093</v>
      </c>
      <c r="G90" s="75"/>
      <c r="H90" s="75">
        <f>' СМП (17-23)'!D90</f>
        <v>0</v>
      </c>
      <c r="I90" s="75">
        <f>'Гемодиализ (пр.17-23)'!D90</f>
        <v>5910060</v>
      </c>
      <c r="J90" s="75">
        <f>'Мед.реаб.(АПУ,ДС,КС) 17-23'!D90</f>
        <v>119843272</v>
      </c>
      <c r="K90" s="75">
        <f t="shared" si="6"/>
        <v>1651725802</v>
      </c>
      <c r="L90" s="75">
        <v>23259925.800000001</v>
      </c>
      <c r="M90" s="117"/>
      <c r="N90" s="75">
        <f t="shared" si="5"/>
        <v>1674985727.8</v>
      </c>
    </row>
    <row r="91" spans="1:14" s="1" customFormat="1" x14ac:dyDescent="0.2">
      <c r="A91" s="25">
        <v>81</v>
      </c>
      <c r="B91" s="12" t="s">
        <v>152</v>
      </c>
      <c r="C91" s="10" t="s">
        <v>380</v>
      </c>
      <c r="D91" s="75">
        <f>КС!D91</f>
        <v>337582568</v>
      </c>
      <c r="E91" s="75">
        <f>'Свод 2023 БП'!E91</f>
        <v>7426708</v>
      </c>
      <c r="F91" s="75">
        <f>'АПУ профилактика 17-23'!D92+'АПУ профилактика 17-23'!N92+'АПУ неотл.пом. 17-23'!D91+'АПУ обращения 17-23'!D91+'ОДИ ПГГ Пр.17-23'!D91+'ОДИ МЗ РБ 17-23'!D91+'ФАП (17-23)'!D91+'Тестирование на грипп 13-23'!D91</f>
        <v>64016190</v>
      </c>
      <c r="G91" s="75"/>
      <c r="H91" s="75">
        <f>' СМП (17-23)'!D91</f>
        <v>0</v>
      </c>
      <c r="I91" s="75">
        <f>'Гемодиализ (пр.17-23)'!D91</f>
        <v>0</v>
      </c>
      <c r="J91" s="75">
        <f>'Мед.реаб.(АПУ,ДС,КС) 17-23'!D91</f>
        <v>0</v>
      </c>
      <c r="K91" s="75">
        <f t="shared" si="6"/>
        <v>409025466</v>
      </c>
      <c r="L91" s="75">
        <v>0</v>
      </c>
      <c r="M91" s="117"/>
      <c r="N91" s="75">
        <f t="shared" si="5"/>
        <v>409025466</v>
      </c>
    </row>
    <row r="92" spans="1:14" s="1" customFormat="1" x14ac:dyDescent="0.2">
      <c r="A92" s="25">
        <v>82</v>
      </c>
      <c r="B92" s="14" t="s">
        <v>153</v>
      </c>
      <c r="C92" s="10" t="s">
        <v>287</v>
      </c>
      <c r="D92" s="75">
        <f>КС!D92</f>
        <v>0</v>
      </c>
      <c r="E92" s="75">
        <f>'Свод 2023 БП'!E92</f>
        <v>0</v>
      </c>
      <c r="F92" s="75">
        <f>'АПУ профилактика 17-23'!D93+'АПУ профилактика 17-23'!N93+'АПУ неотл.пом. 17-23'!D92+'АПУ обращения 17-23'!D92+'ОДИ ПГГ Пр.17-23'!D92+'ОДИ МЗ РБ 17-23'!D92+'ФАП (17-23)'!D92+'Тестирование на грипп 13-23'!D92</f>
        <v>0</v>
      </c>
      <c r="G92" s="75"/>
      <c r="H92" s="75">
        <f>' СМП (17-23)'!D92</f>
        <v>1812905704</v>
      </c>
      <c r="I92" s="75">
        <f>'Гемодиализ (пр.17-23)'!D92</f>
        <v>0</v>
      </c>
      <c r="J92" s="75">
        <f>'Мед.реаб.(АПУ,ДС,КС) 17-23'!D92</f>
        <v>0</v>
      </c>
      <c r="K92" s="75">
        <f t="shared" si="6"/>
        <v>1812905704</v>
      </c>
      <c r="L92" s="75">
        <v>0</v>
      </c>
      <c r="M92" s="117"/>
      <c r="N92" s="75">
        <f t="shared" si="5"/>
        <v>1812905704</v>
      </c>
    </row>
    <row r="93" spans="1:14" s="1" customFormat="1" ht="26.25" customHeight="1" x14ac:dyDescent="0.2">
      <c r="A93" s="161">
        <v>83</v>
      </c>
      <c r="B93" s="164" t="s">
        <v>154</v>
      </c>
      <c r="C93" s="17" t="s">
        <v>274</v>
      </c>
      <c r="D93" s="75">
        <f>КС!D93</f>
        <v>566695440</v>
      </c>
      <c r="E93" s="75">
        <f>'Свод 2023 БП'!E93</f>
        <v>205848711</v>
      </c>
      <c r="F93" s="75">
        <f>'АПУ профилактика 17-23'!D94+'АПУ профилактика 17-23'!N94+'АПУ неотл.пом. 17-23'!D93+'АПУ обращения 17-23'!D93+'ОДИ ПГГ Пр.17-23'!D93+'ОДИ МЗ РБ 17-23'!D93+'ФАП (17-23)'!D93+'Тестирование на грипп 13-23'!D93</f>
        <v>70082283</v>
      </c>
      <c r="G93" s="75"/>
      <c r="H93" s="75">
        <f>' СМП (17-23)'!D93</f>
        <v>0</v>
      </c>
      <c r="I93" s="75">
        <f>'Гемодиализ (пр.17-23)'!D93</f>
        <v>0</v>
      </c>
      <c r="J93" s="75">
        <f>'Мед.реаб.(АПУ,ДС,КС) 17-23'!D93</f>
        <v>0</v>
      </c>
      <c r="K93" s="75">
        <f t="shared" si="6"/>
        <v>842626434</v>
      </c>
      <c r="L93" s="75">
        <v>0</v>
      </c>
      <c r="M93" s="117"/>
      <c r="N93" s="75">
        <f t="shared" si="5"/>
        <v>842626434</v>
      </c>
    </row>
    <row r="94" spans="1:14" s="1" customFormat="1" ht="36" customHeight="1" x14ac:dyDescent="0.2">
      <c r="A94" s="162"/>
      <c r="B94" s="165"/>
      <c r="C94" s="10" t="s">
        <v>378</v>
      </c>
      <c r="D94" s="75">
        <f>КС!D94</f>
        <v>0</v>
      </c>
      <c r="E94" s="75">
        <f>'Свод 2023 БП'!E94</f>
        <v>0</v>
      </c>
      <c r="F94" s="75">
        <f>'АПУ профилактика 17-23'!D95+'АПУ профилактика 17-23'!N95+'АПУ неотл.пом. 17-23'!D94+'АПУ обращения 17-23'!D94+'ОДИ ПГГ Пр.17-23'!D94+'ОДИ МЗ РБ 17-23'!D94+'ФАП (17-23)'!D94+'Тестирование на грипп 13-23'!D94</f>
        <v>27302581</v>
      </c>
      <c r="G94" s="75"/>
      <c r="H94" s="75">
        <f>' СМП (17-23)'!D94</f>
        <v>0</v>
      </c>
      <c r="I94" s="75">
        <f>'Гемодиализ (пр.17-23)'!D94</f>
        <v>0</v>
      </c>
      <c r="J94" s="75">
        <f>'Мед.реаб.(АПУ,ДС,КС) 17-23'!D94</f>
        <v>0</v>
      </c>
      <c r="K94" s="75">
        <f t="shared" si="6"/>
        <v>27302581</v>
      </c>
      <c r="L94" s="75">
        <v>0</v>
      </c>
      <c r="M94" s="117"/>
      <c r="N94" s="75">
        <f t="shared" si="5"/>
        <v>27302581</v>
      </c>
    </row>
    <row r="95" spans="1:14" s="1" customFormat="1" ht="28.5" customHeight="1" x14ac:dyDescent="0.2">
      <c r="A95" s="162"/>
      <c r="B95" s="165"/>
      <c r="C95" s="10" t="s">
        <v>275</v>
      </c>
      <c r="D95" s="75">
        <f>КС!D95</f>
        <v>0</v>
      </c>
      <c r="E95" s="75">
        <f>'Свод 2023 БП'!E95</f>
        <v>0</v>
      </c>
      <c r="F95" s="75">
        <f>'АПУ профилактика 17-23'!D96+'АПУ профилактика 17-23'!N96+'АПУ неотл.пом. 17-23'!D95+'АПУ обращения 17-23'!D95+'ОДИ ПГГ Пр.17-23'!D95+'ОДИ МЗ РБ 17-23'!D95+'ФАП (17-23)'!D95+'Тестирование на грипп 13-23'!D95</f>
        <v>11097307</v>
      </c>
      <c r="G95" s="75"/>
      <c r="H95" s="75">
        <f>' СМП (17-23)'!D95</f>
        <v>0</v>
      </c>
      <c r="I95" s="75">
        <f>'Гемодиализ (пр.17-23)'!D95</f>
        <v>0</v>
      </c>
      <c r="J95" s="75">
        <f>'Мед.реаб.(АПУ,ДС,КС) 17-23'!D95</f>
        <v>0</v>
      </c>
      <c r="K95" s="75">
        <f t="shared" si="6"/>
        <v>11097307</v>
      </c>
      <c r="L95" s="75">
        <v>0</v>
      </c>
      <c r="M95" s="117"/>
      <c r="N95" s="75">
        <f t="shared" si="5"/>
        <v>11097307</v>
      </c>
    </row>
    <row r="96" spans="1:14" s="1" customFormat="1" ht="36" customHeight="1" x14ac:dyDescent="0.2">
      <c r="A96" s="163"/>
      <c r="B96" s="166"/>
      <c r="C96" s="28" t="s">
        <v>379</v>
      </c>
      <c r="D96" s="75">
        <f>КС!D96</f>
        <v>566695440</v>
      </c>
      <c r="E96" s="75">
        <f>'Свод 2023 БП'!E96</f>
        <v>205848711</v>
      </c>
      <c r="F96" s="75">
        <f>'АПУ профилактика 17-23'!D97+'АПУ профилактика 17-23'!N97+'АПУ неотл.пом. 17-23'!D96+'АПУ обращения 17-23'!D96+'ОДИ ПГГ Пр.17-23'!D96+'ОДИ МЗ РБ 17-23'!D96+'ФАП (17-23)'!D96+'Тестирование на грипп 13-23'!D96</f>
        <v>31682395</v>
      </c>
      <c r="G96" s="75"/>
      <c r="H96" s="75">
        <f>' СМП (17-23)'!D96</f>
        <v>0</v>
      </c>
      <c r="I96" s="75">
        <f>'Гемодиализ (пр.17-23)'!D96</f>
        <v>0</v>
      </c>
      <c r="J96" s="75">
        <f>'Мед.реаб.(АПУ,ДС,КС) 17-23'!D96</f>
        <v>0</v>
      </c>
      <c r="K96" s="75">
        <f t="shared" si="6"/>
        <v>804226546</v>
      </c>
      <c r="L96" s="75">
        <v>0</v>
      </c>
      <c r="M96" s="117"/>
      <c r="N96" s="75">
        <f t="shared" si="5"/>
        <v>804226546</v>
      </c>
    </row>
    <row r="97" spans="1:14" s="1" customFormat="1" ht="24" x14ac:dyDescent="0.2">
      <c r="A97" s="25">
        <v>84</v>
      </c>
      <c r="B97" s="14" t="s">
        <v>155</v>
      </c>
      <c r="C97" s="10" t="s">
        <v>51</v>
      </c>
      <c r="D97" s="75">
        <f>КС!D97</f>
        <v>0</v>
      </c>
      <c r="E97" s="75">
        <f>'Свод 2023 БП'!E97</f>
        <v>0</v>
      </c>
      <c r="F97" s="75">
        <f>'АПУ профилактика 17-23'!D98+'АПУ профилактика 17-23'!N98+'АПУ неотл.пом. 17-23'!D97+'АПУ обращения 17-23'!D97+'ОДИ ПГГ Пр.17-23'!D97+'ОДИ МЗ РБ 17-23'!D97+'ФАП (17-23)'!D97+'Тестирование на грипп 13-23'!D97</f>
        <v>3303188</v>
      </c>
      <c r="G97" s="75"/>
      <c r="H97" s="75">
        <f>' СМП (17-23)'!D97</f>
        <v>0</v>
      </c>
      <c r="I97" s="75">
        <f>'Гемодиализ (пр.17-23)'!D97</f>
        <v>0</v>
      </c>
      <c r="J97" s="75">
        <f>'Мед.реаб.(АПУ,ДС,КС) 17-23'!D97</f>
        <v>0</v>
      </c>
      <c r="K97" s="75">
        <f t="shared" si="6"/>
        <v>3303188</v>
      </c>
      <c r="L97" s="75">
        <v>0</v>
      </c>
      <c r="M97" s="117"/>
      <c r="N97" s="75">
        <f t="shared" si="5"/>
        <v>3303188</v>
      </c>
    </row>
    <row r="98" spans="1:14" s="1" customFormat="1" x14ac:dyDescent="0.2">
      <c r="A98" s="25">
        <v>85</v>
      </c>
      <c r="B98" s="14" t="s">
        <v>156</v>
      </c>
      <c r="C98" s="10" t="s">
        <v>157</v>
      </c>
      <c r="D98" s="75">
        <f>КС!D98</f>
        <v>0</v>
      </c>
      <c r="E98" s="75">
        <f>'Свод 2023 БП'!E98</f>
        <v>1332001</v>
      </c>
      <c r="F98" s="75">
        <f>'АПУ профилактика 17-23'!D99+'АПУ профилактика 17-23'!N99+'АПУ неотл.пом. 17-23'!D98+'АПУ обращения 17-23'!D98+'ОДИ ПГГ Пр.17-23'!D98+'ОДИ МЗ РБ 17-23'!D98+'ФАП (17-23)'!D98+'Тестирование на грипп 13-23'!D98</f>
        <v>23073539</v>
      </c>
      <c r="G98" s="75"/>
      <c r="H98" s="75">
        <f>' СМП (17-23)'!D98</f>
        <v>0</v>
      </c>
      <c r="I98" s="75">
        <f>'Гемодиализ (пр.17-23)'!D98</f>
        <v>0</v>
      </c>
      <c r="J98" s="75">
        <f>'Мед.реаб.(АПУ,ДС,КС) 17-23'!D98</f>
        <v>0</v>
      </c>
      <c r="K98" s="75">
        <f t="shared" si="6"/>
        <v>24405540</v>
      </c>
      <c r="L98" s="75">
        <v>0</v>
      </c>
      <c r="M98" s="117"/>
      <c r="N98" s="75">
        <f t="shared" si="5"/>
        <v>24405540</v>
      </c>
    </row>
    <row r="99" spans="1:14" s="1" customFormat="1" x14ac:dyDescent="0.2">
      <c r="A99" s="25">
        <v>86</v>
      </c>
      <c r="B99" s="26" t="s">
        <v>158</v>
      </c>
      <c r="C99" s="10" t="s">
        <v>159</v>
      </c>
      <c r="D99" s="75">
        <f>КС!D99</f>
        <v>194050646</v>
      </c>
      <c r="E99" s="75">
        <f>'Свод 2023 БП'!E99</f>
        <v>15639533</v>
      </c>
      <c r="F99" s="75">
        <f>'АПУ профилактика 17-23'!D100+'АПУ профилактика 17-23'!N100+'АПУ неотл.пом. 17-23'!D99+'АПУ обращения 17-23'!D99+'ОДИ ПГГ Пр.17-23'!D99+'ОДИ МЗ РБ 17-23'!D99+'ФАП (17-23)'!D99+'Тестирование на грипп 13-23'!D99</f>
        <v>104563604</v>
      </c>
      <c r="G99" s="75"/>
      <c r="H99" s="75">
        <f>' СМП (17-23)'!D99</f>
        <v>0</v>
      </c>
      <c r="I99" s="75">
        <f>'Гемодиализ (пр.17-23)'!D99</f>
        <v>0</v>
      </c>
      <c r="J99" s="75">
        <f>'Мед.реаб.(АПУ,ДС,КС) 17-23'!D99</f>
        <v>49208050</v>
      </c>
      <c r="K99" s="75">
        <f t="shared" si="6"/>
        <v>363461833</v>
      </c>
      <c r="L99" s="75">
        <v>0</v>
      </c>
      <c r="M99" s="117"/>
      <c r="N99" s="75">
        <f t="shared" si="5"/>
        <v>363461833</v>
      </c>
    </row>
    <row r="100" spans="1:14" s="1" customFormat="1" x14ac:dyDescent="0.2">
      <c r="A100" s="25">
        <v>87</v>
      </c>
      <c r="B100" s="14" t="s">
        <v>160</v>
      </c>
      <c r="C100" s="10" t="s">
        <v>28</v>
      </c>
      <c r="D100" s="75">
        <f>КС!D100</f>
        <v>42244185</v>
      </c>
      <c r="E100" s="75">
        <f>'Свод 2023 БП'!E100</f>
        <v>9541427</v>
      </c>
      <c r="F100" s="75">
        <f>'АПУ профилактика 17-23'!D101+'АПУ профилактика 17-23'!N101+'АПУ неотл.пом. 17-23'!D100+'АПУ обращения 17-23'!D100+'ОДИ ПГГ Пр.17-23'!D100+'ОДИ МЗ РБ 17-23'!D100+'ФАП (17-23)'!D100+'Тестирование на грипп 13-23'!D100</f>
        <v>118843844</v>
      </c>
      <c r="G100" s="75"/>
      <c r="H100" s="75">
        <f>' СМП (17-23)'!D100</f>
        <v>0</v>
      </c>
      <c r="I100" s="75">
        <f>'Гемодиализ (пр.17-23)'!D100</f>
        <v>0</v>
      </c>
      <c r="J100" s="75">
        <f>'Мед.реаб.(АПУ,ДС,КС) 17-23'!D100</f>
        <v>829290</v>
      </c>
      <c r="K100" s="75">
        <f t="shared" si="6"/>
        <v>171458746</v>
      </c>
      <c r="L100" s="75">
        <v>18836707.84</v>
      </c>
      <c r="M100" s="117"/>
      <c r="N100" s="75">
        <f t="shared" si="5"/>
        <v>190295453.84</v>
      </c>
    </row>
    <row r="101" spans="1:14" s="1" customFormat="1" x14ac:dyDescent="0.2">
      <c r="A101" s="25">
        <v>88</v>
      </c>
      <c r="B101" s="26" t="s">
        <v>161</v>
      </c>
      <c r="C101" s="10" t="s">
        <v>12</v>
      </c>
      <c r="D101" s="75">
        <f>КС!D101</f>
        <v>41598871</v>
      </c>
      <c r="E101" s="75">
        <f>'Свод 2023 БП'!E101</f>
        <v>10532032</v>
      </c>
      <c r="F101" s="75">
        <f>'АПУ профилактика 17-23'!D102+'АПУ профилактика 17-23'!N102+'АПУ неотл.пом. 17-23'!D101+'АПУ обращения 17-23'!D101+'ОДИ ПГГ Пр.17-23'!D101+'ОДИ МЗ РБ 17-23'!D101+'ФАП (17-23)'!D101+'Тестирование на грипп 13-23'!D101</f>
        <v>103358254</v>
      </c>
      <c r="G101" s="75"/>
      <c r="H101" s="75">
        <f>' СМП (17-23)'!D101</f>
        <v>0</v>
      </c>
      <c r="I101" s="75">
        <f>'Гемодиализ (пр.17-23)'!D101</f>
        <v>0</v>
      </c>
      <c r="J101" s="75">
        <f>'Мед.реаб.(АПУ,ДС,КС) 17-23'!D101</f>
        <v>1121410</v>
      </c>
      <c r="K101" s="75">
        <f t="shared" si="6"/>
        <v>156610567</v>
      </c>
      <c r="L101" s="75">
        <v>13592625.43</v>
      </c>
      <c r="M101" s="117"/>
      <c r="N101" s="75">
        <f t="shared" si="5"/>
        <v>170203192.43000001</v>
      </c>
    </row>
    <row r="102" spans="1:14" s="1" customFormat="1" x14ac:dyDescent="0.2">
      <c r="A102" s="25">
        <v>89</v>
      </c>
      <c r="B102" s="26" t="s">
        <v>162</v>
      </c>
      <c r="C102" s="10" t="s">
        <v>27</v>
      </c>
      <c r="D102" s="75">
        <f>КС!D102</f>
        <v>97785284</v>
      </c>
      <c r="E102" s="75">
        <f>'Свод 2023 БП'!E102</f>
        <v>28194115</v>
      </c>
      <c r="F102" s="75">
        <f>'АПУ профилактика 17-23'!D103+'АПУ профилактика 17-23'!N103+'АПУ неотл.пом. 17-23'!D102+'АПУ обращения 17-23'!D102+'ОДИ ПГГ Пр.17-23'!D102+'ОДИ МЗ РБ 17-23'!D102+'ФАП (17-23)'!D102+'Тестирование на грипп 13-23'!D102</f>
        <v>254489710</v>
      </c>
      <c r="G102" s="75"/>
      <c r="H102" s="75">
        <f>' СМП (17-23)'!D102</f>
        <v>0</v>
      </c>
      <c r="I102" s="75">
        <f>'Гемодиализ (пр.17-23)'!D102</f>
        <v>0</v>
      </c>
      <c r="J102" s="75">
        <f>'Мед.реаб.(АПУ,ДС,КС) 17-23'!D102</f>
        <v>0</v>
      </c>
      <c r="K102" s="75">
        <f t="shared" si="6"/>
        <v>380469109</v>
      </c>
      <c r="L102" s="75">
        <v>18361302.850000001</v>
      </c>
      <c r="M102" s="117"/>
      <c r="N102" s="75">
        <f t="shared" si="5"/>
        <v>398830411.85000002</v>
      </c>
    </row>
    <row r="103" spans="1:14" s="1" customFormat="1" x14ac:dyDescent="0.2">
      <c r="A103" s="25">
        <v>90</v>
      </c>
      <c r="B103" s="14" t="s">
        <v>163</v>
      </c>
      <c r="C103" s="10" t="s">
        <v>45</v>
      </c>
      <c r="D103" s="75">
        <f>КС!D103</f>
        <v>51410034</v>
      </c>
      <c r="E103" s="75">
        <f>'Свод 2023 БП'!E103</f>
        <v>13311464</v>
      </c>
      <c r="F103" s="75">
        <f>'АПУ профилактика 17-23'!D104+'АПУ профилактика 17-23'!N104+'АПУ неотл.пом. 17-23'!D103+'АПУ обращения 17-23'!D103+'ОДИ ПГГ Пр.17-23'!D103+'ОДИ МЗ РБ 17-23'!D103+'ФАП (17-23)'!D103+'Тестирование на грипп 13-23'!D103</f>
        <v>129770199</v>
      </c>
      <c r="G103" s="75"/>
      <c r="H103" s="75">
        <f>' СМП (17-23)'!D103</f>
        <v>0</v>
      </c>
      <c r="I103" s="75">
        <f>'Гемодиализ (пр.17-23)'!D103</f>
        <v>0</v>
      </c>
      <c r="J103" s="75">
        <f>'Мед.реаб.(АПУ,ДС,КС) 17-23'!D103</f>
        <v>0</v>
      </c>
      <c r="K103" s="75">
        <f t="shared" si="6"/>
        <v>194491697</v>
      </c>
      <c r="L103" s="75">
        <v>8979039.1899999995</v>
      </c>
      <c r="M103" s="117"/>
      <c r="N103" s="75">
        <f t="shared" si="5"/>
        <v>203470736.19</v>
      </c>
    </row>
    <row r="104" spans="1:14" s="1" customFormat="1" x14ac:dyDescent="0.2">
      <c r="A104" s="25">
        <v>91</v>
      </c>
      <c r="B104" s="14" t="s">
        <v>164</v>
      </c>
      <c r="C104" s="10" t="s">
        <v>33</v>
      </c>
      <c r="D104" s="75">
        <f>КС!D104</f>
        <v>80888099</v>
      </c>
      <c r="E104" s="75">
        <f>'Свод 2023 БП'!E104</f>
        <v>15992782</v>
      </c>
      <c r="F104" s="75">
        <f>'АПУ профилактика 17-23'!D105+'АПУ профилактика 17-23'!N105+'АПУ неотл.пом. 17-23'!D104+'АПУ обращения 17-23'!D104+'ОДИ ПГГ Пр.17-23'!D104+'ОДИ МЗ РБ 17-23'!D104+'ФАП (17-23)'!D104+'Тестирование на грипп 13-23'!D104</f>
        <v>176399677</v>
      </c>
      <c r="G104" s="75"/>
      <c r="H104" s="75">
        <f>' СМП (17-23)'!D104</f>
        <v>0</v>
      </c>
      <c r="I104" s="75">
        <f>'Гемодиализ (пр.17-23)'!D104</f>
        <v>0</v>
      </c>
      <c r="J104" s="75">
        <f>'Мед.реаб.(АПУ,ДС,КС) 17-23'!D104</f>
        <v>263223</v>
      </c>
      <c r="K104" s="75">
        <f t="shared" si="6"/>
        <v>273543781</v>
      </c>
      <c r="L104" s="75">
        <v>19157237.949999999</v>
      </c>
      <c r="M104" s="117"/>
      <c r="N104" s="75">
        <f t="shared" si="5"/>
        <v>292701018.94999999</v>
      </c>
    </row>
    <row r="105" spans="1:14" s="1" customFormat="1" x14ac:dyDescent="0.2">
      <c r="A105" s="25">
        <v>92</v>
      </c>
      <c r="B105" s="12" t="s">
        <v>165</v>
      </c>
      <c r="C105" s="10" t="s">
        <v>29</v>
      </c>
      <c r="D105" s="75">
        <f>КС!D105</f>
        <v>69977397</v>
      </c>
      <c r="E105" s="75">
        <f>'Свод 2023 БП'!E105</f>
        <v>34413282</v>
      </c>
      <c r="F105" s="75">
        <f>'АПУ профилактика 17-23'!D106+'АПУ профилактика 17-23'!N106+'АПУ неотл.пом. 17-23'!D105+'АПУ обращения 17-23'!D105+'ОДИ ПГГ Пр.17-23'!D105+'ОДИ МЗ РБ 17-23'!D105+'ФАП (17-23)'!D105+'Тестирование на грипп 13-23'!D105</f>
        <v>316098879</v>
      </c>
      <c r="G105" s="75"/>
      <c r="H105" s="75">
        <f>' СМП (17-23)'!D105</f>
        <v>0</v>
      </c>
      <c r="I105" s="75">
        <f>'Гемодиализ (пр.17-23)'!D105</f>
        <v>0</v>
      </c>
      <c r="J105" s="75">
        <f>'Мед.реаб.(АПУ,ДС,КС) 17-23'!D105</f>
        <v>0</v>
      </c>
      <c r="K105" s="75">
        <f t="shared" si="6"/>
        <v>420489558</v>
      </c>
      <c r="L105" s="75">
        <v>18889510.060000002</v>
      </c>
      <c r="M105" s="117"/>
      <c r="N105" s="75">
        <f t="shared" si="5"/>
        <v>439379068.06</v>
      </c>
    </row>
    <row r="106" spans="1:14" s="1" customFormat="1" x14ac:dyDescent="0.2">
      <c r="A106" s="25">
        <v>93</v>
      </c>
      <c r="B106" s="12" t="s">
        <v>166</v>
      </c>
      <c r="C106" s="10" t="s">
        <v>30</v>
      </c>
      <c r="D106" s="75">
        <f>КС!D106</f>
        <v>115615313</v>
      </c>
      <c r="E106" s="75">
        <f>'Свод 2023 БП'!E106</f>
        <v>28869778</v>
      </c>
      <c r="F106" s="75">
        <f>'АПУ профилактика 17-23'!D107+'АПУ профилактика 17-23'!N107+'АПУ неотл.пом. 17-23'!D106+'АПУ обращения 17-23'!D106+'ОДИ ПГГ Пр.17-23'!D106+'ОДИ МЗ РБ 17-23'!D106+'ФАП (17-23)'!D106+'Тестирование на грипп 13-23'!D106</f>
        <v>255668061</v>
      </c>
      <c r="G106" s="75"/>
      <c r="H106" s="75">
        <f>' СМП (17-23)'!D106</f>
        <v>0</v>
      </c>
      <c r="I106" s="75">
        <f>'Гемодиализ (пр.17-23)'!D106</f>
        <v>0</v>
      </c>
      <c r="J106" s="75">
        <f>'Мед.реаб.(АПУ,ДС,КС) 17-23'!D106</f>
        <v>0</v>
      </c>
      <c r="K106" s="75">
        <f t="shared" si="6"/>
        <v>400153152</v>
      </c>
      <c r="L106" s="75">
        <v>17587210.639999997</v>
      </c>
      <c r="M106" s="117"/>
      <c r="N106" s="75">
        <f t="shared" si="5"/>
        <v>417740362.63999999</v>
      </c>
    </row>
    <row r="107" spans="1:14" s="1" customFormat="1" x14ac:dyDescent="0.2">
      <c r="A107" s="25">
        <v>94</v>
      </c>
      <c r="B107" s="26" t="s">
        <v>167</v>
      </c>
      <c r="C107" s="10" t="s">
        <v>14</v>
      </c>
      <c r="D107" s="75">
        <f>КС!D107</f>
        <v>33607142</v>
      </c>
      <c r="E107" s="75">
        <f>'Свод 2023 БП'!E107</f>
        <v>9456801</v>
      </c>
      <c r="F107" s="75">
        <f>'АПУ профилактика 17-23'!D108+'АПУ профилактика 17-23'!N108+'АПУ неотл.пом. 17-23'!D107+'АПУ обращения 17-23'!D107+'ОДИ ПГГ Пр.17-23'!D107+'ОДИ МЗ РБ 17-23'!D107+'ФАП (17-23)'!D107+'Тестирование на грипп 13-23'!D107</f>
        <v>103573902</v>
      </c>
      <c r="G107" s="75"/>
      <c r="H107" s="75">
        <f>' СМП (17-23)'!D107</f>
        <v>0</v>
      </c>
      <c r="I107" s="75">
        <f>'Гемодиализ (пр.17-23)'!D107</f>
        <v>0</v>
      </c>
      <c r="J107" s="75">
        <f>'Мед.реаб.(АПУ,ДС,КС) 17-23'!D107</f>
        <v>0</v>
      </c>
      <c r="K107" s="75">
        <f t="shared" ref="K107:K138" si="7">D107+E107+F107+H107+I107+J107</f>
        <v>146637845</v>
      </c>
      <c r="L107" s="75">
        <v>26894796.380000003</v>
      </c>
      <c r="M107" s="117"/>
      <c r="N107" s="75">
        <f t="shared" si="5"/>
        <v>173532641.38</v>
      </c>
    </row>
    <row r="108" spans="1:14" s="1" customFormat="1" x14ac:dyDescent="0.2">
      <c r="A108" s="25">
        <v>95</v>
      </c>
      <c r="B108" s="12" t="s">
        <v>168</v>
      </c>
      <c r="C108" s="10" t="s">
        <v>31</v>
      </c>
      <c r="D108" s="75">
        <f>КС!D108</f>
        <v>50720116</v>
      </c>
      <c r="E108" s="75">
        <f>'Свод 2023 БП'!E108</f>
        <v>15178036</v>
      </c>
      <c r="F108" s="75">
        <f>'АПУ профилактика 17-23'!D109+'АПУ профилактика 17-23'!N109+'АПУ неотл.пом. 17-23'!D108+'АПУ обращения 17-23'!D108+'ОДИ ПГГ Пр.17-23'!D108+'ОДИ МЗ РБ 17-23'!D108+'ФАП (17-23)'!D108+'Тестирование на грипп 13-23'!D108</f>
        <v>150357540</v>
      </c>
      <c r="G108" s="75"/>
      <c r="H108" s="75">
        <f>' СМП (17-23)'!D108</f>
        <v>0</v>
      </c>
      <c r="I108" s="75">
        <f>'Гемодиализ (пр.17-23)'!D108</f>
        <v>0</v>
      </c>
      <c r="J108" s="75">
        <f>'Мед.реаб.(АПУ,ДС,КС) 17-23'!D108</f>
        <v>0</v>
      </c>
      <c r="K108" s="75">
        <f t="shared" si="7"/>
        <v>216255692</v>
      </c>
      <c r="L108" s="75">
        <v>13649479.369999999</v>
      </c>
      <c r="M108" s="117"/>
      <c r="N108" s="75">
        <f t="shared" si="5"/>
        <v>229905171.37</v>
      </c>
    </row>
    <row r="109" spans="1:14" s="1" customFormat="1" ht="12" customHeight="1" x14ac:dyDescent="0.2">
      <c r="A109" s="25">
        <v>96</v>
      </c>
      <c r="B109" s="12" t="s">
        <v>169</v>
      </c>
      <c r="C109" s="10" t="s">
        <v>15</v>
      </c>
      <c r="D109" s="75">
        <f>КС!D109</f>
        <v>103367110</v>
      </c>
      <c r="E109" s="75">
        <f>'Свод 2023 БП'!E109</f>
        <v>15105735</v>
      </c>
      <c r="F109" s="75">
        <f>'АПУ профилактика 17-23'!D110+'АПУ профилактика 17-23'!N110+'АПУ неотл.пом. 17-23'!D109+'АПУ обращения 17-23'!D109+'ОДИ ПГГ Пр.17-23'!D109+'ОДИ МЗ РБ 17-23'!D109+'ФАП (17-23)'!D109+'Тестирование на грипп 13-23'!D109</f>
        <v>153063920</v>
      </c>
      <c r="G109" s="75"/>
      <c r="H109" s="75">
        <f>' СМП (17-23)'!D109</f>
        <v>0</v>
      </c>
      <c r="I109" s="75">
        <f>'Гемодиализ (пр.17-23)'!D109</f>
        <v>0</v>
      </c>
      <c r="J109" s="75">
        <f>'Мед.реаб.(АПУ,ДС,КС) 17-23'!D109</f>
        <v>0</v>
      </c>
      <c r="K109" s="75">
        <f t="shared" si="7"/>
        <v>271536765</v>
      </c>
      <c r="L109" s="75">
        <v>17268780.34</v>
      </c>
      <c r="M109" s="117"/>
      <c r="N109" s="75">
        <f t="shared" si="5"/>
        <v>288805545.33999997</v>
      </c>
    </row>
    <row r="110" spans="1:14" s="1" customFormat="1" x14ac:dyDescent="0.2">
      <c r="A110" s="25">
        <v>97</v>
      </c>
      <c r="B110" s="14" t="s">
        <v>170</v>
      </c>
      <c r="C110" s="10" t="s">
        <v>13</v>
      </c>
      <c r="D110" s="75">
        <f>КС!D110</f>
        <v>215868735</v>
      </c>
      <c r="E110" s="75">
        <f>'Свод 2023 БП'!E110</f>
        <v>19118097</v>
      </c>
      <c r="F110" s="75">
        <f>'АПУ профилактика 17-23'!D111+'АПУ профилактика 17-23'!N111+'АПУ неотл.пом. 17-23'!D110+'АПУ обращения 17-23'!D110+'ОДИ ПГГ Пр.17-23'!D110+'ОДИ МЗ РБ 17-23'!D110+'ФАП (17-23)'!D110+'Тестирование на грипп 13-23'!D110</f>
        <v>171719886</v>
      </c>
      <c r="G110" s="75"/>
      <c r="H110" s="75">
        <f>' СМП (17-23)'!D110</f>
        <v>102612867</v>
      </c>
      <c r="I110" s="75">
        <f>'Гемодиализ (пр.17-23)'!D110</f>
        <v>0</v>
      </c>
      <c r="J110" s="75">
        <f>'Мед.реаб.(АПУ,ДС,КС) 17-23'!D110</f>
        <v>15597547</v>
      </c>
      <c r="K110" s="75">
        <f t="shared" si="7"/>
        <v>524917132</v>
      </c>
      <c r="L110" s="75">
        <v>25314329.200000003</v>
      </c>
      <c r="M110" s="117"/>
      <c r="N110" s="75">
        <f t="shared" si="5"/>
        <v>550231461.20000005</v>
      </c>
    </row>
    <row r="111" spans="1:14" s="1" customFormat="1" x14ac:dyDescent="0.2">
      <c r="A111" s="25">
        <v>98</v>
      </c>
      <c r="B111" s="26" t="s">
        <v>171</v>
      </c>
      <c r="C111" s="10" t="s">
        <v>32</v>
      </c>
      <c r="D111" s="75">
        <f>КС!D111</f>
        <v>42108118</v>
      </c>
      <c r="E111" s="75">
        <f>'Свод 2023 БП'!E111</f>
        <v>12226692</v>
      </c>
      <c r="F111" s="75">
        <f>'АПУ профилактика 17-23'!D112+'АПУ профилактика 17-23'!N112+'АПУ неотл.пом. 17-23'!D111+'АПУ обращения 17-23'!D111+'ОДИ ПГГ Пр.17-23'!D111+'ОДИ МЗ РБ 17-23'!D111+'ФАП (17-23)'!D111+'Тестирование на грипп 13-23'!D111</f>
        <v>110769875</v>
      </c>
      <c r="G111" s="75"/>
      <c r="H111" s="75">
        <f>' СМП (17-23)'!D111</f>
        <v>0</v>
      </c>
      <c r="I111" s="75">
        <f>'Гемодиализ (пр.17-23)'!D111</f>
        <v>0</v>
      </c>
      <c r="J111" s="75">
        <f>'Мед.реаб.(АПУ,ДС,КС) 17-23'!D111</f>
        <v>0</v>
      </c>
      <c r="K111" s="75">
        <f t="shared" si="7"/>
        <v>165104685</v>
      </c>
      <c r="L111" s="75">
        <v>14359445.35</v>
      </c>
      <c r="M111" s="117"/>
      <c r="N111" s="75">
        <f t="shared" si="5"/>
        <v>179464130.34999999</v>
      </c>
    </row>
    <row r="112" spans="1:14" s="1" customFormat="1" x14ac:dyDescent="0.2">
      <c r="A112" s="25">
        <v>99</v>
      </c>
      <c r="B112" s="26" t="s">
        <v>172</v>
      </c>
      <c r="C112" s="10" t="s">
        <v>55</v>
      </c>
      <c r="D112" s="75">
        <f>КС!D112</f>
        <v>57766826</v>
      </c>
      <c r="E112" s="75">
        <f>'Свод 2023 БП'!E112</f>
        <v>17292797</v>
      </c>
      <c r="F112" s="75">
        <f>'АПУ профилактика 17-23'!D113+'АПУ профилактика 17-23'!N113+'АПУ неотл.пом. 17-23'!D112+'АПУ обращения 17-23'!D112+'ОДИ ПГГ Пр.17-23'!D112+'ОДИ МЗ РБ 17-23'!D112+'ФАП (17-23)'!D112+'Тестирование на грипп 13-23'!D112</f>
        <v>171938874</v>
      </c>
      <c r="G112" s="75"/>
      <c r="H112" s="75">
        <f>' СМП (17-23)'!D112</f>
        <v>0</v>
      </c>
      <c r="I112" s="75">
        <f>'Гемодиализ (пр.17-23)'!D112</f>
        <v>0</v>
      </c>
      <c r="J112" s="75">
        <f>'Мед.реаб.(АПУ,ДС,КС) 17-23'!D112</f>
        <v>0</v>
      </c>
      <c r="K112" s="75">
        <f t="shared" si="7"/>
        <v>246998497</v>
      </c>
      <c r="L112" s="75">
        <v>18608163.880000003</v>
      </c>
      <c r="M112" s="117"/>
      <c r="N112" s="75">
        <f t="shared" si="5"/>
        <v>265606660.88</v>
      </c>
    </row>
    <row r="113" spans="1:14" s="1" customFormat="1" x14ac:dyDescent="0.2">
      <c r="A113" s="25">
        <v>100</v>
      </c>
      <c r="B113" s="12" t="s">
        <v>173</v>
      </c>
      <c r="C113" s="10" t="s">
        <v>34</v>
      </c>
      <c r="D113" s="75">
        <f>КС!D113</f>
        <v>98531080</v>
      </c>
      <c r="E113" s="75">
        <f>'Свод 2023 БП'!E113</f>
        <v>29501513</v>
      </c>
      <c r="F113" s="75">
        <f>'АПУ профилактика 17-23'!D114+'АПУ профилактика 17-23'!N114+'АПУ неотл.пом. 17-23'!D113+'АПУ обращения 17-23'!D113+'ОДИ ПГГ Пр.17-23'!D113+'ОДИ МЗ РБ 17-23'!D113+'ФАП (17-23)'!D113+'Тестирование на грипп 13-23'!D113</f>
        <v>269438415</v>
      </c>
      <c r="G113" s="75"/>
      <c r="H113" s="75">
        <f>' СМП (17-23)'!D113</f>
        <v>0</v>
      </c>
      <c r="I113" s="75">
        <f>'Гемодиализ (пр.17-23)'!D113</f>
        <v>0</v>
      </c>
      <c r="J113" s="75">
        <f>'Мед.реаб.(АПУ,ДС,КС) 17-23'!D113</f>
        <v>0</v>
      </c>
      <c r="K113" s="75">
        <f t="shared" si="7"/>
        <v>397471008</v>
      </c>
      <c r="L113" s="75">
        <v>28843532.149999999</v>
      </c>
      <c r="M113" s="117"/>
      <c r="N113" s="75">
        <f t="shared" si="5"/>
        <v>426314540.14999998</v>
      </c>
    </row>
    <row r="114" spans="1:14" s="1" customFormat="1" x14ac:dyDescent="0.2">
      <c r="A114" s="25">
        <v>101</v>
      </c>
      <c r="B114" s="14" t="s">
        <v>174</v>
      </c>
      <c r="C114" s="10" t="s">
        <v>243</v>
      </c>
      <c r="D114" s="75">
        <f>КС!D114</f>
        <v>41800972</v>
      </c>
      <c r="E114" s="75">
        <f>'Свод 2023 БП'!E114</f>
        <v>13025991</v>
      </c>
      <c r="F114" s="75">
        <f>'АПУ профилактика 17-23'!D115+'АПУ профилактика 17-23'!N115+'АПУ неотл.пом. 17-23'!D114+'АПУ обращения 17-23'!D114+'ОДИ ПГГ Пр.17-23'!D114+'ОДИ МЗ РБ 17-23'!D114+'ФАП (17-23)'!D114+'Тестирование на грипп 13-23'!D114</f>
        <v>135116053</v>
      </c>
      <c r="G114" s="75"/>
      <c r="H114" s="75">
        <f>' СМП (17-23)'!D114</f>
        <v>0</v>
      </c>
      <c r="I114" s="75">
        <f>'Гемодиализ (пр.17-23)'!D114</f>
        <v>0</v>
      </c>
      <c r="J114" s="75">
        <f>'Мед.реаб.(АПУ,ДС,КС) 17-23'!D114</f>
        <v>5615900</v>
      </c>
      <c r="K114" s="75">
        <f t="shared" si="7"/>
        <v>195558916</v>
      </c>
      <c r="L114" s="75">
        <v>12696563.009999998</v>
      </c>
      <c r="M114" s="117"/>
      <c r="N114" s="75">
        <f t="shared" si="5"/>
        <v>208255479.00999999</v>
      </c>
    </row>
    <row r="115" spans="1:14" s="1" customFormat="1" ht="13.5" customHeight="1" x14ac:dyDescent="0.2">
      <c r="A115" s="25">
        <v>102</v>
      </c>
      <c r="B115" s="12" t="s">
        <v>175</v>
      </c>
      <c r="C115" s="10" t="s">
        <v>176</v>
      </c>
      <c r="D115" s="75">
        <f>КС!D115</f>
        <v>0</v>
      </c>
      <c r="E115" s="75">
        <f>'Свод 2023 БП'!E115</f>
        <v>0</v>
      </c>
      <c r="F115" s="75">
        <f>'АПУ профилактика 17-23'!D116+'АПУ профилактика 17-23'!N116+'АПУ неотл.пом. 17-23'!D115+'АПУ обращения 17-23'!D115+'ОДИ ПГГ Пр.17-23'!D115+'ОДИ МЗ РБ 17-23'!D115+'ФАП (17-23)'!D115+'Тестирование на грипп 13-23'!D115</f>
        <v>1359119</v>
      </c>
      <c r="G115" s="75"/>
      <c r="H115" s="75">
        <f>' СМП (17-23)'!D115</f>
        <v>0</v>
      </c>
      <c r="I115" s="75">
        <f>'Гемодиализ (пр.17-23)'!D115</f>
        <v>203399597</v>
      </c>
      <c r="J115" s="75">
        <f>'Мед.реаб.(АПУ,ДС,КС) 17-23'!D115</f>
        <v>0</v>
      </c>
      <c r="K115" s="75">
        <f t="shared" si="7"/>
        <v>204758716</v>
      </c>
      <c r="L115" s="75">
        <v>0</v>
      </c>
      <c r="M115" s="117"/>
      <c r="N115" s="75">
        <f t="shared" si="5"/>
        <v>204758716</v>
      </c>
    </row>
    <row r="116" spans="1:14" s="1" customFormat="1" x14ac:dyDescent="0.2">
      <c r="A116" s="25">
        <v>103</v>
      </c>
      <c r="B116" s="12" t="s">
        <v>177</v>
      </c>
      <c r="C116" s="10" t="s">
        <v>178</v>
      </c>
      <c r="D116" s="75">
        <f>КС!D116</f>
        <v>0</v>
      </c>
      <c r="E116" s="75">
        <f>'Свод 2023 БП'!E116</f>
        <v>105432755</v>
      </c>
      <c r="F116" s="75">
        <f>'АПУ профилактика 17-23'!D117+'АПУ профилактика 17-23'!N117+'АПУ неотл.пом. 17-23'!D116+'АПУ обращения 17-23'!D116+'ОДИ ПГГ Пр.17-23'!D116+'ОДИ МЗ РБ 17-23'!D116+'ФАП (17-23)'!D116+'Тестирование на грипп 13-23'!D116</f>
        <v>0</v>
      </c>
      <c r="G116" s="75"/>
      <c r="H116" s="75">
        <f>' СМП (17-23)'!D116</f>
        <v>0</v>
      </c>
      <c r="I116" s="75">
        <f>'Гемодиализ (пр.17-23)'!D116</f>
        <v>0</v>
      </c>
      <c r="J116" s="75">
        <f>'Мед.реаб.(АПУ,ДС,КС) 17-23'!D116</f>
        <v>0</v>
      </c>
      <c r="K116" s="75">
        <f t="shared" si="7"/>
        <v>105432755</v>
      </c>
      <c r="L116" s="75">
        <v>0</v>
      </c>
      <c r="M116" s="117"/>
      <c r="N116" s="75">
        <f t="shared" si="5"/>
        <v>105432755</v>
      </c>
    </row>
    <row r="117" spans="1:14" s="1" customFormat="1" x14ac:dyDescent="0.2">
      <c r="A117" s="25">
        <v>104</v>
      </c>
      <c r="B117" s="26" t="s">
        <v>179</v>
      </c>
      <c r="C117" s="10" t="s">
        <v>180</v>
      </c>
      <c r="D117" s="75">
        <f>КС!D117</f>
        <v>0</v>
      </c>
      <c r="E117" s="75">
        <f>'Свод 2023 БП'!E117</f>
        <v>0</v>
      </c>
      <c r="F117" s="75">
        <f>'АПУ профилактика 17-23'!D118+'АПУ профилактика 17-23'!N118+'АПУ неотл.пом. 17-23'!D117+'АПУ обращения 17-23'!D117+'ОДИ ПГГ Пр.17-23'!D117+'ОДИ МЗ РБ 17-23'!D117+'ФАП (17-23)'!D117+'Тестирование на грипп 13-23'!D117</f>
        <v>193528</v>
      </c>
      <c r="G117" s="75"/>
      <c r="H117" s="75">
        <f>' СМП (17-23)'!D117</f>
        <v>0</v>
      </c>
      <c r="I117" s="75">
        <f>'Гемодиализ (пр.17-23)'!D117</f>
        <v>28843288</v>
      </c>
      <c r="J117" s="75">
        <f>'Мед.реаб.(АПУ,ДС,КС) 17-23'!D117</f>
        <v>0</v>
      </c>
      <c r="K117" s="75">
        <f t="shared" si="7"/>
        <v>29036816</v>
      </c>
      <c r="L117" s="75">
        <v>0</v>
      </c>
      <c r="M117" s="117"/>
      <c r="N117" s="75">
        <f t="shared" si="5"/>
        <v>29036816</v>
      </c>
    </row>
    <row r="118" spans="1:14" s="1" customFormat="1" x14ac:dyDescent="0.2">
      <c r="A118" s="25">
        <v>105</v>
      </c>
      <c r="B118" s="26" t="s">
        <v>181</v>
      </c>
      <c r="C118" s="10" t="s">
        <v>182</v>
      </c>
      <c r="D118" s="75">
        <f>КС!D118</f>
        <v>0</v>
      </c>
      <c r="E118" s="75">
        <f>'Свод 2023 БП'!E118</f>
        <v>211043</v>
      </c>
      <c r="F118" s="75">
        <f>'АПУ профилактика 17-23'!D119+'АПУ профилактика 17-23'!N119+'АПУ неотл.пом. 17-23'!D118+'АПУ обращения 17-23'!D118+'ОДИ ПГГ Пр.17-23'!D118+'ОДИ МЗ РБ 17-23'!D118+'ФАП (17-23)'!D118+'Тестирование на грипп 13-23'!D118</f>
        <v>27476</v>
      </c>
      <c r="G118" s="75"/>
      <c r="H118" s="75">
        <f>' СМП (17-23)'!D118</f>
        <v>0</v>
      </c>
      <c r="I118" s="75">
        <f>'Гемодиализ (пр.17-23)'!D118</f>
        <v>0</v>
      </c>
      <c r="J118" s="75">
        <f>'Мед.реаб.(АПУ,ДС,КС) 17-23'!D118</f>
        <v>0</v>
      </c>
      <c r="K118" s="75">
        <f t="shared" si="7"/>
        <v>238519</v>
      </c>
      <c r="L118" s="75">
        <v>0</v>
      </c>
      <c r="M118" s="117"/>
      <c r="N118" s="75">
        <f t="shared" si="5"/>
        <v>238519</v>
      </c>
    </row>
    <row r="119" spans="1:14" s="1" customFormat="1" ht="12.75" customHeight="1" x14ac:dyDescent="0.2">
      <c r="A119" s="25">
        <v>106</v>
      </c>
      <c r="B119" s="26" t="s">
        <v>183</v>
      </c>
      <c r="C119" s="10" t="s">
        <v>184</v>
      </c>
      <c r="D119" s="75">
        <f>КС!D119</f>
        <v>0</v>
      </c>
      <c r="E119" s="75">
        <f>'Свод 2023 БП'!E119</f>
        <v>233013</v>
      </c>
      <c r="F119" s="75">
        <f>'АПУ профилактика 17-23'!D120+'АПУ профилактика 17-23'!N120+'АПУ неотл.пом. 17-23'!D119+'АПУ обращения 17-23'!D119+'ОДИ ПГГ Пр.17-23'!D119+'ОДИ МЗ РБ 17-23'!D119+'ФАП (17-23)'!D119+'Тестирование на грипп 13-23'!D119</f>
        <v>0</v>
      </c>
      <c r="G119" s="75"/>
      <c r="H119" s="75">
        <f>' СМП (17-23)'!D119</f>
        <v>0</v>
      </c>
      <c r="I119" s="75">
        <f>'Гемодиализ (пр.17-23)'!D119</f>
        <v>0</v>
      </c>
      <c r="J119" s="75">
        <f>'Мед.реаб.(АПУ,ДС,КС) 17-23'!D119</f>
        <v>0</v>
      </c>
      <c r="K119" s="75">
        <f t="shared" si="7"/>
        <v>233013</v>
      </c>
      <c r="L119" s="75">
        <v>0</v>
      </c>
      <c r="M119" s="117"/>
      <c r="N119" s="75">
        <f t="shared" si="5"/>
        <v>233013</v>
      </c>
    </row>
    <row r="120" spans="1:14" s="1" customFormat="1" ht="24" x14ac:dyDescent="0.2">
      <c r="A120" s="25">
        <v>107</v>
      </c>
      <c r="B120" s="26" t="s">
        <v>185</v>
      </c>
      <c r="C120" s="10" t="s">
        <v>186</v>
      </c>
      <c r="D120" s="75">
        <f>КС!D120</f>
        <v>0</v>
      </c>
      <c r="E120" s="75">
        <f>'Свод 2023 БП'!E120</f>
        <v>286938</v>
      </c>
      <c r="F120" s="75">
        <f>'АПУ профилактика 17-23'!D121+'АПУ профилактика 17-23'!N121+'АПУ неотл.пом. 17-23'!D120+'АПУ обращения 17-23'!D120+'ОДИ ПГГ Пр.17-23'!D120+'ОДИ МЗ РБ 17-23'!D120+'ФАП (17-23)'!D120+'Тестирование на грипп 13-23'!D120</f>
        <v>0</v>
      </c>
      <c r="G120" s="75"/>
      <c r="H120" s="75">
        <f>' СМП (17-23)'!D120</f>
        <v>0</v>
      </c>
      <c r="I120" s="75">
        <f>'Гемодиализ (пр.17-23)'!D120</f>
        <v>0</v>
      </c>
      <c r="J120" s="75">
        <f>'Мед.реаб.(АПУ,ДС,КС) 17-23'!D120</f>
        <v>0</v>
      </c>
      <c r="K120" s="75">
        <f t="shared" si="7"/>
        <v>286938</v>
      </c>
      <c r="L120" s="75">
        <v>0</v>
      </c>
      <c r="M120" s="117"/>
      <c r="N120" s="75">
        <f t="shared" si="5"/>
        <v>286938</v>
      </c>
    </row>
    <row r="121" spans="1:14" s="1" customFormat="1" x14ac:dyDescent="0.2">
      <c r="A121" s="25">
        <v>108</v>
      </c>
      <c r="B121" s="26" t="s">
        <v>187</v>
      </c>
      <c r="C121" s="10" t="s">
        <v>188</v>
      </c>
      <c r="D121" s="75">
        <f>КС!D121</f>
        <v>0</v>
      </c>
      <c r="E121" s="75">
        <f>'Свод 2023 БП'!E121</f>
        <v>0</v>
      </c>
      <c r="F121" s="75">
        <f>'АПУ профилактика 17-23'!D122+'АПУ профилактика 17-23'!N122+'АПУ неотл.пом. 17-23'!D121+'АПУ обращения 17-23'!D121+'ОДИ ПГГ Пр.17-23'!D121+'ОДИ МЗ РБ 17-23'!D121+'ФАП (17-23)'!D121+'Тестирование на грипп 13-23'!D121</f>
        <v>3824693</v>
      </c>
      <c r="G121" s="75"/>
      <c r="H121" s="75">
        <f>' СМП (17-23)'!D121</f>
        <v>0</v>
      </c>
      <c r="I121" s="75">
        <f>'Гемодиализ (пр.17-23)'!D121</f>
        <v>0</v>
      </c>
      <c r="J121" s="75">
        <f>'Мед.реаб.(АПУ,ДС,КС) 17-23'!D121</f>
        <v>0</v>
      </c>
      <c r="K121" s="75">
        <f t="shared" si="7"/>
        <v>3824693</v>
      </c>
      <c r="L121" s="75">
        <v>0</v>
      </c>
      <c r="M121" s="117"/>
      <c r="N121" s="75">
        <f t="shared" si="5"/>
        <v>3824693</v>
      </c>
    </row>
    <row r="122" spans="1:14" s="1" customFormat="1" x14ac:dyDescent="0.2">
      <c r="A122" s="25">
        <v>109</v>
      </c>
      <c r="B122" s="26" t="s">
        <v>189</v>
      </c>
      <c r="C122" s="10" t="s">
        <v>190</v>
      </c>
      <c r="D122" s="75">
        <f>КС!D122</f>
        <v>0</v>
      </c>
      <c r="E122" s="75">
        <f>'Свод 2023 БП'!E122</f>
        <v>25193314</v>
      </c>
      <c r="F122" s="75">
        <f>'АПУ профилактика 17-23'!D123+'АПУ профилактика 17-23'!N123+'АПУ неотл.пом. 17-23'!D122+'АПУ обращения 17-23'!D122+'ОДИ ПГГ Пр.17-23'!D122+'ОДИ МЗ РБ 17-23'!D122+'ФАП (17-23)'!D122+'Тестирование на грипп 13-23'!D122</f>
        <v>4974934</v>
      </c>
      <c r="G122" s="75"/>
      <c r="H122" s="75">
        <f>' СМП (17-23)'!D122</f>
        <v>0</v>
      </c>
      <c r="I122" s="75">
        <f>'Гемодиализ (пр.17-23)'!D122</f>
        <v>753402622</v>
      </c>
      <c r="J122" s="75">
        <f>'Мед.реаб.(АПУ,ДС,КС) 17-23'!D122</f>
        <v>0</v>
      </c>
      <c r="K122" s="75">
        <f t="shared" si="7"/>
        <v>783570870</v>
      </c>
      <c r="L122" s="75">
        <v>0</v>
      </c>
      <c r="M122" s="117"/>
      <c r="N122" s="75">
        <f t="shared" si="5"/>
        <v>783570870</v>
      </c>
    </row>
    <row r="123" spans="1:14" s="1" customFormat="1" x14ac:dyDescent="0.2">
      <c r="A123" s="25">
        <v>110</v>
      </c>
      <c r="B123" s="18" t="s">
        <v>191</v>
      </c>
      <c r="C123" s="16" t="s">
        <v>192</v>
      </c>
      <c r="D123" s="75">
        <f>КС!D123</f>
        <v>0</v>
      </c>
      <c r="E123" s="75">
        <f>'Свод 2023 БП'!E123</f>
        <v>0</v>
      </c>
      <c r="F123" s="75">
        <f>'АПУ профилактика 17-23'!D124+'АПУ профилактика 17-23'!N124+'АПУ неотл.пом. 17-23'!D123+'АПУ обращения 17-23'!D123+'ОДИ ПГГ Пр.17-23'!D123+'ОДИ МЗ РБ 17-23'!D123+'ФАП (17-23)'!D123+'Тестирование на грипп 13-23'!D123</f>
        <v>73084935</v>
      </c>
      <c r="G123" s="75"/>
      <c r="H123" s="75">
        <f>' СМП (17-23)'!D123</f>
        <v>0</v>
      </c>
      <c r="I123" s="75">
        <f>'Гемодиализ (пр.17-23)'!D123</f>
        <v>0</v>
      </c>
      <c r="J123" s="75">
        <f>'Мед.реаб.(АПУ,ДС,КС) 17-23'!D123</f>
        <v>0</v>
      </c>
      <c r="K123" s="75">
        <f t="shared" si="7"/>
        <v>73084935</v>
      </c>
      <c r="L123" s="75">
        <v>0</v>
      </c>
      <c r="M123" s="117"/>
      <c r="N123" s="75">
        <f t="shared" si="5"/>
        <v>73084935</v>
      </c>
    </row>
    <row r="124" spans="1:14" s="1" customFormat="1" x14ac:dyDescent="0.2">
      <c r="A124" s="25">
        <v>111</v>
      </c>
      <c r="B124" s="18" t="s">
        <v>276</v>
      </c>
      <c r="C124" s="16" t="s">
        <v>252</v>
      </c>
      <c r="D124" s="75">
        <f>КС!D124</f>
        <v>0</v>
      </c>
      <c r="E124" s="75">
        <f>'Свод 2023 БП'!E124</f>
        <v>0</v>
      </c>
      <c r="F124" s="75">
        <f>'АПУ профилактика 17-23'!D125+'АПУ профилактика 17-23'!N125+'АПУ неотл.пом. 17-23'!D124+'АПУ обращения 17-23'!D124+'ОДИ ПГГ Пр.17-23'!D124+'ОДИ МЗ РБ 17-23'!D124+'ФАП (17-23)'!D124+'Тестирование на грипп 13-23'!D124</f>
        <v>260002</v>
      </c>
      <c r="G124" s="75"/>
      <c r="H124" s="75">
        <f>' СМП (17-23)'!D124</f>
        <v>0</v>
      </c>
      <c r="I124" s="75">
        <f>'Гемодиализ (пр.17-23)'!D124</f>
        <v>0</v>
      </c>
      <c r="J124" s="75">
        <f>'Мед.реаб.(АПУ,ДС,КС) 17-23'!D124</f>
        <v>0</v>
      </c>
      <c r="K124" s="75">
        <f t="shared" si="7"/>
        <v>260002</v>
      </c>
      <c r="L124" s="75">
        <v>0</v>
      </c>
      <c r="M124" s="117"/>
      <c r="N124" s="75">
        <f t="shared" si="5"/>
        <v>260002</v>
      </c>
    </row>
    <row r="125" spans="1:14" s="1" customFormat="1" x14ac:dyDescent="0.2">
      <c r="A125" s="25">
        <v>112</v>
      </c>
      <c r="B125" s="14" t="s">
        <v>193</v>
      </c>
      <c r="C125" s="10" t="s">
        <v>194</v>
      </c>
      <c r="D125" s="75">
        <f>КС!D125</f>
        <v>215238475</v>
      </c>
      <c r="E125" s="75">
        <f>'Свод 2023 БП'!E125</f>
        <v>55637018</v>
      </c>
      <c r="F125" s="75">
        <f>'АПУ профилактика 17-23'!D126+'АПУ профилактика 17-23'!N126+'АПУ неотл.пом. 17-23'!D125+'АПУ обращения 17-23'!D125+'ОДИ ПГГ Пр.17-23'!D125+'ОДИ МЗ РБ 17-23'!D125+'ФАП (17-23)'!D125+'Тестирование на грипп 13-23'!D125</f>
        <v>9254647</v>
      </c>
      <c r="G125" s="75"/>
      <c r="H125" s="75">
        <f>' СМП (17-23)'!D125</f>
        <v>0</v>
      </c>
      <c r="I125" s="75">
        <f>'Гемодиализ (пр.17-23)'!D125</f>
        <v>0</v>
      </c>
      <c r="J125" s="75">
        <f>'Мед.реаб.(АПУ,ДС,КС) 17-23'!D125</f>
        <v>0</v>
      </c>
      <c r="K125" s="75">
        <f t="shared" si="7"/>
        <v>280130140</v>
      </c>
      <c r="L125" s="75">
        <v>0</v>
      </c>
      <c r="M125" s="117"/>
      <c r="N125" s="75">
        <f t="shared" si="5"/>
        <v>280130140</v>
      </c>
    </row>
    <row r="126" spans="1:14" s="1" customFormat="1" ht="11.25" customHeight="1" x14ac:dyDescent="0.2">
      <c r="A126" s="25">
        <v>113</v>
      </c>
      <c r="B126" s="26" t="s">
        <v>195</v>
      </c>
      <c r="C126" s="10" t="s">
        <v>196</v>
      </c>
      <c r="D126" s="75">
        <f>КС!D126</f>
        <v>0</v>
      </c>
      <c r="E126" s="75">
        <f>'Свод 2023 БП'!E126</f>
        <v>0</v>
      </c>
      <c r="F126" s="75">
        <f>'АПУ профилактика 17-23'!D127+'АПУ профилактика 17-23'!N127+'АПУ неотл.пом. 17-23'!D126+'АПУ обращения 17-23'!D126+'ОДИ ПГГ Пр.17-23'!D126+'ОДИ МЗ РБ 17-23'!D126+'ФАП (17-23)'!D126+'Тестирование на грипп 13-23'!D126</f>
        <v>25889</v>
      </c>
      <c r="G126" s="75"/>
      <c r="H126" s="75">
        <f>' СМП (17-23)'!D126</f>
        <v>0</v>
      </c>
      <c r="I126" s="75">
        <f>'Гемодиализ (пр.17-23)'!D126</f>
        <v>0</v>
      </c>
      <c r="J126" s="75">
        <f>'Мед.реаб.(АПУ,ДС,КС) 17-23'!D126</f>
        <v>0</v>
      </c>
      <c r="K126" s="75">
        <f t="shared" si="7"/>
        <v>25889</v>
      </c>
      <c r="L126" s="75">
        <v>0</v>
      </c>
      <c r="M126" s="117"/>
      <c r="N126" s="75">
        <f t="shared" si="5"/>
        <v>25889</v>
      </c>
    </row>
    <row r="127" spans="1:14" s="1" customFormat="1" x14ac:dyDescent="0.2">
      <c r="A127" s="25">
        <v>114</v>
      </c>
      <c r="B127" s="12" t="s">
        <v>197</v>
      </c>
      <c r="C127" s="19" t="s">
        <v>198</v>
      </c>
      <c r="D127" s="75">
        <f>КС!D127</f>
        <v>0</v>
      </c>
      <c r="E127" s="75">
        <f>'Свод 2023 БП'!E127</f>
        <v>21161493</v>
      </c>
      <c r="F127" s="75">
        <f>'АПУ профилактика 17-23'!D128+'АПУ профилактика 17-23'!N128+'АПУ неотл.пом. 17-23'!D127+'АПУ обращения 17-23'!D127+'ОДИ ПГГ Пр.17-23'!D127+'ОДИ МЗ РБ 17-23'!D127+'ФАП (17-23)'!D127+'Тестирование на грипп 13-23'!D127</f>
        <v>0</v>
      </c>
      <c r="G127" s="75"/>
      <c r="H127" s="75">
        <f>' СМП (17-23)'!D127</f>
        <v>0</v>
      </c>
      <c r="I127" s="75">
        <f>'Гемодиализ (пр.17-23)'!D127</f>
        <v>0</v>
      </c>
      <c r="J127" s="75">
        <f>'Мед.реаб.(АПУ,ДС,КС) 17-23'!D127</f>
        <v>0</v>
      </c>
      <c r="K127" s="75">
        <f t="shared" si="7"/>
        <v>21161493</v>
      </c>
      <c r="L127" s="75">
        <v>0</v>
      </c>
      <c r="M127" s="117"/>
      <c r="N127" s="75">
        <f t="shared" si="5"/>
        <v>21161493</v>
      </c>
    </row>
    <row r="128" spans="1:14" s="1" customFormat="1" x14ac:dyDescent="0.2">
      <c r="A128" s="25">
        <v>115</v>
      </c>
      <c r="B128" s="26" t="s">
        <v>199</v>
      </c>
      <c r="C128" s="10" t="s">
        <v>290</v>
      </c>
      <c r="D128" s="75">
        <f>КС!D128</f>
        <v>18021816</v>
      </c>
      <c r="E128" s="75">
        <f>'Свод 2023 БП'!E128</f>
        <v>262040</v>
      </c>
      <c r="F128" s="75">
        <f>'АПУ профилактика 17-23'!D129+'АПУ профилактика 17-23'!N129+'АПУ неотл.пом. 17-23'!D128+'АПУ обращения 17-23'!D128+'ОДИ ПГГ Пр.17-23'!D128+'ОДИ МЗ РБ 17-23'!D128+'ФАП (17-23)'!D128+'Тестирование на грипп 13-23'!D128</f>
        <v>4706734</v>
      </c>
      <c r="G128" s="75"/>
      <c r="H128" s="75">
        <f>' СМП (17-23)'!D128</f>
        <v>0</v>
      </c>
      <c r="I128" s="75">
        <f>'Гемодиализ (пр.17-23)'!D128</f>
        <v>0</v>
      </c>
      <c r="J128" s="75">
        <f>'Мед.реаб.(АПУ,ДС,КС) 17-23'!D128</f>
        <v>0</v>
      </c>
      <c r="K128" s="75">
        <f t="shared" si="7"/>
        <v>22990590</v>
      </c>
      <c r="L128" s="75">
        <v>0</v>
      </c>
      <c r="M128" s="117"/>
      <c r="N128" s="75">
        <f t="shared" si="5"/>
        <v>22990590</v>
      </c>
    </row>
    <row r="129" spans="1:14" s="1" customFormat="1" ht="14.25" customHeight="1" x14ac:dyDescent="0.2">
      <c r="A129" s="25">
        <v>116</v>
      </c>
      <c r="B129" s="14" t="s">
        <v>200</v>
      </c>
      <c r="C129" s="10" t="s">
        <v>277</v>
      </c>
      <c r="D129" s="75">
        <f>КС!D129</f>
        <v>0</v>
      </c>
      <c r="E129" s="75">
        <f>'Свод 2023 БП'!E129</f>
        <v>130088</v>
      </c>
      <c r="F129" s="75">
        <f>'АПУ профилактика 17-23'!D130+'АПУ профилактика 17-23'!N130+'АПУ неотл.пом. 17-23'!D129+'АПУ обращения 17-23'!D129+'ОДИ ПГГ Пр.17-23'!D129+'ОДИ МЗ РБ 17-23'!D129+'ФАП (17-23)'!D129+'Тестирование на грипп 13-23'!D129</f>
        <v>5747601</v>
      </c>
      <c r="G129" s="75"/>
      <c r="H129" s="75">
        <f>' СМП (17-23)'!D129</f>
        <v>0</v>
      </c>
      <c r="I129" s="75">
        <f>'Гемодиализ (пр.17-23)'!D129</f>
        <v>0</v>
      </c>
      <c r="J129" s="75">
        <f>'Мед.реаб.(АПУ,ДС,КС) 17-23'!D129</f>
        <v>0</v>
      </c>
      <c r="K129" s="75">
        <f t="shared" si="7"/>
        <v>5877689</v>
      </c>
      <c r="L129" s="75">
        <v>0</v>
      </c>
      <c r="M129" s="117"/>
      <c r="N129" s="75">
        <f t="shared" si="5"/>
        <v>5877689</v>
      </c>
    </row>
    <row r="130" spans="1:14" s="1" customFormat="1" x14ac:dyDescent="0.2">
      <c r="A130" s="25">
        <v>117</v>
      </c>
      <c r="B130" s="14" t="s">
        <v>201</v>
      </c>
      <c r="C130" s="10" t="s">
        <v>202</v>
      </c>
      <c r="D130" s="75">
        <f>КС!D130</f>
        <v>0</v>
      </c>
      <c r="E130" s="75">
        <f>'Свод 2023 БП'!E130</f>
        <v>0</v>
      </c>
      <c r="F130" s="75">
        <f>'АПУ профилактика 17-23'!D131+'АПУ профилактика 17-23'!N131+'АПУ неотл.пом. 17-23'!D130+'АПУ обращения 17-23'!D130+'ОДИ ПГГ Пр.17-23'!D130+'ОДИ МЗ РБ 17-23'!D130+'ФАП (17-23)'!D130+'Тестирование на грипп 13-23'!D130</f>
        <v>0</v>
      </c>
      <c r="G130" s="75"/>
      <c r="H130" s="75">
        <f>' СМП (17-23)'!D130</f>
        <v>0</v>
      </c>
      <c r="I130" s="75">
        <f>'Гемодиализ (пр.17-23)'!D130</f>
        <v>0</v>
      </c>
      <c r="J130" s="75">
        <f>'Мед.реаб.(АПУ,ДС,КС) 17-23'!D130</f>
        <v>0</v>
      </c>
      <c r="K130" s="75">
        <f t="shared" si="7"/>
        <v>0</v>
      </c>
      <c r="L130" s="75">
        <v>72635774.399999991</v>
      </c>
      <c r="M130" s="117"/>
      <c r="N130" s="75">
        <f t="shared" si="5"/>
        <v>72635774.399999991</v>
      </c>
    </row>
    <row r="131" spans="1:14" s="1" customFormat="1" x14ac:dyDescent="0.2">
      <c r="A131" s="25">
        <v>118</v>
      </c>
      <c r="B131" s="14" t="s">
        <v>203</v>
      </c>
      <c r="C131" s="10" t="s">
        <v>204</v>
      </c>
      <c r="D131" s="75">
        <f>КС!D131</f>
        <v>0</v>
      </c>
      <c r="E131" s="75">
        <f>'Свод 2023 БП'!E131</f>
        <v>0</v>
      </c>
      <c r="F131" s="75">
        <f>'АПУ профилактика 17-23'!D132+'АПУ профилактика 17-23'!N132+'АПУ неотл.пом. 17-23'!D131+'АПУ обращения 17-23'!D131+'ОДИ ПГГ Пр.17-23'!D131+'ОДИ МЗ РБ 17-23'!D131+'ФАП (17-23)'!D131+'Тестирование на грипп 13-23'!D131</f>
        <v>0</v>
      </c>
      <c r="G131" s="75"/>
      <c r="H131" s="75">
        <f>' СМП (17-23)'!D131</f>
        <v>0</v>
      </c>
      <c r="I131" s="75">
        <f>'Гемодиализ (пр.17-23)'!D131</f>
        <v>0</v>
      </c>
      <c r="J131" s="75">
        <f>'Мед.реаб.(АПУ,ДС,КС) 17-23'!D131</f>
        <v>0</v>
      </c>
      <c r="K131" s="75">
        <f t="shared" si="7"/>
        <v>0</v>
      </c>
      <c r="L131" s="75">
        <v>42896783.159999996</v>
      </c>
      <c r="M131" s="117"/>
      <c r="N131" s="75">
        <f t="shared" si="5"/>
        <v>42896783.159999996</v>
      </c>
    </row>
    <row r="132" spans="1:14" s="1" customFormat="1" x14ac:dyDescent="0.2">
      <c r="A132" s="25">
        <v>119</v>
      </c>
      <c r="B132" s="12" t="s">
        <v>205</v>
      </c>
      <c r="C132" s="10" t="s">
        <v>206</v>
      </c>
      <c r="D132" s="75">
        <f>КС!D132</f>
        <v>0</v>
      </c>
      <c r="E132" s="75">
        <f>'Свод 2023 БП'!E132</f>
        <v>0</v>
      </c>
      <c r="F132" s="75">
        <f>'АПУ профилактика 17-23'!D133+'АПУ профилактика 17-23'!N133+'АПУ неотл.пом. 17-23'!D132+'АПУ обращения 17-23'!D132+'ОДИ ПГГ Пр.17-23'!D132+'ОДИ МЗ РБ 17-23'!D132+'ФАП (17-23)'!D132+'Тестирование на грипп 13-23'!D132</f>
        <v>236553</v>
      </c>
      <c r="G132" s="75"/>
      <c r="H132" s="75">
        <f>' СМП (17-23)'!D132</f>
        <v>0</v>
      </c>
      <c r="I132" s="75">
        <f>'Гемодиализ (пр.17-23)'!D132</f>
        <v>34990278</v>
      </c>
      <c r="J132" s="75">
        <f>'Мед.реаб.(АПУ,ДС,КС) 17-23'!D132</f>
        <v>0</v>
      </c>
      <c r="K132" s="75">
        <f t="shared" si="7"/>
        <v>35226831</v>
      </c>
      <c r="L132" s="75">
        <v>0</v>
      </c>
      <c r="M132" s="117"/>
      <c r="N132" s="75">
        <f t="shared" si="5"/>
        <v>35226831</v>
      </c>
    </row>
    <row r="133" spans="1:14" s="1" customFormat="1" ht="13.5" customHeight="1" x14ac:dyDescent="0.2">
      <c r="A133" s="25">
        <v>120</v>
      </c>
      <c r="B133" s="14" t="s">
        <v>207</v>
      </c>
      <c r="C133" s="10" t="s">
        <v>208</v>
      </c>
      <c r="D133" s="75">
        <f>КС!D133</f>
        <v>0</v>
      </c>
      <c r="E133" s="75">
        <f>'Свод 2023 БП'!E133</f>
        <v>44058065</v>
      </c>
      <c r="F133" s="75">
        <f>'АПУ профилактика 17-23'!D134+'АПУ профилактика 17-23'!N134+'АПУ неотл.пом. 17-23'!D133+'АПУ обращения 17-23'!D133+'ОДИ ПГГ Пр.17-23'!D133+'ОДИ МЗ РБ 17-23'!D133+'ФАП (17-23)'!D133+'Тестирование на грипп 13-23'!D133</f>
        <v>0</v>
      </c>
      <c r="G133" s="75"/>
      <c r="H133" s="75">
        <f>' СМП (17-23)'!D133</f>
        <v>0</v>
      </c>
      <c r="I133" s="75">
        <f>'Гемодиализ (пр.17-23)'!D133</f>
        <v>0</v>
      </c>
      <c r="J133" s="75">
        <f>'Мед.реаб.(АПУ,ДС,КС) 17-23'!D133</f>
        <v>0</v>
      </c>
      <c r="K133" s="75">
        <f t="shared" si="7"/>
        <v>44058065</v>
      </c>
      <c r="L133" s="75">
        <v>0</v>
      </c>
      <c r="M133" s="117"/>
      <c r="N133" s="75">
        <f t="shared" si="5"/>
        <v>44058065</v>
      </c>
    </row>
    <row r="134" spans="1:14" s="1" customFormat="1" x14ac:dyDescent="0.2">
      <c r="A134" s="25">
        <v>121</v>
      </c>
      <c r="B134" s="26" t="s">
        <v>209</v>
      </c>
      <c r="C134" s="10" t="s">
        <v>210</v>
      </c>
      <c r="D134" s="75">
        <f>КС!D134</f>
        <v>0</v>
      </c>
      <c r="E134" s="75">
        <f>'Свод 2023 БП'!E134</f>
        <v>0</v>
      </c>
      <c r="F134" s="75">
        <f>'АПУ профилактика 17-23'!D135+'АПУ профилактика 17-23'!N135+'АПУ неотл.пом. 17-23'!D134+'АПУ обращения 17-23'!D134+'ОДИ ПГГ Пр.17-23'!D134+'ОДИ МЗ РБ 17-23'!D134+'ФАП (17-23)'!D134+'Тестирование на грипп 13-23'!D134</f>
        <v>1658766</v>
      </c>
      <c r="G134" s="75"/>
      <c r="H134" s="75">
        <f>' СМП (17-23)'!D134</f>
        <v>0</v>
      </c>
      <c r="I134" s="75">
        <f>'Гемодиализ (пр.17-23)'!D134</f>
        <v>242654769</v>
      </c>
      <c r="J134" s="75">
        <f>'Мед.реаб.(АПУ,ДС,КС) 17-23'!D134</f>
        <v>0</v>
      </c>
      <c r="K134" s="75">
        <f t="shared" si="7"/>
        <v>244313535</v>
      </c>
      <c r="L134" s="75">
        <v>0</v>
      </c>
      <c r="M134" s="117"/>
      <c r="N134" s="75">
        <f t="shared" si="5"/>
        <v>244313535</v>
      </c>
    </row>
    <row r="135" spans="1:14" s="1" customFormat="1" ht="24" x14ac:dyDescent="0.2">
      <c r="A135" s="25">
        <v>122</v>
      </c>
      <c r="B135" s="26" t="s">
        <v>211</v>
      </c>
      <c r="C135" s="78" t="s">
        <v>377</v>
      </c>
      <c r="D135" s="75">
        <f>КС!D135</f>
        <v>0</v>
      </c>
      <c r="E135" s="75">
        <f>'Свод 2023 БП'!E135</f>
        <v>172562</v>
      </c>
      <c r="F135" s="75">
        <f>'АПУ профилактика 17-23'!D136+'АПУ профилактика 17-23'!N136+'АПУ неотл.пом. 17-23'!D135+'АПУ обращения 17-23'!D135+'ОДИ ПГГ Пр.17-23'!D135+'ОДИ МЗ РБ 17-23'!D135+'ФАП (17-23)'!D135+'Тестирование на грипп 13-23'!D135</f>
        <v>0</v>
      </c>
      <c r="G135" s="75"/>
      <c r="H135" s="75">
        <f>' СМП (17-23)'!D135</f>
        <v>0</v>
      </c>
      <c r="I135" s="75">
        <f>'Гемодиализ (пр.17-23)'!D135</f>
        <v>0</v>
      </c>
      <c r="J135" s="75">
        <f>'Мед.реаб.(АПУ,ДС,КС) 17-23'!D135</f>
        <v>0</v>
      </c>
      <c r="K135" s="75">
        <f t="shared" si="7"/>
        <v>172562</v>
      </c>
      <c r="L135" s="75">
        <v>0</v>
      </c>
      <c r="M135" s="117"/>
      <c r="N135" s="75">
        <f t="shared" ref="N135:N154" si="8">K135+L135+M135</f>
        <v>172562</v>
      </c>
    </row>
    <row r="136" spans="1:14" s="1" customFormat="1" x14ac:dyDescent="0.2">
      <c r="A136" s="25">
        <v>123</v>
      </c>
      <c r="B136" s="26" t="s">
        <v>212</v>
      </c>
      <c r="C136" s="10" t="s">
        <v>249</v>
      </c>
      <c r="D136" s="75">
        <f>КС!D136</f>
        <v>2143641190</v>
      </c>
      <c r="E136" s="75">
        <f>'Свод 2023 БП'!E136</f>
        <v>46786282</v>
      </c>
      <c r="F136" s="75">
        <f>'АПУ профилактика 17-23'!D137+'АПУ профилактика 17-23'!N137+'АПУ неотл.пом. 17-23'!D136+'АПУ обращения 17-23'!D136+'ОДИ ПГГ Пр.17-23'!D136+'ОДИ МЗ РБ 17-23'!D136+'ФАП (17-23)'!D136+'Тестирование на грипп 13-23'!D136</f>
        <v>245266953</v>
      </c>
      <c r="G136" s="75"/>
      <c r="H136" s="75">
        <f>' СМП (17-23)'!D136</f>
        <v>0</v>
      </c>
      <c r="I136" s="75">
        <f>'Гемодиализ (пр.17-23)'!D136</f>
        <v>22530568</v>
      </c>
      <c r="J136" s="75">
        <f>'Мед.реаб.(АПУ,ДС,КС) 17-23'!D136</f>
        <v>93657473</v>
      </c>
      <c r="K136" s="75">
        <f t="shared" si="7"/>
        <v>2551882466</v>
      </c>
      <c r="L136" s="75">
        <v>0</v>
      </c>
      <c r="M136" s="117"/>
      <c r="N136" s="75">
        <f t="shared" si="8"/>
        <v>2551882466</v>
      </c>
    </row>
    <row r="137" spans="1:14" s="1" customFormat="1" ht="10.5" customHeight="1" x14ac:dyDescent="0.2">
      <c r="A137" s="25">
        <v>124</v>
      </c>
      <c r="B137" s="26" t="s">
        <v>213</v>
      </c>
      <c r="C137" s="10" t="s">
        <v>214</v>
      </c>
      <c r="D137" s="75">
        <f>КС!D137</f>
        <v>3121527250</v>
      </c>
      <c r="E137" s="75">
        <f>'Свод 2023 БП'!E137</f>
        <v>3673043928</v>
      </c>
      <c r="F137" s="75">
        <f>'АПУ профилактика 17-23'!D138+'АПУ профилактика 17-23'!N138+'АПУ неотл.пом. 17-23'!D137+'АПУ обращения 17-23'!D137+'ОДИ ПГГ Пр.17-23'!D137+'ОДИ МЗ РБ 17-23'!D137+'ФАП (17-23)'!D137+'Тестирование на грипп 13-23'!D137</f>
        <v>554990919</v>
      </c>
      <c r="G137" s="75"/>
      <c r="H137" s="75">
        <f>' СМП (17-23)'!D137</f>
        <v>0</v>
      </c>
      <c r="I137" s="75">
        <f>'Гемодиализ (пр.17-23)'!D137</f>
        <v>0</v>
      </c>
      <c r="J137" s="75">
        <f>'Мед.реаб.(АПУ,ДС,КС) 17-23'!D137</f>
        <v>13609500</v>
      </c>
      <c r="K137" s="75">
        <f t="shared" si="7"/>
        <v>7363171597</v>
      </c>
      <c r="L137" s="75">
        <v>34965073.850000001</v>
      </c>
      <c r="M137" s="117"/>
      <c r="N137" s="75">
        <f t="shared" si="8"/>
        <v>7398136670.8500004</v>
      </c>
    </row>
    <row r="138" spans="1:14" s="1" customFormat="1" x14ac:dyDescent="0.2">
      <c r="A138" s="25">
        <v>125</v>
      </c>
      <c r="B138" s="26" t="s">
        <v>215</v>
      </c>
      <c r="C138" s="10" t="s">
        <v>42</v>
      </c>
      <c r="D138" s="75">
        <f>КС!D138</f>
        <v>1262504208</v>
      </c>
      <c r="E138" s="75">
        <f>'Свод 2023 БП'!E138</f>
        <v>4485158</v>
      </c>
      <c r="F138" s="75">
        <f>'АПУ профилактика 17-23'!D139+'АПУ профилактика 17-23'!N139+'АПУ неотл.пом. 17-23'!D138+'АПУ обращения 17-23'!D138+'ОДИ ПГГ Пр.17-23'!D138+'ОДИ МЗ РБ 17-23'!D138+'ФАП (17-23)'!D138+'Тестирование на грипп 13-23'!D138</f>
        <v>58254829</v>
      </c>
      <c r="G138" s="75"/>
      <c r="H138" s="75">
        <f>' СМП (17-23)'!D138</f>
        <v>0</v>
      </c>
      <c r="I138" s="75">
        <f>'Гемодиализ (пр.17-23)'!D138</f>
        <v>2760370</v>
      </c>
      <c r="J138" s="75">
        <f>'Мед.реаб.(АПУ,ДС,КС) 17-23'!D138</f>
        <v>33095214</v>
      </c>
      <c r="K138" s="75">
        <f t="shared" si="7"/>
        <v>1361099779</v>
      </c>
      <c r="L138" s="75">
        <v>0</v>
      </c>
      <c r="M138" s="117"/>
      <c r="N138" s="75">
        <f t="shared" si="8"/>
        <v>1361099779</v>
      </c>
    </row>
    <row r="139" spans="1:14" s="1" customFormat="1" x14ac:dyDescent="0.2">
      <c r="A139" s="25">
        <v>126</v>
      </c>
      <c r="B139" s="12" t="s">
        <v>216</v>
      </c>
      <c r="C139" s="10" t="s">
        <v>48</v>
      </c>
      <c r="D139" s="75">
        <f>КС!D139</f>
        <v>1070156033</v>
      </c>
      <c r="E139" s="75">
        <f>'Свод 2023 БП'!E139</f>
        <v>62519169</v>
      </c>
      <c r="F139" s="75">
        <f>'АПУ профилактика 17-23'!D140+'АПУ профилактика 17-23'!N140+'АПУ неотл.пом. 17-23'!D139+'АПУ обращения 17-23'!D139+'ОДИ ПГГ Пр.17-23'!D139+'ОДИ МЗ РБ 17-23'!D139+'ФАП (17-23)'!D139+'Тестирование на грипп 13-23'!D139</f>
        <v>101582753</v>
      </c>
      <c r="G139" s="75"/>
      <c r="H139" s="75">
        <f>' СМП (17-23)'!D139</f>
        <v>0</v>
      </c>
      <c r="I139" s="75">
        <f>'Гемодиализ (пр.17-23)'!D139</f>
        <v>23509240</v>
      </c>
      <c r="J139" s="75">
        <f>'Мед.реаб.(АПУ,ДС,КС) 17-23'!D139</f>
        <v>66052376</v>
      </c>
      <c r="K139" s="75">
        <f t="shared" ref="K139:K153" si="9">D139+E139+F139+H139+I139+J139</f>
        <v>1323819571</v>
      </c>
      <c r="L139" s="75">
        <v>3940627.25</v>
      </c>
      <c r="M139" s="117"/>
      <c r="N139" s="75">
        <f t="shared" si="8"/>
        <v>1327760198.25</v>
      </c>
    </row>
    <row r="140" spans="1:14" s="1" customFormat="1" x14ac:dyDescent="0.2">
      <c r="A140" s="25">
        <v>127</v>
      </c>
      <c r="B140" s="12" t="s">
        <v>217</v>
      </c>
      <c r="C140" s="10" t="s">
        <v>253</v>
      </c>
      <c r="D140" s="75">
        <f>КС!D140</f>
        <v>317676247</v>
      </c>
      <c r="E140" s="75">
        <f>'Свод 2023 БП'!E140</f>
        <v>41458652</v>
      </c>
      <c r="F140" s="75">
        <f>'АПУ профилактика 17-23'!D141+'АПУ профилактика 17-23'!N141+'АПУ неотл.пом. 17-23'!D140+'АПУ обращения 17-23'!D140+'ОДИ ПГГ Пр.17-23'!D140+'ОДИ МЗ РБ 17-23'!D140+'ФАП (17-23)'!D140+'Тестирование на грипп 13-23'!D140</f>
        <v>100644942</v>
      </c>
      <c r="G140" s="75"/>
      <c r="H140" s="75">
        <f>' СМП (17-23)'!D140</f>
        <v>0</v>
      </c>
      <c r="I140" s="75">
        <f>'Гемодиализ (пр.17-23)'!D140</f>
        <v>0</v>
      </c>
      <c r="J140" s="75">
        <f>'Мед.реаб.(АПУ,ДС,КС) 17-23'!D140</f>
        <v>0</v>
      </c>
      <c r="K140" s="75">
        <f t="shared" si="9"/>
        <v>459779841</v>
      </c>
      <c r="L140" s="75">
        <v>112081539.12</v>
      </c>
      <c r="M140" s="117"/>
      <c r="N140" s="75">
        <f t="shared" si="8"/>
        <v>571861380.12</v>
      </c>
    </row>
    <row r="141" spans="1:14" s="1" customFormat="1" x14ac:dyDescent="0.2">
      <c r="A141" s="25">
        <v>128</v>
      </c>
      <c r="B141" s="12" t="s">
        <v>218</v>
      </c>
      <c r="C141" s="10" t="s">
        <v>50</v>
      </c>
      <c r="D141" s="75">
        <f>КС!D141</f>
        <v>1096571508</v>
      </c>
      <c r="E141" s="75">
        <f>'Свод 2023 БП'!E141</f>
        <v>27091232</v>
      </c>
      <c r="F141" s="75">
        <f>'АПУ профилактика 17-23'!D142+'АПУ профилактика 17-23'!N142+'АПУ неотл.пом. 17-23'!D141+'АПУ обращения 17-23'!D141+'ОДИ ПГГ Пр.17-23'!D141+'ОДИ МЗ РБ 17-23'!D141+'ФАП (17-23)'!D141+'Тестирование на грипп 13-23'!D141</f>
        <v>91027331</v>
      </c>
      <c r="G141" s="75"/>
      <c r="H141" s="75">
        <f>' СМП (17-23)'!D141</f>
        <v>0</v>
      </c>
      <c r="I141" s="75">
        <f>'Гемодиализ (пр.17-23)'!D141</f>
        <v>0</v>
      </c>
      <c r="J141" s="75">
        <f>'Мед.реаб.(АПУ,ДС,КС) 17-23'!D141</f>
        <v>0</v>
      </c>
      <c r="K141" s="75">
        <f t="shared" si="9"/>
        <v>1214690071</v>
      </c>
      <c r="L141" s="75">
        <v>0</v>
      </c>
      <c r="M141" s="117"/>
      <c r="N141" s="75">
        <f t="shared" si="8"/>
        <v>1214690071</v>
      </c>
    </row>
    <row r="142" spans="1:14" s="1" customFormat="1" x14ac:dyDescent="0.2">
      <c r="A142" s="25">
        <v>129</v>
      </c>
      <c r="B142" s="26" t="s">
        <v>219</v>
      </c>
      <c r="C142" s="10" t="s">
        <v>49</v>
      </c>
      <c r="D142" s="75">
        <f>КС!D142</f>
        <v>0</v>
      </c>
      <c r="E142" s="75">
        <f>'Свод 2023 БП'!E142</f>
        <v>88907162</v>
      </c>
      <c r="F142" s="75">
        <f>'АПУ профилактика 17-23'!D143+'АПУ профилактика 17-23'!N143+'АПУ неотл.пом. 17-23'!D142+'АПУ обращения 17-23'!D142+'ОДИ ПГГ Пр.17-23'!D142+'ОДИ МЗ РБ 17-23'!D142+'ФАП (17-23)'!D142+'Тестирование на грипп 13-23'!D142</f>
        <v>130620770</v>
      </c>
      <c r="G142" s="75"/>
      <c r="H142" s="75">
        <f>' СМП (17-23)'!D142</f>
        <v>0</v>
      </c>
      <c r="I142" s="75">
        <f>'Гемодиализ (пр.17-23)'!D142</f>
        <v>0</v>
      </c>
      <c r="J142" s="75">
        <f>'Мед.реаб.(АПУ,ДС,КС) 17-23'!D142</f>
        <v>0</v>
      </c>
      <c r="K142" s="75">
        <f t="shared" si="9"/>
        <v>219527932</v>
      </c>
      <c r="L142" s="75">
        <v>0</v>
      </c>
      <c r="M142" s="117"/>
      <c r="N142" s="75">
        <f t="shared" si="8"/>
        <v>219527932</v>
      </c>
    </row>
    <row r="143" spans="1:14" s="1" customFormat="1" x14ac:dyDescent="0.2">
      <c r="A143" s="25">
        <v>130</v>
      </c>
      <c r="B143" s="26" t="s">
        <v>220</v>
      </c>
      <c r="C143" s="10" t="s">
        <v>221</v>
      </c>
      <c r="D143" s="75">
        <f>КС!D143</f>
        <v>0</v>
      </c>
      <c r="E143" s="75">
        <f>'Свод 2023 БП'!E143</f>
        <v>0</v>
      </c>
      <c r="F143" s="75">
        <f>'АПУ профилактика 17-23'!D144+'АПУ профилактика 17-23'!N144+'АПУ неотл.пом. 17-23'!D143+'АПУ обращения 17-23'!D143+'ОДИ ПГГ Пр.17-23'!D143+'ОДИ МЗ РБ 17-23'!D143+'ФАП (17-23)'!D143+'Тестирование на грипп 13-23'!D143</f>
        <v>14398749</v>
      </c>
      <c r="G143" s="75"/>
      <c r="H143" s="75">
        <f>' СМП (17-23)'!D143</f>
        <v>0</v>
      </c>
      <c r="I143" s="75">
        <f>'Гемодиализ (пр.17-23)'!D143</f>
        <v>0</v>
      </c>
      <c r="J143" s="75">
        <f>'Мед.реаб.(АПУ,ДС,КС) 17-23'!D143</f>
        <v>139925160</v>
      </c>
      <c r="K143" s="75">
        <f t="shared" si="9"/>
        <v>154323909</v>
      </c>
      <c r="L143" s="75">
        <v>0</v>
      </c>
      <c r="M143" s="117"/>
      <c r="N143" s="75">
        <f t="shared" si="8"/>
        <v>154323909</v>
      </c>
    </row>
    <row r="144" spans="1:14" s="1" customFormat="1" x14ac:dyDescent="0.2">
      <c r="A144" s="25">
        <v>131</v>
      </c>
      <c r="B144" s="26" t="s">
        <v>222</v>
      </c>
      <c r="C144" s="10" t="s">
        <v>43</v>
      </c>
      <c r="D144" s="75">
        <f>КС!D144</f>
        <v>290239354</v>
      </c>
      <c r="E144" s="75">
        <f>'Свод 2023 БП'!E144</f>
        <v>8834503</v>
      </c>
      <c r="F144" s="75">
        <f>'АПУ профилактика 17-23'!D145+'АПУ профилактика 17-23'!N145+'АПУ неотл.пом. 17-23'!D144+'АПУ обращения 17-23'!D144+'ОДИ ПГГ Пр.17-23'!D144+'ОДИ МЗ РБ 17-23'!D144+'ФАП (17-23)'!D144+'Тестирование на грипп 13-23'!D144</f>
        <v>33193010</v>
      </c>
      <c r="G144" s="75"/>
      <c r="H144" s="75">
        <f>' СМП (17-23)'!D144</f>
        <v>0</v>
      </c>
      <c r="I144" s="75">
        <f>'Гемодиализ (пр.17-23)'!D144</f>
        <v>0</v>
      </c>
      <c r="J144" s="75">
        <f>'Мед.реаб.(АПУ,ДС,КС) 17-23'!D144</f>
        <v>218638248</v>
      </c>
      <c r="K144" s="75">
        <f t="shared" si="9"/>
        <v>550905115</v>
      </c>
      <c r="L144" s="75">
        <v>65171623.850000001</v>
      </c>
      <c r="M144" s="117"/>
      <c r="N144" s="75">
        <f t="shared" si="8"/>
        <v>616076738.85000002</v>
      </c>
    </row>
    <row r="145" spans="1:14" s="1" customFormat="1" x14ac:dyDescent="0.2">
      <c r="A145" s="25">
        <v>132</v>
      </c>
      <c r="B145" s="12" t="s">
        <v>223</v>
      </c>
      <c r="C145" s="10" t="s">
        <v>251</v>
      </c>
      <c r="D145" s="75">
        <f>КС!D145</f>
        <v>1190154734</v>
      </c>
      <c r="E145" s="75">
        <f>'Свод 2023 БП'!E145</f>
        <v>36301351</v>
      </c>
      <c r="F145" s="75">
        <f>'АПУ профилактика 17-23'!D146+'АПУ профилактика 17-23'!N146+'АПУ неотл.пом. 17-23'!D145+'АПУ обращения 17-23'!D145+'ОДИ ПГГ Пр.17-23'!D145+'ОДИ МЗ РБ 17-23'!D145+'ФАП (17-23)'!D145+'Тестирование на грипп 13-23'!D145</f>
        <v>369151718</v>
      </c>
      <c r="G145" s="75"/>
      <c r="H145" s="75">
        <f>' СМП (17-23)'!D145</f>
        <v>0</v>
      </c>
      <c r="I145" s="75">
        <f>'Гемодиализ (пр.17-23)'!D145</f>
        <v>681930</v>
      </c>
      <c r="J145" s="75">
        <f>'Мед.реаб.(АПУ,ДС,КС) 17-23'!D145</f>
        <v>95379409</v>
      </c>
      <c r="K145" s="75">
        <f t="shared" si="9"/>
        <v>1691669142</v>
      </c>
      <c r="L145" s="75">
        <v>1407859.9500000002</v>
      </c>
      <c r="M145" s="117"/>
      <c r="N145" s="75">
        <f t="shared" si="8"/>
        <v>1693077001.95</v>
      </c>
    </row>
    <row r="146" spans="1:14" s="1" customFormat="1" x14ac:dyDescent="0.2">
      <c r="A146" s="25">
        <v>133</v>
      </c>
      <c r="B146" s="14" t="s">
        <v>224</v>
      </c>
      <c r="C146" s="10" t="s">
        <v>225</v>
      </c>
      <c r="D146" s="75">
        <f>КС!D146</f>
        <v>1004350718</v>
      </c>
      <c r="E146" s="75">
        <f>'Свод 2023 БП'!E146</f>
        <v>64592392</v>
      </c>
      <c r="F146" s="75">
        <f>'АПУ профилактика 17-23'!D147+'АПУ профилактика 17-23'!N147+'АПУ неотл.пом. 17-23'!D146+'АПУ обращения 17-23'!D146+'ОДИ ПГГ Пр.17-23'!D146+'ОДИ МЗ РБ 17-23'!D146+'ФАП (17-23)'!D146+'Тестирование на грипп 13-23'!D146</f>
        <v>606325033</v>
      </c>
      <c r="G146" s="75"/>
      <c r="H146" s="75">
        <f>' СМП (17-23)'!D146</f>
        <v>0</v>
      </c>
      <c r="I146" s="75">
        <f>'Гемодиализ (пр.17-23)'!D146</f>
        <v>757700</v>
      </c>
      <c r="J146" s="75">
        <f>'Мед.реаб.(АПУ,ДС,КС) 17-23'!D146</f>
        <v>68449645</v>
      </c>
      <c r="K146" s="75">
        <f t="shared" si="9"/>
        <v>1744475488</v>
      </c>
      <c r="L146" s="75">
        <v>13792569.300000001</v>
      </c>
      <c r="M146" s="117"/>
      <c r="N146" s="75">
        <f t="shared" si="8"/>
        <v>1758268057.3</v>
      </c>
    </row>
    <row r="147" spans="1:14" s="1" customFormat="1" x14ac:dyDescent="0.2">
      <c r="A147" s="25">
        <v>134</v>
      </c>
      <c r="B147" s="26" t="s">
        <v>226</v>
      </c>
      <c r="C147" s="10" t="s">
        <v>227</v>
      </c>
      <c r="D147" s="75">
        <f>КС!D147</f>
        <v>886501384</v>
      </c>
      <c r="E147" s="75">
        <f>'Свод 2023 БП'!E147</f>
        <v>21478601</v>
      </c>
      <c r="F147" s="75">
        <f>'АПУ профилактика 17-23'!D148+'АПУ профилактика 17-23'!N148+'АПУ неотл.пом. 17-23'!D147+'АПУ обращения 17-23'!D147+'ОДИ ПГГ Пр.17-23'!D147+'ОДИ МЗ РБ 17-23'!D147+'ФАП (17-23)'!D147+'Тестирование на грипп 13-23'!D147</f>
        <v>47450332</v>
      </c>
      <c r="G147" s="75"/>
      <c r="H147" s="75">
        <f>' СМП (17-23)'!D147</f>
        <v>0</v>
      </c>
      <c r="I147" s="75">
        <f>'Гемодиализ (пр.17-23)'!D147</f>
        <v>1894250</v>
      </c>
      <c r="J147" s="75">
        <f>'Мед.реаб.(АПУ,ДС,КС) 17-23'!D147</f>
        <v>0</v>
      </c>
      <c r="K147" s="75">
        <f t="shared" si="9"/>
        <v>957324567</v>
      </c>
      <c r="L147" s="75">
        <v>0</v>
      </c>
      <c r="M147" s="117"/>
      <c r="N147" s="75">
        <f t="shared" si="8"/>
        <v>957324567</v>
      </c>
    </row>
    <row r="148" spans="1:14" s="1" customFormat="1" x14ac:dyDescent="0.2">
      <c r="A148" s="25">
        <v>135</v>
      </c>
      <c r="B148" s="12" t="s">
        <v>228</v>
      </c>
      <c r="C148" s="10" t="s">
        <v>229</v>
      </c>
      <c r="D148" s="75">
        <f>КС!D148</f>
        <v>0</v>
      </c>
      <c r="E148" s="75">
        <f>'Свод 2023 БП'!E148</f>
        <v>0</v>
      </c>
      <c r="F148" s="75">
        <f>'АПУ профилактика 17-23'!D149+'АПУ профилактика 17-23'!N149+'АПУ неотл.пом. 17-23'!D148+'АПУ обращения 17-23'!D148+'ОДИ ПГГ Пр.17-23'!D148+'ОДИ МЗ РБ 17-23'!D148+'ФАП (17-23)'!D148+'Тестирование на грипп 13-23'!D148</f>
        <v>56266388.995123439</v>
      </c>
      <c r="G148" s="75"/>
      <c r="H148" s="75">
        <f>' СМП (17-23)'!D148</f>
        <v>0</v>
      </c>
      <c r="I148" s="75">
        <f>'Гемодиализ (пр.17-23)'!D148</f>
        <v>0</v>
      </c>
      <c r="J148" s="75">
        <f>'Мед.реаб.(АПУ,ДС,КС) 17-23'!D148</f>
        <v>0</v>
      </c>
      <c r="K148" s="75">
        <f t="shared" si="9"/>
        <v>56266388.995123439</v>
      </c>
      <c r="L148" s="75">
        <v>0</v>
      </c>
      <c r="M148" s="117"/>
      <c r="N148" s="75">
        <f t="shared" si="8"/>
        <v>56266388.995123439</v>
      </c>
    </row>
    <row r="149" spans="1:14" s="1" customFormat="1" ht="12.75" x14ac:dyDescent="0.2">
      <c r="A149" s="25">
        <v>136</v>
      </c>
      <c r="B149" s="20" t="s">
        <v>230</v>
      </c>
      <c r="C149" s="13" t="s">
        <v>231</v>
      </c>
      <c r="D149" s="75">
        <f>КС!D149</f>
        <v>0</v>
      </c>
      <c r="E149" s="75">
        <f>'Свод 2023 БП'!E149</f>
        <v>148046585</v>
      </c>
      <c r="F149" s="75">
        <f>'АПУ профилактика 17-23'!D150+'АПУ профилактика 17-23'!N150+'АПУ неотл.пом. 17-23'!D149+'АПУ обращения 17-23'!D149+'ОДИ ПГГ Пр.17-23'!D149+'ОДИ МЗ РБ 17-23'!D149+'ФАП (17-23)'!D149+'Тестирование на грипп 13-23'!D149</f>
        <v>434076953</v>
      </c>
      <c r="G149" s="75"/>
      <c r="H149" s="75">
        <f>' СМП (17-23)'!D149</f>
        <v>0</v>
      </c>
      <c r="I149" s="75">
        <f>'Гемодиализ (пр.17-23)'!D149</f>
        <v>0</v>
      </c>
      <c r="J149" s="75">
        <f>'Мед.реаб.(АПУ,ДС,КС) 17-23'!D149</f>
        <v>0</v>
      </c>
      <c r="K149" s="75">
        <f t="shared" si="9"/>
        <v>582123538</v>
      </c>
      <c r="L149" s="75">
        <v>75396000</v>
      </c>
      <c r="M149" s="117">
        <v>128063890.83</v>
      </c>
      <c r="N149" s="75">
        <f t="shared" si="8"/>
        <v>785583428.83000004</v>
      </c>
    </row>
    <row r="150" spans="1:14" s="1" customFormat="1" ht="12.75" x14ac:dyDescent="0.2">
      <c r="A150" s="25">
        <v>137</v>
      </c>
      <c r="B150" s="56" t="s">
        <v>278</v>
      </c>
      <c r="C150" s="57" t="s">
        <v>279</v>
      </c>
      <c r="D150" s="75">
        <f>КС!D150</f>
        <v>0</v>
      </c>
      <c r="E150" s="75">
        <f>'Свод 2023 БП'!E150</f>
        <v>0</v>
      </c>
      <c r="F150" s="75">
        <f>'АПУ профилактика 17-23'!D151+'АПУ профилактика 17-23'!N151+'АПУ неотл.пом. 17-23'!D150+'АПУ обращения 17-23'!D150+'ОДИ ПГГ Пр.17-23'!D150+'ОДИ МЗ РБ 17-23'!D150+'ФАП (17-23)'!D150+'Тестирование на грипп 13-23'!D150</f>
        <v>0</v>
      </c>
      <c r="G150" s="75"/>
      <c r="H150" s="75">
        <f>' СМП (17-23)'!D150</f>
        <v>0</v>
      </c>
      <c r="I150" s="75">
        <f>'Гемодиализ (пр.17-23)'!D150</f>
        <v>0</v>
      </c>
      <c r="J150" s="75">
        <f>'Мед.реаб.(АПУ,ДС,КС) 17-23'!D150</f>
        <v>0</v>
      </c>
      <c r="K150" s="75">
        <f t="shared" si="9"/>
        <v>0</v>
      </c>
      <c r="L150" s="75">
        <v>443839384.45999998</v>
      </c>
      <c r="M150" s="117"/>
      <c r="N150" s="75">
        <f t="shared" si="8"/>
        <v>443839384.45999998</v>
      </c>
    </row>
    <row r="151" spans="1:14" s="1" customFormat="1" ht="12.75" x14ac:dyDescent="0.2">
      <c r="A151" s="25">
        <v>138</v>
      </c>
      <c r="B151" s="58" t="s">
        <v>280</v>
      </c>
      <c r="C151" s="59" t="s">
        <v>281</v>
      </c>
      <c r="D151" s="75">
        <f>КС!D151</f>
        <v>0</v>
      </c>
      <c r="E151" s="75">
        <f>'Свод 2023 БП'!E151</f>
        <v>0</v>
      </c>
      <c r="F151" s="75">
        <f>'АПУ профилактика 17-23'!D152+'АПУ профилактика 17-23'!N152+'АПУ неотл.пом. 17-23'!D151+'АПУ обращения 17-23'!D151+'ОДИ ПГГ Пр.17-23'!D151+'ОДИ МЗ РБ 17-23'!D151+'ФАП (17-23)'!D151+'Тестирование на грипп 13-23'!D151</f>
        <v>0</v>
      </c>
      <c r="G151" s="75"/>
      <c r="H151" s="75">
        <f>' СМП (17-23)'!D151</f>
        <v>0</v>
      </c>
      <c r="I151" s="75">
        <f>'Гемодиализ (пр.17-23)'!D151</f>
        <v>0</v>
      </c>
      <c r="J151" s="75">
        <f>'Мед.реаб.(АПУ,ДС,КС) 17-23'!D151</f>
        <v>0</v>
      </c>
      <c r="K151" s="75">
        <f t="shared" si="9"/>
        <v>0</v>
      </c>
      <c r="L151" s="75">
        <v>280259014.74000001</v>
      </c>
      <c r="M151" s="117"/>
      <c r="N151" s="75">
        <f t="shared" si="8"/>
        <v>280259014.74000001</v>
      </c>
    </row>
    <row r="152" spans="1:14" s="1" customFormat="1" ht="12.75" x14ac:dyDescent="0.2">
      <c r="A152" s="25">
        <v>139</v>
      </c>
      <c r="B152" s="60" t="s">
        <v>282</v>
      </c>
      <c r="C152" s="61" t="s">
        <v>283</v>
      </c>
      <c r="D152" s="75">
        <f>КС!D152</f>
        <v>0</v>
      </c>
      <c r="E152" s="75">
        <f>'Свод 2023 БП'!E152</f>
        <v>0</v>
      </c>
      <c r="F152" s="75">
        <f>'АПУ профилактика 17-23'!D153+'АПУ профилактика 17-23'!N153+'АПУ неотл.пом. 17-23'!D152+'АПУ обращения 17-23'!D152+'ОДИ ПГГ Пр.17-23'!D152+'ОДИ МЗ РБ 17-23'!D152+'ФАП (17-23)'!D152+'Тестирование на грипп 13-23'!D152</f>
        <v>0</v>
      </c>
      <c r="G152" s="75"/>
      <c r="H152" s="75">
        <f>' СМП (17-23)'!D152</f>
        <v>0</v>
      </c>
      <c r="I152" s="75">
        <f>'Гемодиализ (пр.17-23)'!D152</f>
        <v>0</v>
      </c>
      <c r="J152" s="75">
        <f>'Мед.реаб.(АПУ,ДС,КС) 17-23'!D152</f>
        <v>0</v>
      </c>
      <c r="K152" s="75">
        <f t="shared" si="9"/>
        <v>0</v>
      </c>
      <c r="L152" s="75">
        <v>1789486611.25</v>
      </c>
      <c r="M152" s="117"/>
      <c r="N152" s="75">
        <f t="shared" si="8"/>
        <v>1789486611.25</v>
      </c>
    </row>
    <row r="153" spans="1:14" s="1" customFormat="1" x14ac:dyDescent="0.2">
      <c r="A153" s="25">
        <v>140</v>
      </c>
      <c r="B153" s="25" t="s">
        <v>288</v>
      </c>
      <c r="C153" s="62" t="s">
        <v>289</v>
      </c>
      <c r="D153" s="75">
        <f>КС!D153</f>
        <v>0</v>
      </c>
      <c r="E153" s="75">
        <f>'Свод 2023 БП'!E153</f>
        <v>0</v>
      </c>
      <c r="F153" s="75">
        <f>'АПУ профилактика 17-23'!D154+'АПУ профилактика 17-23'!N154+'АПУ неотл.пом. 17-23'!D153+'АПУ обращения 17-23'!D153+'ОДИ ПГГ Пр.17-23'!D153+'ОДИ МЗ РБ 17-23'!D153+'ФАП (17-23)'!D153+'Тестирование на грипп 13-23'!D153</f>
        <v>0</v>
      </c>
      <c r="G153" s="75"/>
      <c r="H153" s="75">
        <f>' СМП (17-23)'!D153</f>
        <v>0</v>
      </c>
      <c r="I153" s="75">
        <f>'Гемодиализ (пр.17-23)'!D153</f>
        <v>0</v>
      </c>
      <c r="J153" s="75">
        <f>'Мед.реаб.(АПУ,ДС,КС) 17-23'!D153</f>
        <v>14315333</v>
      </c>
      <c r="K153" s="75">
        <f t="shared" si="9"/>
        <v>14315333</v>
      </c>
      <c r="L153" s="75">
        <v>0</v>
      </c>
      <c r="M153" s="117"/>
      <c r="N153" s="75">
        <f t="shared" si="8"/>
        <v>14315333</v>
      </c>
    </row>
    <row r="154" spans="1:14" s="1" customFormat="1" x14ac:dyDescent="0.2">
      <c r="A154" s="25">
        <v>141</v>
      </c>
      <c r="B154" s="119" t="s">
        <v>395</v>
      </c>
      <c r="C154" s="62" t="s">
        <v>394</v>
      </c>
      <c r="D154" s="75">
        <f>КС!D154</f>
        <v>0</v>
      </c>
      <c r="E154" s="75">
        <f>'Свод 2023 БП'!E154</f>
        <v>0</v>
      </c>
      <c r="F154" s="75">
        <f>'АПУ профилактика 17-23'!D155+'АПУ профилактика 17-23'!N155+'АПУ неотл.пом. 17-23'!D154+'АПУ обращения 17-23'!D154+'ОДИ ПГГ Пр.17-23'!D154+'ОДИ МЗ РБ 17-23'!D154+'ФАП (17-23)'!D154+'Тестирование на грипп 13-23'!D154</f>
        <v>0</v>
      </c>
      <c r="G154" s="75"/>
      <c r="H154" s="75">
        <f>' СМП (17-23)'!D154</f>
        <v>0</v>
      </c>
      <c r="I154" s="75">
        <f>'Гемодиализ (пр.17-23)'!D154</f>
        <v>0</v>
      </c>
      <c r="J154" s="75">
        <f>'Мед.реаб.(АПУ,ДС,КС) 17-23'!D154</f>
        <v>0</v>
      </c>
      <c r="K154" s="75">
        <f t="shared" ref="K154" si="10">D154+E154+F154+H154+I154+J154</f>
        <v>0</v>
      </c>
      <c r="L154" s="75">
        <v>5113916.5</v>
      </c>
      <c r="M154" s="117"/>
      <c r="N154" s="75">
        <f t="shared" si="8"/>
        <v>5113916.5</v>
      </c>
    </row>
    <row r="155" spans="1:14" s="1" customFormat="1" x14ac:dyDescent="0.2">
      <c r="A155" s="25">
        <v>142</v>
      </c>
      <c r="B155" s="119" t="s">
        <v>407</v>
      </c>
      <c r="C155" s="62" t="s">
        <v>406</v>
      </c>
      <c r="D155" s="75">
        <f>КС!D155</f>
        <v>0</v>
      </c>
      <c r="E155" s="75">
        <f>'Свод 2023 БП'!E155</f>
        <v>0</v>
      </c>
      <c r="F155" s="75">
        <f>'АПУ профилактика 17-23'!D156+'АПУ профилактика 17-23'!N156+'АПУ неотл.пом. 17-23'!D155+'АПУ обращения 17-23'!D155+'ОДИ ПГГ Пр.17-23'!D155+'ОДИ МЗ РБ 17-23'!D155+'ФАП (17-23)'!D155+'Тестирование на грипп 13-23'!D155</f>
        <v>0</v>
      </c>
      <c r="G155" s="75"/>
      <c r="H155" s="75">
        <f>' СМП (17-23)'!D155</f>
        <v>0</v>
      </c>
      <c r="I155" s="75">
        <f>'Гемодиализ (пр.17-23)'!D155</f>
        <v>0</v>
      </c>
      <c r="J155" s="75">
        <f>'Мед.реаб.(АПУ,ДС,КС) 17-23'!D155</f>
        <v>0</v>
      </c>
      <c r="K155" s="75">
        <f t="shared" ref="K155" si="11">D155+E155+F155+H155+I155+J155</f>
        <v>0</v>
      </c>
      <c r="L155" s="75">
        <v>22186717.5</v>
      </c>
      <c r="M155" s="117"/>
      <c r="N155" s="75">
        <f t="shared" ref="N155" si="12">K155+L155+M155</f>
        <v>22186717.5</v>
      </c>
    </row>
  </sheetData>
  <mergeCells count="20">
    <mergeCell ref="A2:N2"/>
    <mergeCell ref="A4:A7"/>
    <mergeCell ref="B4:B7"/>
    <mergeCell ref="C4:C7"/>
    <mergeCell ref="D4:K4"/>
    <mergeCell ref="D5:D7"/>
    <mergeCell ref="E5:E7"/>
    <mergeCell ref="H5:H7"/>
    <mergeCell ref="I5:I7"/>
    <mergeCell ref="L5:L7"/>
    <mergeCell ref="L4:M4"/>
    <mergeCell ref="M5:M7"/>
    <mergeCell ref="A93:A96"/>
    <mergeCell ref="B93:B96"/>
    <mergeCell ref="F5:G7"/>
    <mergeCell ref="N4:N7"/>
    <mergeCell ref="J5:J7"/>
    <mergeCell ref="K5:K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I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145" sqref="K14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9" width="13.5703125" style="8" customWidth="1"/>
    <col min="10" max="16384" width="9.140625" style="8"/>
  </cols>
  <sheetData>
    <row r="2" spans="1:9" ht="39.75" customHeight="1" x14ac:dyDescent="0.2">
      <c r="A2" s="202" t="s">
        <v>384</v>
      </c>
      <c r="B2" s="202"/>
      <c r="C2" s="202"/>
      <c r="D2" s="202"/>
      <c r="E2" s="202"/>
      <c r="F2" s="202"/>
      <c r="G2" s="202"/>
      <c r="H2" s="202"/>
      <c r="I2" s="155"/>
    </row>
    <row r="3" spans="1:9" x14ac:dyDescent="0.2">
      <c r="C3" s="9"/>
      <c r="I3" s="8" t="s">
        <v>308</v>
      </c>
    </row>
    <row r="4" spans="1:9" s="2" customFormat="1" ht="15.75" customHeight="1" x14ac:dyDescent="0.2">
      <c r="A4" s="192" t="s">
        <v>46</v>
      </c>
      <c r="B4" s="192" t="s">
        <v>59</v>
      </c>
      <c r="C4" s="193" t="s">
        <v>47</v>
      </c>
      <c r="D4" s="243" t="s">
        <v>255</v>
      </c>
      <c r="E4" s="242" t="s">
        <v>305</v>
      </c>
      <c r="F4" s="242"/>
      <c r="G4" s="242"/>
      <c r="H4" s="242"/>
      <c r="I4" s="242"/>
    </row>
    <row r="5" spans="1:9" ht="25.5" customHeight="1" x14ac:dyDescent="0.2">
      <c r="A5" s="192"/>
      <c r="B5" s="192"/>
      <c r="C5" s="193"/>
      <c r="D5" s="244"/>
      <c r="E5" s="242" t="s">
        <v>359</v>
      </c>
      <c r="F5" s="242" t="s">
        <v>360</v>
      </c>
      <c r="G5" s="242" t="s">
        <v>361</v>
      </c>
      <c r="H5" s="242" t="s">
        <v>362</v>
      </c>
      <c r="I5" s="242" t="s">
        <v>411</v>
      </c>
    </row>
    <row r="6" spans="1:9" ht="14.25" customHeight="1" x14ac:dyDescent="0.2">
      <c r="A6" s="192"/>
      <c r="B6" s="192"/>
      <c r="C6" s="193"/>
      <c r="D6" s="244"/>
      <c r="E6" s="242"/>
      <c r="F6" s="242"/>
      <c r="G6" s="242"/>
      <c r="H6" s="242"/>
      <c r="I6" s="242"/>
    </row>
    <row r="7" spans="1:9" ht="21.75" customHeight="1" x14ac:dyDescent="0.2">
      <c r="A7" s="192"/>
      <c r="B7" s="192"/>
      <c r="C7" s="193"/>
      <c r="D7" s="245"/>
      <c r="E7" s="242"/>
      <c r="F7" s="242"/>
      <c r="G7" s="242"/>
      <c r="H7" s="242"/>
      <c r="I7" s="242"/>
    </row>
    <row r="8" spans="1:9" s="2" customFormat="1" x14ac:dyDescent="0.2">
      <c r="A8" s="180" t="s">
        <v>248</v>
      </c>
      <c r="B8" s="180"/>
      <c r="C8" s="180"/>
      <c r="D8" s="67">
        <f>D10+D9</f>
        <v>507422273</v>
      </c>
      <c r="E8" s="67">
        <f t="shared" ref="E8:I8" si="0">E10+E9</f>
        <v>27020260</v>
      </c>
      <c r="F8" s="67">
        <f t="shared" si="0"/>
        <v>124000</v>
      </c>
      <c r="G8" s="67">
        <f t="shared" si="0"/>
        <v>434076953</v>
      </c>
      <c r="H8" s="67">
        <f t="shared" si="0"/>
        <v>43668277</v>
      </c>
      <c r="I8" s="67">
        <f t="shared" si="0"/>
        <v>2532783</v>
      </c>
    </row>
    <row r="9" spans="1:9" s="3" customFormat="1" ht="11.25" customHeight="1" x14ac:dyDescent="0.2">
      <c r="A9" s="5"/>
      <c r="B9" s="5"/>
      <c r="C9" s="11" t="s">
        <v>56</v>
      </c>
      <c r="D9" s="68"/>
      <c r="E9" s="156"/>
      <c r="F9" s="156"/>
      <c r="G9" s="156"/>
      <c r="H9" s="156"/>
      <c r="I9" s="156"/>
    </row>
    <row r="10" spans="1:9" s="2" customFormat="1" x14ac:dyDescent="0.2">
      <c r="A10" s="180" t="s">
        <v>247</v>
      </c>
      <c r="B10" s="180"/>
      <c r="C10" s="180"/>
      <c r="D10" s="67">
        <f>SUM(D11:D155)-D93</f>
        <v>507422273</v>
      </c>
      <c r="E10" s="114">
        <f t="shared" ref="E10:I10" si="1">SUM(E11:E155)-E93</f>
        <v>27020260</v>
      </c>
      <c r="F10" s="114">
        <f t="shared" si="1"/>
        <v>124000</v>
      </c>
      <c r="G10" s="114">
        <f t="shared" si="1"/>
        <v>434076953</v>
      </c>
      <c r="H10" s="114">
        <f t="shared" si="1"/>
        <v>43668277</v>
      </c>
      <c r="I10" s="114">
        <f t="shared" si="1"/>
        <v>2532783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 t="shared" ref="D11:D74" si="2">SUM(E11:I11)</f>
        <v>0</v>
      </c>
      <c r="E11" s="87">
        <v>0</v>
      </c>
      <c r="F11" s="87">
        <v>0</v>
      </c>
      <c r="G11" s="87">
        <v>0</v>
      </c>
      <c r="H11" s="87">
        <v>0</v>
      </c>
      <c r="I11" s="87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66">
        <f t="shared" si="2"/>
        <v>0</v>
      </c>
      <c r="E12" s="87">
        <v>0</v>
      </c>
      <c r="F12" s="87">
        <v>0</v>
      </c>
      <c r="G12" s="87">
        <v>0</v>
      </c>
      <c r="H12" s="87">
        <v>0</v>
      </c>
      <c r="I12" s="87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66">
        <f t="shared" si="2"/>
        <v>1250140</v>
      </c>
      <c r="E13" s="87">
        <v>0</v>
      </c>
      <c r="F13" s="90">
        <v>0</v>
      </c>
      <c r="G13" s="90">
        <v>0</v>
      </c>
      <c r="H13" s="87">
        <v>1250140</v>
      </c>
      <c r="I13" s="87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 t="shared" si="2"/>
        <v>0</v>
      </c>
      <c r="E14" s="87">
        <v>0</v>
      </c>
      <c r="F14" s="87">
        <v>0</v>
      </c>
      <c r="G14" s="87">
        <v>0</v>
      </c>
      <c r="H14" s="87">
        <v>0</v>
      </c>
      <c r="I14" s="87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66">
        <f t="shared" si="2"/>
        <v>0</v>
      </c>
      <c r="E15" s="87">
        <v>0</v>
      </c>
      <c r="F15" s="87">
        <v>0</v>
      </c>
      <c r="G15" s="87">
        <v>0</v>
      </c>
      <c r="H15" s="87">
        <v>0</v>
      </c>
      <c r="I15" s="87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66">
        <f t="shared" si="2"/>
        <v>2642490</v>
      </c>
      <c r="E16" s="87">
        <v>0</v>
      </c>
      <c r="F16" s="90">
        <v>0</v>
      </c>
      <c r="G16" s="90">
        <v>0</v>
      </c>
      <c r="H16" s="87">
        <v>2642490</v>
      </c>
      <c r="I16" s="87"/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66">
        <f t="shared" si="2"/>
        <v>0</v>
      </c>
      <c r="E17" s="87">
        <v>0</v>
      </c>
      <c r="F17" s="87">
        <v>0</v>
      </c>
      <c r="G17" s="87">
        <v>0</v>
      </c>
      <c r="H17" s="87">
        <v>0</v>
      </c>
      <c r="I17" s="87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66">
        <f t="shared" si="2"/>
        <v>0</v>
      </c>
      <c r="E18" s="87">
        <v>0</v>
      </c>
      <c r="F18" s="87">
        <v>0</v>
      </c>
      <c r="G18" s="87">
        <v>0</v>
      </c>
      <c r="H18" s="87">
        <v>0</v>
      </c>
      <c r="I18" s="87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66">
        <f t="shared" si="2"/>
        <v>0</v>
      </c>
      <c r="E19" s="87">
        <v>0</v>
      </c>
      <c r="F19" s="87">
        <v>0</v>
      </c>
      <c r="G19" s="87">
        <v>0</v>
      </c>
      <c r="H19" s="87">
        <v>0</v>
      </c>
      <c r="I19" s="87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66">
        <f t="shared" si="2"/>
        <v>0</v>
      </c>
      <c r="E20" s="87">
        <v>0</v>
      </c>
      <c r="F20" s="87">
        <v>0</v>
      </c>
      <c r="G20" s="87">
        <v>0</v>
      </c>
      <c r="H20" s="87">
        <v>0</v>
      </c>
      <c r="I20" s="87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66">
        <f t="shared" si="2"/>
        <v>0</v>
      </c>
      <c r="E21" s="87">
        <v>0</v>
      </c>
      <c r="F21" s="87">
        <v>0</v>
      </c>
      <c r="G21" s="87">
        <v>0</v>
      </c>
      <c r="H21" s="87">
        <v>0</v>
      </c>
      <c r="I21" s="87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66">
        <f t="shared" si="2"/>
        <v>0</v>
      </c>
      <c r="E22" s="87">
        <v>0</v>
      </c>
      <c r="F22" s="87">
        <v>0</v>
      </c>
      <c r="G22" s="87">
        <v>0</v>
      </c>
      <c r="H22" s="87">
        <v>0</v>
      </c>
      <c r="I22" s="87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66">
        <f t="shared" si="2"/>
        <v>0</v>
      </c>
      <c r="E23" s="87">
        <v>0</v>
      </c>
      <c r="F23" s="87">
        <v>0</v>
      </c>
      <c r="G23" s="87">
        <v>0</v>
      </c>
      <c r="H23" s="87">
        <v>0</v>
      </c>
      <c r="I23" s="87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66">
        <f t="shared" si="2"/>
        <v>0</v>
      </c>
      <c r="E24" s="87">
        <v>0</v>
      </c>
      <c r="F24" s="87">
        <v>0</v>
      </c>
      <c r="G24" s="87">
        <v>0</v>
      </c>
      <c r="H24" s="87">
        <v>0</v>
      </c>
      <c r="I24" s="87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66">
        <f t="shared" si="2"/>
        <v>0</v>
      </c>
      <c r="E25" s="87">
        <v>0</v>
      </c>
      <c r="F25" s="87">
        <v>0</v>
      </c>
      <c r="G25" s="87">
        <v>0</v>
      </c>
      <c r="H25" s="87">
        <v>0</v>
      </c>
      <c r="I25" s="87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66">
        <f t="shared" si="2"/>
        <v>0</v>
      </c>
      <c r="E26" s="87">
        <v>0</v>
      </c>
      <c r="F26" s="87">
        <v>0</v>
      </c>
      <c r="G26" s="87">
        <v>0</v>
      </c>
      <c r="H26" s="87">
        <v>0</v>
      </c>
      <c r="I26" s="87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66">
        <f t="shared" si="2"/>
        <v>0</v>
      </c>
      <c r="E27" s="87">
        <v>0</v>
      </c>
      <c r="F27" s="87">
        <v>0</v>
      </c>
      <c r="G27" s="87">
        <v>0</v>
      </c>
      <c r="H27" s="87">
        <v>0</v>
      </c>
      <c r="I27" s="87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66">
        <f t="shared" si="2"/>
        <v>2154800</v>
      </c>
      <c r="E28" s="87">
        <v>0</v>
      </c>
      <c r="F28" s="90">
        <v>0</v>
      </c>
      <c r="G28" s="90">
        <v>0</v>
      </c>
      <c r="H28" s="87">
        <v>2154800</v>
      </c>
      <c r="I28" s="87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66">
        <f t="shared" si="2"/>
        <v>0</v>
      </c>
      <c r="E29" s="87">
        <v>0</v>
      </c>
      <c r="F29" s="87">
        <v>0</v>
      </c>
      <c r="G29" s="87">
        <v>0</v>
      </c>
      <c r="H29" s="87">
        <v>0</v>
      </c>
      <c r="I29" s="87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66">
        <f t="shared" si="2"/>
        <v>0</v>
      </c>
      <c r="E30" s="87">
        <v>0</v>
      </c>
      <c r="F30" s="87">
        <v>0</v>
      </c>
      <c r="G30" s="87">
        <v>0</v>
      </c>
      <c r="H30" s="87">
        <v>0</v>
      </c>
      <c r="I30" s="87"/>
    </row>
    <row r="31" spans="1:9" x14ac:dyDescent="0.2">
      <c r="A31" s="25">
        <v>21</v>
      </c>
      <c r="B31" s="12" t="s">
        <v>81</v>
      </c>
      <c r="C31" s="10" t="s">
        <v>82</v>
      </c>
      <c r="D31" s="66">
        <f t="shared" si="2"/>
        <v>0</v>
      </c>
      <c r="E31" s="87">
        <v>0</v>
      </c>
      <c r="F31" s="91">
        <v>0</v>
      </c>
      <c r="G31" s="91">
        <v>0</v>
      </c>
      <c r="H31" s="87">
        <v>0</v>
      </c>
      <c r="I31" s="87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66">
        <f t="shared" si="2"/>
        <v>2089500</v>
      </c>
      <c r="E32" s="87">
        <v>0</v>
      </c>
      <c r="F32" s="90">
        <v>0</v>
      </c>
      <c r="G32" s="90">
        <v>0</v>
      </c>
      <c r="H32" s="87">
        <v>2089500</v>
      </c>
      <c r="I32" s="87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66">
        <f t="shared" si="2"/>
        <v>0</v>
      </c>
      <c r="E33" s="87">
        <v>0</v>
      </c>
      <c r="F33" s="90">
        <v>0</v>
      </c>
      <c r="G33" s="90">
        <v>0</v>
      </c>
      <c r="H33" s="87">
        <v>0</v>
      </c>
      <c r="I33" s="87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 t="shared" si="2"/>
        <v>0</v>
      </c>
      <c r="E34" s="87">
        <v>0</v>
      </c>
      <c r="F34" s="87">
        <v>0</v>
      </c>
      <c r="G34" s="87">
        <v>0</v>
      </c>
      <c r="H34" s="87">
        <v>0</v>
      </c>
      <c r="I34" s="87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66">
        <f t="shared" si="2"/>
        <v>0</v>
      </c>
      <c r="E35" s="87">
        <v>0</v>
      </c>
      <c r="F35" s="87">
        <v>0</v>
      </c>
      <c r="G35" s="87">
        <v>0</v>
      </c>
      <c r="H35" s="87">
        <v>0</v>
      </c>
      <c r="I35" s="87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66">
        <f t="shared" si="2"/>
        <v>3644016</v>
      </c>
      <c r="E36" s="87">
        <v>0</v>
      </c>
      <c r="F36" s="87">
        <v>0</v>
      </c>
      <c r="G36" s="87">
        <v>0</v>
      </c>
      <c r="H36" s="87">
        <v>3644016</v>
      </c>
      <c r="I36" s="87"/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66">
        <f t="shared" si="2"/>
        <v>1916073</v>
      </c>
      <c r="E37" s="87">
        <v>0</v>
      </c>
      <c r="F37" s="87">
        <v>0</v>
      </c>
      <c r="G37" s="87">
        <v>0</v>
      </c>
      <c r="H37" s="87">
        <v>1916073</v>
      </c>
      <c r="I37" s="87"/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 t="shared" si="2"/>
        <v>0</v>
      </c>
      <c r="E38" s="87">
        <v>0</v>
      </c>
      <c r="F38" s="87">
        <v>0</v>
      </c>
      <c r="G38" s="87">
        <v>0</v>
      </c>
      <c r="H38" s="87">
        <v>0</v>
      </c>
      <c r="I38" s="87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66">
        <f t="shared" si="2"/>
        <v>0</v>
      </c>
      <c r="E39" s="87">
        <v>0</v>
      </c>
      <c r="F39" s="87">
        <v>0</v>
      </c>
      <c r="G39" s="87">
        <v>0</v>
      </c>
      <c r="H39" s="87">
        <v>0</v>
      </c>
      <c r="I39" s="87"/>
    </row>
    <row r="40" spans="1:9" s="22" customFormat="1" x14ac:dyDescent="0.2">
      <c r="A40" s="25">
        <v>30</v>
      </c>
      <c r="B40" s="23" t="s">
        <v>98</v>
      </c>
      <c r="C40" s="63" t="s">
        <v>292</v>
      </c>
      <c r="D40" s="66">
        <f t="shared" si="2"/>
        <v>0</v>
      </c>
      <c r="E40" s="87">
        <v>0</v>
      </c>
      <c r="F40" s="90">
        <v>0</v>
      </c>
      <c r="G40" s="90">
        <v>0</v>
      </c>
      <c r="H40" s="87">
        <v>0</v>
      </c>
      <c r="I40" s="87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66">
        <f t="shared" si="2"/>
        <v>0</v>
      </c>
      <c r="E41" s="87">
        <v>0</v>
      </c>
      <c r="F41" s="90">
        <v>0</v>
      </c>
      <c r="G41" s="90">
        <v>0</v>
      </c>
      <c r="H41" s="87">
        <v>0</v>
      </c>
      <c r="I41" s="87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66">
        <f t="shared" si="2"/>
        <v>1552590</v>
      </c>
      <c r="E42" s="87">
        <v>0</v>
      </c>
      <c r="F42" s="90">
        <v>0</v>
      </c>
      <c r="G42" s="90">
        <v>0</v>
      </c>
      <c r="H42" s="87">
        <v>1552590</v>
      </c>
      <c r="I42" s="87"/>
    </row>
    <row r="43" spans="1:9" x14ac:dyDescent="0.2">
      <c r="A43" s="25">
        <v>33</v>
      </c>
      <c r="B43" s="12" t="s">
        <v>101</v>
      </c>
      <c r="C43" s="10" t="s">
        <v>39</v>
      </c>
      <c r="D43" s="66">
        <f t="shared" si="2"/>
        <v>2326950</v>
      </c>
      <c r="E43" s="87">
        <v>0</v>
      </c>
      <c r="F43" s="91">
        <v>0</v>
      </c>
      <c r="G43" s="91">
        <v>0</v>
      </c>
      <c r="H43" s="87">
        <v>2326950</v>
      </c>
      <c r="I43" s="87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66">
        <f t="shared" si="2"/>
        <v>0</v>
      </c>
      <c r="E44" s="87">
        <v>0</v>
      </c>
      <c r="F44" s="87">
        <v>0</v>
      </c>
      <c r="G44" s="87">
        <v>0</v>
      </c>
      <c r="H44" s="87">
        <v>0</v>
      </c>
      <c r="I44" s="87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66">
        <f t="shared" si="2"/>
        <v>0</v>
      </c>
      <c r="E45" s="87">
        <v>0</v>
      </c>
      <c r="F45" s="87">
        <v>0</v>
      </c>
      <c r="G45" s="87">
        <v>0</v>
      </c>
      <c r="H45" s="87">
        <v>0</v>
      </c>
      <c r="I45" s="87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66">
        <f t="shared" si="2"/>
        <v>0</v>
      </c>
      <c r="E46" s="87">
        <v>0</v>
      </c>
      <c r="F46" s="87">
        <v>0</v>
      </c>
      <c r="G46" s="87">
        <v>0</v>
      </c>
      <c r="H46" s="87">
        <v>0</v>
      </c>
      <c r="I46" s="87"/>
    </row>
    <row r="47" spans="1:9" x14ac:dyDescent="0.2">
      <c r="A47" s="25">
        <v>37</v>
      </c>
      <c r="B47" s="12" t="s">
        <v>105</v>
      </c>
      <c r="C47" s="10" t="s">
        <v>237</v>
      </c>
      <c r="D47" s="66">
        <f t="shared" si="2"/>
        <v>0</v>
      </c>
      <c r="E47" s="87">
        <v>0</v>
      </c>
      <c r="F47" s="91">
        <v>0</v>
      </c>
      <c r="G47" s="91">
        <v>0</v>
      </c>
      <c r="H47" s="87">
        <v>0</v>
      </c>
      <c r="I47" s="87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66">
        <f t="shared" si="2"/>
        <v>0</v>
      </c>
      <c r="E48" s="87">
        <v>0</v>
      </c>
      <c r="F48" s="87">
        <v>0</v>
      </c>
      <c r="G48" s="87">
        <v>0</v>
      </c>
      <c r="H48" s="87">
        <v>0</v>
      </c>
      <c r="I48" s="87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66">
        <f t="shared" si="2"/>
        <v>0</v>
      </c>
      <c r="E49" s="87">
        <v>0</v>
      </c>
      <c r="F49" s="87">
        <v>0</v>
      </c>
      <c r="G49" s="87">
        <v>0</v>
      </c>
      <c r="H49" s="87">
        <v>0</v>
      </c>
      <c r="I49" s="87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66">
        <f t="shared" si="2"/>
        <v>0</v>
      </c>
      <c r="E50" s="87">
        <v>0</v>
      </c>
      <c r="F50" s="87">
        <v>0</v>
      </c>
      <c r="G50" s="87">
        <v>0</v>
      </c>
      <c r="H50" s="87">
        <v>0</v>
      </c>
      <c r="I50" s="87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66">
        <f t="shared" si="2"/>
        <v>0</v>
      </c>
      <c r="E51" s="87">
        <v>0</v>
      </c>
      <c r="F51" s="87">
        <v>0</v>
      </c>
      <c r="G51" s="87">
        <v>0</v>
      </c>
      <c r="H51" s="87">
        <v>0</v>
      </c>
      <c r="I51" s="87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66">
        <f t="shared" si="2"/>
        <v>0</v>
      </c>
      <c r="E52" s="87">
        <v>0</v>
      </c>
      <c r="F52" s="87">
        <v>0</v>
      </c>
      <c r="G52" s="87">
        <v>0</v>
      </c>
      <c r="H52" s="87">
        <v>0</v>
      </c>
      <c r="I52" s="87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66">
        <f t="shared" si="2"/>
        <v>2388000</v>
      </c>
      <c r="E53" s="87">
        <v>0</v>
      </c>
      <c r="F53" s="90">
        <v>0</v>
      </c>
      <c r="G53" s="90">
        <v>0</v>
      </c>
      <c r="H53" s="87">
        <v>2388000</v>
      </c>
      <c r="I53" s="87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66">
        <f t="shared" si="2"/>
        <v>0</v>
      </c>
      <c r="E54" s="87">
        <v>0</v>
      </c>
      <c r="F54" s="87">
        <v>0</v>
      </c>
      <c r="G54" s="87">
        <v>0</v>
      </c>
      <c r="H54" s="87">
        <v>0</v>
      </c>
      <c r="I54" s="87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 t="shared" si="2"/>
        <v>0</v>
      </c>
      <c r="E55" s="87">
        <v>0</v>
      </c>
      <c r="F55" s="87">
        <v>0</v>
      </c>
      <c r="G55" s="87">
        <v>0</v>
      </c>
      <c r="H55" s="87">
        <v>0</v>
      </c>
      <c r="I55" s="87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66">
        <f t="shared" si="2"/>
        <v>0</v>
      </c>
      <c r="E56" s="87">
        <v>0</v>
      </c>
      <c r="F56" s="87">
        <v>0</v>
      </c>
      <c r="G56" s="87">
        <v>0</v>
      </c>
      <c r="H56" s="87">
        <v>0</v>
      </c>
      <c r="I56" s="87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66">
        <f t="shared" si="2"/>
        <v>0</v>
      </c>
      <c r="E57" s="87">
        <v>0</v>
      </c>
      <c r="F57" s="87">
        <v>0</v>
      </c>
      <c r="G57" s="87">
        <v>0</v>
      </c>
      <c r="H57" s="87">
        <v>0</v>
      </c>
      <c r="I57" s="87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66">
        <f t="shared" si="2"/>
        <v>0</v>
      </c>
      <c r="E58" s="87">
        <v>0</v>
      </c>
      <c r="F58" s="87">
        <v>0</v>
      </c>
      <c r="G58" s="87">
        <v>0</v>
      </c>
      <c r="H58" s="87">
        <v>0</v>
      </c>
      <c r="I58" s="87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 t="shared" si="2"/>
        <v>0</v>
      </c>
      <c r="E59" s="87">
        <v>0</v>
      </c>
      <c r="F59" s="87">
        <v>0</v>
      </c>
      <c r="G59" s="87">
        <v>0</v>
      </c>
      <c r="H59" s="87">
        <v>0</v>
      </c>
      <c r="I59" s="87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66">
        <f t="shared" si="2"/>
        <v>0</v>
      </c>
      <c r="E60" s="87">
        <v>0</v>
      </c>
      <c r="F60" s="87">
        <v>0</v>
      </c>
      <c r="G60" s="87">
        <v>0</v>
      </c>
      <c r="H60" s="87">
        <v>0</v>
      </c>
      <c r="I60" s="87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66">
        <f t="shared" si="2"/>
        <v>0</v>
      </c>
      <c r="E61" s="87">
        <v>0</v>
      </c>
      <c r="F61" s="87">
        <v>0</v>
      </c>
      <c r="G61" s="87">
        <v>0</v>
      </c>
      <c r="H61" s="87">
        <v>0</v>
      </c>
      <c r="I61" s="87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66">
        <f t="shared" si="2"/>
        <v>1669918</v>
      </c>
      <c r="E62" s="87">
        <v>0</v>
      </c>
      <c r="F62" s="87">
        <v>0</v>
      </c>
      <c r="G62" s="87">
        <v>0</v>
      </c>
      <c r="H62" s="87">
        <v>1669918</v>
      </c>
      <c r="I62" s="87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66">
        <f t="shared" si="2"/>
        <v>0</v>
      </c>
      <c r="E63" s="87">
        <v>0</v>
      </c>
      <c r="F63" s="87">
        <v>0</v>
      </c>
      <c r="G63" s="87">
        <v>0</v>
      </c>
      <c r="H63" s="87">
        <v>0</v>
      </c>
      <c r="I63" s="87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66">
        <f t="shared" si="2"/>
        <v>0</v>
      </c>
      <c r="E64" s="87">
        <v>0</v>
      </c>
      <c r="F64" s="87">
        <v>0</v>
      </c>
      <c r="G64" s="87">
        <v>0</v>
      </c>
      <c r="H64" s="87">
        <v>0</v>
      </c>
      <c r="I64" s="87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66">
        <f t="shared" si="2"/>
        <v>0</v>
      </c>
      <c r="E65" s="87">
        <v>0</v>
      </c>
      <c r="F65" s="87">
        <v>0</v>
      </c>
      <c r="G65" s="87">
        <v>0</v>
      </c>
      <c r="H65" s="87">
        <v>0</v>
      </c>
      <c r="I65" s="87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66">
        <f t="shared" si="2"/>
        <v>0</v>
      </c>
      <c r="E66" s="87">
        <v>0</v>
      </c>
      <c r="F66" s="87">
        <v>0</v>
      </c>
      <c r="G66" s="87">
        <v>0</v>
      </c>
      <c r="H66" s="87">
        <v>0</v>
      </c>
      <c r="I66" s="87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66">
        <f t="shared" si="2"/>
        <v>0</v>
      </c>
      <c r="E67" s="87">
        <v>0</v>
      </c>
      <c r="F67" s="87">
        <v>0</v>
      </c>
      <c r="G67" s="87">
        <v>0</v>
      </c>
      <c r="H67" s="87">
        <v>0</v>
      </c>
      <c r="I67" s="87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66">
        <f t="shared" si="2"/>
        <v>0</v>
      </c>
      <c r="E68" s="87">
        <v>0</v>
      </c>
      <c r="F68" s="87">
        <v>0</v>
      </c>
      <c r="G68" s="87">
        <v>0</v>
      </c>
      <c r="H68" s="87">
        <v>0</v>
      </c>
      <c r="I68" s="87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66">
        <f t="shared" si="2"/>
        <v>0</v>
      </c>
      <c r="E69" s="87">
        <v>0</v>
      </c>
      <c r="F69" s="87">
        <v>0</v>
      </c>
      <c r="G69" s="87">
        <v>0</v>
      </c>
      <c r="H69" s="87">
        <v>0</v>
      </c>
      <c r="I69" s="87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 t="shared" si="2"/>
        <v>0</v>
      </c>
      <c r="E70" s="87">
        <v>0</v>
      </c>
      <c r="F70" s="87">
        <v>0</v>
      </c>
      <c r="G70" s="87">
        <v>0</v>
      </c>
      <c r="H70" s="87">
        <v>0</v>
      </c>
      <c r="I70" s="87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 t="shared" si="2"/>
        <v>0</v>
      </c>
      <c r="E71" s="87">
        <v>0</v>
      </c>
      <c r="F71" s="87">
        <v>0</v>
      </c>
      <c r="G71" s="87">
        <v>0</v>
      </c>
      <c r="H71" s="87">
        <v>0</v>
      </c>
      <c r="I71" s="87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66">
        <f t="shared" si="2"/>
        <v>0</v>
      </c>
      <c r="E72" s="87">
        <v>0</v>
      </c>
      <c r="F72" s="87">
        <v>0</v>
      </c>
      <c r="G72" s="87">
        <v>0</v>
      </c>
      <c r="H72" s="87">
        <v>0</v>
      </c>
      <c r="I72" s="87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66">
        <f t="shared" si="2"/>
        <v>0</v>
      </c>
      <c r="E73" s="87">
        <v>0</v>
      </c>
      <c r="F73" s="87">
        <v>0</v>
      </c>
      <c r="G73" s="87">
        <v>0</v>
      </c>
      <c r="H73" s="87">
        <v>0</v>
      </c>
      <c r="I73" s="87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66">
        <f t="shared" si="2"/>
        <v>1066800</v>
      </c>
      <c r="E74" s="87">
        <v>0</v>
      </c>
      <c r="F74" s="87">
        <v>0</v>
      </c>
      <c r="G74" s="87">
        <v>0</v>
      </c>
      <c r="H74" s="87">
        <v>1066800</v>
      </c>
      <c r="I74" s="87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66">
        <f t="shared" ref="D75:D138" si="3">SUM(E75:I75)</f>
        <v>0</v>
      </c>
      <c r="E75" s="87">
        <v>0</v>
      </c>
      <c r="F75" s="87">
        <v>0</v>
      </c>
      <c r="G75" s="87">
        <v>0</v>
      </c>
      <c r="H75" s="87">
        <v>0</v>
      </c>
      <c r="I75" s="87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66">
        <f t="shared" si="3"/>
        <v>2237900</v>
      </c>
      <c r="E76" s="87">
        <v>0</v>
      </c>
      <c r="F76" s="87">
        <v>0</v>
      </c>
      <c r="G76" s="87">
        <v>0</v>
      </c>
      <c r="H76" s="87">
        <v>2237900</v>
      </c>
      <c r="I76" s="87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66">
        <f t="shared" si="3"/>
        <v>0</v>
      </c>
      <c r="E77" s="87">
        <v>0</v>
      </c>
      <c r="F77" s="87">
        <v>0</v>
      </c>
      <c r="G77" s="87">
        <v>0</v>
      </c>
      <c r="H77" s="87">
        <v>0</v>
      </c>
      <c r="I77" s="87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66">
        <f t="shared" si="3"/>
        <v>0</v>
      </c>
      <c r="E78" s="87">
        <v>0</v>
      </c>
      <c r="F78" s="87">
        <v>0</v>
      </c>
      <c r="G78" s="87">
        <v>0</v>
      </c>
      <c r="H78" s="87">
        <v>0</v>
      </c>
      <c r="I78" s="87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66">
        <f t="shared" si="3"/>
        <v>0</v>
      </c>
      <c r="E79" s="87">
        <v>0</v>
      </c>
      <c r="F79" s="87">
        <v>0</v>
      </c>
      <c r="G79" s="87">
        <v>0</v>
      </c>
      <c r="H79" s="87">
        <v>0</v>
      </c>
      <c r="I79" s="87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66">
        <f t="shared" si="3"/>
        <v>0</v>
      </c>
      <c r="E80" s="87">
        <v>0</v>
      </c>
      <c r="F80" s="87">
        <v>0</v>
      </c>
      <c r="G80" s="87">
        <v>0</v>
      </c>
      <c r="H80" s="87">
        <v>0</v>
      </c>
      <c r="I80" s="87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66">
        <f t="shared" si="3"/>
        <v>0</v>
      </c>
      <c r="E81" s="87">
        <v>0</v>
      </c>
      <c r="F81" s="87">
        <v>0</v>
      </c>
      <c r="G81" s="87">
        <v>0</v>
      </c>
      <c r="H81" s="87">
        <v>0</v>
      </c>
      <c r="I81" s="87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66">
        <f t="shared" si="3"/>
        <v>0</v>
      </c>
      <c r="E82" s="87">
        <v>0</v>
      </c>
      <c r="F82" s="87">
        <v>0</v>
      </c>
      <c r="G82" s="87">
        <v>0</v>
      </c>
      <c r="H82" s="87">
        <v>0</v>
      </c>
      <c r="I82" s="87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66">
        <f t="shared" si="3"/>
        <v>0</v>
      </c>
      <c r="E83" s="87">
        <v>0</v>
      </c>
      <c r="F83" s="87">
        <v>0</v>
      </c>
      <c r="G83" s="87">
        <v>0</v>
      </c>
      <c r="H83" s="87">
        <v>0</v>
      </c>
      <c r="I83" s="87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66">
        <f t="shared" si="3"/>
        <v>0</v>
      </c>
      <c r="E84" s="87">
        <v>0</v>
      </c>
      <c r="F84" s="87">
        <v>0</v>
      </c>
      <c r="G84" s="87">
        <v>0</v>
      </c>
      <c r="H84" s="87">
        <v>0</v>
      </c>
      <c r="I84" s="87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66">
        <f t="shared" si="3"/>
        <v>0</v>
      </c>
      <c r="E85" s="87">
        <v>0</v>
      </c>
      <c r="F85" s="87">
        <v>0</v>
      </c>
      <c r="G85" s="87">
        <v>0</v>
      </c>
      <c r="H85" s="87">
        <v>0</v>
      </c>
      <c r="I85" s="87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66">
        <f t="shared" si="3"/>
        <v>0</v>
      </c>
      <c r="E86" s="87">
        <v>0</v>
      </c>
      <c r="F86" s="87">
        <v>0</v>
      </c>
      <c r="G86" s="87">
        <v>0</v>
      </c>
      <c r="H86" s="87">
        <v>0</v>
      </c>
      <c r="I86" s="87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66">
        <f t="shared" si="3"/>
        <v>0</v>
      </c>
      <c r="E87" s="87">
        <v>0</v>
      </c>
      <c r="F87" s="87">
        <v>0</v>
      </c>
      <c r="G87" s="87">
        <v>0</v>
      </c>
      <c r="H87" s="87">
        <v>0</v>
      </c>
      <c r="I87" s="87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 t="shared" si="3"/>
        <v>3282650</v>
      </c>
      <c r="E88" s="87">
        <v>0</v>
      </c>
      <c r="F88" s="87">
        <v>0</v>
      </c>
      <c r="G88" s="87">
        <v>0</v>
      </c>
      <c r="H88" s="87">
        <v>3282650</v>
      </c>
      <c r="I88" s="87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 t="shared" si="3"/>
        <v>0</v>
      </c>
      <c r="E89" s="87">
        <v>0</v>
      </c>
      <c r="F89" s="87">
        <v>0</v>
      </c>
      <c r="G89" s="87">
        <v>0</v>
      </c>
      <c r="H89" s="87">
        <v>0</v>
      </c>
      <c r="I89" s="87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66">
        <f t="shared" si="3"/>
        <v>0</v>
      </c>
      <c r="E90" s="87">
        <v>0</v>
      </c>
      <c r="F90" s="87">
        <v>0</v>
      </c>
      <c r="G90" s="87">
        <v>0</v>
      </c>
      <c r="H90" s="87">
        <v>0</v>
      </c>
      <c r="I90" s="87"/>
    </row>
    <row r="91" spans="1:9" s="1" customFormat="1" x14ac:dyDescent="0.2">
      <c r="A91" s="25">
        <v>81</v>
      </c>
      <c r="B91" s="12" t="s">
        <v>152</v>
      </c>
      <c r="C91" s="21" t="s">
        <v>380</v>
      </c>
      <c r="D91" s="66">
        <f t="shared" si="3"/>
        <v>2559300</v>
      </c>
      <c r="E91" s="87">
        <v>0</v>
      </c>
      <c r="F91" s="87">
        <v>0</v>
      </c>
      <c r="G91" s="87">
        <v>0</v>
      </c>
      <c r="H91" s="87">
        <v>2559300</v>
      </c>
      <c r="I91" s="87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66">
        <f t="shared" si="3"/>
        <v>0</v>
      </c>
      <c r="E92" s="87">
        <v>0</v>
      </c>
      <c r="F92" s="87">
        <v>0</v>
      </c>
      <c r="G92" s="87">
        <v>0</v>
      </c>
      <c r="H92" s="87">
        <v>0</v>
      </c>
      <c r="I92" s="87"/>
    </row>
    <row r="93" spans="1:9" s="1" customFormat="1" ht="24" x14ac:dyDescent="0.2">
      <c r="A93" s="161">
        <v>83</v>
      </c>
      <c r="B93" s="164" t="s">
        <v>154</v>
      </c>
      <c r="C93" s="17" t="s">
        <v>274</v>
      </c>
      <c r="D93" s="66">
        <f t="shared" si="3"/>
        <v>0</v>
      </c>
      <c r="E93" s="87">
        <v>0</v>
      </c>
      <c r="F93" s="87">
        <v>0</v>
      </c>
      <c r="G93" s="87">
        <v>0</v>
      </c>
      <c r="H93" s="87">
        <v>0</v>
      </c>
      <c r="I93" s="87"/>
    </row>
    <row r="94" spans="1:9" s="1" customFormat="1" ht="36" x14ac:dyDescent="0.2">
      <c r="A94" s="162"/>
      <c r="B94" s="165"/>
      <c r="C94" s="10" t="s">
        <v>378</v>
      </c>
      <c r="D94" s="66">
        <f t="shared" si="3"/>
        <v>0</v>
      </c>
      <c r="E94" s="87">
        <v>0</v>
      </c>
      <c r="F94" s="87">
        <v>0</v>
      </c>
      <c r="G94" s="87">
        <v>0</v>
      </c>
      <c r="H94" s="87">
        <v>0</v>
      </c>
      <c r="I94" s="87"/>
    </row>
    <row r="95" spans="1:9" s="1" customFormat="1" ht="24" x14ac:dyDescent="0.2">
      <c r="A95" s="162"/>
      <c r="B95" s="165"/>
      <c r="C95" s="10" t="s">
        <v>275</v>
      </c>
      <c r="D95" s="66">
        <f t="shared" si="3"/>
        <v>0</v>
      </c>
      <c r="E95" s="87">
        <v>0</v>
      </c>
      <c r="F95" s="87">
        <v>0</v>
      </c>
      <c r="G95" s="87">
        <v>0</v>
      </c>
      <c r="H95" s="87">
        <v>0</v>
      </c>
      <c r="I95" s="87"/>
    </row>
    <row r="96" spans="1:9" s="1" customFormat="1" ht="36" x14ac:dyDescent="0.2">
      <c r="A96" s="163"/>
      <c r="B96" s="166"/>
      <c r="C96" s="28" t="s">
        <v>379</v>
      </c>
      <c r="D96" s="66">
        <f t="shared" si="3"/>
        <v>0</v>
      </c>
      <c r="E96" s="87">
        <v>0</v>
      </c>
      <c r="F96" s="87">
        <v>0</v>
      </c>
      <c r="G96" s="87">
        <v>0</v>
      </c>
      <c r="H96" s="87">
        <v>0</v>
      </c>
      <c r="I96" s="87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66">
        <f t="shared" si="3"/>
        <v>0</v>
      </c>
      <c r="E97" s="87">
        <v>0</v>
      </c>
      <c r="F97" s="87">
        <v>0</v>
      </c>
      <c r="G97" s="87">
        <v>0</v>
      </c>
      <c r="H97" s="87">
        <v>0</v>
      </c>
      <c r="I97" s="87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66">
        <f t="shared" si="3"/>
        <v>0</v>
      </c>
      <c r="E98" s="87">
        <v>0</v>
      </c>
      <c r="F98" s="87">
        <v>0</v>
      </c>
      <c r="G98" s="87">
        <v>0</v>
      </c>
      <c r="H98" s="87">
        <v>0</v>
      </c>
      <c r="I98" s="87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66">
        <f t="shared" si="3"/>
        <v>0</v>
      </c>
      <c r="E99" s="87">
        <v>0</v>
      </c>
      <c r="F99" s="87">
        <v>0</v>
      </c>
      <c r="G99" s="87">
        <v>0</v>
      </c>
      <c r="H99" s="87">
        <v>0</v>
      </c>
      <c r="I99" s="87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66">
        <f t="shared" si="3"/>
        <v>0</v>
      </c>
      <c r="E100" s="87">
        <v>0</v>
      </c>
      <c r="F100" s="87">
        <v>0</v>
      </c>
      <c r="G100" s="87">
        <v>0</v>
      </c>
      <c r="H100" s="87">
        <v>0</v>
      </c>
      <c r="I100" s="87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66">
        <f t="shared" si="3"/>
        <v>0</v>
      </c>
      <c r="E101" s="87">
        <v>0</v>
      </c>
      <c r="F101" s="87">
        <v>0</v>
      </c>
      <c r="G101" s="87">
        <v>0</v>
      </c>
      <c r="H101" s="87">
        <v>0</v>
      </c>
      <c r="I101" s="87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66">
        <f t="shared" si="3"/>
        <v>0</v>
      </c>
      <c r="E102" s="87">
        <v>0</v>
      </c>
      <c r="F102" s="87">
        <v>0</v>
      </c>
      <c r="G102" s="87">
        <v>0</v>
      </c>
      <c r="H102" s="87">
        <v>0</v>
      </c>
      <c r="I102" s="87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66">
        <f t="shared" si="3"/>
        <v>0</v>
      </c>
      <c r="E103" s="87">
        <v>0</v>
      </c>
      <c r="F103" s="87">
        <v>0</v>
      </c>
      <c r="G103" s="87">
        <v>0</v>
      </c>
      <c r="H103" s="87">
        <v>0</v>
      </c>
      <c r="I103" s="87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66">
        <f t="shared" si="3"/>
        <v>0</v>
      </c>
      <c r="E104" s="87">
        <v>0</v>
      </c>
      <c r="F104" s="87">
        <v>0</v>
      </c>
      <c r="G104" s="87">
        <v>0</v>
      </c>
      <c r="H104" s="87">
        <v>0</v>
      </c>
      <c r="I104" s="87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66">
        <f t="shared" si="3"/>
        <v>0</v>
      </c>
      <c r="E105" s="87">
        <v>0</v>
      </c>
      <c r="F105" s="87">
        <v>0</v>
      </c>
      <c r="G105" s="87">
        <v>0</v>
      </c>
      <c r="H105" s="87">
        <v>0</v>
      </c>
      <c r="I105" s="87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66">
        <f t="shared" si="3"/>
        <v>0</v>
      </c>
      <c r="E106" s="87">
        <v>0</v>
      </c>
      <c r="F106" s="87">
        <v>0</v>
      </c>
      <c r="G106" s="87">
        <v>0</v>
      </c>
      <c r="H106" s="87">
        <v>0</v>
      </c>
      <c r="I106" s="87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66">
        <f t="shared" si="3"/>
        <v>0</v>
      </c>
      <c r="E107" s="87">
        <v>0</v>
      </c>
      <c r="F107" s="87">
        <v>0</v>
      </c>
      <c r="G107" s="87">
        <v>0</v>
      </c>
      <c r="H107" s="87">
        <v>0</v>
      </c>
      <c r="I107" s="87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66">
        <f t="shared" si="3"/>
        <v>0</v>
      </c>
      <c r="E108" s="87">
        <v>0</v>
      </c>
      <c r="F108" s="87">
        <v>0</v>
      </c>
      <c r="G108" s="87">
        <v>0</v>
      </c>
      <c r="H108" s="87">
        <v>0</v>
      </c>
      <c r="I108" s="87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 t="shared" si="3"/>
        <v>0</v>
      </c>
      <c r="E109" s="87">
        <v>0</v>
      </c>
      <c r="F109" s="99">
        <v>0</v>
      </c>
      <c r="G109" s="99">
        <v>0</v>
      </c>
      <c r="H109" s="87">
        <v>0</v>
      </c>
      <c r="I109" s="87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66">
        <f t="shared" si="3"/>
        <v>1194000</v>
      </c>
      <c r="E110" s="87">
        <v>0</v>
      </c>
      <c r="F110" s="87">
        <v>0</v>
      </c>
      <c r="G110" s="87">
        <v>0</v>
      </c>
      <c r="H110" s="87">
        <v>1194000</v>
      </c>
      <c r="I110" s="87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66">
        <f t="shared" si="3"/>
        <v>0</v>
      </c>
      <c r="E111" s="87">
        <v>0</v>
      </c>
      <c r="F111" s="90">
        <v>0</v>
      </c>
      <c r="G111" s="90">
        <v>0</v>
      </c>
      <c r="H111" s="87">
        <v>0</v>
      </c>
      <c r="I111" s="87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66">
        <f t="shared" si="3"/>
        <v>0</v>
      </c>
      <c r="E112" s="87">
        <v>0</v>
      </c>
      <c r="F112" s="87">
        <v>0</v>
      </c>
      <c r="G112" s="87">
        <v>0</v>
      </c>
      <c r="H112" s="87">
        <v>0</v>
      </c>
      <c r="I112" s="87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66">
        <f t="shared" si="3"/>
        <v>0</v>
      </c>
      <c r="E113" s="87">
        <v>0</v>
      </c>
      <c r="F113" s="87">
        <v>0</v>
      </c>
      <c r="G113" s="87">
        <v>0</v>
      </c>
      <c r="H113" s="87">
        <v>0</v>
      </c>
      <c r="I113" s="87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66">
        <f t="shared" si="3"/>
        <v>0</v>
      </c>
      <c r="E114" s="87">
        <v>0</v>
      </c>
      <c r="F114" s="87">
        <v>0</v>
      </c>
      <c r="G114" s="87">
        <v>0</v>
      </c>
      <c r="H114" s="87">
        <v>0</v>
      </c>
      <c r="I114" s="87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 t="shared" si="3"/>
        <v>0</v>
      </c>
      <c r="E115" s="87">
        <v>0</v>
      </c>
      <c r="F115" s="87">
        <v>0</v>
      </c>
      <c r="G115" s="87">
        <v>0</v>
      </c>
      <c r="H115" s="87">
        <v>0</v>
      </c>
      <c r="I115" s="87"/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66">
        <f t="shared" si="3"/>
        <v>0</v>
      </c>
      <c r="E116" s="87">
        <v>0</v>
      </c>
      <c r="F116" s="87">
        <v>0</v>
      </c>
      <c r="G116" s="87">
        <v>0</v>
      </c>
      <c r="H116" s="87">
        <v>0</v>
      </c>
      <c r="I116" s="87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66">
        <f t="shared" si="3"/>
        <v>0</v>
      </c>
      <c r="E117" s="87">
        <v>0</v>
      </c>
      <c r="F117" s="87">
        <v>0</v>
      </c>
      <c r="G117" s="87">
        <v>0</v>
      </c>
      <c r="H117" s="87">
        <v>0</v>
      </c>
      <c r="I117" s="87"/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66">
        <f t="shared" si="3"/>
        <v>0</v>
      </c>
      <c r="E118" s="87">
        <v>0</v>
      </c>
      <c r="F118" s="87">
        <v>0</v>
      </c>
      <c r="G118" s="87">
        <v>0</v>
      </c>
      <c r="H118" s="87">
        <v>0</v>
      </c>
      <c r="I118" s="87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 t="shared" si="3"/>
        <v>0</v>
      </c>
      <c r="E119" s="87">
        <v>0</v>
      </c>
      <c r="F119" s="87">
        <v>0</v>
      </c>
      <c r="G119" s="87">
        <v>0</v>
      </c>
      <c r="H119" s="87">
        <v>0</v>
      </c>
      <c r="I119" s="87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66">
        <f t="shared" si="3"/>
        <v>0</v>
      </c>
      <c r="E120" s="87">
        <v>0</v>
      </c>
      <c r="F120" s="87">
        <v>0</v>
      </c>
      <c r="G120" s="87">
        <v>0</v>
      </c>
      <c r="H120" s="87">
        <v>0</v>
      </c>
      <c r="I120" s="87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66">
        <f t="shared" si="3"/>
        <v>0</v>
      </c>
      <c r="E121" s="87">
        <v>0</v>
      </c>
      <c r="F121" s="87">
        <v>0</v>
      </c>
      <c r="G121" s="87">
        <v>0</v>
      </c>
      <c r="H121" s="87">
        <v>0</v>
      </c>
      <c r="I121" s="87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66">
        <f t="shared" si="3"/>
        <v>0</v>
      </c>
      <c r="E122" s="87">
        <v>0</v>
      </c>
      <c r="F122" s="87">
        <v>0</v>
      </c>
      <c r="G122" s="87">
        <v>0</v>
      </c>
      <c r="H122" s="87">
        <v>0</v>
      </c>
      <c r="I122" s="87"/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66">
        <f t="shared" si="3"/>
        <v>0</v>
      </c>
      <c r="E123" s="87">
        <v>0</v>
      </c>
      <c r="F123" s="87">
        <v>0</v>
      </c>
      <c r="G123" s="87">
        <v>0</v>
      </c>
      <c r="H123" s="87">
        <v>0</v>
      </c>
      <c r="I123" s="87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66">
        <f t="shared" si="3"/>
        <v>0</v>
      </c>
      <c r="E124" s="87">
        <v>0</v>
      </c>
      <c r="F124" s="87">
        <v>0</v>
      </c>
      <c r="G124" s="87">
        <v>0</v>
      </c>
      <c r="H124" s="87">
        <v>0</v>
      </c>
      <c r="I124" s="87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66">
        <f t="shared" si="3"/>
        <v>0</v>
      </c>
      <c r="E125" s="87">
        <v>0</v>
      </c>
      <c r="F125" s="87"/>
      <c r="G125" s="87"/>
      <c r="H125" s="87">
        <v>0</v>
      </c>
      <c r="I125" s="87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 t="shared" si="3"/>
        <v>0</v>
      </c>
      <c r="E126" s="87">
        <v>0</v>
      </c>
      <c r="F126" s="87">
        <v>0</v>
      </c>
      <c r="G126" s="87">
        <v>0</v>
      </c>
      <c r="H126" s="87">
        <v>0</v>
      </c>
      <c r="I126" s="87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66">
        <f t="shared" si="3"/>
        <v>0</v>
      </c>
      <c r="E127" s="87">
        <v>0</v>
      </c>
      <c r="F127" s="87">
        <v>0</v>
      </c>
      <c r="G127" s="87">
        <v>0</v>
      </c>
      <c r="H127" s="87">
        <v>0</v>
      </c>
      <c r="I127" s="87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66">
        <f t="shared" si="3"/>
        <v>0</v>
      </c>
      <c r="E128" s="87">
        <v>0</v>
      </c>
      <c r="F128" s="87">
        <v>0</v>
      </c>
      <c r="G128" s="87">
        <v>0</v>
      </c>
      <c r="H128" s="87">
        <v>0</v>
      </c>
      <c r="I128" s="87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 t="shared" si="3"/>
        <v>0</v>
      </c>
      <c r="E129" s="87">
        <v>0</v>
      </c>
      <c r="F129" s="87">
        <v>0</v>
      </c>
      <c r="G129" s="87">
        <v>0</v>
      </c>
      <c r="H129" s="87">
        <v>0</v>
      </c>
      <c r="I129" s="87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66">
        <f t="shared" si="3"/>
        <v>0</v>
      </c>
      <c r="E130" s="87">
        <v>0</v>
      </c>
      <c r="F130" s="87">
        <v>0</v>
      </c>
      <c r="G130" s="87">
        <v>0</v>
      </c>
      <c r="H130" s="87">
        <v>0</v>
      </c>
      <c r="I130" s="87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66">
        <f t="shared" si="3"/>
        <v>0</v>
      </c>
      <c r="E131" s="87">
        <v>0</v>
      </c>
      <c r="F131" s="87">
        <v>0</v>
      </c>
      <c r="G131" s="87">
        <v>0</v>
      </c>
      <c r="H131" s="87">
        <v>0</v>
      </c>
      <c r="I131" s="87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66">
        <f t="shared" si="3"/>
        <v>0</v>
      </c>
      <c r="E132" s="87">
        <v>0</v>
      </c>
      <c r="F132" s="87">
        <v>0</v>
      </c>
      <c r="G132" s="87">
        <v>0</v>
      </c>
      <c r="H132" s="87">
        <v>0</v>
      </c>
      <c r="I132" s="87"/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 t="shared" si="3"/>
        <v>0</v>
      </c>
      <c r="E133" s="87">
        <v>0</v>
      </c>
      <c r="F133" s="87">
        <v>0</v>
      </c>
      <c r="G133" s="87">
        <v>0</v>
      </c>
      <c r="H133" s="87">
        <v>0</v>
      </c>
      <c r="I133" s="87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66">
        <f t="shared" si="3"/>
        <v>0</v>
      </c>
      <c r="E134" s="87">
        <v>0</v>
      </c>
      <c r="F134" s="87">
        <v>0</v>
      </c>
      <c r="G134" s="87">
        <v>0</v>
      </c>
      <c r="H134" s="87">
        <v>0</v>
      </c>
      <c r="I134" s="87"/>
    </row>
    <row r="135" spans="1:9" s="1" customFormat="1" ht="24" x14ac:dyDescent="0.2">
      <c r="A135" s="25">
        <v>122</v>
      </c>
      <c r="B135" s="26" t="s">
        <v>211</v>
      </c>
      <c r="C135" s="78" t="s">
        <v>377</v>
      </c>
      <c r="D135" s="66">
        <f t="shared" si="3"/>
        <v>0</v>
      </c>
      <c r="E135" s="87">
        <v>0</v>
      </c>
      <c r="F135" s="87">
        <v>0</v>
      </c>
      <c r="G135" s="87">
        <v>0</v>
      </c>
      <c r="H135" s="87">
        <v>0</v>
      </c>
      <c r="I135" s="87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66">
        <f t="shared" si="3"/>
        <v>8601870</v>
      </c>
      <c r="E136" s="87">
        <v>8601870</v>
      </c>
      <c r="F136" s="87">
        <v>0</v>
      </c>
      <c r="G136" s="87">
        <v>0</v>
      </c>
      <c r="H136" s="87">
        <v>0</v>
      </c>
      <c r="I136" s="87"/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66">
        <f t="shared" si="3"/>
        <v>15675380</v>
      </c>
      <c r="E137" s="87">
        <v>15551380</v>
      </c>
      <c r="F137" s="87">
        <v>124000</v>
      </c>
      <c r="G137" s="87">
        <v>0</v>
      </c>
      <c r="H137" s="87">
        <v>0</v>
      </c>
      <c r="I137" s="87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66">
        <f t="shared" si="3"/>
        <v>2867010</v>
      </c>
      <c r="E138" s="87">
        <v>2867010</v>
      </c>
      <c r="F138" s="91">
        <v>0</v>
      </c>
      <c r="G138" s="91">
        <v>0</v>
      </c>
      <c r="H138" s="87">
        <v>0</v>
      </c>
      <c r="I138" s="87"/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66">
        <f t="shared" ref="D139:D141" si="4">SUM(E139:I139)</f>
        <v>0</v>
      </c>
      <c r="E139" s="87">
        <v>0</v>
      </c>
      <c r="F139" s="87">
        <v>0</v>
      </c>
      <c r="G139" s="87">
        <v>0</v>
      </c>
      <c r="H139" s="87">
        <v>0</v>
      </c>
      <c r="I139" s="87"/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66">
        <f t="shared" si="4"/>
        <v>0</v>
      </c>
      <c r="E140" s="87">
        <v>0</v>
      </c>
      <c r="F140" s="87">
        <v>0</v>
      </c>
      <c r="G140" s="87">
        <v>0</v>
      </c>
      <c r="H140" s="87">
        <v>0</v>
      </c>
      <c r="I140" s="87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66">
        <f t="shared" si="4"/>
        <v>7251350</v>
      </c>
      <c r="E141" s="87">
        <v>0</v>
      </c>
      <c r="F141" s="87">
        <v>0</v>
      </c>
      <c r="G141" s="87">
        <v>0</v>
      </c>
      <c r="H141" s="87">
        <v>7251350</v>
      </c>
      <c r="I141" s="87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66">
        <f>SUM(E142:I142)</f>
        <v>6974583</v>
      </c>
      <c r="E142" s="87">
        <v>0</v>
      </c>
      <c r="F142" s="87">
        <v>0</v>
      </c>
      <c r="G142" s="87">
        <v>0</v>
      </c>
      <c r="H142" s="87">
        <v>4441800</v>
      </c>
      <c r="I142" s="87">
        <v>2532783</v>
      </c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66">
        <f t="shared" ref="D143:D155" si="5">SUM(E143:I143)</f>
        <v>0</v>
      </c>
      <c r="E143" s="87">
        <v>0</v>
      </c>
      <c r="F143" s="87">
        <v>0</v>
      </c>
      <c r="G143" s="87">
        <v>0</v>
      </c>
      <c r="H143" s="87">
        <v>0</v>
      </c>
      <c r="I143" s="87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66">
        <f t="shared" si="5"/>
        <v>0</v>
      </c>
      <c r="E144" s="87">
        <v>0</v>
      </c>
      <c r="F144" s="87">
        <v>0</v>
      </c>
      <c r="G144" s="87">
        <v>0</v>
      </c>
      <c r="H144" s="87">
        <v>0</v>
      </c>
      <c r="I144" s="87"/>
    </row>
    <row r="145" spans="1:61" s="1" customFormat="1" x14ac:dyDescent="0.2">
      <c r="A145" s="25">
        <v>132</v>
      </c>
      <c r="B145" s="12" t="s">
        <v>223</v>
      </c>
      <c r="C145" s="10" t="s">
        <v>251</v>
      </c>
      <c r="D145" s="66">
        <f t="shared" si="5"/>
        <v>0</v>
      </c>
      <c r="E145" s="87">
        <v>0</v>
      </c>
      <c r="F145" s="87">
        <v>0</v>
      </c>
      <c r="G145" s="87">
        <v>0</v>
      </c>
      <c r="H145" s="87">
        <v>0</v>
      </c>
      <c r="I145" s="87"/>
    </row>
    <row r="146" spans="1:61" s="1" customFormat="1" x14ac:dyDescent="0.2">
      <c r="A146" s="25">
        <v>133</v>
      </c>
      <c r="B146" s="14" t="s">
        <v>224</v>
      </c>
      <c r="C146" s="10" t="s">
        <v>225</v>
      </c>
      <c r="D146" s="66">
        <f t="shared" si="5"/>
        <v>0</v>
      </c>
      <c r="E146" s="87">
        <v>0</v>
      </c>
      <c r="F146" s="87">
        <v>0</v>
      </c>
      <c r="G146" s="87">
        <v>0</v>
      </c>
      <c r="H146" s="87">
        <v>0</v>
      </c>
      <c r="I146" s="87"/>
    </row>
    <row r="147" spans="1:61" x14ac:dyDescent="0.2">
      <c r="A147" s="25">
        <v>134</v>
      </c>
      <c r="B147" s="26" t="s">
        <v>226</v>
      </c>
      <c r="C147" s="10" t="s">
        <v>227</v>
      </c>
      <c r="D147" s="66">
        <f t="shared" si="5"/>
        <v>0</v>
      </c>
      <c r="E147" s="87">
        <v>0</v>
      </c>
      <c r="F147" s="87">
        <v>0</v>
      </c>
      <c r="G147" s="87">
        <v>0</v>
      </c>
      <c r="H147" s="87">
        <v>0</v>
      </c>
      <c r="I147" s="87"/>
    </row>
    <row r="148" spans="1:61" x14ac:dyDescent="0.2">
      <c r="A148" s="25">
        <v>135</v>
      </c>
      <c r="B148" s="12" t="s">
        <v>228</v>
      </c>
      <c r="C148" s="10" t="s">
        <v>229</v>
      </c>
      <c r="D148" s="66">
        <f t="shared" si="5"/>
        <v>0</v>
      </c>
      <c r="E148" s="87">
        <v>0</v>
      </c>
      <c r="F148" s="91">
        <v>0</v>
      </c>
      <c r="G148" s="91">
        <v>0</v>
      </c>
      <c r="H148" s="87">
        <v>0</v>
      </c>
      <c r="I148" s="87"/>
    </row>
    <row r="149" spans="1:61" ht="12.75" x14ac:dyDescent="0.2">
      <c r="A149" s="25">
        <v>136</v>
      </c>
      <c r="B149" s="20" t="s">
        <v>230</v>
      </c>
      <c r="C149" s="13" t="s">
        <v>231</v>
      </c>
      <c r="D149" s="66">
        <f t="shared" si="5"/>
        <v>434076953</v>
      </c>
      <c r="E149" s="87">
        <v>0</v>
      </c>
      <c r="F149" s="91">
        <v>0</v>
      </c>
      <c r="G149" s="91">
        <v>434076953</v>
      </c>
      <c r="H149" s="87">
        <v>0</v>
      </c>
      <c r="I149" s="87"/>
    </row>
    <row r="150" spans="1:61" ht="12.75" x14ac:dyDescent="0.2">
      <c r="A150" s="25">
        <v>137</v>
      </c>
      <c r="B150" s="56" t="s">
        <v>278</v>
      </c>
      <c r="C150" s="57" t="s">
        <v>279</v>
      </c>
      <c r="D150" s="66">
        <f t="shared" si="5"/>
        <v>0</v>
      </c>
      <c r="E150" s="87">
        <v>0</v>
      </c>
      <c r="F150" s="91">
        <v>0</v>
      </c>
      <c r="G150" s="91">
        <v>0</v>
      </c>
      <c r="H150" s="87">
        <v>0</v>
      </c>
      <c r="I150" s="87"/>
    </row>
    <row r="151" spans="1:61" ht="12.75" x14ac:dyDescent="0.2">
      <c r="A151" s="25">
        <v>138</v>
      </c>
      <c r="B151" s="58" t="s">
        <v>280</v>
      </c>
      <c r="C151" s="59" t="s">
        <v>281</v>
      </c>
      <c r="D151" s="66">
        <f t="shared" si="5"/>
        <v>0</v>
      </c>
      <c r="E151" s="87">
        <v>0</v>
      </c>
      <c r="F151" s="91">
        <v>0</v>
      </c>
      <c r="G151" s="91">
        <v>0</v>
      </c>
      <c r="H151" s="87">
        <v>0</v>
      </c>
      <c r="I151" s="87"/>
    </row>
    <row r="152" spans="1:61" ht="12.75" x14ac:dyDescent="0.2">
      <c r="A152" s="25">
        <v>139</v>
      </c>
      <c r="B152" s="60" t="s">
        <v>282</v>
      </c>
      <c r="C152" s="61" t="s">
        <v>283</v>
      </c>
      <c r="D152" s="66">
        <f t="shared" si="5"/>
        <v>0</v>
      </c>
      <c r="E152" s="87">
        <v>0</v>
      </c>
      <c r="F152" s="91">
        <v>0</v>
      </c>
      <c r="G152" s="91">
        <v>0</v>
      </c>
      <c r="H152" s="87">
        <v>0</v>
      </c>
      <c r="I152" s="87"/>
    </row>
    <row r="153" spans="1:61" x14ac:dyDescent="0.2">
      <c r="A153" s="25">
        <v>140</v>
      </c>
      <c r="B153" s="25" t="s">
        <v>288</v>
      </c>
      <c r="C153" s="62" t="s">
        <v>289</v>
      </c>
      <c r="D153" s="66">
        <f t="shared" si="5"/>
        <v>0</v>
      </c>
      <c r="E153" s="87">
        <v>0</v>
      </c>
      <c r="F153" s="91">
        <v>0</v>
      </c>
      <c r="G153" s="91">
        <v>0</v>
      </c>
      <c r="H153" s="87">
        <v>0</v>
      </c>
      <c r="I153" s="87"/>
    </row>
    <row r="154" spans="1:61" x14ac:dyDescent="0.2">
      <c r="A154" s="25">
        <v>141</v>
      </c>
      <c r="B154" s="119" t="s">
        <v>395</v>
      </c>
      <c r="C154" s="62" t="s">
        <v>394</v>
      </c>
      <c r="D154" s="66">
        <f t="shared" si="5"/>
        <v>0</v>
      </c>
      <c r="E154" s="115">
        <v>0</v>
      </c>
      <c r="F154" s="91">
        <v>0</v>
      </c>
      <c r="G154" s="91">
        <v>0</v>
      </c>
      <c r="H154" s="87">
        <v>0</v>
      </c>
      <c r="I154" s="87"/>
    </row>
    <row r="155" spans="1:61" x14ac:dyDescent="0.2">
      <c r="A155" s="25">
        <v>142</v>
      </c>
      <c r="B155" s="122" t="s">
        <v>407</v>
      </c>
      <c r="C155" s="62" t="s">
        <v>406</v>
      </c>
      <c r="D155" s="66">
        <f t="shared" si="5"/>
        <v>0</v>
      </c>
      <c r="E155" s="115">
        <v>0</v>
      </c>
      <c r="F155" s="91">
        <v>0</v>
      </c>
      <c r="G155" s="91">
        <v>0</v>
      </c>
      <c r="H155" s="87">
        <v>0</v>
      </c>
      <c r="I155" s="87"/>
    </row>
    <row r="156" spans="1:61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</row>
    <row r="157" spans="1:61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</row>
    <row r="158" spans="1:61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</row>
    <row r="160" spans="1:61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</row>
    <row r="161" spans="1:61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</row>
  </sheetData>
  <mergeCells count="15">
    <mergeCell ref="A93:A96"/>
    <mergeCell ref="B93:B96"/>
    <mergeCell ref="H5:H7"/>
    <mergeCell ref="A4:A7"/>
    <mergeCell ref="B4:B7"/>
    <mergeCell ref="C4:C7"/>
    <mergeCell ref="D4:D7"/>
    <mergeCell ref="E5:E7"/>
    <mergeCell ref="F5:F7"/>
    <mergeCell ref="G5:G7"/>
    <mergeCell ref="A2:H2"/>
    <mergeCell ref="A8:C8"/>
    <mergeCell ref="A10:C10"/>
    <mergeCell ref="E4:I4"/>
    <mergeCell ref="I5:I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E161"/>
  <sheetViews>
    <sheetView zoomScale="98" zoomScaleNormal="98" workbookViewId="0">
      <selection activeCell="H30" sqref="H30"/>
    </sheetView>
  </sheetViews>
  <sheetFormatPr defaultRowHeight="12" x14ac:dyDescent="0.2"/>
  <cols>
    <col min="1" max="1" width="4.7109375" style="107" customWidth="1"/>
    <col min="2" max="2" width="9.28515625" style="107" customWidth="1"/>
    <col min="3" max="3" width="31.7109375" style="7" bestFit="1" customWidth="1"/>
    <col min="4" max="4" width="13.5703125" style="104" customWidth="1"/>
    <col min="5" max="16384" width="9.140625" style="1"/>
  </cols>
  <sheetData>
    <row r="2" spans="1:4" ht="42" customHeight="1" x14ac:dyDescent="0.2">
      <c r="A2" s="202" t="s">
        <v>382</v>
      </c>
      <c r="B2" s="202"/>
      <c r="C2" s="202"/>
      <c r="D2" s="202"/>
    </row>
    <row r="3" spans="1:4" x14ac:dyDescent="0.2">
      <c r="C3" s="108"/>
      <c r="D3" s="104" t="s">
        <v>308</v>
      </c>
    </row>
    <row r="4" spans="1:4" s="3" customFormat="1" ht="15.75" customHeight="1" x14ac:dyDescent="0.2">
      <c r="A4" s="193" t="s">
        <v>46</v>
      </c>
      <c r="B4" s="193" t="s">
        <v>59</v>
      </c>
      <c r="C4" s="193" t="s">
        <v>47</v>
      </c>
      <c r="D4" s="234" t="s">
        <v>363</v>
      </c>
    </row>
    <row r="5" spans="1:4" ht="25.5" customHeight="1" x14ac:dyDescent="0.2">
      <c r="A5" s="193"/>
      <c r="B5" s="193"/>
      <c r="C5" s="193"/>
      <c r="D5" s="235"/>
    </row>
    <row r="6" spans="1:4" ht="14.25" customHeight="1" x14ac:dyDescent="0.2">
      <c r="A6" s="193"/>
      <c r="B6" s="193"/>
      <c r="C6" s="193"/>
      <c r="D6" s="235"/>
    </row>
    <row r="7" spans="1:4" ht="21.75" customHeight="1" x14ac:dyDescent="0.2">
      <c r="A7" s="193"/>
      <c r="B7" s="193"/>
      <c r="C7" s="193"/>
      <c r="D7" s="236"/>
    </row>
    <row r="8" spans="1:4" s="3" customFormat="1" x14ac:dyDescent="0.2">
      <c r="A8" s="246" t="s">
        <v>248</v>
      </c>
      <c r="B8" s="246"/>
      <c r="C8" s="246"/>
      <c r="D8" s="68">
        <f>D10+D9</f>
        <v>2407921686</v>
      </c>
    </row>
    <row r="9" spans="1:4" s="3" customFormat="1" ht="11.25" customHeight="1" x14ac:dyDescent="0.2">
      <c r="A9" s="118"/>
      <c r="B9" s="118"/>
      <c r="C9" s="11" t="s">
        <v>56</v>
      </c>
      <c r="D9" s="68"/>
    </row>
    <row r="10" spans="1:4" s="3" customFormat="1" x14ac:dyDescent="0.2">
      <c r="A10" s="246" t="s">
        <v>247</v>
      </c>
      <c r="B10" s="246"/>
      <c r="C10" s="246"/>
      <c r="D10" s="68">
        <f>SUM(D11:D155)-D93</f>
        <v>2407921686</v>
      </c>
    </row>
    <row r="11" spans="1:4" ht="12" customHeight="1" x14ac:dyDescent="0.2">
      <c r="A11" s="25">
        <v>1</v>
      </c>
      <c r="B11" s="12" t="s">
        <v>60</v>
      </c>
      <c r="C11" s="10" t="s">
        <v>44</v>
      </c>
      <c r="D11" s="66">
        <v>42470131</v>
      </c>
    </row>
    <row r="12" spans="1:4" x14ac:dyDescent="0.2">
      <c r="A12" s="25">
        <v>2</v>
      </c>
      <c r="B12" s="14" t="s">
        <v>61</v>
      </c>
      <c r="C12" s="10" t="s">
        <v>232</v>
      </c>
      <c r="D12" s="66">
        <v>42281215</v>
      </c>
    </row>
    <row r="13" spans="1:4" x14ac:dyDescent="0.2">
      <c r="A13" s="25">
        <v>3</v>
      </c>
      <c r="B13" s="26" t="s">
        <v>62</v>
      </c>
      <c r="C13" s="10" t="s">
        <v>5</v>
      </c>
      <c r="D13" s="66">
        <v>27825504</v>
      </c>
    </row>
    <row r="14" spans="1:4" ht="14.25" customHeight="1" x14ac:dyDescent="0.2">
      <c r="A14" s="25">
        <v>4</v>
      </c>
      <c r="B14" s="12" t="s">
        <v>63</v>
      </c>
      <c r="C14" s="10" t="s">
        <v>233</v>
      </c>
      <c r="D14" s="66">
        <v>50659910</v>
      </c>
    </row>
    <row r="15" spans="1:4" x14ac:dyDescent="0.2">
      <c r="A15" s="25">
        <v>5</v>
      </c>
      <c r="B15" s="12" t="s">
        <v>64</v>
      </c>
      <c r="C15" s="10" t="s">
        <v>8</v>
      </c>
      <c r="D15" s="66">
        <v>42338841</v>
      </c>
    </row>
    <row r="16" spans="1:4" x14ac:dyDescent="0.2">
      <c r="A16" s="25">
        <v>6</v>
      </c>
      <c r="B16" s="26" t="s">
        <v>65</v>
      </c>
      <c r="C16" s="10" t="s">
        <v>66</v>
      </c>
      <c r="D16" s="66">
        <v>3657071</v>
      </c>
    </row>
    <row r="17" spans="1:4" x14ac:dyDescent="0.2">
      <c r="A17" s="25">
        <v>7</v>
      </c>
      <c r="B17" s="12" t="s">
        <v>67</v>
      </c>
      <c r="C17" s="10" t="s">
        <v>234</v>
      </c>
      <c r="D17" s="66">
        <v>36457163</v>
      </c>
    </row>
    <row r="18" spans="1:4" x14ac:dyDescent="0.2">
      <c r="A18" s="25">
        <v>8</v>
      </c>
      <c r="B18" s="26" t="s">
        <v>68</v>
      </c>
      <c r="C18" s="10" t="s">
        <v>17</v>
      </c>
      <c r="D18" s="66">
        <v>36403741</v>
      </c>
    </row>
    <row r="19" spans="1:4" x14ac:dyDescent="0.2">
      <c r="A19" s="25">
        <v>9</v>
      </c>
      <c r="B19" s="26" t="s">
        <v>69</v>
      </c>
      <c r="C19" s="10" t="s">
        <v>6</v>
      </c>
      <c r="D19" s="66">
        <v>59933973</v>
      </c>
    </row>
    <row r="20" spans="1:4" x14ac:dyDescent="0.2">
      <c r="A20" s="25">
        <v>10</v>
      </c>
      <c r="B20" s="26" t="s">
        <v>70</v>
      </c>
      <c r="C20" s="10" t="s">
        <v>18</v>
      </c>
      <c r="D20" s="66">
        <v>39071506</v>
      </c>
    </row>
    <row r="21" spans="1:4" x14ac:dyDescent="0.2">
      <c r="A21" s="25">
        <v>11</v>
      </c>
      <c r="B21" s="26" t="s">
        <v>71</v>
      </c>
      <c r="C21" s="10" t="s">
        <v>7</v>
      </c>
      <c r="D21" s="66">
        <v>39132861</v>
      </c>
    </row>
    <row r="22" spans="1:4" x14ac:dyDescent="0.2">
      <c r="A22" s="25">
        <v>12</v>
      </c>
      <c r="B22" s="26" t="s">
        <v>72</v>
      </c>
      <c r="C22" s="10" t="s">
        <v>19</v>
      </c>
      <c r="D22" s="66">
        <v>56675049</v>
      </c>
    </row>
    <row r="23" spans="1:4" x14ac:dyDescent="0.2">
      <c r="A23" s="25">
        <v>13</v>
      </c>
      <c r="B23" s="26" t="s">
        <v>256</v>
      </c>
      <c r="C23" s="10" t="s">
        <v>257</v>
      </c>
      <c r="D23" s="66">
        <v>0</v>
      </c>
    </row>
    <row r="24" spans="1:4" x14ac:dyDescent="0.2">
      <c r="A24" s="25">
        <v>14</v>
      </c>
      <c r="B24" s="12" t="s">
        <v>73</v>
      </c>
      <c r="C24" s="10" t="s">
        <v>74</v>
      </c>
      <c r="D24" s="66">
        <v>0</v>
      </c>
    </row>
    <row r="25" spans="1:4" x14ac:dyDescent="0.2">
      <c r="A25" s="25">
        <v>15</v>
      </c>
      <c r="B25" s="26" t="s">
        <v>75</v>
      </c>
      <c r="C25" s="10" t="s">
        <v>22</v>
      </c>
      <c r="D25" s="66">
        <v>44517966</v>
      </c>
    </row>
    <row r="26" spans="1:4" x14ac:dyDescent="0.2">
      <c r="A26" s="25">
        <v>16</v>
      </c>
      <c r="B26" s="26" t="s">
        <v>76</v>
      </c>
      <c r="C26" s="10" t="s">
        <v>10</v>
      </c>
      <c r="D26" s="66">
        <v>63638223</v>
      </c>
    </row>
    <row r="27" spans="1:4" x14ac:dyDescent="0.2">
      <c r="A27" s="25">
        <v>17</v>
      </c>
      <c r="B27" s="26" t="s">
        <v>77</v>
      </c>
      <c r="C27" s="10" t="s">
        <v>235</v>
      </c>
      <c r="D27" s="66">
        <v>68337927</v>
      </c>
    </row>
    <row r="28" spans="1:4" x14ac:dyDescent="0.2">
      <c r="A28" s="25">
        <v>18</v>
      </c>
      <c r="B28" s="26" t="s">
        <v>78</v>
      </c>
      <c r="C28" s="10" t="s">
        <v>9</v>
      </c>
      <c r="D28" s="66">
        <v>45682478</v>
      </c>
    </row>
    <row r="29" spans="1:4" x14ac:dyDescent="0.2">
      <c r="A29" s="25">
        <v>19</v>
      </c>
      <c r="B29" s="12" t="s">
        <v>79</v>
      </c>
      <c r="C29" s="10" t="s">
        <v>11</v>
      </c>
      <c r="D29" s="66">
        <v>31739089</v>
      </c>
    </row>
    <row r="30" spans="1:4" x14ac:dyDescent="0.2">
      <c r="A30" s="25">
        <v>20</v>
      </c>
      <c r="B30" s="12" t="s">
        <v>80</v>
      </c>
      <c r="C30" s="10" t="s">
        <v>236</v>
      </c>
      <c r="D30" s="66">
        <v>25833726</v>
      </c>
    </row>
    <row r="31" spans="1:4" x14ac:dyDescent="0.2">
      <c r="A31" s="25">
        <v>21</v>
      </c>
      <c r="B31" s="12" t="s">
        <v>81</v>
      </c>
      <c r="C31" s="10" t="s">
        <v>82</v>
      </c>
      <c r="D31" s="66">
        <v>60377655</v>
      </c>
    </row>
    <row r="32" spans="1:4" x14ac:dyDescent="0.2">
      <c r="A32" s="25">
        <v>22</v>
      </c>
      <c r="B32" s="12" t="s">
        <v>83</v>
      </c>
      <c r="C32" s="10" t="s">
        <v>40</v>
      </c>
      <c r="D32" s="66">
        <v>1291553</v>
      </c>
    </row>
    <row r="33" spans="1:4" x14ac:dyDescent="0.2">
      <c r="A33" s="25">
        <v>23</v>
      </c>
      <c r="B33" s="26" t="s">
        <v>84</v>
      </c>
      <c r="C33" s="10" t="s">
        <v>85</v>
      </c>
      <c r="D33" s="66">
        <v>0</v>
      </c>
    </row>
    <row r="34" spans="1:4" ht="12" customHeight="1" x14ac:dyDescent="0.2">
      <c r="A34" s="25">
        <v>24</v>
      </c>
      <c r="B34" s="26" t="s">
        <v>86</v>
      </c>
      <c r="C34" s="10" t="s">
        <v>87</v>
      </c>
      <c r="D34" s="66">
        <v>0</v>
      </c>
    </row>
    <row r="35" spans="1:4" ht="24" x14ac:dyDescent="0.2">
      <c r="A35" s="25">
        <v>25</v>
      </c>
      <c r="B35" s="26" t="s">
        <v>88</v>
      </c>
      <c r="C35" s="10" t="s">
        <v>89</v>
      </c>
      <c r="D35" s="66">
        <v>0</v>
      </c>
    </row>
    <row r="36" spans="1:4" x14ac:dyDescent="0.2">
      <c r="A36" s="25">
        <v>26</v>
      </c>
      <c r="B36" s="12" t="s">
        <v>90</v>
      </c>
      <c r="C36" s="10" t="s">
        <v>91</v>
      </c>
      <c r="D36" s="66">
        <v>34627727</v>
      </c>
    </row>
    <row r="37" spans="1:4" x14ac:dyDescent="0.2">
      <c r="A37" s="25">
        <v>27</v>
      </c>
      <c r="B37" s="26" t="s">
        <v>92</v>
      </c>
      <c r="C37" s="10" t="s">
        <v>93</v>
      </c>
      <c r="D37" s="66">
        <v>24064190</v>
      </c>
    </row>
    <row r="38" spans="1:4" ht="15.75" customHeight="1" x14ac:dyDescent="0.2">
      <c r="A38" s="25">
        <v>28</v>
      </c>
      <c r="B38" s="26" t="s">
        <v>94</v>
      </c>
      <c r="C38" s="10" t="s">
        <v>95</v>
      </c>
      <c r="D38" s="66">
        <v>0</v>
      </c>
    </row>
    <row r="39" spans="1:4" x14ac:dyDescent="0.2">
      <c r="A39" s="25">
        <v>29</v>
      </c>
      <c r="B39" s="14" t="s">
        <v>96</v>
      </c>
      <c r="C39" s="10" t="s">
        <v>97</v>
      </c>
      <c r="D39" s="66">
        <v>0</v>
      </c>
    </row>
    <row r="40" spans="1:4" x14ac:dyDescent="0.2">
      <c r="A40" s="25">
        <v>30</v>
      </c>
      <c r="B40" s="12" t="s">
        <v>98</v>
      </c>
      <c r="C40" s="63" t="s">
        <v>292</v>
      </c>
      <c r="D40" s="66">
        <v>0</v>
      </c>
    </row>
    <row r="41" spans="1:4" ht="20.25" customHeight="1" x14ac:dyDescent="0.2">
      <c r="A41" s="25">
        <v>31</v>
      </c>
      <c r="B41" s="26" t="s">
        <v>99</v>
      </c>
      <c r="C41" s="10" t="s">
        <v>57</v>
      </c>
      <c r="D41" s="66">
        <v>0</v>
      </c>
    </row>
    <row r="42" spans="1:4" x14ac:dyDescent="0.2">
      <c r="A42" s="25">
        <v>32</v>
      </c>
      <c r="B42" s="14" t="s">
        <v>100</v>
      </c>
      <c r="C42" s="10" t="s">
        <v>41</v>
      </c>
      <c r="D42" s="66">
        <v>46754965</v>
      </c>
    </row>
    <row r="43" spans="1:4" x14ac:dyDescent="0.2">
      <c r="A43" s="25">
        <v>33</v>
      </c>
      <c r="B43" s="12" t="s">
        <v>101</v>
      </c>
      <c r="C43" s="10" t="s">
        <v>39</v>
      </c>
      <c r="D43" s="66">
        <v>0</v>
      </c>
    </row>
    <row r="44" spans="1:4" x14ac:dyDescent="0.2">
      <c r="A44" s="25">
        <v>34</v>
      </c>
      <c r="B44" s="14" t="s">
        <v>102</v>
      </c>
      <c r="C44" s="10" t="s">
        <v>16</v>
      </c>
      <c r="D44" s="66">
        <v>48883137</v>
      </c>
    </row>
    <row r="45" spans="1:4" x14ac:dyDescent="0.2">
      <c r="A45" s="25">
        <v>35</v>
      </c>
      <c r="B45" s="26" t="s">
        <v>103</v>
      </c>
      <c r="C45" s="10" t="s">
        <v>21</v>
      </c>
      <c r="D45" s="66">
        <v>42813924</v>
      </c>
    </row>
    <row r="46" spans="1:4" x14ac:dyDescent="0.2">
      <c r="A46" s="25">
        <v>36</v>
      </c>
      <c r="B46" s="14" t="s">
        <v>104</v>
      </c>
      <c r="C46" s="10" t="s">
        <v>25</v>
      </c>
      <c r="D46" s="66">
        <v>45601211</v>
      </c>
    </row>
    <row r="47" spans="1:4" x14ac:dyDescent="0.2">
      <c r="A47" s="25">
        <v>37</v>
      </c>
      <c r="B47" s="12" t="s">
        <v>105</v>
      </c>
      <c r="C47" s="10" t="s">
        <v>237</v>
      </c>
      <c r="D47" s="66">
        <v>53773652</v>
      </c>
    </row>
    <row r="48" spans="1:4" x14ac:dyDescent="0.2">
      <c r="A48" s="25">
        <v>38</v>
      </c>
      <c r="B48" s="15" t="s">
        <v>106</v>
      </c>
      <c r="C48" s="16" t="s">
        <v>238</v>
      </c>
      <c r="D48" s="66">
        <v>61202354</v>
      </c>
    </row>
    <row r="49" spans="1:4" x14ac:dyDescent="0.2">
      <c r="A49" s="25">
        <v>39</v>
      </c>
      <c r="B49" s="12" t="s">
        <v>107</v>
      </c>
      <c r="C49" s="10" t="s">
        <v>239</v>
      </c>
      <c r="D49" s="66">
        <v>34529103</v>
      </c>
    </row>
    <row r="50" spans="1:4" x14ac:dyDescent="0.2">
      <c r="A50" s="25">
        <v>40</v>
      </c>
      <c r="B50" s="12" t="s">
        <v>108</v>
      </c>
      <c r="C50" s="10" t="s">
        <v>24</v>
      </c>
      <c r="D50" s="66">
        <v>53025951</v>
      </c>
    </row>
    <row r="51" spans="1:4" x14ac:dyDescent="0.2">
      <c r="A51" s="25">
        <v>41</v>
      </c>
      <c r="B51" s="26" t="s">
        <v>109</v>
      </c>
      <c r="C51" s="10" t="s">
        <v>20</v>
      </c>
      <c r="D51" s="66">
        <v>37013589</v>
      </c>
    </row>
    <row r="52" spans="1:4" x14ac:dyDescent="0.2">
      <c r="A52" s="25">
        <v>42</v>
      </c>
      <c r="B52" s="14" t="s">
        <v>110</v>
      </c>
      <c r="C52" s="10" t="s">
        <v>111</v>
      </c>
      <c r="D52" s="66">
        <v>0</v>
      </c>
    </row>
    <row r="53" spans="1:4" x14ac:dyDescent="0.2">
      <c r="A53" s="25">
        <v>43</v>
      </c>
      <c r="B53" s="26" t="s">
        <v>112</v>
      </c>
      <c r="C53" s="10" t="s">
        <v>113</v>
      </c>
      <c r="D53" s="66">
        <v>0</v>
      </c>
    </row>
    <row r="54" spans="1:4" x14ac:dyDescent="0.2">
      <c r="A54" s="25">
        <v>44</v>
      </c>
      <c r="B54" s="12" t="s">
        <v>114</v>
      </c>
      <c r="C54" s="10" t="s">
        <v>244</v>
      </c>
      <c r="D54" s="66">
        <v>48094367</v>
      </c>
    </row>
    <row r="55" spans="1:4" ht="10.5" customHeight="1" x14ac:dyDescent="0.2">
      <c r="A55" s="25">
        <v>45</v>
      </c>
      <c r="B55" s="12" t="s">
        <v>115</v>
      </c>
      <c r="C55" s="10" t="s">
        <v>2</v>
      </c>
      <c r="D55" s="66">
        <v>29156230</v>
      </c>
    </row>
    <row r="56" spans="1:4" x14ac:dyDescent="0.2">
      <c r="A56" s="25">
        <v>46</v>
      </c>
      <c r="B56" s="26" t="s">
        <v>116</v>
      </c>
      <c r="C56" s="10" t="s">
        <v>3</v>
      </c>
      <c r="D56" s="66">
        <v>42854945</v>
      </c>
    </row>
    <row r="57" spans="1:4" x14ac:dyDescent="0.2">
      <c r="A57" s="25">
        <v>47</v>
      </c>
      <c r="B57" s="26" t="s">
        <v>117</v>
      </c>
      <c r="C57" s="10" t="s">
        <v>240</v>
      </c>
      <c r="D57" s="66">
        <v>68853156</v>
      </c>
    </row>
    <row r="58" spans="1:4" x14ac:dyDescent="0.2">
      <c r="A58" s="25">
        <v>48</v>
      </c>
      <c r="B58" s="14" t="s">
        <v>118</v>
      </c>
      <c r="C58" s="10" t="s">
        <v>0</v>
      </c>
      <c r="D58" s="66">
        <v>49068065</v>
      </c>
    </row>
    <row r="59" spans="1:4" ht="10.5" customHeight="1" x14ac:dyDescent="0.2">
      <c r="A59" s="25">
        <v>49</v>
      </c>
      <c r="B59" s="26" t="s">
        <v>119</v>
      </c>
      <c r="C59" s="10" t="s">
        <v>4</v>
      </c>
      <c r="D59" s="66">
        <v>34151445</v>
      </c>
    </row>
    <row r="60" spans="1:4" x14ac:dyDescent="0.2">
      <c r="A60" s="25">
        <v>50</v>
      </c>
      <c r="B60" s="14" t="s">
        <v>120</v>
      </c>
      <c r="C60" s="10" t="s">
        <v>1</v>
      </c>
      <c r="D60" s="66">
        <v>46833406</v>
      </c>
    </row>
    <row r="61" spans="1:4" x14ac:dyDescent="0.2">
      <c r="A61" s="25">
        <v>51</v>
      </c>
      <c r="B61" s="26" t="s">
        <v>121</v>
      </c>
      <c r="C61" s="10" t="s">
        <v>241</v>
      </c>
      <c r="D61" s="66">
        <v>48688916</v>
      </c>
    </row>
    <row r="62" spans="1:4" x14ac:dyDescent="0.2">
      <c r="A62" s="25">
        <v>52</v>
      </c>
      <c r="B62" s="26" t="s">
        <v>122</v>
      </c>
      <c r="C62" s="10" t="s">
        <v>26</v>
      </c>
      <c r="D62" s="66">
        <v>69767096</v>
      </c>
    </row>
    <row r="63" spans="1:4" x14ac:dyDescent="0.2">
      <c r="A63" s="25">
        <v>53</v>
      </c>
      <c r="B63" s="26" t="s">
        <v>123</v>
      </c>
      <c r="C63" s="10" t="s">
        <v>242</v>
      </c>
      <c r="D63" s="66">
        <v>50903964</v>
      </c>
    </row>
    <row r="64" spans="1:4" x14ac:dyDescent="0.2">
      <c r="A64" s="25">
        <v>54</v>
      </c>
      <c r="B64" s="26" t="s">
        <v>124</v>
      </c>
      <c r="C64" s="10" t="s">
        <v>125</v>
      </c>
      <c r="D64" s="66">
        <v>0</v>
      </c>
    </row>
    <row r="65" spans="1:4" x14ac:dyDescent="0.2">
      <c r="A65" s="25">
        <v>55</v>
      </c>
      <c r="B65" s="26" t="s">
        <v>246</v>
      </c>
      <c r="C65" s="10" t="s">
        <v>245</v>
      </c>
      <c r="D65" s="66">
        <v>0</v>
      </c>
    </row>
    <row r="66" spans="1:4" x14ac:dyDescent="0.2">
      <c r="A66" s="25">
        <v>56</v>
      </c>
      <c r="B66" s="26" t="s">
        <v>258</v>
      </c>
      <c r="C66" s="10" t="s">
        <v>259</v>
      </c>
      <c r="D66" s="66">
        <v>0</v>
      </c>
    </row>
    <row r="67" spans="1:4" x14ac:dyDescent="0.2">
      <c r="A67" s="25">
        <v>57</v>
      </c>
      <c r="B67" s="26" t="s">
        <v>126</v>
      </c>
      <c r="C67" s="10" t="s">
        <v>54</v>
      </c>
      <c r="D67" s="66">
        <v>0</v>
      </c>
    </row>
    <row r="68" spans="1:4" x14ac:dyDescent="0.2">
      <c r="A68" s="25">
        <v>58</v>
      </c>
      <c r="B68" s="14" t="s">
        <v>127</v>
      </c>
      <c r="C68" s="10" t="s">
        <v>260</v>
      </c>
      <c r="D68" s="66">
        <v>0</v>
      </c>
    </row>
    <row r="69" spans="1:4" ht="24" x14ac:dyDescent="0.2">
      <c r="A69" s="25">
        <v>59</v>
      </c>
      <c r="B69" s="12" t="s">
        <v>128</v>
      </c>
      <c r="C69" s="10" t="s">
        <v>129</v>
      </c>
      <c r="D69" s="66">
        <v>0</v>
      </c>
    </row>
    <row r="70" spans="1:4" ht="23.25" customHeight="1" x14ac:dyDescent="0.2">
      <c r="A70" s="25">
        <v>60</v>
      </c>
      <c r="B70" s="14" t="s">
        <v>130</v>
      </c>
      <c r="C70" s="10" t="s">
        <v>261</v>
      </c>
      <c r="D70" s="66">
        <v>0</v>
      </c>
    </row>
    <row r="71" spans="1:4" ht="27.75" customHeight="1" x14ac:dyDescent="0.2">
      <c r="A71" s="25">
        <v>61</v>
      </c>
      <c r="B71" s="26" t="s">
        <v>131</v>
      </c>
      <c r="C71" s="10" t="s">
        <v>250</v>
      </c>
      <c r="D71" s="66">
        <v>0</v>
      </c>
    </row>
    <row r="72" spans="1:4" ht="24" x14ac:dyDescent="0.2">
      <c r="A72" s="25">
        <v>62</v>
      </c>
      <c r="B72" s="12" t="s">
        <v>132</v>
      </c>
      <c r="C72" s="10" t="s">
        <v>262</v>
      </c>
      <c r="D72" s="66">
        <v>0</v>
      </c>
    </row>
    <row r="73" spans="1:4" ht="24" x14ac:dyDescent="0.2">
      <c r="A73" s="25">
        <v>63</v>
      </c>
      <c r="B73" s="12" t="s">
        <v>133</v>
      </c>
      <c r="C73" s="10" t="s">
        <v>263</v>
      </c>
      <c r="D73" s="66">
        <v>0</v>
      </c>
    </row>
    <row r="74" spans="1:4" x14ac:dyDescent="0.2">
      <c r="A74" s="25">
        <v>64</v>
      </c>
      <c r="B74" s="14" t="s">
        <v>134</v>
      </c>
      <c r="C74" s="10" t="s">
        <v>264</v>
      </c>
      <c r="D74" s="66">
        <v>0</v>
      </c>
    </row>
    <row r="75" spans="1:4" x14ac:dyDescent="0.2">
      <c r="A75" s="25">
        <v>65</v>
      </c>
      <c r="B75" s="14" t="s">
        <v>135</v>
      </c>
      <c r="C75" s="10" t="s">
        <v>53</v>
      </c>
      <c r="D75" s="66">
        <v>0</v>
      </c>
    </row>
    <row r="76" spans="1:4" x14ac:dyDescent="0.2">
      <c r="A76" s="25">
        <v>66</v>
      </c>
      <c r="B76" s="14" t="s">
        <v>136</v>
      </c>
      <c r="C76" s="10" t="s">
        <v>265</v>
      </c>
      <c r="D76" s="66">
        <v>0</v>
      </c>
    </row>
    <row r="77" spans="1:4" ht="24" x14ac:dyDescent="0.2">
      <c r="A77" s="25">
        <v>67</v>
      </c>
      <c r="B77" s="14" t="s">
        <v>137</v>
      </c>
      <c r="C77" s="10" t="s">
        <v>266</v>
      </c>
      <c r="D77" s="66">
        <v>0</v>
      </c>
    </row>
    <row r="78" spans="1:4" ht="24" x14ac:dyDescent="0.2">
      <c r="A78" s="25">
        <v>68</v>
      </c>
      <c r="B78" s="12" t="s">
        <v>138</v>
      </c>
      <c r="C78" s="10" t="s">
        <v>267</v>
      </c>
      <c r="D78" s="66">
        <v>0</v>
      </c>
    </row>
    <row r="79" spans="1:4" ht="24" x14ac:dyDescent="0.2">
      <c r="A79" s="25">
        <v>69</v>
      </c>
      <c r="B79" s="14" t="s">
        <v>139</v>
      </c>
      <c r="C79" s="10" t="s">
        <v>268</v>
      </c>
      <c r="D79" s="66">
        <v>0</v>
      </c>
    </row>
    <row r="80" spans="1:4" ht="24" x14ac:dyDescent="0.2">
      <c r="A80" s="25">
        <v>70</v>
      </c>
      <c r="B80" s="14" t="s">
        <v>140</v>
      </c>
      <c r="C80" s="10" t="s">
        <v>269</v>
      </c>
      <c r="D80" s="66">
        <v>0</v>
      </c>
    </row>
    <row r="81" spans="1:4" ht="24" x14ac:dyDescent="0.2">
      <c r="A81" s="25">
        <v>71</v>
      </c>
      <c r="B81" s="12" t="s">
        <v>141</v>
      </c>
      <c r="C81" s="10" t="s">
        <v>270</v>
      </c>
      <c r="D81" s="66">
        <v>0</v>
      </c>
    </row>
    <row r="82" spans="1:4" ht="24" x14ac:dyDescent="0.2">
      <c r="A82" s="25">
        <v>72</v>
      </c>
      <c r="B82" s="12" t="s">
        <v>142</v>
      </c>
      <c r="C82" s="10" t="s">
        <v>271</v>
      </c>
      <c r="D82" s="66">
        <v>0</v>
      </c>
    </row>
    <row r="83" spans="1:4" ht="24" x14ac:dyDescent="0.2">
      <c r="A83" s="25">
        <v>73</v>
      </c>
      <c r="B83" s="12" t="s">
        <v>143</v>
      </c>
      <c r="C83" s="10" t="s">
        <v>272</v>
      </c>
      <c r="D83" s="66">
        <v>0</v>
      </c>
    </row>
    <row r="84" spans="1:4" x14ac:dyDescent="0.2">
      <c r="A84" s="25">
        <v>74</v>
      </c>
      <c r="B84" s="26" t="s">
        <v>144</v>
      </c>
      <c r="C84" s="10" t="s">
        <v>145</v>
      </c>
      <c r="D84" s="66">
        <v>4660254</v>
      </c>
    </row>
    <row r="85" spans="1:4" x14ac:dyDescent="0.2">
      <c r="A85" s="25">
        <v>75</v>
      </c>
      <c r="B85" s="12" t="s">
        <v>146</v>
      </c>
      <c r="C85" s="10" t="s">
        <v>273</v>
      </c>
      <c r="D85" s="66">
        <v>3484750</v>
      </c>
    </row>
    <row r="86" spans="1:4" x14ac:dyDescent="0.2">
      <c r="A86" s="25">
        <v>76</v>
      </c>
      <c r="B86" s="26" t="s">
        <v>147</v>
      </c>
      <c r="C86" s="10" t="s">
        <v>36</v>
      </c>
      <c r="D86" s="66">
        <v>2523551</v>
      </c>
    </row>
    <row r="87" spans="1:4" x14ac:dyDescent="0.2">
      <c r="A87" s="25">
        <v>77</v>
      </c>
      <c r="B87" s="12" t="s">
        <v>148</v>
      </c>
      <c r="C87" s="10" t="s">
        <v>38</v>
      </c>
      <c r="D87" s="66">
        <v>0</v>
      </c>
    </row>
    <row r="88" spans="1:4" ht="13.5" customHeight="1" x14ac:dyDescent="0.2">
      <c r="A88" s="25">
        <v>78</v>
      </c>
      <c r="B88" s="12" t="s">
        <v>149</v>
      </c>
      <c r="C88" s="10" t="s">
        <v>37</v>
      </c>
      <c r="D88" s="66">
        <v>4429077</v>
      </c>
    </row>
    <row r="89" spans="1:4" ht="14.25" customHeight="1" x14ac:dyDescent="0.2">
      <c r="A89" s="25">
        <v>79</v>
      </c>
      <c r="B89" s="12" t="s">
        <v>150</v>
      </c>
      <c r="C89" s="10" t="s">
        <v>52</v>
      </c>
      <c r="D89" s="66">
        <v>0</v>
      </c>
    </row>
    <row r="90" spans="1:4" x14ac:dyDescent="0.2">
      <c r="A90" s="25">
        <v>80</v>
      </c>
      <c r="B90" s="12" t="s">
        <v>151</v>
      </c>
      <c r="C90" s="10" t="s">
        <v>254</v>
      </c>
      <c r="D90" s="66">
        <v>2047566</v>
      </c>
    </row>
    <row r="91" spans="1:4" x14ac:dyDescent="0.2">
      <c r="A91" s="25">
        <v>81</v>
      </c>
      <c r="B91" s="12" t="s">
        <v>152</v>
      </c>
      <c r="C91" s="10" t="s">
        <v>380</v>
      </c>
      <c r="D91" s="66">
        <v>0</v>
      </c>
    </row>
    <row r="92" spans="1:4" x14ac:dyDescent="0.2">
      <c r="A92" s="25">
        <v>82</v>
      </c>
      <c r="B92" s="14" t="s">
        <v>153</v>
      </c>
      <c r="C92" s="10" t="s">
        <v>287</v>
      </c>
      <c r="D92" s="66">
        <v>0</v>
      </c>
    </row>
    <row r="93" spans="1:4" ht="24" x14ac:dyDescent="0.2">
      <c r="A93" s="161">
        <v>83</v>
      </c>
      <c r="B93" s="164" t="s">
        <v>154</v>
      </c>
      <c r="C93" s="17" t="s">
        <v>274</v>
      </c>
      <c r="D93" s="66">
        <v>0</v>
      </c>
    </row>
    <row r="94" spans="1:4" ht="36" x14ac:dyDescent="0.2">
      <c r="A94" s="162"/>
      <c r="B94" s="165"/>
      <c r="C94" s="10" t="s">
        <v>378</v>
      </c>
      <c r="D94" s="66">
        <v>0</v>
      </c>
    </row>
    <row r="95" spans="1:4" ht="24" x14ac:dyDescent="0.2">
      <c r="A95" s="162"/>
      <c r="B95" s="165"/>
      <c r="C95" s="10" t="s">
        <v>275</v>
      </c>
      <c r="D95" s="66">
        <v>0</v>
      </c>
    </row>
    <row r="96" spans="1:4" ht="36" x14ac:dyDescent="0.2">
      <c r="A96" s="163"/>
      <c r="B96" s="166"/>
      <c r="C96" s="28" t="s">
        <v>379</v>
      </c>
      <c r="D96" s="66">
        <v>0</v>
      </c>
    </row>
    <row r="97" spans="1:4" ht="24" x14ac:dyDescent="0.2">
      <c r="A97" s="25">
        <v>84</v>
      </c>
      <c r="B97" s="14" t="s">
        <v>155</v>
      </c>
      <c r="C97" s="10" t="s">
        <v>51</v>
      </c>
      <c r="D97" s="66">
        <v>0</v>
      </c>
    </row>
    <row r="98" spans="1:4" x14ac:dyDescent="0.2">
      <c r="A98" s="25">
        <v>85</v>
      </c>
      <c r="B98" s="14" t="s">
        <v>156</v>
      </c>
      <c r="C98" s="10" t="s">
        <v>157</v>
      </c>
      <c r="D98" s="66">
        <v>0</v>
      </c>
    </row>
    <row r="99" spans="1:4" x14ac:dyDescent="0.2">
      <c r="A99" s="25">
        <v>86</v>
      </c>
      <c r="B99" s="26" t="s">
        <v>158</v>
      </c>
      <c r="C99" s="10" t="s">
        <v>159</v>
      </c>
      <c r="D99" s="66">
        <v>0</v>
      </c>
    </row>
    <row r="100" spans="1:4" x14ac:dyDescent="0.2">
      <c r="A100" s="25">
        <v>87</v>
      </c>
      <c r="B100" s="14" t="s">
        <v>160</v>
      </c>
      <c r="C100" s="10" t="s">
        <v>28</v>
      </c>
      <c r="D100" s="66">
        <v>37355808</v>
      </c>
    </row>
    <row r="101" spans="1:4" x14ac:dyDescent="0.2">
      <c r="A101" s="25">
        <v>88</v>
      </c>
      <c r="B101" s="26" t="s">
        <v>161</v>
      </c>
      <c r="C101" s="10" t="s">
        <v>12</v>
      </c>
      <c r="D101" s="66">
        <v>24765146</v>
      </c>
    </row>
    <row r="102" spans="1:4" x14ac:dyDescent="0.2">
      <c r="A102" s="25">
        <v>89</v>
      </c>
      <c r="B102" s="26" t="s">
        <v>162</v>
      </c>
      <c r="C102" s="10" t="s">
        <v>27</v>
      </c>
      <c r="D102" s="66">
        <v>19467691</v>
      </c>
    </row>
    <row r="103" spans="1:4" x14ac:dyDescent="0.2">
      <c r="A103" s="25">
        <v>90</v>
      </c>
      <c r="B103" s="14" t="s">
        <v>163</v>
      </c>
      <c r="C103" s="10" t="s">
        <v>45</v>
      </c>
      <c r="D103" s="66">
        <v>33983895</v>
      </c>
    </row>
    <row r="104" spans="1:4" x14ac:dyDescent="0.2">
      <c r="A104" s="25">
        <v>91</v>
      </c>
      <c r="B104" s="14" t="s">
        <v>164</v>
      </c>
      <c r="C104" s="10" t="s">
        <v>33</v>
      </c>
      <c r="D104" s="66">
        <v>49687979</v>
      </c>
    </row>
    <row r="105" spans="1:4" x14ac:dyDescent="0.2">
      <c r="A105" s="25">
        <v>92</v>
      </c>
      <c r="B105" s="12" t="s">
        <v>165</v>
      </c>
      <c r="C105" s="10" t="s">
        <v>29</v>
      </c>
      <c r="D105" s="66">
        <v>57392733</v>
      </c>
    </row>
    <row r="106" spans="1:4" x14ac:dyDescent="0.2">
      <c r="A106" s="25">
        <v>93</v>
      </c>
      <c r="B106" s="12" t="s">
        <v>166</v>
      </c>
      <c r="C106" s="10" t="s">
        <v>30</v>
      </c>
      <c r="D106" s="66">
        <v>54006759</v>
      </c>
    </row>
    <row r="107" spans="1:4" x14ac:dyDescent="0.2">
      <c r="A107" s="25">
        <v>94</v>
      </c>
      <c r="B107" s="26" t="s">
        <v>167</v>
      </c>
      <c r="C107" s="10" t="s">
        <v>14</v>
      </c>
      <c r="D107" s="66">
        <v>26227577</v>
      </c>
    </row>
    <row r="108" spans="1:4" x14ac:dyDescent="0.2">
      <c r="A108" s="25">
        <v>95</v>
      </c>
      <c r="B108" s="12" t="s">
        <v>168</v>
      </c>
      <c r="C108" s="10" t="s">
        <v>31</v>
      </c>
      <c r="D108" s="66">
        <v>43487910</v>
      </c>
    </row>
    <row r="109" spans="1:4" ht="12" customHeight="1" x14ac:dyDescent="0.2">
      <c r="A109" s="25">
        <v>96</v>
      </c>
      <c r="B109" s="12" t="s">
        <v>169</v>
      </c>
      <c r="C109" s="10" t="s">
        <v>15</v>
      </c>
      <c r="D109" s="66">
        <v>41214280</v>
      </c>
    </row>
    <row r="110" spans="1:4" x14ac:dyDescent="0.2">
      <c r="A110" s="25">
        <v>97</v>
      </c>
      <c r="B110" s="14" t="s">
        <v>170</v>
      </c>
      <c r="C110" s="10" t="s">
        <v>13</v>
      </c>
      <c r="D110" s="66">
        <v>23537438</v>
      </c>
    </row>
    <row r="111" spans="1:4" x14ac:dyDescent="0.2">
      <c r="A111" s="25">
        <v>98</v>
      </c>
      <c r="B111" s="26" t="s">
        <v>171</v>
      </c>
      <c r="C111" s="10" t="s">
        <v>32</v>
      </c>
      <c r="D111" s="66">
        <v>21517178</v>
      </c>
    </row>
    <row r="112" spans="1:4" x14ac:dyDescent="0.2">
      <c r="A112" s="25">
        <v>99</v>
      </c>
      <c r="B112" s="26" t="s">
        <v>172</v>
      </c>
      <c r="C112" s="10" t="s">
        <v>55</v>
      </c>
      <c r="D112" s="66">
        <v>46534358</v>
      </c>
    </row>
    <row r="113" spans="1:4" x14ac:dyDescent="0.2">
      <c r="A113" s="25">
        <v>100</v>
      </c>
      <c r="B113" s="12" t="s">
        <v>173</v>
      </c>
      <c r="C113" s="10" t="s">
        <v>34</v>
      </c>
      <c r="D113" s="66">
        <v>51122378</v>
      </c>
    </row>
    <row r="114" spans="1:4" x14ac:dyDescent="0.2">
      <c r="A114" s="25">
        <v>101</v>
      </c>
      <c r="B114" s="14" t="s">
        <v>174</v>
      </c>
      <c r="C114" s="10" t="s">
        <v>243</v>
      </c>
      <c r="D114" s="66">
        <v>36868410</v>
      </c>
    </row>
    <row r="115" spans="1:4" ht="13.5" customHeight="1" x14ac:dyDescent="0.2">
      <c r="A115" s="25">
        <v>102</v>
      </c>
      <c r="B115" s="12" t="s">
        <v>175</v>
      </c>
      <c r="C115" s="10" t="s">
        <v>176</v>
      </c>
      <c r="D115" s="66">
        <v>0</v>
      </c>
    </row>
    <row r="116" spans="1:4" x14ac:dyDescent="0.2">
      <c r="A116" s="25">
        <v>103</v>
      </c>
      <c r="B116" s="12" t="s">
        <v>177</v>
      </c>
      <c r="C116" s="10" t="s">
        <v>178</v>
      </c>
      <c r="D116" s="66">
        <v>0</v>
      </c>
    </row>
    <row r="117" spans="1:4" x14ac:dyDescent="0.2">
      <c r="A117" s="25">
        <v>104</v>
      </c>
      <c r="B117" s="26" t="s">
        <v>179</v>
      </c>
      <c r="C117" s="10" t="s">
        <v>180</v>
      </c>
      <c r="D117" s="66">
        <v>0</v>
      </c>
    </row>
    <row r="118" spans="1:4" x14ac:dyDescent="0.2">
      <c r="A118" s="25">
        <v>105</v>
      </c>
      <c r="B118" s="26" t="s">
        <v>181</v>
      </c>
      <c r="C118" s="10" t="s">
        <v>182</v>
      </c>
      <c r="D118" s="66">
        <v>0</v>
      </c>
    </row>
    <row r="119" spans="1:4" ht="12.75" customHeight="1" x14ac:dyDescent="0.2">
      <c r="A119" s="25">
        <v>106</v>
      </c>
      <c r="B119" s="26" t="s">
        <v>183</v>
      </c>
      <c r="C119" s="10" t="s">
        <v>184</v>
      </c>
      <c r="D119" s="66">
        <v>0</v>
      </c>
    </row>
    <row r="120" spans="1:4" ht="24" x14ac:dyDescent="0.2">
      <c r="A120" s="25">
        <v>107</v>
      </c>
      <c r="B120" s="26" t="s">
        <v>185</v>
      </c>
      <c r="C120" s="10" t="s">
        <v>186</v>
      </c>
      <c r="D120" s="66">
        <v>0</v>
      </c>
    </row>
    <row r="121" spans="1:4" x14ac:dyDescent="0.2">
      <c r="A121" s="25">
        <v>108</v>
      </c>
      <c r="B121" s="26" t="s">
        <v>187</v>
      </c>
      <c r="C121" s="10" t="s">
        <v>188</v>
      </c>
      <c r="D121" s="66">
        <v>0</v>
      </c>
    </row>
    <row r="122" spans="1:4" x14ac:dyDescent="0.2">
      <c r="A122" s="25">
        <v>109</v>
      </c>
      <c r="B122" s="26" t="s">
        <v>189</v>
      </c>
      <c r="C122" s="10" t="s">
        <v>190</v>
      </c>
      <c r="D122" s="66">
        <v>0</v>
      </c>
    </row>
    <row r="123" spans="1:4" x14ac:dyDescent="0.2">
      <c r="A123" s="25">
        <v>110</v>
      </c>
      <c r="B123" s="18" t="s">
        <v>191</v>
      </c>
      <c r="C123" s="16" t="s">
        <v>192</v>
      </c>
      <c r="D123" s="66">
        <v>0</v>
      </c>
    </row>
    <row r="124" spans="1:4" x14ac:dyDescent="0.2">
      <c r="A124" s="25">
        <v>111</v>
      </c>
      <c r="B124" s="18" t="s">
        <v>276</v>
      </c>
      <c r="C124" s="16" t="s">
        <v>252</v>
      </c>
      <c r="D124" s="66">
        <v>0</v>
      </c>
    </row>
    <row r="125" spans="1:4" x14ac:dyDescent="0.2">
      <c r="A125" s="25">
        <v>112</v>
      </c>
      <c r="B125" s="14" t="s">
        <v>193</v>
      </c>
      <c r="C125" s="10" t="s">
        <v>194</v>
      </c>
      <c r="D125" s="66">
        <v>0</v>
      </c>
    </row>
    <row r="126" spans="1:4" ht="11.25" customHeight="1" x14ac:dyDescent="0.2">
      <c r="A126" s="25">
        <v>113</v>
      </c>
      <c r="B126" s="26" t="s">
        <v>195</v>
      </c>
      <c r="C126" s="10" t="s">
        <v>196</v>
      </c>
      <c r="D126" s="66">
        <v>0</v>
      </c>
    </row>
    <row r="127" spans="1:4" x14ac:dyDescent="0.2">
      <c r="A127" s="25">
        <v>114</v>
      </c>
      <c r="B127" s="12" t="s">
        <v>197</v>
      </c>
      <c r="C127" s="19" t="s">
        <v>198</v>
      </c>
      <c r="D127" s="66">
        <v>0</v>
      </c>
    </row>
    <row r="128" spans="1:4" x14ac:dyDescent="0.2">
      <c r="A128" s="25">
        <v>115</v>
      </c>
      <c r="B128" s="26" t="s">
        <v>199</v>
      </c>
      <c r="C128" s="10" t="s">
        <v>290</v>
      </c>
      <c r="D128" s="66">
        <v>0</v>
      </c>
    </row>
    <row r="129" spans="1:4" ht="14.25" customHeight="1" x14ac:dyDescent="0.2">
      <c r="A129" s="25">
        <v>116</v>
      </c>
      <c r="B129" s="14" t="s">
        <v>200</v>
      </c>
      <c r="C129" s="10" t="s">
        <v>277</v>
      </c>
      <c r="D129" s="66">
        <v>0</v>
      </c>
    </row>
    <row r="130" spans="1:4" x14ac:dyDescent="0.2">
      <c r="A130" s="25">
        <v>117</v>
      </c>
      <c r="B130" s="14" t="s">
        <v>201</v>
      </c>
      <c r="C130" s="10" t="s">
        <v>202</v>
      </c>
      <c r="D130" s="66">
        <v>0</v>
      </c>
    </row>
    <row r="131" spans="1:4" x14ac:dyDescent="0.2">
      <c r="A131" s="25">
        <v>118</v>
      </c>
      <c r="B131" s="14" t="s">
        <v>203</v>
      </c>
      <c r="C131" s="10" t="s">
        <v>204</v>
      </c>
      <c r="D131" s="66">
        <v>0</v>
      </c>
    </row>
    <row r="132" spans="1:4" x14ac:dyDescent="0.2">
      <c r="A132" s="25">
        <v>119</v>
      </c>
      <c r="B132" s="12" t="s">
        <v>205</v>
      </c>
      <c r="C132" s="10" t="s">
        <v>206</v>
      </c>
      <c r="D132" s="66">
        <v>0</v>
      </c>
    </row>
    <row r="133" spans="1:4" ht="13.5" customHeight="1" x14ac:dyDescent="0.2">
      <c r="A133" s="25">
        <v>120</v>
      </c>
      <c r="B133" s="14" t="s">
        <v>207</v>
      </c>
      <c r="C133" s="10" t="s">
        <v>208</v>
      </c>
      <c r="D133" s="66">
        <v>0</v>
      </c>
    </row>
    <row r="134" spans="1:4" x14ac:dyDescent="0.2">
      <c r="A134" s="25">
        <v>121</v>
      </c>
      <c r="B134" s="26" t="s">
        <v>209</v>
      </c>
      <c r="C134" s="10" t="s">
        <v>210</v>
      </c>
      <c r="D134" s="66">
        <v>0</v>
      </c>
    </row>
    <row r="135" spans="1:4" ht="24" x14ac:dyDescent="0.2">
      <c r="A135" s="25">
        <v>122</v>
      </c>
      <c r="B135" s="26" t="s">
        <v>211</v>
      </c>
      <c r="C135" s="78" t="s">
        <v>377</v>
      </c>
      <c r="D135" s="66">
        <v>0</v>
      </c>
    </row>
    <row r="136" spans="1:4" x14ac:dyDescent="0.2">
      <c r="A136" s="25">
        <v>123</v>
      </c>
      <c r="B136" s="26" t="s">
        <v>212</v>
      </c>
      <c r="C136" s="10" t="s">
        <v>249</v>
      </c>
      <c r="D136" s="66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66">
        <v>0</v>
      </c>
    </row>
    <row r="138" spans="1:4" x14ac:dyDescent="0.2">
      <c r="A138" s="25">
        <v>125</v>
      </c>
      <c r="B138" s="26" t="s">
        <v>215</v>
      </c>
      <c r="C138" s="10" t="s">
        <v>42</v>
      </c>
      <c r="D138" s="66">
        <v>0</v>
      </c>
    </row>
    <row r="139" spans="1:4" x14ac:dyDescent="0.2">
      <c r="A139" s="25">
        <v>126</v>
      </c>
      <c r="B139" s="12" t="s">
        <v>216</v>
      </c>
      <c r="C139" s="10" t="s">
        <v>48</v>
      </c>
      <c r="D139" s="66">
        <v>0</v>
      </c>
    </row>
    <row r="140" spans="1:4" x14ac:dyDescent="0.2">
      <c r="A140" s="25">
        <v>127</v>
      </c>
      <c r="B140" s="12" t="s">
        <v>217</v>
      </c>
      <c r="C140" s="10" t="s">
        <v>253</v>
      </c>
      <c r="D140" s="66">
        <v>0</v>
      </c>
    </row>
    <row r="141" spans="1:4" x14ac:dyDescent="0.2">
      <c r="A141" s="25">
        <v>128</v>
      </c>
      <c r="B141" s="12" t="s">
        <v>218</v>
      </c>
      <c r="C141" s="10" t="s">
        <v>50</v>
      </c>
      <c r="D141" s="66">
        <v>0</v>
      </c>
    </row>
    <row r="142" spans="1:4" x14ac:dyDescent="0.2">
      <c r="A142" s="25">
        <v>129</v>
      </c>
      <c r="B142" s="26" t="s">
        <v>219</v>
      </c>
      <c r="C142" s="10" t="s">
        <v>49</v>
      </c>
      <c r="D142" s="66">
        <v>0</v>
      </c>
    </row>
    <row r="143" spans="1:4" x14ac:dyDescent="0.2">
      <c r="A143" s="25">
        <v>130</v>
      </c>
      <c r="B143" s="26" t="s">
        <v>220</v>
      </c>
      <c r="C143" s="10" t="s">
        <v>221</v>
      </c>
      <c r="D143" s="66">
        <v>0</v>
      </c>
    </row>
    <row r="144" spans="1:4" x14ac:dyDescent="0.2">
      <c r="A144" s="25">
        <v>131</v>
      </c>
      <c r="B144" s="26" t="s">
        <v>222</v>
      </c>
      <c r="C144" s="10" t="s">
        <v>43</v>
      </c>
      <c r="D144" s="66">
        <v>0</v>
      </c>
    </row>
    <row r="145" spans="1:57" x14ac:dyDescent="0.2">
      <c r="A145" s="25">
        <v>132</v>
      </c>
      <c r="B145" s="12" t="s">
        <v>223</v>
      </c>
      <c r="C145" s="10" t="s">
        <v>251</v>
      </c>
      <c r="D145" s="66">
        <v>0</v>
      </c>
    </row>
    <row r="146" spans="1:57" x14ac:dyDescent="0.2">
      <c r="A146" s="25">
        <v>133</v>
      </c>
      <c r="B146" s="14" t="s">
        <v>224</v>
      </c>
      <c r="C146" s="10" t="s">
        <v>225</v>
      </c>
      <c r="D146" s="66">
        <v>34619973</v>
      </c>
    </row>
    <row r="147" spans="1:57" x14ac:dyDescent="0.2">
      <c r="A147" s="25">
        <v>134</v>
      </c>
      <c r="B147" s="26" t="s">
        <v>226</v>
      </c>
      <c r="C147" s="10" t="s">
        <v>227</v>
      </c>
      <c r="D147" s="66">
        <v>0</v>
      </c>
    </row>
    <row r="148" spans="1:57" x14ac:dyDescent="0.2">
      <c r="A148" s="25">
        <v>135</v>
      </c>
      <c r="B148" s="12" t="s">
        <v>228</v>
      </c>
      <c r="C148" s="10" t="s">
        <v>229</v>
      </c>
      <c r="D148" s="66">
        <v>0</v>
      </c>
    </row>
    <row r="149" spans="1:57" ht="12.75" x14ac:dyDescent="0.2">
      <c r="A149" s="25">
        <v>136</v>
      </c>
      <c r="B149" s="20" t="s">
        <v>230</v>
      </c>
      <c r="C149" s="13" t="s">
        <v>231</v>
      </c>
      <c r="D149" s="66">
        <v>0</v>
      </c>
    </row>
    <row r="150" spans="1:57" ht="12.75" x14ac:dyDescent="0.2">
      <c r="A150" s="25">
        <v>137</v>
      </c>
      <c r="B150" s="56" t="s">
        <v>278</v>
      </c>
      <c r="C150" s="57" t="s">
        <v>279</v>
      </c>
      <c r="D150" s="66">
        <v>0</v>
      </c>
    </row>
    <row r="151" spans="1:57" ht="12.75" x14ac:dyDescent="0.2">
      <c r="A151" s="25">
        <v>138</v>
      </c>
      <c r="B151" s="58" t="s">
        <v>280</v>
      </c>
      <c r="C151" s="59" t="s">
        <v>281</v>
      </c>
      <c r="D151" s="66">
        <v>0</v>
      </c>
    </row>
    <row r="152" spans="1:57" ht="12.75" x14ac:dyDescent="0.2">
      <c r="A152" s="25">
        <v>139</v>
      </c>
      <c r="B152" s="60" t="s">
        <v>282</v>
      </c>
      <c r="C152" s="61" t="s">
        <v>283</v>
      </c>
      <c r="D152" s="66">
        <v>0</v>
      </c>
    </row>
    <row r="153" spans="1:57" x14ac:dyDescent="0.2">
      <c r="A153" s="25">
        <v>140</v>
      </c>
      <c r="B153" s="25" t="s">
        <v>288</v>
      </c>
      <c r="C153" s="62" t="s">
        <v>289</v>
      </c>
      <c r="D153" s="66">
        <v>0</v>
      </c>
    </row>
    <row r="154" spans="1:57" x14ac:dyDescent="0.2">
      <c r="A154" s="25">
        <v>141</v>
      </c>
      <c r="B154" s="119" t="s">
        <v>395</v>
      </c>
      <c r="C154" s="62" t="s">
        <v>394</v>
      </c>
      <c r="D154" s="87">
        <v>0</v>
      </c>
    </row>
    <row r="155" spans="1:57" x14ac:dyDescent="0.2">
      <c r="A155" s="25">
        <v>142</v>
      </c>
      <c r="B155" s="122" t="s">
        <v>407</v>
      </c>
      <c r="C155" s="62" t="s">
        <v>406</v>
      </c>
      <c r="D155" s="87">
        <v>0</v>
      </c>
    </row>
    <row r="156" spans="1:57" s="104" customFormat="1" x14ac:dyDescent="0.2">
      <c r="A156" s="107"/>
      <c r="B156" s="107"/>
      <c r="C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s="104" customFormat="1" x14ac:dyDescent="0.2">
      <c r="A157" s="107"/>
      <c r="B157" s="107"/>
      <c r="C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s="104" customFormat="1" x14ac:dyDescent="0.2">
      <c r="A158" s="107"/>
      <c r="B158" s="107"/>
      <c r="C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60" spans="1:57" s="104" customFormat="1" x14ac:dyDescent="0.2">
      <c r="A160" s="107"/>
      <c r="B160" s="107"/>
      <c r="C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s="104" customFormat="1" x14ac:dyDescent="0.2">
      <c r="A161" s="107"/>
      <c r="B161" s="107"/>
      <c r="C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U159"/>
  <sheetViews>
    <sheetView zoomScale="98" zoomScaleNormal="98" workbookViewId="0">
      <pane ySplit="10" topLeftCell="A137" activePane="bottomLeft" state="frozen"/>
      <selection activeCell="C1" sqref="C1"/>
      <selection pane="bottomLeft" activeCell="L140" sqref="L14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202" t="s">
        <v>403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C3" s="9"/>
      <c r="I3" s="4" t="s">
        <v>308</v>
      </c>
    </row>
    <row r="4" spans="1:9" s="2" customFormat="1" ht="28.5" customHeight="1" x14ac:dyDescent="0.2">
      <c r="A4" s="192" t="s">
        <v>46</v>
      </c>
      <c r="B4" s="192" t="s">
        <v>59</v>
      </c>
      <c r="C4" s="193" t="s">
        <v>47</v>
      </c>
      <c r="D4" s="237" t="s">
        <v>255</v>
      </c>
      <c r="E4" s="237" t="s">
        <v>364</v>
      </c>
      <c r="F4" s="237"/>
      <c r="G4" s="237" t="s">
        <v>365</v>
      </c>
      <c r="H4" s="237"/>
      <c r="I4" s="237"/>
    </row>
    <row r="5" spans="1:9" ht="25.5" customHeight="1" x14ac:dyDescent="0.2">
      <c r="A5" s="192"/>
      <c r="B5" s="192"/>
      <c r="C5" s="193"/>
      <c r="D5" s="237"/>
      <c r="E5" s="237" t="s">
        <v>286</v>
      </c>
      <c r="F5" s="237" t="s">
        <v>284</v>
      </c>
      <c r="G5" s="237" t="s">
        <v>284</v>
      </c>
      <c r="H5" s="237" t="s">
        <v>285</v>
      </c>
      <c r="I5" s="237" t="s">
        <v>286</v>
      </c>
    </row>
    <row r="6" spans="1:9" ht="7.5" customHeight="1" x14ac:dyDescent="0.2">
      <c r="A6" s="192"/>
      <c r="B6" s="192"/>
      <c r="C6" s="193"/>
      <c r="D6" s="237"/>
      <c r="E6" s="237"/>
      <c r="F6" s="237"/>
      <c r="G6" s="237"/>
      <c r="H6" s="237"/>
      <c r="I6" s="237"/>
    </row>
    <row r="7" spans="1:9" ht="8.25" customHeight="1" x14ac:dyDescent="0.2">
      <c r="A7" s="192"/>
      <c r="B7" s="192"/>
      <c r="C7" s="193"/>
      <c r="D7" s="237"/>
      <c r="E7" s="237"/>
      <c r="F7" s="237"/>
      <c r="G7" s="237"/>
      <c r="H7" s="237"/>
      <c r="I7" s="237"/>
    </row>
    <row r="8" spans="1:9" s="2" customFormat="1" x14ac:dyDescent="0.2">
      <c r="A8" s="180" t="s">
        <v>248</v>
      </c>
      <c r="B8" s="180"/>
      <c r="C8" s="180"/>
      <c r="D8" s="67">
        <f>D10+D9</f>
        <v>1359895508</v>
      </c>
      <c r="E8" s="67">
        <f t="shared" ref="E8:I8" si="0">E10+E9</f>
        <v>6811960</v>
      </c>
      <c r="F8" s="67">
        <f t="shared" si="0"/>
        <v>24895760</v>
      </c>
      <c r="G8" s="67">
        <f t="shared" si="0"/>
        <v>8701550</v>
      </c>
      <c r="H8" s="67">
        <f t="shared" si="0"/>
        <v>3242500</v>
      </c>
      <c r="I8" s="67">
        <f t="shared" si="0"/>
        <v>1316243738</v>
      </c>
    </row>
    <row r="9" spans="1:9" s="3" customFormat="1" ht="11.25" customHeight="1" x14ac:dyDescent="0.2">
      <c r="A9" s="5"/>
      <c r="B9" s="5"/>
      <c r="C9" s="11" t="s">
        <v>56</v>
      </c>
      <c r="D9" s="66">
        <v>35409824</v>
      </c>
      <c r="E9" s="68"/>
      <c r="F9" s="68">
        <v>0</v>
      </c>
      <c r="G9" s="68"/>
      <c r="H9" s="68"/>
      <c r="I9" s="68">
        <v>35409824</v>
      </c>
    </row>
    <row r="10" spans="1:9" s="2" customFormat="1" x14ac:dyDescent="0.2">
      <c r="A10" s="180" t="s">
        <v>247</v>
      </c>
      <c r="B10" s="180"/>
      <c r="C10" s="180"/>
      <c r="D10" s="67">
        <f>SUM(D11:D155)-D93</f>
        <v>1324485684</v>
      </c>
      <c r="E10" s="67">
        <f t="shared" ref="E10:I10" si="1">SUM(E11:E155)-E93</f>
        <v>6811960</v>
      </c>
      <c r="F10" s="67">
        <f t="shared" si="1"/>
        <v>24895760</v>
      </c>
      <c r="G10" s="67">
        <f t="shared" si="1"/>
        <v>8701550</v>
      </c>
      <c r="H10" s="67">
        <f t="shared" si="1"/>
        <v>3242500</v>
      </c>
      <c r="I10" s="67">
        <f t="shared" si="1"/>
        <v>1280833914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 t="shared" ref="D11:D70" si="2">E11+F11+G11+H11+I11</f>
        <v>0</v>
      </c>
      <c r="E11" s="66"/>
      <c r="F11" s="66"/>
      <c r="G11" s="66"/>
      <c r="H11" s="66"/>
      <c r="I11" s="66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66">
        <f t="shared" si="2"/>
        <v>0</v>
      </c>
      <c r="E12" s="66"/>
      <c r="F12" s="66"/>
      <c r="G12" s="66"/>
      <c r="H12" s="66"/>
      <c r="I12" s="66"/>
    </row>
    <row r="13" spans="1:9" s="1" customFormat="1" x14ac:dyDescent="0.2">
      <c r="A13" s="25">
        <v>3</v>
      </c>
      <c r="B13" s="26" t="s">
        <v>62</v>
      </c>
      <c r="C13" s="10" t="s">
        <v>5</v>
      </c>
      <c r="D13" s="66">
        <f t="shared" si="2"/>
        <v>0</v>
      </c>
      <c r="E13" s="66"/>
      <c r="F13" s="66"/>
      <c r="G13" s="66"/>
      <c r="H13" s="66"/>
      <c r="I13" s="66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 t="shared" si="2"/>
        <v>0</v>
      </c>
      <c r="E14" s="66"/>
      <c r="F14" s="66"/>
      <c r="G14" s="66"/>
      <c r="H14" s="66"/>
      <c r="I14" s="66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66">
        <f t="shared" si="2"/>
        <v>0</v>
      </c>
      <c r="E15" s="66"/>
      <c r="F15" s="66"/>
      <c r="G15" s="66"/>
      <c r="H15" s="66"/>
      <c r="I15" s="66"/>
    </row>
    <row r="16" spans="1:9" s="1" customFormat="1" x14ac:dyDescent="0.2">
      <c r="A16" s="25">
        <v>6</v>
      </c>
      <c r="B16" s="26" t="s">
        <v>65</v>
      </c>
      <c r="C16" s="10" t="s">
        <v>66</v>
      </c>
      <c r="D16" s="66">
        <f t="shared" si="2"/>
        <v>568275</v>
      </c>
      <c r="E16" s="66">
        <v>0</v>
      </c>
      <c r="F16" s="66">
        <v>568275</v>
      </c>
      <c r="G16" s="66">
        <v>0</v>
      </c>
      <c r="H16" s="66">
        <v>0</v>
      </c>
      <c r="I16" s="66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66">
        <f t="shared" si="2"/>
        <v>0</v>
      </c>
      <c r="E17" s="66"/>
      <c r="F17" s="66"/>
      <c r="G17" s="66"/>
      <c r="H17" s="66"/>
      <c r="I17" s="66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66">
        <f t="shared" si="2"/>
        <v>0</v>
      </c>
      <c r="E18" s="66"/>
      <c r="F18" s="66"/>
      <c r="G18" s="66"/>
      <c r="H18" s="66"/>
      <c r="I18" s="66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66">
        <f t="shared" si="2"/>
        <v>0</v>
      </c>
      <c r="E19" s="66"/>
      <c r="F19" s="66"/>
      <c r="G19" s="66"/>
      <c r="H19" s="66"/>
      <c r="I19" s="66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66">
        <f t="shared" si="2"/>
        <v>0</v>
      </c>
      <c r="E20" s="66"/>
      <c r="F20" s="66"/>
      <c r="G20" s="66"/>
      <c r="H20" s="66"/>
      <c r="I20" s="66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66">
        <f t="shared" si="2"/>
        <v>0</v>
      </c>
      <c r="E21" s="66"/>
      <c r="F21" s="66"/>
      <c r="G21" s="66"/>
      <c r="H21" s="66"/>
      <c r="I21" s="66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66">
        <f t="shared" si="2"/>
        <v>0</v>
      </c>
      <c r="E22" s="66"/>
      <c r="F22" s="66"/>
      <c r="G22" s="66"/>
      <c r="H22" s="66"/>
      <c r="I22" s="66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66">
        <f t="shared" si="2"/>
        <v>0</v>
      </c>
      <c r="E23" s="66"/>
      <c r="F23" s="66"/>
      <c r="G23" s="66"/>
      <c r="H23" s="66"/>
      <c r="I23" s="66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66">
        <f t="shared" si="2"/>
        <v>0</v>
      </c>
      <c r="E24" s="66"/>
      <c r="F24" s="66"/>
      <c r="G24" s="66"/>
      <c r="H24" s="66"/>
      <c r="I24" s="66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66">
        <f t="shared" si="2"/>
        <v>0</v>
      </c>
      <c r="E25" s="66"/>
      <c r="F25" s="66"/>
      <c r="G25" s="66"/>
      <c r="H25" s="66"/>
      <c r="I25" s="66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66">
        <f t="shared" si="2"/>
        <v>0</v>
      </c>
      <c r="E26" s="66"/>
      <c r="F26" s="66"/>
      <c r="G26" s="66"/>
      <c r="H26" s="66"/>
      <c r="I26" s="66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66">
        <f t="shared" si="2"/>
        <v>0</v>
      </c>
      <c r="E27" s="66"/>
      <c r="F27" s="66"/>
      <c r="G27" s="66"/>
      <c r="H27" s="66"/>
      <c r="I27" s="66"/>
    </row>
    <row r="28" spans="1:9" s="1" customFormat="1" x14ac:dyDescent="0.2">
      <c r="A28" s="25">
        <v>18</v>
      </c>
      <c r="B28" s="26" t="s">
        <v>78</v>
      </c>
      <c r="C28" s="10" t="s">
        <v>9</v>
      </c>
      <c r="D28" s="66">
        <f t="shared" si="2"/>
        <v>0</v>
      </c>
      <c r="E28" s="66"/>
      <c r="F28" s="66"/>
      <c r="G28" s="66"/>
      <c r="H28" s="66"/>
      <c r="I28" s="66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66">
        <f t="shared" si="2"/>
        <v>0</v>
      </c>
      <c r="E29" s="66"/>
      <c r="F29" s="66"/>
      <c r="G29" s="66"/>
      <c r="H29" s="66"/>
      <c r="I29" s="66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66">
        <f t="shared" si="2"/>
        <v>0</v>
      </c>
      <c r="E30" s="66"/>
      <c r="F30" s="66"/>
      <c r="G30" s="66"/>
      <c r="H30" s="66"/>
      <c r="I30" s="66"/>
    </row>
    <row r="31" spans="1:9" s="1" customFormat="1" x14ac:dyDescent="0.2">
      <c r="A31" s="25">
        <v>21</v>
      </c>
      <c r="B31" s="12" t="s">
        <v>81</v>
      </c>
      <c r="C31" s="10" t="s">
        <v>82</v>
      </c>
      <c r="D31" s="66">
        <f t="shared" si="2"/>
        <v>0</v>
      </c>
      <c r="E31" s="66"/>
      <c r="F31" s="66"/>
      <c r="G31" s="66"/>
      <c r="H31" s="66"/>
      <c r="I31" s="66"/>
    </row>
    <row r="32" spans="1:9" s="1" customFormat="1" x14ac:dyDescent="0.2">
      <c r="A32" s="25">
        <v>22</v>
      </c>
      <c r="B32" s="12" t="s">
        <v>83</v>
      </c>
      <c r="C32" s="10" t="s">
        <v>40</v>
      </c>
      <c r="D32" s="66">
        <f t="shared" si="2"/>
        <v>0</v>
      </c>
      <c r="E32" s="66"/>
      <c r="F32" s="66"/>
      <c r="G32" s="66"/>
      <c r="H32" s="66"/>
      <c r="I32" s="66"/>
    </row>
    <row r="33" spans="1:9" s="1" customFormat="1" x14ac:dyDescent="0.2">
      <c r="A33" s="25">
        <v>23</v>
      </c>
      <c r="B33" s="26" t="s">
        <v>84</v>
      </c>
      <c r="C33" s="10" t="s">
        <v>85</v>
      </c>
      <c r="D33" s="66">
        <f t="shared" si="2"/>
        <v>0</v>
      </c>
      <c r="E33" s="66"/>
      <c r="F33" s="66"/>
      <c r="G33" s="66"/>
      <c r="H33" s="66"/>
      <c r="I33" s="66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 t="shared" si="2"/>
        <v>0</v>
      </c>
      <c r="E34" s="66"/>
      <c r="F34" s="66"/>
      <c r="G34" s="66"/>
      <c r="H34" s="66"/>
      <c r="I34" s="66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66">
        <f t="shared" si="2"/>
        <v>0</v>
      </c>
      <c r="E35" s="66"/>
      <c r="F35" s="66"/>
      <c r="G35" s="66"/>
      <c r="H35" s="66"/>
      <c r="I35" s="66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66">
        <f t="shared" si="2"/>
        <v>1521957</v>
      </c>
      <c r="E36" s="66">
        <v>0</v>
      </c>
      <c r="F36" s="66">
        <v>1521957</v>
      </c>
      <c r="G36" s="66">
        <v>0</v>
      </c>
      <c r="H36" s="66">
        <v>0</v>
      </c>
      <c r="I36" s="66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66">
        <f t="shared" si="2"/>
        <v>757700</v>
      </c>
      <c r="E37" s="66">
        <v>0</v>
      </c>
      <c r="F37" s="66">
        <v>757700</v>
      </c>
      <c r="G37" s="66">
        <v>0</v>
      </c>
      <c r="H37" s="66">
        <v>0</v>
      </c>
      <c r="I37" s="66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 t="shared" si="2"/>
        <v>0</v>
      </c>
      <c r="E38" s="66"/>
      <c r="F38" s="66"/>
      <c r="G38" s="66"/>
      <c r="H38" s="66"/>
      <c r="I38" s="66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66">
        <f t="shared" si="2"/>
        <v>0</v>
      </c>
      <c r="E39" s="66"/>
      <c r="F39" s="66"/>
      <c r="G39" s="66"/>
      <c r="H39" s="66"/>
      <c r="I39" s="66"/>
    </row>
    <row r="40" spans="1:9" s="1" customFormat="1" x14ac:dyDescent="0.2">
      <c r="A40" s="25">
        <v>30</v>
      </c>
      <c r="B40" s="12" t="s">
        <v>98</v>
      </c>
      <c r="C40" s="63" t="s">
        <v>292</v>
      </c>
      <c r="D40" s="66">
        <f t="shared" si="2"/>
        <v>0</v>
      </c>
      <c r="E40" s="66"/>
      <c r="F40" s="66"/>
      <c r="G40" s="66"/>
      <c r="H40" s="66"/>
      <c r="I40" s="66"/>
    </row>
    <row r="41" spans="1:9" s="1" customFormat="1" ht="20.25" customHeight="1" x14ac:dyDescent="0.2">
      <c r="A41" s="25">
        <v>31</v>
      </c>
      <c r="B41" s="26" t="s">
        <v>99</v>
      </c>
      <c r="C41" s="10" t="s">
        <v>57</v>
      </c>
      <c r="D41" s="66">
        <f t="shared" si="2"/>
        <v>0</v>
      </c>
      <c r="E41" s="66"/>
      <c r="F41" s="66"/>
      <c r="G41" s="66"/>
      <c r="H41" s="66"/>
      <c r="I41" s="66"/>
    </row>
    <row r="42" spans="1:9" s="1" customFormat="1" x14ac:dyDescent="0.2">
      <c r="A42" s="25">
        <v>32</v>
      </c>
      <c r="B42" s="14" t="s">
        <v>100</v>
      </c>
      <c r="C42" s="10" t="s">
        <v>41</v>
      </c>
      <c r="D42" s="66">
        <f t="shared" si="2"/>
        <v>0</v>
      </c>
      <c r="E42" s="66"/>
      <c r="F42" s="66"/>
      <c r="G42" s="66"/>
      <c r="H42" s="66"/>
      <c r="I42" s="66"/>
    </row>
    <row r="43" spans="1:9" s="1" customFormat="1" x14ac:dyDescent="0.2">
      <c r="A43" s="25">
        <v>33</v>
      </c>
      <c r="B43" s="12" t="s">
        <v>101</v>
      </c>
      <c r="C43" s="10" t="s">
        <v>39</v>
      </c>
      <c r="D43" s="66">
        <f t="shared" si="2"/>
        <v>0</v>
      </c>
      <c r="E43" s="66"/>
      <c r="F43" s="66"/>
      <c r="G43" s="66"/>
      <c r="H43" s="66"/>
      <c r="I43" s="66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66">
        <f t="shared" si="2"/>
        <v>0</v>
      </c>
      <c r="E44" s="66"/>
      <c r="F44" s="66"/>
      <c r="G44" s="66"/>
      <c r="H44" s="66"/>
      <c r="I44" s="66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66">
        <f t="shared" si="2"/>
        <v>0</v>
      </c>
      <c r="E45" s="66"/>
      <c r="F45" s="66"/>
      <c r="G45" s="66"/>
      <c r="H45" s="66"/>
      <c r="I45" s="66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66">
        <f t="shared" si="2"/>
        <v>0</v>
      </c>
      <c r="E46" s="66"/>
      <c r="F46" s="66"/>
      <c r="G46" s="66"/>
      <c r="H46" s="66"/>
      <c r="I46" s="66"/>
    </row>
    <row r="47" spans="1:9" s="1" customFormat="1" x14ac:dyDescent="0.2">
      <c r="A47" s="25">
        <v>37</v>
      </c>
      <c r="B47" s="12" t="s">
        <v>105</v>
      </c>
      <c r="C47" s="10" t="s">
        <v>237</v>
      </c>
      <c r="D47" s="66">
        <f t="shared" si="2"/>
        <v>0</v>
      </c>
      <c r="E47" s="66"/>
      <c r="F47" s="66"/>
      <c r="G47" s="66"/>
      <c r="H47" s="66"/>
      <c r="I47" s="66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66">
        <f t="shared" si="2"/>
        <v>0</v>
      </c>
      <c r="E48" s="66"/>
      <c r="F48" s="66"/>
      <c r="G48" s="66"/>
      <c r="H48" s="66"/>
      <c r="I48" s="66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66">
        <f t="shared" si="2"/>
        <v>0</v>
      </c>
      <c r="E49" s="66"/>
      <c r="F49" s="66"/>
      <c r="G49" s="66"/>
      <c r="H49" s="66"/>
      <c r="I49" s="66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66">
        <f t="shared" si="2"/>
        <v>0</v>
      </c>
      <c r="E50" s="66"/>
      <c r="F50" s="66"/>
      <c r="G50" s="66"/>
      <c r="H50" s="66"/>
      <c r="I50" s="66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66">
        <f t="shared" si="2"/>
        <v>0</v>
      </c>
      <c r="E51" s="66"/>
      <c r="F51" s="66"/>
      <c r="G51" s="66"/>
      <c r="H51" s="66"/>
      <c r="I51" s="66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66">
        <f t="shared" si="2"/>
        <v>0</v>
      </c>
      <c r="E52" s="66"/>
      <c r="F52" s="66"/>
      <c r="G52" s="66"/>
      <c r="H52" s="66"/>
      <c r="I52" s="66"/>
    </row>
    <row r="53" spans="1:9" s="1" customFormat="1" x14ac:dyDescent="0.2">
      <c r="A53" s="25">
        <v>43</v>
      </c>
      <c r="B53" s="26" t="s">
        <v>112</v>
      </c>
      <c r="C53" s="10" t="s">
        <v>113</v>
      </c>
      <c r="D53" s="66">
        <f t="shared" si="2"/>
        <v>0</v>
      </c>
      <c r="E53" s="66"/>
      <c r="F53" s="66"/>
      <c r="G53" s="66"/>
      <c r="H53" s="66"/>
      <c r="I53" s="66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66">
        <f t="shared" si="2"/>
        <v>0</v>
      </c>
      <c r="E54" s="66"/>
      <c r="F54" s="66"/>
      <c r="G54" s="66"/>
      <c r="H54" s="66"/>
      <c r="I54" s="66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 t="shared" si="2"/>
        <v>0</v>
      </c>
      <c r="E55" s="66"/>
      <c r="F55" s="66"/>
      <c r="G55" s="66"/>
      <c r="H55" s="66"/>
      <c r="I55" s="66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66">
        <f t="shared" si="2"/>
        <v>0</v>
      </c>
      <c r="E56" s="66"/>
      <c r="F56" s="66"/>
      <c r="G56" s="66"/>
      <c r="H56" s="66"/>
      <c r="I56" s="66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66">
        <f t="shared" si="2"/>
        <v>0</v>
      </c>
      <c r="E57" s="66"/>
      <c r="F57" s="66"/>
      <c r="G57" s="66"/>
      <c r="H57" s="66"/>
      <c r="I57" s="66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66">
        <f t="shared" si="2"/>
        <v>0</v>
      </c>
      <c r="E58" s="66"/>
      <c r="F58" s="66"/>
      <c r="G58" s="66"/>
      <c r="H58" s="66"/>
      <c r="I58" s="66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 t="shared" si="2"/>
        <v>0</v>
      </c>
      <c r="E59" s="66"/>
      <c r="F59" s="66"/>
      <c r="G59" s="66"/>
      <c r="H59" s="66"/>
      <c r="I59" s="66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66">
        <f t="shared" si="2"/>
        <v>0</v>
      </c>
      <c r="E60" s="66"/>
      <c r="F60" s="66"/>
      <c r="G60" s="66"/>
      <c r="H60" s="66"/>
      <c r="I60" s="66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66">
        <f t="shared" si="2"/>
        <v>0</v>
      </c>
      <c r="E61" s="66"/>
      <c r="F61" s="66"/>
      <c r="G61" s="66"/>
      <c r="H61" s="66"/>
      <c r="I61" s="66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66">
        <f t="shared" si="2"/>
        <v>303080</v>
      </c>
      <c r="E62" s="66"/>
      <c r="F62" s="66">
        <v>303080</v>
      </c>
      <c r="G62" s="66"/>
      <c r="H62" s="66"/>
      <c r="I62" s="66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66">
        <f t="shared" si="2"/>
        <v>0</v>
      </c>
      <c r="E63" s="66"/>
      <c r="F63" s="66"/>
      <c r="G63" s="66"/>
      <c r="H63" s="66"/>
      <c r="I63" s="66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66">
        <f t="shared" si="2"/>
        <v>0</v>
      </c>
      <c r="E64" s="66"/>
      <c r="F64" s="66"/>
      <c r="G64" s="66"/>
      <c r="H64" s="66"/>
      <c r="I64" s="66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66">
        <f t="shared" si="2"/>
        <v>0</v>
      </c>
      <c r="E65" s="66"/>
      <c r="F65" s="66"/>
      <c r="G65" s="66"/>
      <c r="H65" s="66"/>
      <c r="I65" s="66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66">
        <f t="shared" si="2"/>
        <v>0</v>
      </c>
      <c r="E66" s="66"/>
      <c r="F66" s="66"/>
      <c r="G66" s="66"/>
      <c r="H66" s="66"/>
      <c r="I66" s="66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66">
        <f t="shared" si="2"/>
        <v>0</v>
      </c>
      <c r="E67" s="66"/>
      <c r="F67" s="66"/>
      <c r="G67" s="66"/>
      <c r="H67" s="66"/>
      <c r="I67" s="66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66">
        <f t="shared" si="2"/>
        <v>0</v>
      </c>
      <c r="E68" s="66"/>
      <c r="F68" s="66"/>
      <c r="G68" s="66"/>
      <c r="H68" s="66"/>
      <c r="I68" s="66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66">
        <f t="shared" si="2"/>
        <v>0</v>
      </c>
      <c r="E69" s="66"/>
      <c r="F69" s="66"/>
      <c r="G69" s="66"/>
      <c r="H69" s="66"/>
      <c r="I69" s="66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 t="shared" si="2"/>
        <v>0</v>
      </c>
      <c r="E70" s="66"/>
      <c r="F70" s="66"/>
      <c r="G70" s="66"/>
      <c r="H70" s="66"/>
      <c r="I70" s="66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 t="shared" ref="D71:D134" si="3">E71+F71+G71+H71+I71</f>
        <v>0</v>
      </c>
      <c r="E71" s="66"/>
      <c r="F71" s="66"/>
      <c r="G71" s="66"/>
      <c r="H71" s="66"/>
      <c r="I71" s="66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66">
        <f t="shared" si="3"/>
        <v>0</v>
      </c>
      <c r="E72" s="66"/>
      <c r="F72" s="66"/>
      <c r="G72" s="66"/>
      <c r="H72" s="66"/>
      <c r="I72" s="66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66">
        <f t="shared" si="3"/>
        <v>0</v>
      </c>
      <c r="E73" s="66"/>
      <c r="F73" s="66"/>
      <c r="G73" s="66"/>
      <c r="H73" s="66"/>
      <c r="I73" s="66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66">
        <f t="shared" si="3"/>
        <v>0</v>
      </c>
      <c r="E74" s="66"/>
      <c r="F74" s="66"/>
      <c r="G74" s="66"/>
      <c r="H74" s="66"/>
      <c r="I74" s="66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66">
        <f t="shared" si="3"/>
        <v>0</v>
      </c>
      <c r="E75" s="66"/>
      <c r="F75" s="66"/>
      <c r="G75" s="66"/>
      <c r="H75" s="66"/>
      <c r="I75" s="66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66">
        <f t="shared" si="3"/>
        <v>0</v>
      </c>
      <c r="E76" s="66"/>
      <c r="F76" s="66"/>
      <c r="G76" s="66"/>
      <c r="H76" s="66"/>
      <c r="I76" s="66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66">
        <f t="shared" si="3"/>
        <v>0</v>
      </c>
      <c r="E77" s="66"/>
      <c r="F77" s="66"/>
      <c r="G77" s="66"/>
      <c r="H77" s="66"/>
      <c r="I77" s="66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66">
        <f t="shared" si="3"/>
        <v>0</v>
      </c>
      <c r="E78" s="66"/>
      <c r="F78" s="66"/>
      <c r="G78" s="66"/>
      <c r="H78" s="66"/>
      <c r="I78" s="66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66">
        <f t="shared" si="3"/>
        <v>0</v>
      </c>
      <c r="E79" s="66"/>
      <c r="F79" s="66"/>
      <c r="G79" s="66"/>
      <c r="H79" s="66"/>
      <c r="I79" s="66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66">
        <f t="shared" si="3"/>
        <v>0</v>
      </c>
      <c r="E80" s="66"/>
      <c r="F80" s="66"/>
      <c r="G80" s="66"/>
      <c r="H80" s="66"/>
      <c r="I80" s="66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66">
        <f t="shared" si="3"/>
        <v>0</v>
      </c>
      <c r="E81" s="66"/>
      <c r="F81" s="66"/>
      <c r="G81" s="66"/>
      <c r="H81" s="66"/>
      <c r="I81" s="66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66">
        <f t="shared" si="3"/>
        <v>0</v>
      </c>
      <c r="E82" s="66"/>
      <c r="F82" s="66"/>
      <c r="G82" s="66"/>
      <c r="H82" s="66"/>
      <c r="I82" s="66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66">
        <f t="shared" si="3"/>
        <v>0</v>
      </c>
      <c r="E83" s="66"/>
      <c r="F83" s="66"/>
      <c r="G83" s="66"/>
      <c r="H83" s="66"/>
      <c r="I83" s="66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66">
        <f t="shared" si="3"/>
        <v>0</v>
      </c>
      <c r="E84" s="66"/>
      <c r="F84" s="66"/>
      <c r="G84" s="66"/>
      <c r="H84" s="66"/>
      <c r="I84" s="66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66">
        <f t="shared" si="3"/>
        <v>0</v>
      </c>
      <c r="E85" s="66"/>
      <c r="F85" s="66"/>
      <c r="G85" s="66"/>
      <c r="H85" s="66"/>
      <c r="I85" s="66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66">
        <f t="shared" si="3"/>
        <v>0</v>
      </c>
      <c r="E86" s="66"/>
      <c r="F86" s="66"/>
      <c r="G86" s="66"/>
      <c r="H86" s="66"/>
      <c r="I86" s="66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66">
        <f t="shared" si="3"/>
        <v>0</v>
      </c>
      <c r="E87" s="66"/>
      <c r="F87" s="66"/>
      <c r="G87" s="66"/>
      <c r="H87" s="66"/>
      <c r="I87" s="66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 t="shared" si="3"/>
        <v>0</v>
      </c>
      <c r="E88" s="66"/>
      <c r="F88" s="66"/>
      <c r="G88" s="66"/>
      <c r="H88" s="66"/>
      <c r="I88" s="66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 t="shared" si="3"/>
        <v>0</v>
      </c>
      <c r="E89" s="66"/>
      <c r="F89" s="66"/>
      <c r="G89" s="66"/>
      <c r="H89" s="66"/>
      <c r="I89" s="66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66">
        <f t="shared" si="3"/>
        <v>5910060</v>
      </c>
      <c r="E90" s="66">
        <v>0</v>
      </c>
      <c r="F90" s="66">
        <v>5910060</v>
      </c>
      <c r="G90" s="66">
        <v>0</v>
      </c>
      <c r="H90" s="66">
        <v>0</v>
      </c>
      <c r="I90" s="66">
        <v>0</v>
      </c>
    </row>
    <row r="91" spans="1:9" s="1" customFormat="1" x14ac:dyDescent="0.2">
      <c r="A91" s="25">
        <v>81</v>
      </c>
      <c r="B91" s="12" t="s">
        <v>152</v>
      </c>
      <c r="C91" s="10" t="s">
        <v>380</v>
      </c>
      <c r="D91" s="66">
        <f t="shared" si="3"/>
        <v>0</v>
      </c>
      <c r="E91" s="66"/>
      <c r="F91" s="66"/>
      <c r="G91" s="66"/>
      <c r="H91" s="66"/>
      <c r="I91" s="66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66">
        <f t="shared" si="3"/>
        <v>0</v>
      </c>
      <c r="E92" s="66"/>
      <c r="F92" s="66"/>
      <c r="G92" s="66"/>
      <c r="H92" s="66"/>
      <c r="I92" s="66"/>
    </row>
    <row r="93" spans="1:9" s="1" customFormat="1" ht="24" x14ac:dyDescent="0.2">
      <c r="A93" s="161">
        <v>83</v>
      </c>
      <c r="B93" s="164" t="s">
        <v>154</v>
      </c>
      <c r="C93" s="17" t="s">
        <v>274</v>
      </c>
      <c r="D93" s="66">
        <f t="shared" si="3"/>
        <v>0</v>
      </c>
      <c r="E93" s="66"/>
      <c r="F93" s="66"/>
      <c r="G93" s="66"/>
      <c r="H93" s="66"/>
      <c r="I93" s="66"/>
    </row>
    <row r="94" spans="1:9" s="1" customFormat="1" ht="36" x14ac:dyDescent="0.2">
      <c r="A94" s="162"/>
      <c r="B94" s="165"/>
      <c r="C94" s="10" t="s">
        <v>378</v>
      </c>
      <c r="D94" s="66">
        <f t="shared" si="3"/>
        <v>0</v>
      </c>
      <c r="E94" s="66"/>
      <c r="F94" s="66"/>
      <c r="G94" s="66"/>
      <c r="H94" s="66"/>
      <c r="I94" s="66"/>
    </row>
    <row r="95" spans="1:9" s="1" customFormat="1" ht="24" x14ac:dyDescent="0.2">
      <c r="A95" s="162"/>
      <c r="B95" s="165"/>
      <c r="C95" s="10" t="s">
        <v>275</v>
      </c>
      <c r="D95" s="66">
        <f t="shared" si="3"/>
        <v>0</v>
      </c>
      <c r="E95" s="66"/>
      <c r="F95" s="66"/>
      <c r="G95" s="66"/>
      <c r="H95" s="66"/>
      <c r="I95" s="66"/>
    </row>
    <row r="96" spans="1:9" s="1" customFormat="1" ht="36" x14ac:dyDescent="0.2">
      <c r="A96" s="163"/>
      <c r="B96" s="166"/>
      <c r="C96" s="28" t="s">
        <v>379</v>
      </c>
      <c r="D96" s="66">
        <f t="shared" si="3"/>
        <v>0</v>
      </c>
      <c r="E96" s="66"/>
      <c r="F96" s="66"/>
      <c r="G96" s="66"/>
      <c r="H96" s="66"/>
      <c r="I96" s="66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66">
        <f t="shared" si="3"/>
        <v>0</v>
      </c>
      <c r="E97" s="66"/>
      <c r="F97" s="66"/>
      <c r="G97" s="66"/>
      <c r="H97" s="66"/>
      <c r="I97" s="66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66">
        <f t="shared" si="3"/>
        <v>0</v>
      </c>
      <c r="E98" s="66"/>
      <c r="F98" s="66"/>
      <c r="G98" s="66"/>
      <c r="H98" s="66"/>
      <c r="I98" s="66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66">
        <f t="shared" si="3"/>
        <v>0</v>
      </c>
      <c r="E99" s="66"/>
      <c r="F99" s="66"/>
      <c r="G99" s="66"/>
      <c r="H99" s="66"/>
      <c r="I99" s="66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66">
        <f t="shared" si="3"/>
        <v>0</v>
      </c>
      <c r="E100" s="66"/>
      <c r="F100" s="66"/>
      <c r="G100" s="66"/>
      <c r="H100" s="66"/>
      <c r="I100" s="66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66">
        <f t="shared" si="3"/>
        <v>0</v>
      </c>
      <c r="E101" s="66"/>
      <c r="F101" s="66"/>
      <c r="G101" s="66"/>
      <c r="H101" s="66"/>
      <c r="I101" s="66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66">
        <f t="shared" si="3"/>
        <v>0</v>
      </c>
      <c r="E102" s="66"/>
      <c r="F102" s="66"/>
      <c r="G102" s="66"/>
      <c r="H102" s="66"/>
      <c r="I102" s="66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66">
        <f t="shared" si="3"/>
        <v>0</v>
      </c>
      <c r="E103" s="66"/>
      <c r="F103" s="66"/>
      <c r="G103" s="66"/>
      <c r="H103" s="66"/>
      <c r="I103" s="66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66">
        <f t="shared" si="3"/>
        <v>0</v>
      </c>
      <c r="E104" s="66"/>
      <c r="F104" s="66"/>
      <c r="G104" s="66"/>
      <c r="H104" s="66"/>
      <c r="I104" s="66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66">
        <f t="shared" si="3"/>
        <v>0</v>
      </c>
      <c r="E105" s="66"/>
      <c r="F105" s="66"/>
      <c r="G105" s="66"/>
      <c r="H105" s="66"/>
      <c r="I105" s="66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66">
        <f t="shared" si="3"/>
        <v>0</v>
      </c>
      <c r="E106" s="66"/>
      <c r="F106" s="66"/>
      <c r="G106" s="66"/>
      <c r="H106" s="66"/>
      <c r="I106" s="66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66">
        <f t="shared" si="3"/>
        <v>0</v>
      </c>
      <c r="E107" s="66"/>
      <c r="F107" s="66"/>
      <c r="G107" s="66"/>
      <c r="H107" s="66"/>
      <c r="I107" s="66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66">
        <f t="shared" si="3"/>
        <v>0</v>
      </c>
      <c r="E108" s="66"/>
      <c r="F108" s="66"/>
      <c r="G108" s="66"/>
      <c r="H108" s="66"/>
      <c r="I108" s="66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 t="shared" si="3"/>
        <v>0</v>
      </c>
      <c r="E109" s="66"/>
      <c r="F109" s="66"/>
      <c r="G109" s="66"/>
      <c r="H109" s="66"/>
      <c r="I109" s="66"/>
    </row>
    <row r="110" spans="1:9" s="1" customFormat="1" x14ac:dyDescent="0.2">
      <c r="A110" s="25">
        <v>97</v>
      </c>
      <c r="B110" s="14" t="s">
        <v>170</v>
      </c>
      <c r="C110" s="10" t="s">
        <v>13</v>
      </c>
      <c r="D110" s="66">
        <f t="shared" si="3"/>
        <v>0</v>
      </c>
      <c r="E110" s="66"/>
      <c r="F110" s="66"/>
      <c r="G110" s="66"/>
      <c r="H110" s="66"/>
      <c r="I110" s="66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66">
        <f t="shared" si="3"/>
        <v>0</v>
      </c>
      <c r="E111" s="66"/>
      <c r="F111" s="66"/>
      <c r="G111" s="66"/>
      <c r="H111" s="66"/>
      <c r="I111" s="66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66">
        <f t="shared" si="3"/>
        <v>0</v>
      </c>
      <c r="E112" s="66"/>
      <c r="F112" s="66"/>
      <c r="G112" s="66"/>
      <c r="H112" s="66"/>
      <c r="I112" s="66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66">
        <f t="shared" si="3"/>
        <v>0</v>
      </c>
      <c r="E113" s="66"/>
      <c r="F113" s="66"/>
      <c r="G113" s="66"/>
      <c r="H113" s="66"/>
      <c r="I113" s="66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66">
        <f t="shared" si="3"/>
        <v>0</v>
      </c>
      <c r="E114" s="66"/>
      <c r="F114" s="66"/>
      <c r="G114" s="66"/>
      <c r="H114" s="66"/>
      <c r="I114" s="66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 t="shared" si="3"/>
        <v>203399597</v>
      </c>
      <c r="E115" s="66">
        <v>0</v>
      </c>
      <c r="F115" s="66">
        <v>0</v>
      </c>
      <c r="G115" s="66">
        <v>0</v>
      </c>
      <c r="H115" s="66">
        <v>0</v>
      </c>
      <c r="I115" s="66">
        <v>203399597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66">
        <f t="shared" si="3"/>
        <v>0</v>
      </c>
      <c r="E116" s="66"/>
      <c r="F116" s="66"/>
      <c r="G116" s="66"/>
      <c r="H116" s="66"/>
      <c r="I116" s="66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66">
        <f t="shared" si="3"/>
        <v>28843288</v>
      </c>
      <c r="E117" s="66">
        <v>0</v>
      </c>
      <c r="F117" s="66">
        <v>0</v>
      </c>
      <c r="G117" s="66">
        <v>0</v>
      </c>
      <c r="H117" s="66">
        <v>0</v>
      </c>
      <c r="I117" s="66">
        <v>28843288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66">
        <f t="shared" si="3"/>
        <v>0</v>
      </c>
      <c r="E118" s="66"/>
      <c r="F118" s="66"/>
      <c r="G118" s="66"/>
      <c r="H118" s="66"/>
      <c r="I118" s="66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 t="shared" si="3"/>
        <v>0</v>
      </c>
      <c r="E119" s="66"/>
      <c r="F119" s="66"/>
      <c r="G119" s="66"/>
      <c r="H119" s="66"/>
      <c r="I119" s="66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66">
        <f t="shared" si="3"/>
        <v>0</v>
      </c>
      <c r="E120" s="66"/>
      <c r="F120" s="66"/>
      <c r="G120" s="66"/>
      <c r="H120" s="66"/>
      <c r="I120" s="66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66">
        <f t="shared" si="3"/>
        <v>0</v>
      </c>
      <c r="E121" s="66"/>
      <c r="F121" s="66"/>
      <c r="G121" s="66"/>
      <c r="H121" s="66"/>
      <c r="I121" s="66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66">
        <f t="shared" si="3"/>
        <v>753402622</v>
      </c>
      <c r="E122" s="66">
        <v>5557645</v>
      </c>
      <c r="F122" s="66">
        <v>0</v>
      </c>
      <c r="G122" s="66">
        <v>0</v>
      </c>
      <c r="H122" s="66">
        <v>0</v>
      </c>
      <c r="I122" s="66">
        <v>747844977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66">
        <f t="shared" si="3"/>
        <v>0</v>
      </c>
      <c r="E123" s="66"/>
      <c r="F123" s="66"/>
      <c r="G123" s="66"/>
      <c r="H123" s="66"/>
      <c r="I123" s="66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66">
        <f t="shared" si="3"/>
        <v>0</v>
      </c>
      <c r="E124" s="66"/>
      <c r="F124" s="66"/>
      <c r="G124" s="66"/>
      <c r="H124" s="66"/>
      <c r="I124" s="66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66">
        <f t="shared" si="3"/>
        <v>0</v>
      </c>
      <c r="E125" s="66"/>
      <c r="F125" s="66"/>
      <c r="G125" s="66"/>
      <c r="H125" s="66"/>
      <c r="I125" s="66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 t="shared" si="3"/>
        <v>0</v>
      </c>
      <c r="E126" s="66"/>
      <c r="F126" s="66"/>
      <c r="G126" s="66"/>
      <c r="H126" s="66"/>
      <c r="I126" s="66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66">
        <f t="shared" si="3"/>
        <v>0</v>
      </c>
      <c r="E127" s="66"/>
      <c r="F127" s="66"/>
      <c r="G127" s="66"/>
      <c r="H127" s="66"/>
      <c r="I127" s="66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66">
        <f t="shared" si="3"/>
        <v>0</v>
      </c>
      <c r="E128" s="66"/>
      <c r="F128" s="66"/>
      <c r="G128" s="66"/>
      <c r="H128" s="66"/>
      <c r="I128" s="66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 t="shared" si="3"/>
        <v>0</v>
      </c>
      <c r="E129" s="66"/>
      <c r="F129" s="66"/>
      <c r="G129" s="66"/>
      <c r="H129" s="66"/>
      <c r="I129" s="66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66">
        <f t="shared" si="3"/>
        <v>0</v>
      </c>
      <c r="E130" s="66"/>
      <c r="F130" s="66"/>
      <c r="G130" s="66"/>
      <c r="H130" s="66"/>
      <c r="I130" s="66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66">
        <f t="shared" si="3"/>
        <v>0</v>
      </c>
      <c r="E131" s="66"/>
      <c r="F131" s="66"/>
      <c r="G131" s="66"/>
      <c r="H131" s="66"/>
      <c r="I131" s="66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66">
        <f t="shared" si="3"/>
        <v>34990278</v>
      </c>
      <c r="E132" s="66">
        <v>0</v>
      </c>
      <c r="F132" s="66">
        <v>0</v>
      </c>
      <c r="G132" s="66">
        <v>0</v>
      </c>
      <c r="H132" s="66">
        <v>0</v>
      </c>
      <c r="I132" s="66">
        <v>34990278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 t="shared" si="3"/>
        <v>0</v>
      </c>
      <c r="E133" s="66"/>
      <c r="F133" s="66"/>
      <c r="G133" s="66"/>
      <c r="H133" s="66"/>
      <c r="I133" s="66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66">
        <f t="shared" si="3"/>
        <v>242654769</v>
      </c>
      <c r="E134" s="66">
        <v>1254315</v>
      </c>
      <c r="F134" s="66">
        <v>0</v>
      </c>
      <c r="G134" s="66">
        <v>0</v>
      </c>
      <c r="H134" s="66">
        <v>0</v>
      </c>
      <c r="I134" s="66">
        <v>241400454</v>
      </c>
    </row>
    <row r="135" spans="1:9" s="1" customFormat="1" ht="24" x14ac:dyDescent="0.2">
      <c r="A135" s="25">
        <v>122</v>
      </c>
      <c r="B135" s="26" t="s">
        <v>211</v>
      </c>
      <c r="C135" s="78" t="s">
        <v>377</v>
      </c>
      <c r="D135" s="66">
        <f t="shared" ref="D135:D155" si="4">E135+F135+G135+H135+I135</f>
        <v>0</v>
      </c>
      <c r="E135" s="66"/>
      <c r="F135" s="66"/>
      <c r="G135" s="66"/>
      <c r="H135" s="66"/>
      <c r="I135" s="66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66">
        <f t="shared" si="4"/>
        <v>22530568</v>
      </c>
      <c r="E136" s="66">
        <v>0</v>
      </c>
      <c r="F136" s="66">
        <v>9177058</v>
      </c>
      <c r="G136" s="66">
        <v>8701550</v>
      </c>
      <c r="H136" s="66">
        <v>3242500</v>
      </c>
      <c r="I136" s="66">
        <v>1409460</v>
      </c>
    </row>
    <row r="137" spans="1:9" s="1" customFormat="1" ht="10.5" customHeight="1" x14ac:dyDescent="0.2">
      <c r="A137" s="25">
        <v>124</v>
      </c>
      <c r="B137" s="26" t="s">
        <v>213</v>
      </c>
      <c r="C137" s="10" t="s">
        <v>214</v>
      </c>
      <c r="D137" s="66">
        <f t="shared" si="4"/>
        <v>0</v>
      </c>
      <c r="E137" s="66"/>
      <c r="F137" s="66"/>
      <c r="G137" s="66"/>
      <c r="H137" s="66"/>
      <c r="I137" s="66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66">
        <f t="shared" si="4"/>
        <v>2760370</v>
      </c>
      <c r="E138" s="66">
        <v>0</v>
      </c>
      <c r="F138" s="66">
        <v>2760370</v>
      </c>
      <c r="G138" s="66">
        <v>0</v>
      </c>
      <c r="H138" s="66">
        <v>0</v>
      </c>
      <c r="I138" s="66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66">
        <f t="shared" si="4"/>
        <v>23509240</v>
      </c>
      <c r="E139" s="66">
        <v>0</v>
      </c>
      <c r="F139" s="66">
        <v>563380</v>
      </c>
      <c r="G139" s="66">
        <v>0</v>
      </c>
      <c r="H139" s="66">
        <v>0</v>
      </c>
      <c r="I139" s="66">
        <v>22945860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66">
        <f t="shared" si="4"/>
        <v>0</v>
      </c>
      <c r="E140" s="66"/>
      <c r="F140" s="66"/>
      <c r="G140" s="66"/>
      <c r="H140" s="66"/>
      <c r="I140" s="66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66">
        <f t="shared" si="4"/>
        <v>0</v>
      </c>
      <c r="E141" s="66"/>
      <c r="F141" s="66"/>
      <c r="G141" s="66"/>
      <c r="H141" s="66"/>
      <c r="I141" s="66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66">
        <f t="shared" si="4"/>
        <v>0</v>
      </c>
      <c r="E142" s="66"/>
      <c r="F142" s="66"/>
      <c r="G142" s="66"/>
      <c r="H142" s="66"/>
      <c r="I142" s="66"/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66">
        <f t="shared" si="4"/>
        <v>0</v>
      </c>
      <c r="E143" s="66"/>
      <c r="F143" s="66"/>
      <c r="G143" s="66"/>
      <c r="H143" s="66"/>
      <c r="I143" s="66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66">
        <f t="shared" si="4"/>
        <v>0</v>
      </c>
      <c r="E144" s="66"/>
      <c r="F144" s="66"/>
      <c r="G144" s="66"/>
      <c r="H144" s="66"/>
      <c r="I144" s="66"/>
    </row>
    <row r="145" spans="1:47" s="1" customFormat="1" x14ac:dyDescent="0.2">
      <c r="A145" s="25">
        <v>132</v>
      </c>
      <c r="B145" s="12" t="s">
        <v>223</v>
      </c>
      <c r="C145" s="10" t="s">
        <v>251</v>
      </c>
      <c r="D145" s="66">
        <f t="shared" si="4"/>
        <v>681930</v>
      </c>
      <c r="E145" s="66">
        <v>0</v>
      </c>
      <c r="F145" s="66">
        <v>681930</v>
      </c>
      <c r="G145" s="66">
        <v>0</v>
      </c>
      <c r="H145" s="66">
        <v>0</v>
      </c>
      <c r="I145" s="66">
        <v>0</v>
      </c>
    </row>
    <row r="146" spans="1:47" s="1" customFormat="1" x14ac:dyDescent="0.2">
      <c r="A146" s="25">
        <v>133</v>
      </c>
      <c r="B146" s="14" t="s">
        <v>224</v>
      </c>
      <c r="C146" s="10" t="s">
        <v>225</v>
      </c>
      <c r="D146" s="66">
        <f t="shared" si="4"/>
        <v>757700</v>
      </c>
      <c r="E146" s="66">
        <v>0</v>
      </c>
      <c r="F146" s="66">
        <v>757700</v>
      </c>
      <c r="G146" s="66">
        <v>0</v>
      </c>
      <c r="H146" s="66">
        <v>0</v>
      </c>
      <c r="I146" s="66">
        <v>0</v>
      </c>
    </row>
    <row r="147" spans="1:47" s="1" customFormat="1" x14ac:dyDescent="0.2">
      <c r="A147" s="25">
        <v>134</v>
      </c>
      <c r="B147" s="26" t="s">
        <v>226</v>
      </c>
      <c r="C147" s="10" t="s">
        <v>227</v>
      </c>
      <c r="D147" s="66">
        <f t="shared" si="4"/>
        <v>1894250</v>
      </c>
      <c r="E147" s="66">
        <v>0</v>
      </c>
      <c r="F147" s="66">
        <v>1894250</v>
      </c>
      <c r="G147" s="66">
        <v>0</v>
      </c>
      <c r="H147" s="66">
        <v>0</v>
      </c>
      <c r="I147" s="66">
        <v>0</v>
      </c>
    </row>
    <row r="148" spans="1:47" s="1" customFormat="1" x14ac:dyDescent="0.2">
      <c r="A148" s="25">
        <v>135</v>
      </c>
      <c r="B148" s="12" t="s">
        <v>228</v>
      </c>
      <c r="C148" s="10" t="s">
        <v>229</v>
      </c>
      <c r="D148" s="66">
        <f t="shared" si="4"/>
        <v>0</v>
      </c>
      <c r="E148" s="66"/>
      <c r="F148" s="66"/>
      <c r="G148" s="66"/>
      <c r="H148" s="66"/>
      <c r="I148" s="66"/>
    </row>
    <row r="149" spans="1:47" s="1" customFormat="1" ht="12.75" x14ac:dyDescent="0.2">
      <c r="A149" s="25">
        <v>136</v>
      </c>
      <c r="B149" s="20" t="s">
        <v>230</v>
      </c>
      <c r="C149" s="13" t="s">
        <v>231</v>
      </c>
      <c r="D149" s="66">
        <f t="shared" si="4"/>
        <v>0</v>
      </c>
      <c r="E149" s="66"/>
      <c r="F149" s="66"/>
      <c r="G149" s="66"/>
      <c r="H149" s="66"/>
      <c r="I149" s="66"/>
    </row>
    <row r="150" spans="1:47" s="1" customFormat="1" ht="12.75" x14ac:dyDescent="0.2">
      <c r="A150" s="25">
        <v>137</v>
      </c>
      <c r="B150" s="56" t="s">
        <v>278</v>
      </c>
      <c r="C150" s="57" t="s">
        <v>279</v>
      </c>
      <c r="D150" s="66">
        <f t="shared" si="4"/>
        <v>0</v>
      </c>
      <c r="E150" s="66"/>
      <c r="F150" s="66"/>
      <c r="G150" s="66"/>
      <c r="H150" s="66"/>
      <c r="I150" s="66"/>
    </row>
    <row r="151" spans="1:47" s="1" customFormat="1" ht="12.75" x14ac:dyDescent="0.2">
      <c r="A151" s="25">
        <v>138</v>
      </c>
      <c r="B151" s="58" t="s">
        <v>280</v>
      </c>
      <c r="C151" s="59" t="s">
        <v>281</v>
      </c>
      <c r="D151" s="66">
        <f t="shared" si="4"/>
        <v>0</v>
      </c>
      <c r="E151" s="66"/>
      <c r="F151" s="66"/>
      <c r="G151" s="66"/>
      <c r="H151" s="66"/>
      <c r="I151" s="66"/>
    </row>
    <row r="152" spans="1:47" s="1" customFormat="1" ht="12.75" x14ac:dyDescent="0.2">
      <c r="A152" s="25">
        <v>139</v>
      </c>
      <c r="B152" s="60" t="s">
        <v>282</v>
      </c>
      <c r="C152" s="61" t="s">
        <v>283</v>
      </c>
      <c r="D152" s="66">
        <f t="shared" si="4"/>
        <v>0</v>
      </c>
      <c r="E152" s="66"/>
      <c r="F152" s="66"/>
      <c r="G152" s="66"/>
      <c r="H152" s="66"/>
      <c r="I152" s="66"/>
    </row>
    <row r="153" spans="1:47" s="1" customFormat="1" x14ac:dyDescent="0.2">
      <c r="A153" s="25">
        <v>140</v>
      </c>
      <c r="B153" s="25" t="s">
        <v>288</v>
      </c>
      <c r="C153" s="62" t="s">
        <v>289</v>
      </c>
      <c r="D153" s="66">
        <f t="shared" si="4"/>
        <v>0</v>
      </c>
      <c r="E153" s="66"/>
      <c r="F153" s="66"/>
      <c r="G153" s="66"/>
      <c r="H153" s="66"/>
      <c r="I153" s="66"/>
    </row>
    <row r="154" spans="1:47" s="1" customFormat="1" x14ac:dyDescent="0.2">
      <c r="A154" s="25">
        <v>141</v>
      </c>
      <c r="B154" s="119" t="s">
        <v>395</v>
      </c>
      <c r="C154" s="62" t="s">
        <v>394</v>
      </c>
      <c r="D154" s="66">
        <f t="shared" si="4"/>
        <v>0</v>
      </c>
      <c r="E154" s="87"/>
      <c r="F154" s="87"/>
      <c r="G154" s="87"/>
      <c r="H154" s="87"/>
      <c r="I154" s="87"/>
    </row>
    <row r="155" spans="1:47" s="1" customFormat="1" x14ac:dyDescent="0.2">
      <c r="A155" s="25">
        <v>142</v>
      </c>
      <c r="B155" s="119" t="s">
        <v>407</v>
      </c>
      <c r="C155" s="62" t="s">
        <v>406</v>
      </c>
      <c r="D155" s="66">
        <f t="shared" si="4"/>
        <v>0</v>
      </c>
      <c r="E155" s="87"/>
      <c r="F155" s="87"/>
      <c r="G155" s="87"/>
      <c r="H155" s="87"/>
      <c r="I155" s="87"/>
    </row>
    <row r="156" spans="1:47" s="104" customFormat="1" x14ac:dyDescent="0.2">
      <c r="A156" s="107"/>
      <c r="B156" s="107"/>
      <c r="C156" s="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s="1" customFormat="1" x14ac:dyDescent="0.2">
      <c r="A157" s="107"/>
      <c r="B157" s="107"/>
      <c r="C157" s="7"/>
      <c r="D157" s="104"/>
      <c r="E157" s="104"/>
      <c r="F157" s="104"/>
      <c r="G157" s="104"/>
      <c r="H157" s="104"/>
      <c r="I157" s="104"/>
    </row>
    <row r="158" spans="1:47" s="104" customFormat="1" x14ac:dyDescent="0.2">
      <c r="A158" s="107"/>
      <c r="B158" s="107"/>
      <c r="C158" s="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s="104" customFormat="1" x14ac:dyDescent="0.2">
      <c r="A159" s="107"/>
      <c r="B159" s="107"/>
      <c r="C159" s="7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S156"/>
  <sheetViews>
    <sheetView zoomScale="106" zoomScaleNormal="106" workbookViewId="0">
      <pane xSplit="3" ySplit="7" topLeftCell="D133" activePane="bottomRight" state="frozen"/>
      <selection pane="topRight" activeCell="D1" sqref="D1"/>
      <selection pane="bottomLeft" activeCell="A8" sqref="A8"/>
      <selection pane="bottomRight" activeCell="K18" sqref="K18"/>
    </sheetView>
  </sheetViews>
  <sheetFormatPr defaultRowHeight="12" x14ac:dyDescent="0.2"/>
  <cols>
    <col min="1" max="1" width="4.7109375" style="107" customWidth="1"/>
    <col min="2" max="2" width="9.28515625" style="107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202" t="s">
        <v>404</v>
      </c>
      <c r="B2" s="202"/>
      <c r="C2" s="202"/>
      <c r="D2" s="202"/>
      <c r="E2" s="202"/>
      <c r="F2" s="202"/>
      <c r="G2" s="202"/>
    </row>
    <row r="3" spans="1:7" x14ac:dyDescent="0.2">
      <c r="C3" s="108"/>
      <c r="G3" s="1" t="s">
        <v>308</v>
      </c>
    </row>
    <row r="4" spans="1:7" s="3" customFormat="1" ht="28.5" customHeight="1" x14ac:dyDescent="0.2">
      <c r="A4" s="193" t="s">
        <v>46</v>
      </c>
      <c r="B4" s="193" t="s">
        <v>59</v>
      </c>
      <c r="C4" s="193" t="s">
        <v>47</v>
      </c>
      <c r="D4" s="247" t="s">
        <v>345</v>
      </c>
      <c r="E4" s="248"/>
      <c r="F4" s="248"/>
      <c r="G4" s="249"/>
    </row>
    <row r="5" spans="1:7" ht="18" customHeight="1" x14ac:dyDescent="0.2">
      <c r="A5" s="193"/>
      <c r="B5" s="193"/>
      <c r="C5" s="193"/>
      <c r="D5" s="250" t="s">
        <v>291</v>
      </c>
      <c r="E5" s="247" t="s">
        <v>304</v>
      </c>
      <c r="F5" s="248"/>
      <c r="G5" s="249"/>
    </row>
    <row r="6" spans="1:7" ht="14.25" customHeight="1" x14ac:dyDescent="0.2">
      <c r="A6" s="193"/>
      <c r="B6" s="193"/>
      <c r="C6" s="193"/>
      <c r="D6" s="251"/>
      <c r="E6" s="250" t="s">
        <v>286</v>
      </c>
      <c r="F6" s="250" t="s">
        <v>285</v>
      </c>
      <c r="G6" s="250" t="s">
        <v>346</v>
      </c>
    </row>
    <row r="7" spans="1:7" ht="21.75" customHeight="1" x14ac:dyDescent="0.2">
      <c r="A7" s="193"/>
      <c r="B7" s="193"/>
      <c r="C7" s="193"/>
      <c r="D7" s="252"/>
      <c r="E7" s="252"/>
      <c r="F7" s="252"/>
      <c r="G7" s="252"/>
    </row>
    <row r="8" spans="1:7" s="3" customFormat="1" x14ac:dyDescent="0.2">
      <c r="A8" s="246" t="s">
        <v>248</v>
      </c>
      <c r="B8" s="246"/>
      <c r="C8" s="246"/>
      <c r="D8" s="85">
        <f>D10+D9</f>
        <v>1626036812</v>
      </c>
      <c r="E8" s="85">
        <f t="shared" ref="E8:G8" si="0">E10+E9</f>
        <v>291819350</v>
      </c>
      <c r="F8" s="85">
        <f t="shared" si="0"/>
        <v>270728014</v>
      </c>
      <c r="G8" s="85">
        <f t="shared" si="0"/>
        <v>1063489448</v>
      </c>
    </row>
    <row r="9" spans="1:7" s="3" customFormat="1" ht="11.25" customHeight="1" x14ac:dyDescent="0.2">
      <c r="A9" s="123"/>
      <c r="B9" s="123"/>
      <c r="C9" s="11" t="s">
        <v>56</v>
      </c>
      <c r="D9" s="87">
        <v>20961757</v>
      </c>
      <c r="E9" s="87">
        <v>820473</v>
      </c>
      <c r="F9" s="87">
        <v>20141284</v>
      </c>
      <c r="G9" s="87"/>
    </row>
    <row r="10" spans="1:7" s="3" customFormat="1" x14ac:dyDescent="0.2">
      <c r="A10" s="246" t="s">
        <v>247</v>
      </c>
      <c r="B10" s="246"/>
      <c r="C10" s="246"/>
      <c r="D10" s="85">
        <f>SUM(D11:D155)-D93</f>
        <v>1605075055</v>
      </c>
      <c r="E10" s="85">
        <f t="shared" ref="E10:G10" si="1">SUM(E11:E155)-E93</f>
        <v>290998877</v>
      </c>
      <c r="F10" s="85">
        <f t="shared" si="1"/>
        <v>250586730</v>
      </c>
      <c r="G10" s="85">
        <f t="shared" si="1"/>
        <v>1063489448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87">
        <f t="shared" ref="D11:D70" si="2">E11+F11+G11</f>
        <v>0</v>
      </c>
      <c r="E11" s="87">
        <v>0</v>
      </c>
      <c r="F11" s="87"/>
      <c r="G11" s="87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87">
        <f t="shared" si="2"/>
        <v>0</v>
      </c>
      <c r="E12" s="87">
        <v>0</v>
      </c>
      <c r="F12" s="87"/>
      <c r="G12" s="87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87">
        <f t="shared" si="2"/>
        <v>425642</v>
      </c>
      <c r="E13" s="87">
        <v>425642</v>
      </c>
      <c r="F13" s="87"/>
      <c r="G13" s="87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87">
        <f t="shared" si="2"/>
        <v>0</v>
      </c>
      <c r="E14" s="87">
        <v>0</v>
      </c>
      <c r="F14" s="87"/>
      <c r="G14" s="87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87">
        <f t="shared" si="2"/>
        <v>0</v>
      </c>
      <c r="E15" s="87">
        <v>0</v>
      </c>
      <c r="F15" s="87"/>
      <c r="G15" s="87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87">
        <f t="shared" si="2"/>
        <v>36403898</v>
      </c>
      <c r="E16" s="87">
        <v>0</v>
      </c>
      <c r="F16" s="87">
        <v>8628121</v>
      </c>
      <c r="G16" s="87">
        <v>27775777</v>
      </c>
    </row>
    <row r="17" spans="1:7" x14ac:dyDescent="0.2">
      <c r="A17" s="25">
        <v>7</v>
      </c>
      <c r="B17" s="12" t="s">
        <v>67</v>
      </c>
      <c r="C17" s="10" t="s">
        <v>234</v>
      </c>
      <c r="D17" s="87">
        <f t="shared" si="2"/>
        <v>19426359</v>
      </c>
      <c r="E17" s="87">
        <v>9566600</v>
      </c>
      <c r="F17" s="87">
        <v>9859759</v>
      </c>
      <c r="G17" s="87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87">
        <f t="shared" si="2"/>
        <v>0</v>
      </c>
      <c r="E18" s="87">
        <v>0</v>
      </c>
      <c r="F18" s="87"/>
      <c r="G18" s="87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87">
        <f t="shared" si="2"/>
        <v>0</v>
      </c>
      <c r="E19" s="87">
        <v>0</v>
      </c>
      <c r="F19" s="87"/>
      <c r="G19" s="87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87">
        <f t="shared" si="2"/>
        <v>0</v>
      </c>
      <c r="E20" s="87">
        <v>0</v>
      </c>
      <c r="F20" s="87"/>
      <c r="G20" s="87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87">
        <f t="shared" si="2"/>
        <v>0</v>
      </c>
      <c r="E21" s="87">
        <v>0</v>
      </c>
      <c r="F21" s="87"/>
      <c r="G21" s="87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87">
        <f t="shared" si="2"/>
        <v>0</v>
      </c>
      <c r="E22" s="87">
        <v>0</v>
      </c>
      <c r="F22" s="87"/>
      <c r="G22" s="87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87">
        <f t="shared" si="2"/>
        <v>0</v>
      </c>
      <c r="E23" s="87">
        <v>0</v>
      </c>
      <c r="F23" s="87"/>
      <c r="G23" s="87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87">
        <f t="shared" si="2"/>
        <v>0</v>
      </c>
      <c r="E24" s="87">
        <v>0</v>
      </c>
      <c r="F24" s="87"/>
      <c r="G24" s="87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87">
        <f t="shared" si="2"/>
        <v>0</v>
      </c>
      <c r="E25" s="87">
        <v>0</v>
      </c>
      <c r="F25" s="87"/>
      <c r="G25" s="87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87">
        <f t="shared" si="2"/>
        <v>0</v>
      </c>
      <c r="E26" s="87">
        <v>0</v>
      </c>
      <c r="F26" s="87"/>
      <c r="G26" s="87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87">
        <f t="shared" si="2"/>
        <v>0</v>
      </c>
      <c r="E27" s="87">
        <v>0</v>
      </c>
      <c r="F27" s="87"/>
      <c r="G27" s="87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87">
        <f t="shared" si="2"/>
        <v>37644366</v>
      </c>
      <c r="E28" s="87">
        <v>4436647</v>
      </c>
      <c r="F28" s="87">
        <v>11776187</v>
      </c>
      <c r="G28" s="87">
        <v>21431532</v>
      </c>
    </row>
    <row r="29" spans="1:7" x14ac:dyDescent="0.2">
      <c r="A29" s="25">
        <v>19</v>
      </c>
      <c r="B29" s="12" t="s">
        <v>79</v>
      </c>
      <c r="C29" s="10" t="s">
        <v>11</v>
      </c>
      <c r="D29" s="87">
        <f t="shared" si="2"/>
        <v>0</v>
      </c>
      <c r="E29" s="87">
        <v>0</v>
      </c>
      <c r="F29" s="87"/>
      <c r="G29" s="87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87">
        <f t="shared" si="2"/>
        <v>0</v>
      </c>
      <c r="E30" s="87">
        <v>0</v>
      </c>
      <c r="F30" s="87"/>
      <c r="G30" s="87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87">
        <f t="shared" si="2"/>
        <v>14417315</v>
      </c>
      <c r="E31" s="87">
        <v>336366</v>
      </c>
      <c r="F31" s="87"/>
      <c r="G31" s="87">
        <v>14080949</v>
      </c>
    </row>
    <row r="32" spans="1:7" x14ac:dyDescent="0.2">
      <c r="A32" s="25">
        <v>22</v>
      </c>
      <c r="B32" s="12" t="s">
        <v>83</v>
      </c>
      <c r="C32" s="10" t="s">
        <v>40</v>
      </c>
      <c r="D32" s="87">
        <f t="shared" si="2"/>
        <v>5075498</v>
      </c>
      <c r="E32" s="87">
        <v>0</v>
      </c>
      <c r="F32" s="87"/>
      <c r="G32" s="87">
        <v>5075498</v>
      </c>
    </row>
    <row r="33" spans="1:7" x14ac:dyDescent="0.2">
      <c r="A33" s="25">
        <v>23</v>
      </c>
      <c r="B33" s="26" t="s">
        <v>84</v>
      </c>
      <c r="C33" s="10" t="s">
        <v>85</v>
      </c>
      <c r="D33" s="87">
        <f t="shared" si="2"/>
        <v>0</v>
      </c>
      <c r="E33" s="87">
        <v>0</v>
      </c>
      <c r="F33" s="87"/>
      <c r="G33" s="87">
        <v>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87">
        <f t="shared" si="2"/>
        <v>0</v>
      </c>
      <c r="E34" s="87">
        <v>0</v>
      </c>
      <c r="F34" s="87"/>
      <c r="G34" s="87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87">
        <f t="shared" si="2"/>
        <v>19406618</v>
      </c>
      <c r="E35" s="87">
        <v>0</v>
      </c>
      <c r="F35" s="87">
        <v>19406618</v>
      </c>
      <c r="G35" s="87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87">
        <f t="shared" si="2"/>
        <v>32605138</v>
      </c>
      <c r="E36" s="87">
        <v>0</v>
      </c>
      <c r="F36" s="87"/>
      <c r="G36" s="87">
        <v>32605138</v>
      </c>
    </row>
    <row r="37" spans="1:7" x14ac:dyDescent="0.2">
      <c r="A37" s="25">
        <v>27</v>
      </c>
      <c r="B37" s="26" t="s">
        <v>92</v>
      </c>
      <c r="C37" s="10" t="s">
        <v>93</v>
      </c>
      <c r="D37" s="87">
        <f t="shared" si="2"/>
        <v>0</v>
      </c>
      <c r="E37" s="87">
        <v>0</v>
      </c>
      <c r="F37" s="87"/>
      <c r="G37" s="87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87">
        <f t="shared" si="2"/>
        <v>31567202</v>
      </c>
      <c r="E38" s="87">
        <v>0</v>
      </c>
      <c r="F38" s="87"/>
      <c r="G38" s="87">
        <v>31567202</v>
      </c>
    </row>
    <row r="39" spans="1:7" x14ac:dyDescent="0.2">
      <c r="A39" s="25">
        <v>29</v>
      </c>
      <c r="B39" s="14" t="s">
        <v>96</v>
      </c>
      <c r="C39" s="10" t="s">
        <v>97</v>
      </c>
      <c r="D39" s="87">
        <f t="shared" si="2"/>
        <v>0</v>
      </c>
      <c r="E39" s="87">
        <v>0</v>
      </c>
      <c r="F39" s="87"/>
      <c r="G39" s="87">
        <v>0</v>
      </c>
    </row>
    <row r="40" spans="1:7" x14ac:dyDescent="0.2">
      <c r="A40" s="25">
        <v>30</v>
      </c>
      <c r="B40" s="12" t="s">
        <v>98</v>
      </c>
      <c r="C40" s="78" t="s">
        <v>292</v>
      </c>
      <c r="D40" s="87">
        <f t="shared" si="2"/>
        <v>0</v>
      </c>
      <c r="E40" s="87">
        <v>0</v>
      </c>
      <c r="F40" s="87"/>
      <c r="G40" s="87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87">
        <f t="shared" si="2"/>
        <v>0</v>
      </c>
      <c r="E41" s="87">
        <v>0</v>
      </c>
      <c r="F41" s="87"/>
      <c r="G41" s="87">
        <v>0</v>
      </c>
    </row>
    <row r="42" spans="1:7" x14ac:dyDescent="0.2">
      <c r="A42" s="25">
        <v>32</v>
      </c>
      <c r="B42" s="14" t="s">
        <v>100</v>
      </c>
      <c r="C42" s="10" t="s">
        <v>41</v>
      </c>
      <c r="D42" s="87">
        <f t="shared" si="2"/>
        <v>13710971</v>
      </c>
      <c r="E42" s="87">
        <v>0</v>
      </c>
      <c r="F42" s="87"/>
      <c r="G42" s="87">
        <v>13710971</v>
      </c>
    </row>
    <row r="43" spans="1:7" x14ac:dyDescent="0.2">
      <c r="A43" s="25">
        <v>33</v>
      </c>
      <c r="B43" s="12" t="s">
        <v>101</v>
      </c>
      <c r="C43" s="10" t="s">
        <v>39</v>
      </c>
      <c r="D43" s="87">
        <f t="shared" si="2"/>
        <v>8902990</v>
      </c>
      <c r="E43" s="87">
        <v>8902990</v>
      </c>
      <c r="F43" s="87"/>
      <c r="G43" s="87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87">
        <f t="shared" si="2"/>
        <v>0</v>
      </c>
      <c r="E44" s="87">
        <v>0</v>
      </c>
      <c r="F44" s="87"/>
      <c r="G44" s="87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87">
        <f t="shared" si="2"/>
        <v>13862198</v>
      </c>
      <c r="E45" s="87">
        <v>5511030</v>
      </c>
      <c r="F45" s="87">
        <v>8351168</v>
      </c>
      <c r="G45" s="87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87">
        <f t="shared" si="2"/>
        <v>0</v>
      </c>
      <c r="E46" s="87">
        <v>0</v>
      </c>
      <c r="F46" s="87"/>
      <c r="G46" s="87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87">
        <f t="shared" si="2"/>
        <v>667236</v>
      </c>
      <c r="E47" s="87">
        <v>667236</v>
      </c>
      <c r="F47" s="87"/>
      <c r="G47" s="87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87">
        <f t="shared" si="2"/>
        <v>0</v>
      </c>
      <c r="E48" s="87">
        <v>0</v>
      </c>
      <c r="F48" s="87"/>
      <c r="G48" s="87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87">
        <f t="shared" si="2"/>
        <v>0</v>
      </c>
      <c r="E49" s="87">
        <v>0</v>
      </c>
      <c r="F49" s="87"/>
      <c r="G49" s="87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87">
        <f t="shared" si="2"/>
        <v>269968</v>
      </c>
      <c r="E50" s="87">
        <v>269968</v>
      </c>
      <c r="F50" s="87"/>
      <c r="G50" s="87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87">
        <f t="shared" si="2"/>
        <v>0</v>
      </c>
      <c r="E51" s="87">
        <v>0</v>
      </c>
      <c r="F51" s="87"/>
      <c r="G51" s="87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87">
        <f t="shared" si="2"/>
        <v>0</v>
      </c>
      <c r="E52" s="87">
        <v>0</v>
      </c>
      <c r="F52" s="87"/>
      <c r="G52" s="87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87">
        <f t="shared" si="2"/>
        <v>29461641</v>
      </c>
      <c r="E53" s="87">
        <v>0</v>
      </c>
      <c r="F53" s="87">
        <v>10984878</v>
      </c>
      <c r="G53" s="87">
        <v>18476763</v>
      </c>
    </row>
    <row r="54" spans="1:7" x14ac:dyDescent="0.2">
      <c r="A54" s="25">
        <v>44</v>
      </c>
      <c r="B54" s="12" t="s">
        <v>114</v>
      </c>
      <c r="C54" s="10" t="s">
        <v>244</v>
      </c>
      <c r="D54" s="87">
        <f t="shared" si="2"/>
        <v>262383</v>
      </c>
      <c r="E54" s="87">
        <v>262383</v>
      </c>
      <c r="F54" s="87"/>
      <c r="G54" s="87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87">
        <f t="shared" si="2"/>
        <v>0</v>
      </c>
      <c r="E55" s="87">
        <v>0</v>
      </c>
      <c r="F55" s="87"/>
      <c r="G55" s="87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87">
        <f t="shared" si="2"/>
        <v>0</v>
      </c>
      <c r="E56" s="87">
        <v>0</v>
      </c>
      <c r="F56" s="87"/>
      <c r="G56" s="87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87">
        <f t="shared" si="2"/>
        <v>2548710</v>
      </c>
      <c r="E57" s="87">
        <v>2548710</v>
      </c>
      <c r="F57" s="87"/>
      <c r="G57" s="87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87">
        <f t="shared" si="2"/>
        <v>0</v>
      </c>
      <c r="E58" s="87">
        <v>0</v>
      </c>
      <c r="F58" s="87"/>
      <c r="G58" s="87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87">
        <f t="shared" si="2"/>
        <v>0</v>
      </c>
      <c r="E59" s="87">
        <v>0</v>
      </c>
      <c r="F59" s="87"/>
      <c r="G59" s="87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87">
        <f t="shared" si="2"/>
        <v>0</v>
      </c>
      <c r="E60" s="87">
        <v>0</v>
      </c>
      <c r="F60" s="87"/>
      <c r="G60" s="87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87">
        <f t="shared" si="2"/>
        <v>0</v>
      </c>
      <c r="E61" s="87">
        <v>0</v>
      </c>
      <c r="F61" s="87"/>
      <c r="G61" s="87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87">
        <f t="shared" si="2"/>
        <v>0</v>
      </c>
      <c r="E62" s="87">
        <v>0</v>
      </c>
      <c r="F62" s="87"/>
      <c r="G62" s="87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87">
        <f t="shared" si="2"/>
        <v>0</v>
      </c>
      <c r="E63" s="87">
        <v>0</v>
      </c>
      <c r="F63" s="87"/>
      <c r="G63" s="87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87">
        <f t="shared" si="2"/>
        <v>0</v>
      </c>
      <c r="E64" s="87">
        <v>0</v>
      </c>
      <c r="F64" s="87"/>
      <c r="G64" s="87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87">
        <f t="shared" si="2"/>
        <v>0</v>
      </c>
      <c r="E65" s="87">
        <v>0</v>
      </c>
      <c r="F65" s="87"/>
      <c r="G65" s="87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87">
        <f t="shared" si="2"/>
        <v>10518852</v>
      </c>
      <c r="E66" s="87">
        <v>0</v>
      </c>
      <c r="F66" s="87">
        <v>10518852</v>
      </c>
      <c r="G66" s="87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87">
        <f t="shared" si="2"/>
        <v>6983160</v>
      </c>
      <c r="E67" s="87">
        <v>6983160</v>
      </c>
      <c r="F67" s="87"/>
      <c r="G67" s="87">
        <v>0</v>
      </c>
    </row>
    <row r="68" spans="1:7" x14ac:dyDescent="0.2">
      <c r="A68" s="25">
        <v>58</v>
      </c>
      <c r="B68" s="14" t="s">
        <v>127</v>
      </c>
      <c r="C68" s="10" t="s">
        <v>260</v>
      </c>
      <c r="D68" s="87">
        <f t="shared" si="2"/>
        <v>7001190</v>
      </c>
      <c r="E68" s="87">
        <v>7001190</v>
      </c>
      <c r="F68" s="87"/>
      <c r="G68" s="87">
        <v>0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87">
        <f t="shared" si="2"/>
        <v>0</v>
      </c>
      <c r="E69" s="87">
        <v>0</v>
      </c>
      <c r="F69" s="87"/>
      <c r="G69" s="87">
        <v>0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87">
        <f t="shared" si="2"/>
        <v>7041104</v>
      </c>
      <c r="E70" s="87">
        <v>7041104</v>
      </c>
      <c r="F70" s="87"/>
      <c r="G70" s="87">
        <v>0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87">
        <f t="shared" ref="D71:D134" si="3">E71+F71+G71</f>
        <v>8909030</v>
      </c>
      <c r="E71" s="87">
        <v>8909030</v>
      </c>
      <c r="F71" s="87"/>
      <c r="G71" s="87">
        <v>0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87">
        <f t="shared" si="3"/>
        <v>0</v>
      </c>
      <c r="E72" s="87">
        <v>0</v>
      </c>
      <c r="F72" s="87"/>
      <c r="G72" s="87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87">
        <f t="shared" si="3"/>
        <v>0</v>
      </c>
      <c r="E73" s="87">
        <v>0</v>
      </c>
      <c r="F73" s="87"/>
      <c r="G73" s="87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87">
        <f t="shared" si="3"/>
        <v>3137029</v>
      </c>
      <c r="E74" s="87">
        <v>3137029</v>
      </c>
      <c r="F74" s="87"/>
      <c r="G74" s="87">
        <v>0</v>
      </c>
    </row>
    <row r="75" spans="1:7" x14ac:dyDescent="0.2">
      <c r="A75" s="25">
        <v>65</v>
      </c>
      <c r="B75" s="14" t="s">
        <v>135</v>
      </c>
      <c r="C75" s="10" t="s">
        <v>53</v>
      </c>
      <c r="D75" s="87">
        <f t="shared" si="3"/>
        <v>10296080</v>
      </c>
      <c r="E75" s="87">
        <v>4557315</v>
      </c>
      <c r="F75" s="87">
        <v>5738765</v>
      </c>
      <c r="G75" s="87">
        <v>0</v>
      </c>
    </row>
    <row r="76" spans="1:7" x14ac:dyDescent="0.2">
      <c r="A76" s="25">
        <v>66</v>
      </c>
      <c r="B76" s="14" t="s">
        <v>136</v>
      </c>
      <c r="C76" s="10" t="s">
        <v>265</v>
      </c>
      <c r="D76" s="87">
        <f t="shared" si="3"/>
        <v>8322700</v>
      </c>
      <c r="E76" s="87">
        <v>8322700</v>
      </c>
      <c r="F76" s="87"/>
      <c r="G76" s="87">
        <v>0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87">
        <f t="shared" si="3"/>
        <v>0</v>
      </c>
      <c r="E77" s="87">
        <v>0</v>
      </c>
      <c r="F77" s="87"/>
      <c r="G77" s="87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87">
        <f t="shared" si="3"/>
        <v>0</v>
      </c>
      <c r="E78" s="87">
        <v>0</v>
      </c>
      <c r="F78" s="87"/>
      <c r="G78" s="87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87">
        <f t="shared" si="3"/>
        <v>0</v>
      </c>
      <c r="E79" s="87">
        <v>0</v>
      </c>
      <c r="F79" s="87"/>
      <c r="G79" s="87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87">
        <f t="shared" si="3"/>
        <v>0</v>
      </c>
      <c r="E80" s="87">
        <v>0</v>
      </c>
      <c r="F80" s="87"/>
      <c r="G80" s="87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87">
        <f t="shared" si="3"/>
        <v>0</v>
      </c>
      <c r="E81" s="87">
        <v>0</v>
      </c>
      <c r="F81" s="87"/>
      <c r="G81" s="87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87">
        <f t="shared" si="3"/>
        <v>0</v>
      </c>
      <c r="E82" s="87">
        <v>0</v>
      </c>
      <c r="F82" s="87"/>
      <c r="G82" s="87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87">
        <f t="shared" si="3"/>
        <v>0</v>
      </c>
      <c r="E83" s="87">
        <v>0</v>
      </c>
      <c r="F83" s="87"/>
      <c r="G83" s="87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87">
        <f t="shared" si="3"/>
        <v>9448603</v>
      </c>
      <c r="E84" s="87">
        <v>0</v>
      </c>
      <c r="F84" s="87"/>
      <c r="G84" s="87">
        <v>9448603</v>
      </c>
    </row>
    <row r="85" spans="1:7" x14ac:dyDescent="0.2">
      <c r="A85" s="25">
        <v>75</v>
      </c>
      <c r="B85" s="12" t="s">
        <v>146</v>
      </c>
      <c r="C85" s="10" t="s">
        <v>273</v>
      </c>
      <c r="D85" s="87">
        <f t="shared" si="3"/>
        <v>44293794</v>
      </c>
      <c r="E85" s="87">
        <v>3362260</v>
      </c>
      <c r="F85" s="87">
        <v>9859758</v>
      </c>
      <c r="G85" s="87">
        <v>31071776</v>
      </c>
    </row>
    <row r="86" spans="1:7" x14ac:dyDescent="0.2">
      <c r="A86" s="25">
        <v>76</v>
      </c>
      <c r="B86" s="26" t="s">
        <v>147</v>
      </c>
      <c r="C86" s="10" t="s">
        <v>36</v>
      </c>
      <c r="D86" s="87">
        <f t="shared" si="3"/>
        <v>60006670</v>
      </c>
      <c r="E86" s="87">
        <v>18519580</v>
      </c>
      <c r="F86" s="87">
        <v>4479699</v>
      </c>
      <c r="G86" s="87">
        <v>37007391</v>
      </c>
    </row>
    <row r="87" spans="1:7" x14ac:dyDescent="0.2">
      <c r="A87" s="25">
        <v>77</v>
      </c>
      <c r="B87" s="12" t="s">
        <v>148</v>
      </c>
      <c r="C87" s="10" t="s">
        <v>38</v>
      </c>
      <c r="D87" s="87">
        <f t="shared" si="3"/>
        <v>2133270</v>
      </c>
      <c r="E87" s="87">
        <v>2133270</v>
      </c>
      <c r="F87" s="87"/>
      <c r="G87" s="87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87">
        <f t="shared" si="3"/>
        <v>44576764</v>
      </c>
      <c r="E88" s="87">
        <v>4596741</v>
      </c>
      <c r="F88" s="87">
        <v>10102757</v>
      </c>
      <c r="G88" s="87">
        <v>29877266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87">
        <f t="shared" si="3"/>
        <v>180147626</v>
      </c>
      <c r="E89" s="87">
        <v>3303320</v>
      </c>
      <c r="F89" s="87">
        <v>8458356</v>
      </c>
      <c r="G89" s="87">
        <v>168385950</v>
      </c>
    </row>
    <row r="90" spans="1:7" x14ac:dyDescent="0.2">
      <c r="A90" s="25">
        <v>80</v>
      </c>
      <c r="B90" s="12" t="s">
        <v>151</v>
      </c>
      <c r="C90" s="10" t="s">
        <v>254</v>
      </c>
      <c r="D90" s="87">
        <f t="shared" si="3"/>
        <v>119843272</v>
      </c>
      <c r="E90" s="87">
        <v>2246360</v>
      </c>
      <c r="F90" s="87"/>
      <c r="G90" s="87">
        <v>117596912</v>
      </c>
    </row>
    <row r="91" spans="1:7" x14ac:dyDescent="0.2">
      <c r="A91" s="25">
        <v>81</v>
      </c>
      <c r="B91" s="12" t="s">
        <v>152</v>
      </c>
      <c r="C91" s="10" t="s">
        <v>380</v>
      </c>
      <c r="D91" s="87">
        <f t="shared" si="3"/>
        <v>0</v>
      </c>
      <c r="E91" s="87">
        <v>0</v>
      </c>
      <c r="F91" s="87"/>
      <c r="G91" s="87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87">
        <f t="shared" si="3"/>
        <v>0</v>
      </c>
      <c r="E92" s="87">
        <v>0</v>
      </c>
      <c r="F92" s="87"/>
      <c r="G92" s="87">
        <v>0</v>
      </c>
    </row>
    <row r="93" spans="1:7" ht="24" x14ac:dyDescent="0.2">
      <c r="A93" s="201">
        <v>83</v>
      </c>
      <c r="B93" s="190" t="s">
        <v>154</v>
      </c>
      <c r="C93" s="17" t="s">
        <v>274</v>
      </c>
      <c r="D93" s="87">
        <f t="shared" si="3"/>
        <v>0</v>
      </c>
      <c r="E93" s="87">
        <v>0</v>
      </c>
      <c r="F93" s="87"/>
      <c r="G93" s="87">
        <v>0</v>
      </c>
    </row>
    <row r="94" spans="1:7" ht="36" x14ac:dyDescent="0.2">
      <c r="A94" s="162"/>
      <c r="B94" s="165"/>
      <c r="C94" s="10" t="s">
        <v>378</v>
      </c>
      <c r="D94" s="87">
        <f t="shared" si="3"/>
        <v>0</v>
      </c>
      <c r="E94" s="87">
        <v>0</v>
      </c>
      <c r="F94" s="87"/>
      <c r="G94" s="87">
        <v>0</v>
      </c>
    </row>
    <row r="95" spans="1:7" ht="24" x14ac:dyDescent="0.2">
      <c r="A95" s="162"/>
      <c r="B95" s="165"/>
      <c r="C95" s="10" t="s">
        <v>275</v>
      </c>
      <c r="D95" s="87">
        <f t="shared" si="3"/>
        <v>0</v>
      </c>
      <c r="E95" s="87">
        <v>0</v>
      </c>
      <c r="F95" s="87"/>
      <c r="G95" s="87">
        <v>0</v>
      </c>
    </row>
    <row r="96" spans="1:7" ht="36" x14ac:dyDescent="0.2">
      <c r="A96" s="163"/>
      <c r="B96" s="166"/>
      <c r="C96" s="113" t="s">
        <v>379</v>
      </c>
      <c r="D96" s="87">
        <f t="shared" si="3"/>
        <v>0</v>
      </c>
      <c r="E96" s="87">
        <v>0</v>
      </c>
      <c r="F96" s="87"/>
      <c r="G96" s="87">
        <v>0</v>
      </c>
    </row>
    <row r="97" spans="1:7" ht="24" x14ac:dyDescent="0.2">
      <c r="A97" s="25">
        <v>84</v>
      </c>
      <c r="B97" s="14" t="s">
        <v>155</v>
      </c>
      <c r="C97" s="10" t="s">
        <v>51</v>
      </c>
      <c r="D97" s="87">
        <f t="shared" si="3"/>
        <v>0</v>
      </c>
      <c r="E97" s="87">
        <v>0</v>
      </c>
      <c r="F97" s="87"/>
      <c r="G97" s="87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87">
        <f t="shared" si="3"/>
        <v>0</v>
      </c>
      <c r="E98" s="87">
        <v>0</v>
      </c>
      <c r="F98" s="87"/>
      <c r="G98" s="87">
        <v>0</v>
      </c>
    </row>
    <row r="99" spans="1:7" x14ac:dyDescent="0.2">
      <c r="A99" s="25">
        <v>86</v>
      </c>
      <c r="B99" s="26" t="s">
        <v>158</v>
      </c>
      <c r="C99" s="10" t="s">
        <v>159</v>
      </c>
      <c r="D99" s="87">
        <f t="shared" si="3"/>
        <v>49208050</v>
      </c>
      <c r="E99" s="87">
        <v>14493728</v>
      </c>
      <c r="F99" s="87">
        <v>9602779</v>
      </c>
      <c r="G99" s="87">
        <v>25111543</v>
      </c>
    </row>
    <row r="100" spans="1:7" x14ac:dyDescent="0.2">
      <c r="A100" s="25">
        <v>87</v>
      </c>
      <c r="B100" s="14" t="s">
        <v>160</v>
      </c>
      <c r="C100" s="10" t="s">
        <v>28</v>
      </c>
      <c r="D100" s="87">
        <f t="shared" si="3"/>
        <v>829290</v>
      </c>
      <c r="E100" s="87">
        <v>829290</v>
      </c>
      <c r="F100" s="87"/>
      <c r="G100" s="87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87">
        <f t="shared" si="3"/>
        <v>1121410</v>
      </c>
      <c r="E101" s="87">
        <v>1121410</v>
      </c>
      <c r="F101" s="87"/>
      <c r="G101" s="87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87">
        <f t="shared" si="3"/>
        <v>0</v>
      </c>
      <c r="E102" s="87">
        <v>0</v>
      </c>
      <c r="F102" s="87"/>
      <c r="G102" s="87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87">
        <f t="shared" si="3"/>
        <v>0</v>
      </c>
      <c r="E103" s="87">
        <v>0</v>
      </c>
      <c r="F103" s="87"/>
      <c r="G103" s="87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87">
        <f t="shared" si="3"/>
        <v>263223</v>
      </c>
      <c r="E104" s="87">
        <v>263223</v>
      </c>
      <c r="F104" s="87"/>
      <c r="G104" s="87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87">
        <f t="shared" si="3"/>
        <v>0</v>
      </c>
      <c r="E105" s="87">
        <v>0</v>
      </c>
      <c r="F105" s="87"/>
      <c r="G105" s="87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87">
        <f t="shared" si="3"/>
        <v>0</v>
      </c>
      <c r="E106" s="87">
        <v>0</v>
      </c>
      <c r="F106" s="87"/>
      <c r="G106" s="87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87">
        <f t="shared" si="3"/>
        <v>0</v>
      </c>
      <c r="E107" s="87">
        <v>0</v>
      </c>
      <c r="F107" s="87"/>
      <c r="G107" s="87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87">
        <f t="shared" si="3"/>
        <v>0</v>
      </c>
      <c r="E108" s="87">
        <v>0</v>
      </c>
      <c r="F108" s="87"/>
      <c r="G108" s="87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87">
        <f t="shared" si="3"/>
        <v>0</v>
      </c>
      <c r="E109" s="87">
        <v>0</v>
      </c>
      <c r="F109" s="87"/>
      <c r="G109" s="87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87">
        <f t="shared" si="3"/>
        <v>15597547</v>
      </c>
      <c r="E110" s="87">
        <v>3282597</v>
      </c>
      <c r="F110" s="87"/>
      <c r="G110" s="87">
        <v>12314950</v>
      </c>
    </row>
    <row r="111" spans="1:7" x14ac:dyDescent="0.2">
      <c r="A111" s="25">
        <v>98</v>
      </c>
      <c r="B111" s="26" t="s">
        <v>171</v>
      </c>
      <c r="C111" s="10" t="s">
        <v>32</v>
      </c>
      <c r="D111" s="87">
        <f t="shared" si="3"/>
        <v>0</v>
      </c>
      <c r="E111" s="87">
        <v>0</v>
      </c>
      <c r="F111" s="87"/>
      <c r="G111" s="87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87">
        <f t="shared" si="3"/>
        <v>0</v>
      </c>
      <c r="E112" s="87">
        <v>0</v>
      </c>
      <c r="F112" s="87"/>
      <c r="G112" s="87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87">
        <f t="shared" si="3"/>
        <v>0</v>
      </c>
      <c r="E113" s="87">
        <v>0</v>
      </c>
      <c r="F113" s="87"/>
      <c r="G113" s="87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87">
        <f t="shared" si="3"/>
        <v>5615900</v>
      </c>
      <c r="E114" s="87">
        <v>5615900</v>
      </c>
      <c r="F114" s="87"/>
      <c r="G114" s="87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87">
        <f t="shared" si="3"/>
        <v>0</v>
      </c>
      <c r="E115" s="87">
        <v>0</v>
      </c>
      <c r="F115" s="87"/>
      <c r="G115" s="87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87">
        <f t="shared" si="3"/>
        <v>0</v>
      </c>
      <c r="E116" s="87">
        <v>0</v>
      </c>
      <c r="F116" s="87"/>
      <c r="G116" s="87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87">
        <f t="shared" si="3"/>
        <v>0</v>
      </c>
      <c r="E117" s="87">
        <v>0</v>
      </c>
      <c r="F117" s="87"/>
      <c r="G117" s="87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87">
        <f t="shared" si="3"/>
        <v>0</v>
      </c>
      <c r="E118" s="87">
        <v>0</v>
      </c>
      <c r="F118" s="87"/>
      <c r="G118" s="87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87">
        <f t="shared" si="3"/>
        <v>0</v>
      </c>
      <c r="E119" s="87">
        <v>0</v>
      </c>
      <c r="F119" s="87"/>
      <c r="G119" s="87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87">
        <f t="shared" si="3"/>
        <v>0</v>
      </c>
      <c r="E120" s="87">
        <v>0</v>
      </c>
      <c r="F120" s="87"/>
      <c r="G120" s="87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87">
        <f t="shared" si="3"/>
        <v>0</v>
      </c>
      <c r="E121" s="87">
        <v>0</v>
      </c>
      <c r="F121" s="87"/>
      <c r="G121" s="87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87">
        <f t="shared" si="3"/>
        <v>0</v>
      </c>
      <c r="E122" s="87">
        <v>0</v>
      </c>
      <c r="F122" s="87"/>
      <c r="G122" s="87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87">
        <f t="shared" si="3"/>
        <v>0</v>
      </c>
      <c r="E123" s="87">
        <v>0</v>
      </c>
      <c r="F123" s="87"/>
      <c r="G123" s="87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87">
        <f t="shared" si="3"/>
        <v>0</v>
      </c>
      <c r="E124" s="87">
        <v>0</v>
      </c>
      <c r="F124" s="87"/>
      <c r="G124" s="87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87">
        <f t="shared" si="3"/>
        <v>0</v>
      </c>
      <c r="E125" s="87">
        <v>0</v>
      </c>
      <c r="F125" s="87"/>
      <c r="G125" s="87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87">
        <f t="shared" si="3"/>
        <v>0</v>
      </c>
      <c r="E126" s="87">
        <v>0</v>
      </c>
      <c r="F126" s="87"/>
      <c r="G126" s="87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87">
        <f t="shared" si="3"/>
        <v>0</v>
      </c>
      <c r="E127" s="87">
        <v>0</v>
      </c>
      <c r="F127" s="87"/>
      <c r="G127" s="87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87">
        <f t="shared" si="3"/>
        <v>0</v>
      </c>
      <c r="E128" s="87">
        <v>0</v>
      </c>
      <c r="F128" s="87"/>
      <c r="G128" s="87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87">
        <f t="shared" si="3"/>
        <v>0</v>
      </c>
      <c r="E129" s="87">
        <v>0</v>
      </c>
      <c r="F129" s="87"/>
      <c r="G129" s="87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87">
        <f t="shared" si="3"/>
        <v>0</v>
      </c>
      <c r="E130" s="87">
        <v>0</v>
      </c>
      <c r="F130" s="87"/>
      <c r="G130" s="87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87">
        <f t="shared" si="3"/>
        <v>0</v>
      </c>
      <c r="E131" s="87">
        <v>0</v>
      </c>
      <c r="F131" s="87"/>
      <c r="G131" s="87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87">
        <f t="shared" si="3"/>
        <v>0</v>
      </c>
      <c r="E132" s="87">
        <v>0</v>
      </c>
      <c r="F132" s="87"/>
      <c r="G132" s="87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87">
        <f t="shared" si="3"/>
        <v>0</v>
      </c>
      <c r="E133" s="87">
        <v>0</v>
      </c>
      <c r="F133" s="87"/>
      <c r="G133" s="87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87">
        <f t="shared" si="3"/>
        <v>0</v>
      </c>
      <c r="E134" s="87">
        <v>0</v>
      </c>
      <c r="F134" s="87"/>
      <c r="G134" s="87">
        <v>0</v>
      </c>
    </row>
    <row r="135" spans="1:7" ht="24" x14ac:dyDescent="0.2">
      <c r="A135" s="25">
        <v>122</v>
      </c>
      <c r="B135" s="26" t="s">
        <v>211</v>
      </c>
      <c r="C135" s="78" t="s">
        <v>377</v>
      </c>
      <c r="D135" s="87">
        <f t="shared" ref="D135:D155" si="4">E135+F135+G135</f>
        <v>0</v>
      </c>
      <c r="E135" s="87">
        <v>0</v>
      </c>
      <c r="F135" s="87"/>
      <c r="G135" s="87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87">
        <f t="shared" si="4"/>
        <v>93657473</v>
      </c>
      <c r="E136" s="87">
        <v>0</v>
      </c>
      <c r="F136" s="87"/>
      <c r="G136" s="87">
        <v>93657473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87">
        <f t="shared" si="4"/>
        <v>13609500</v>
      </c>
      <c r="E137" s="87">
        <v>13609500</v>
      </c>
      <c r="F137" s="87"/>
      <c r="G137" s="87">
        <v>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87">
        <f t="shared" si="4"/>
        <v>33095214</v>
      </c>
      <c r="E138" s="87">
        <v>3697200</v>
      </c>
      <c r="F138" s="87"/>
      <c r="G138" s="87">
        <v>29398014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87">
        <f t="shared" si="4"/>
        <v>66052376</v>
      </c>
      <c r="E139" s="87">
        <v>10817598</v>
      </c>
      <c r="F139" s="87">
        <v>14646504</v>
      </c>
      <c r="G139" s="87">
        <v>40588274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87">
        <f t="shared" si="4"/>
        <v>0</v>
      </c>
      <c r="E140" s="87">
        <v>0</v>
      </c>
      <c r="F140" s="87"/>
      <c r="G140" s="87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87">
        <f t="shared" si="4"/>
        <v>0</v>
      </c>
      <c r="E141" s="87">
        <v>0</v>
      </c>
      <c r="F141" s="87"/>
      <c r="G141" s="87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87">
        <f t="shared" si="4"/>
        <v>0</v>
      </c>
      <c r="E142" s="87">
        <v>0</v>
      </c>
      <c r="F142" s="87"/>
      <c r="G142" s="87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87">
        <f t="shared" si="4"/>
        <v>139925160</v>
      </c>
      <c r="E143" s="87">
        <v>86509374</v>
      </c>
      <c r="F143" s="87">
        <v>53415786</v>
      </c>
      <c r="G143" s="87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87">
        <f t="shared" si="4"/>
        <v>218638248</v>
      </c>
      <c r="E144" s="87">
        <v>21241080</v>
      </c>
      <c r="F144" s="87">
        <v>48385382</v>
      </c>
      <c r="G144" s="87">
        <v>149011786</v>
      </c>
    </row>
    <row r="145" spans="1:19" x14ac:dyDescent="0.2">
      <c r="A145" s="25">
        <v>132</v>
      </c>
      <c r="B145" s="12" t="s">
        <v>223</v>
      </c>
      <c r="C145" s="10" t="s">
        <v>251</v>
      </c>
      <c r="D145" s="87">
        <f t="shared" si="4"/>
        <v>95379409</v>
      </c>
      <c r="E145" s="87">
        <v>14152756</v>
      </c>
      <c r="F145" s="87"/>
      <c r="G145" s="87">
        <v>81226653</v>
      </c>
    </row>
    <row r="146" spans="1:19" x14ac:dyDescent="0.2">
      <c r="A146" s="25">
        <v>133</v>
      </c>
      <c r="B146" s="14" t="s">
        <v>224</v>
      </c>
      <c r="C146" s="10" t="s">
        <v>225</v>
      </c>
      <c r="D146" s="87">
        <f t="shared" si="4"/>
        <v>68449645</v>
      </c>
      <c r="E146" s="87">
        <v>2324590</v>
      </c>
      <c r="F146" s="87">
        <v>6371361</v>
      </c>
      <c r="G146" s="87">
        <v>59753694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87">
        <f t="shared" si="4"/>
        <v>0</v>
      </c>
      <c r="E147" s="87">
        <v>0</v>
      </c>
      <c r="F147" s="87"/>
      <c r="G147" s="87">
        <v>0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87">
        <f t="shared" si="4"/>
        <v>0</v>
      </c>
      <c r="E148" s="87">
        <v>0</v>
      </c>
      <c r="F148" s="87"/>
      <c r="G148" s="87">
        <v>0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87">
        <f t="shared" si="4"/>
        <v>0</v>
      </c>
      <c r="E149" s="87">
        <v>0</v>
      </c>
      <c r="F149" s="87"/>
      <c r="G149" s="87">
        <v>0</v>
      </c>
    </row>
    <row r="150" spans="1:19" ht="12.75" x14ac:dyDescent="0.2">
      <c r="A150" s="25">
        <v>137</v>
      </c>
      <c r="B150" s="56" t="s">
        <v>278</v>
      </c>
      <c r="C150" s="57" t="s">
        <v>279</v>
      </c>
      <c r="D150" s="87">
        <f t="shared" si="4"/>
        <v>0</v>
      </c>
      <c r="E150" s="87">
        <v>0</v>
      </c>
      <c r="F150" s="87"/>
      <c r="G150" s="87">
        <v>0</v>
      </c>
    </row>
    <row r="151" spans="1:19" ht="12.75" x14ac:dyDescent="0.2">
      <c r="A151" s="25">
        <v>138</v>
      </c>
      <c r="B151" s="58" t="s">
        <v>280</v>
      </c>
      <c r="C151" s="59" t="s">
        <v>281</v>
      </c>
      <c r="D151" s="87">
        <f t="shared" si="4"/>
        <v>0</v>
      </c>
      <c r="E151" s="87">
        <v>0</v>
      </c>
      <c r="F151" s="87"/>
      <c r="G151" s="87">
        <v>0</v>
      </c>
    </row>
    <row r="152" spans="1:19" ht="12.75" x14ac:dyDescent="0.2">
      <c r="A152" s="25">
        <v>139</v>
      </c>
      <c r="B152" s="126" t="s">
        <v>282</v>
      </c>
      <c r="C152" s="127" t="s">
        <v>283</v>
      </c>
      <c r="D152" s="87">
        <f t="shared" si="4"/>
        <v>0</v>
      </c>
      <c r="E152" s="87">
        <v>0</v>
      </c>
      <c r="F152" s="87"/>
      <c r="G152" s="87">
        <v>0</v>
      </c>
    </row>
    <row r="153" spans="1:19" x14ac:dyDescent="0.2">
      <c r="A153" s="25">
        <v>140</v>
      </c>
      <c r="B153" s="25" t="s">
        <v>288</v>
      </c>
      <c r="C153" s="62" t="s">
        <v>289</v>
      </c>
      <c r="D153" s="87">
        <f t="shared" si="4"/>
        <v>14315333</v>
      </c>
      <c r="E153" s="87">
        <v>0</v>
      </c>
      <c r="F153" s="87"/>
      <c r="G153" s="87">
        <v>14315333</v>
      </c>
    </row>
    <row r="154" spans="1:19" x14ac:dyDescent="0.2">
      <c r="A154" s="25">
        <v>141</v>
      </c>
      <c r="B154" s="119" t="s">
        <v>395</v>
      </c>
      <c r="C154" s="62" t="s">
        <v>394</v>
      </c>
      <c r="D154" s="87">
        <f t="shared" si="4"/>
        <v>0</v>
      </c>
      <c r="E154" s="87">
        <v>0</v>
      </c>
      <c r="F154" s="99"/>
      <c r="G154" s="99"/>
    </row>
    <row r="155" spans="1:19" s="104" customFormat="1" x14ac:dyDescent="0.2">
      <c r="A155" s="25">
        <v>142</v>
      </c>
      <c r="B155" s="119" t="s">
        <v>407</v>
      </c>
      <c r="C155" s="62" t="s">
        <v>406</v>
      </c>
      <c r="D155" s="87">
        <f t="shared" si="4"/>
        <v>0</v>
      </c>
      <c r="E155" s="87">
        <v>0</v>
      </c>
      <c r="F155" s="99"/>
      <c r="G155" s="9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s="104" customFormat="1" x14ac:dyDescent="0.2">
      <c r="A156" s="107"/>
      <c r="B156" s="107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161"/>
  <sheetViews>
    <sheetView zoomScale="98" zoomScaleNormal="98" workbookViewId="0">
      <pane xSplit="3" ySplit="7" topLeftCell="D140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202" t="s">
        <v>385</v>
      </c>
      <c r="B2" s="202"/>
      <c r="C2" s="202"/>
      <c r="D2" s="202"/>
      <c r="E2" s="202"/>
      <c r="F2" s="202"/>
    </row>
    <row r="3" spans="1:6" x14ac:dyDescent="0.2">
      <c r="C3" s="9"/>
      <c r="F3" s="8" t="s">
        <v>308</v>
      </c>
    </row>
    <row r="4" spans="1:6" s="2" customFormat="1" ht="28.5" customHeight="1" x14ac:dyDescent="0.2">
      <c r="A4" s="192" t="s">
        <v>46</v>
      </c>
      <c r="B4" s="192" t="s">
        <v>59</v>
      </c>
      <c r="C4" s="193" t="s">
        <v>47</v>
      </c>
      <c r="D4" s="253" t="s">
        <v>386</v>
      </c>
      <c r="E4" s="254"/>
      <c r="F4" s="255"/>
    </row>
    <row r="5" spans="1:6" ht="18" customHeight="1" x14ac:dyDescent="0.2">
      <c r="A5" s="192"/>
      <c r="B5" s="192"/>
      <c r="C5" s="193"/>
      <c r="D5" s="234" t="s">
        <v>291</v>
      </c>
      <c r="E5" s="253" t="s">
        <v>304</v>
      </c>
      <c r="F5" s="256"/>
    </row>
    <row r="6" spans="1:6" ht="14.25" customHeight="1" x14ac:dyDescent="0.2">
      <c r="A6" s="192"/>
      <c r="B6" s="192"/>
      <c r="C6" s="193"/>
      <c r="D6" s="235"/>
      <c r="E6" s="257" t="s">
        <v>391</v>
      </c>
      <c r="F6" s="257" t="s">
        <v>387</v>
      </c>
    </row>
    <row r="7" spans="1:6" ht="81.75" customHeight="1" x14ac:dyDescent="0.2">
      <c r="A7" s="192"/>
      <c r="B7" s="192"/>
      <c r="C7" s="193"/>
      <c r="D7" s="236"/>
      <c r="E7" s="258"/>
      <c r="F7" s="258"/>
    </row>
    <row r="8" spans="1:6" s="2" customFormat="1" x14ac:dyDescent="0.2">
      <c r="A8" s="180" t="s">
        <v>248</v>
      </c>
      <c r="B8" s="180"/>
      <c r="C8" s="180"/>
      <c r="D8" s="67">
        <f>D10+D9</f>
        <v>181620483</v>
      </c>
      <c r="E8" s="67">
        <f t="shared" ref="E8:F8" si="0">E10+E9</f>
        <v>70585314</v>
      </c>
      <c r="F8" s="67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66">
        <f>E9+F9</f>
        <v>0</v>
      </c>
      <c r="E9" s="68"/>
      <c r="F9" s="68"/>
    </row>
    <row r="10" spans="1:6" s="2" customFormat="1" x14ac:dyDescent="0.2">
      <c r="A10" s="180" t="s">
        <v>247</v>
      </c>
      <c r="B10" s="180"/>
      <c r="C10" s="180"/>
      <c r="D10" s="67">
        <f>SUM(D11:D155)-D93</f>
        <v>181620483</v>
      </c>
      <c r="E10" s="67">
        <f t="shared" ref="E10:F10" si="1">SUM(E11:E155)-E93</f>
        <v>70585314</v>
      </c>
      <c r="F10" s="67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 t="shared" ref="D11:D70" si="2">E11+F11</f>
        <v>0</v>
      </c>
      <c r="E11" s="66">
        <v>0</v>
      </c>
      <c r="F11" s="66">
        <v>0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66">
        <f t="shared" si="2"/>
        <v>0</v>
      </c>
      <c r="E12" s="66">
        <v>0</v>
      </c>
      <c r="F12" s="66">
        <v>0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66">
        <f t="shared" si="2"/>
        <v>0</v>
      </c>
      <c r="E13" s="66">
        <v>0</v>
      </c>
      <c r="F13" s="66">
        <v>0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 t="shared" si="2"/>
        <v>0</v>
      </c>
      <c r="E14" s="66">
        <v>0</v>
      </c>
      <c r="F14" s="66">
        <v>0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66">
        <f t="shared" si="2"/>
        <v>0</v>
      </c>
      <c r="E15" s="66">
        <v>0</v>
      </c>
      <c r="F15" s="66">
        <v>0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66">
        <f t="shared" si="2"/>
        <v>12443780</v>
      </c>
      <c r="E16" s="66">
        <v>4836173</v>
      </c>
      <c r="F16" s="66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66">
        <f t="shared" si="2"/>
        <v>5215559</v>
      </c>
      <c r="E17" s="66">
        <v>2026984</v>
      </c>
      <c r="F17" s="66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66">
        <f t="shared" si="2"/>
        <v>0</v>
      </c>
      <c r="E18" s="66">
        <v>0</v>
      </c>
      <c r="F18" s="66">
        <v>0</v>
      </c>
    </row>
    <row r="19" spans="1:6" s="1" customFormat="1" x14ac:dyDescent="0.2">
      <c r="A19" s="25">
        <v>9</v>
      </c>
      <c r="B19" s="26" t="s">
        <v>69</v>
      </c>
      <c r="C19" s="10" t="s">
        <v>6</v>
      </c>
      <c r="D19" s="66">
        <f t="shared" si="2"/>
        <v>0</v>
      </c>
      <c r="E19" s="66">
        <v>0</v>
      </c>
      <c r="F19" s="66">
        <v>0</v>
      </c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66">
        <f t="shared" si="2"/>
        <v>0</v>
      </c>
      <c r="E20" s="66">
        <v>0</v>
      </c>
      <c r="F20" s="66">
        <v>0</v>
      </c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66">
        <f t="shared" si="2"/>
        <v>0</v>
      </c>
      <c r="E21" s="66">
        <v>0</v>
      </c>
      <c r="F21" s="66">
        <v>0</v>
      </c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66">
        <f t="shared" si="2"/>
        <v>0</v>
      </c>
      <c r="E22" s="66">
        <v>0</v>
      </c>
      <c r="F22" s="66">
        <v>0</v>
      </c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66">
        <f t="shared" si="2"/>
        <v>0</v>
      </c>
      <c r="E23" s="66">
        <v>0</v>
      </c>
      <c r="F23" s="66">
        <v>0</v>
      </c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66">
        <f t="shared" si="2"/>
        <v>0</v>
      </c>
      <c r="E24" s="66">
        <v>0</v>
      </c>
      <c r="F24" s="66">
        <v>0</v>
      </c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66">
        <f t="shared" si="2"/>
        <v>0</v>
      </c>
      <c r="E25" s="66">
        <v>0</v>
      </c>
      <c r="F25" s="66">
        <v>0</v>
      </c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66">
        <f t="shared" si="2"/>
        <v>0</v>
      </c>
      <c r="E26" s="66">
        <v>0</v>
      </c>
      <c r="F26" s="66">
        <v>0</v>
      </c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66">
        <f t="shared" si="2"/>
        <v>0</v>
      </c>
      <c r="E27" s="66">
        <v>0</v>
      </c>
      <c r="F27" s="66">
        <v>0</v>
      </c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66">
        <f t="shared" si="2"/>
        <v>11022810</v>
      </c>
      <c r="E28" s="66">
        <v>4283925</v>
      </c>
      <c r="F28" s="66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66">
        <f t="shared" si="2"/>
        <v>0</v>
      </c>
      <c r="E29" s="66">
        <v>0</v>
      </c>
      <c r="F29" s="66">
        <v>0</v>
      </c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66">
        <f t="shared" si="2"/>
        <v>0</v>
      </c>
      <c r="E30" s="66">
        <v>0</v>
      </c>
      <c r="F30" s="66">
        <v>0</v>
      </c>
    </row>
    <row r="31" spans="1:6" x14ac:dyDescent="0.2">
      <c r="A31" s="25">
        <v>21</v>
      </c>
      <c r="B31" s="12" t="s">
        <v>81</v>
      </c>
      <c r="C31" s="10" t="s">
        <v>82</v>
      </c>
      <c r="D31" s="66">
        <f t="shared" si="2"/>
        <v>0</v>
      </c>
      <c r="E31" s="66">
        <v>0</v>
      </c>
      <c r="F31" s="66">
        <v>0</v>
      </c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66">
        <f t="shared" si="2"/>
        <v>7083154</v>
      </c>
      <c r="E32" s="66">
        <v>2752810</v>
      </c>
      <c r="F32" s="66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66">
        <f t="shared" si="2"/>
        <v>0</v>
      </c>
      <c r="E33" s="66">
        <v>0</v>
      </c>
      <c r="F33" s="66">
        <v>0</v>
      </c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 t="shared" si="2"/>
        <v>0</v>
      </c>
      <c r="E34" s="66">
        <v>0</v>
      </c>
      <c r="F34" s="66">
        <v>0</v>
      </c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66">
        <f t="shared" si="2"/>
        <v>0</v>
      </c>
      <c r="E35" s="66">
        <v>0</v>
      </c>
      <c r="F35" s="66">
        <v>0</v>
      </c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66">
        <f t="shared" si="2"/>
        <v>13514079</v>
      </c>
      <c r="E36" s="66">
        <v>5252136</v>
      </c>
      <c r="F36" s="66">
        <v>8261943</v>
      </c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66">
        <f t="shared" si="2"/>
        <v>221598</v>
      </c>
      <c r="E37" s="66">
        <v>86122</v>
      </c>
      <c r="F37" s="66">
        <v>135476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 t="shared" si="2"/>
        <v>0</v>
      </c>
      <c r="E38" s="66">
        <v>0</v>
      </c>
      <c r="F38" s="66">
        <v>0</v>
      </c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66">
        <f t="shared" si="2"/>
        <v>0</v>
      </c>
      <c r="E39" s="66">
        <v>0</v>
      </c>
      <c r="F39" s="66">
        <v>0</v>
      </c>
    </row>
    <row r="40" spans="1:6" s="22" customFormat="1" x14ac:dyDescent="0.2">
      <c r="A40" s="25">
        <v>30</v>
      </c>
      <c r="B40" s="23" t="s">
        <v>98</v>
      </c>
      <c r="C40" s="63" t="s">
        <v>292</v>
      </c>
      <c r="D40" s="66">
        <f t="shared" si="2"/>
        <v>0</v>
      </c>
      <c r="E40" s="66">
        <v>0</v>
      </c>
      <c r="F40" s="66">
        <v>0</v>
      </c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66">
        <f t="shared" si="2"/>
        <v>0</v>
      </c>
      <c r="E41" s="66">
        <v>0</v>
      </c>
      <c r="F41" s="66">
        <v>0</v>
      </c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66">
        <f t="shared" si="2"/>
        <v>10570474</v>
      </c>
      <c r="E42" s="66">
        <v>4108128</v>
      </c>
      <c r="F42" s="66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66">
        <f t="shared" si="2"/>
        <v>5518258</v>
      </c>
      <c r="E43" s="66">
        <v>2144626</v>
      </c>
      <c r="F43" s="66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66">
        <f t="shared" si="2"/>
        <v>0</v>
      </c>
      <c r="E44" s="66">
        <v>0</v>
      </c>
      <c r="F44" s="66">
        <v>0</v>
      </c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66">
        <f t="shared" si="2"/>
        <v>0</v>
      </c>
      <c r="E45" s="66">
        <v>0</v>
      </c>
      <c r="F45" s="66">
        <v>0</v>
      </c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66">
        <f t="shared" si="2"/>
        <v>0</v>
      </c>
      <c r="E46" s="66">
        <v>0</v>
      </c>
      <c r="F46" s="66">
        <v>0</v>
      </c>
    </row>
    <row r="47" spans="1:6" x14ac:dyDescent="0.2">
      <c r="A47" s="25">
        <v>37</v>
      </c>
      <c r="B47" s="12" t="s">
        <v>105</v>
      </c>
      <c r="C47" s="10" t="s">
        <v>237</v>
      </c>
      <c r="D47" s="66">
        <f t="shared" si="2"/>
        <v>0</v>
      </c>
      <c r="E47" s="66">
        <v>0</v>
      </c>
      <c r="F47" s="66">
        <v>0</v>
      </c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66">
        <f t="shared" si="2"/>
        <v>0</v>
      </c>
      <c r="E48" s="66">
        <v>0</v>
      </c>
      <c r="F48" s="66">
        <v>0</v>
      </c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66">
        <f t="shared" si="2"/>
        <v>0</v>
      </c>
      <c r="E49" s="66">
        <v>0</v>
      </c>
      <c r="F49" s="66">
        <v>0</v>
      </c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66">
        <f t="shared" si="2"/>
        <v>0</v>
      </c>
      <c r="E50" s="66">
        <v>0</v>
      </c>
      <c r="F50" s="66">
        <v>0</v>
      </c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66">
        <f t="shared" si="2"/>
        <v>0</v>
      </c>
      <c r="E51" s="66">
        <v>0</v>
      </c>
      <c r="F51" s="66">
        <v>0</v>
      </c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66">
        <f t="shared" si="2"/>
        <v>774453</v>
      </c>
      <c r="E52" s="66">
        <v>300985</v>
      </c>
      <c r="F52" s="66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66">
        <f t="shared" si="2"/>
        <v>18191633</v>
      </c>
      <c r="E53" s="66">
        <v>7070029</v>
      </c>
      <c r="F53" s="66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66">
        <f t="shared" si="2"/>
        <v>0</v>
      </c>
      <c r="E54" s="66">
        <v>0</v>
      </c>
      <c r="F54" s="66">
        <v>0</v>
      </c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 t="shared" si="2"/>
        <v>0</v>
      </c>
      <c r="E55" s="66">
        <v>0</v>
      </c>
      <c r="F55" s="66">
        <v>0</v>
      </c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66">
        <f t="shared" si="2"/>
        <v>0</v>
      </c>
      <c r="E56" s="66">
        <v>0</v>
      </c>
      <c r="F56" s="66">
        <v>0</v>
      </c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66">
        <f t="shared" si="2"/>
        <v>0</v>
      </c>
      <c r="E57" s="66">
        <v>0</v>
      </c>
      <c r="F57" s="66">
        <v>0</v>
      </c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66">
        <f t="shared" si="2"/>
        <v>0</v>
      </c>
      <c r="E58" s="66">
        <v>0</v>
      </c>
      <c r="F58" s="66">
        <v>0</v>
      </c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 t="shared" si="2"/>
        <v>0</v>
      </c>
      <c r="E59" s="66">
        <v>0</v>
      </c>
      <c r="F59" s="66">
        <v>0</v>
      </c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66">
        <f t="shared" si="2"/>
        <v>0</v>
      </c>
      <c r="E60" s="66">
        <v>0</v>
      </c>
      <c r="F60" s="66">
        <v>0</v>
      </c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66">
        <f t="shared" si="2"/>
        <v>0</v>
      </c>
      <c r="E61" s="66">
        <v>0</v>
      </c>
      <c r="F61" s="66">
        <v>0</v>
      </c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66">
        <f t="shared" si="2"/>
        <v>0</v>
      </c>
      <c r="E62" s="66">
        <v>0</v>
      </c>
      <c r="F62" s="66">
        <v>0</v>
      </c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66">
        <f t="shared" si="2"/>
        <v>0</v>
      </c>
      <c r="E63" s="66">
        <v>0</v>
      </c>
      <c r="F63" s="66">
        <v>0</v>
      </c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66">
        <f t="shared" si="2"/>
        <v>0</v>
      </c>
      <c r="E64" s="66">
        <v>0</v>
      </c>
      <c r="F64" s="66">
        <v>0</v>
      </c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66">
        <f t="shared" si="2"/>
        <v>0</v>
      </c>
      <c r="E65" s="66">
        <v>0</v>
      </c>
      <c r="F65" s="66">
        <v>0</v>
      </c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66">
        <f t="shared" si="2"/>
        <v>0</v>
      </c>
      <c r="E66" s="66">
        <v>0</v>
      </c>
      <c r="F66" s="66">
        <v>0</v>
      </c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66">
        <f t="shared" si="2"/>
        <v>0</v>
      </c>
      <c r="E67" s="66">
        <v>0</v>
      </c>
      <c r="F67" s="66">
        <v>0</v>
      </c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66">
        <f t="shared" si="2"/>
        <v>0</v>
      </c>
      <c r="E68" s="66">
        <v>0</v>
      </c>
      <c r="F68" s="66">
        <v>0</v>
      </c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66">
        <f t="shared" si="2"/>
        <v>0</v>
      </c>
      <c r="E69" s="66">
        <v>0</v>
      </c>
      <c r="F69" s="66">
        <v>0</v>
      </c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 t="shared" si="2"/>
        <v>0</v>
      </c>
      <c r="E70" s="66">
        <v>0</v>
      </c>
      <c r="F70" s="66">
        <v>0</v>
      </c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 t="shared" ref="D71:D134" si="3">E71+F71</f>
        <v>0</v>
      </c>
      <c r="E71" s="66">
        <v>0</v>
      </c>
      <c r="F71" s="66">
        <v>0</v>
      </c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66">
        <f t="shared" si="3"/>
        <v>0</v>
      </c>
      <c r="E72" s="66">
        <v>0</v>
      </c>
      <c r="F72" s="66">
        <v>0</v>
      </c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66">
        <f t="shared" si="3"/>
        <v>0</v>
      </c>
      <c r="E73" s="66">
        <v>0</v>
      </c>
      <c r="F73" s="66">
        <v>0</v>
      </c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66">
        <f t="shared" si="3"/>
        <v>0</v>
      </c>
      <c r="E74" s="66">
        <v>0</v>
      </c>
      <c r="F74" s="66">
        <v>0</v>
      </c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66">
        <f t="shared" si="3"/>
        <v>0</v>
      </c>
      <c r="E75" s="66">
        <v>0</v>
      </c>
      <c r="F75" s="66">
        <v>0</v>
      </c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66">
        <f t="shared" si="3"/>
        <v>0</v>
      </c>
      <c r="E76" s="66">
        <v>0</v>
      </c>
      <c r="F76" s="66">
        <v>0</v>
      </c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66">
        <f t="shared" si="3"/>
        <v>0</v>
      </c>
      <c r="E77" s="66">
        <v>0</v>
      </c>
      <c r="F77" s="66">
        <v>0</v>
      </c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66">
        <f t="shared" si="3"/>
        <v>0</v>
      </c>
      <c r="E78" s="66">
        <v>0</v>
      </c>
      <c r="F78" s="66">
        <v>0</v>
      </c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66">
        <f t="shared" si="3"/>
        <v>0</v>
      </c>
      <c r="E79" s="66">
        <v>0</v>
      </c>
      <c r="F79" s="66">
        <v>0</v>
      </c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66">
        <f t="shared" si="3"/>
        <v>0</v>
      </c>
      <c r="E80" s="66">
        <v>0</v>
      </c>
      <c r="F80" s="66">
        <v>0</v>
      </c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66">
        <f t="shared" si="3"/>
        <v>0</v>
      </c>
      <c r="E81" s="66">
        <v>0</v>
      </c>
      <c r="F81" s="66">
        <v>0</v>
      </c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66">
        <f t="shared" si="3"/>
        <v>0</v>
      </c>
      <c r="E82" s="66">
        <v>0</v>
      </c>
      <c r="F82" s="66">
        <v>0</v>
      </c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66">
        <f t="shared" si="3"/>
        <v>0</v>
      </c>
      <c r="E83" s="66">
        <v>0</v>
      </c>
      <c r="F83" s="66">
        <v>0</v>
      </c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66">
        <f t="shared" si="3"/>
        <v>0</v>
      </c>
      <c r="E84" s="66">
        <v>0</v>
      </c>
      <c r="F84" s="66">
        <v>0</v>
      </c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66">
        <f t="shared" si="3"/>
        <v>0</v>
      </c>
      <c r="E85" s="66">
        <v>0</v>
      </c>
      <c r="F85" s="66">
        <v>0</v>
      </c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66">
        <f t="shared" si="3"/>
        <v>0</v>
      </c>
      <c r="E86" s="66">
        <v>0</v>
      </c>
      <c r="F86" s="66">
        <v>0</v>
      </c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66">
        <f t="shared" si="3"/>
        <v>0</v>
      </c>
      <c r="E87" s="66">
        <v>0</v>
      </c>
      <c r="F87" s="66">
        <v>0</v>
      </c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 t="shared" si="3"/>
        <v>22280924</v>
      </c>
      <c r="E88" s="66">
        <v>8659299</v>
      </c>
      <c r="F88" s="66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 t="shared" si="3"/>
        <v>0</v>
      </c>
      <c r="E89" s="66">
        <v>0</v>
      </c>
      <c r="F89" s="66">
        <v>0</v>
      </c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66">
        <f t="shared" si="3"/>
        <v>0</v>
      </c>
      <c r="E90" s="66">
        <v>0</v>
      </c>
      <c r="F90" s="66">
        <v>0</v>
      </c>
    </row>
    <row r="91" spans="1:6" s="1" customFormat="1" x14ac:dyDescent="0.2">
      <c r="A91" s="25">
        <v>81</v>
      </c>
      <c r="B91" s="12" t="s">
        <v>152</v>
      </c>
      <c r="C91" s="21" t="s">
        <v>380</v>
      </c>
      <c r="D91" s="66">
        <f t="shared" si="3"/>
        <v>0</v>
      </c>
      <c r="E91" s="66">
        <v>0</v>
      </c>
      <c r="F91" s="66">
        <v>0</v>
      </c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66">
        <f t="shared" si="3"/>
        <v>0</v>
      </c>
      <c r="E92" s="66">
        <v>0</v>
      </c>
      <c r="F92" s="66">
        <v>0</v>
      </c>
    </row>
    <row r="93" spans="1:6" s="1" customFormat="1" ht="24" x14ac:dyDescent="0.2">
      <c r="A93" s="161">
        <v>83</v>
      </c>
      <c r="B93" s="164" t="s">
        <v>154</v>
      </c>
      <c r="C93" s="17" t="s">
        <v>274</v>
      </c>
      <c r="D93" s="66">
        <f t="shared" si="3"/>
        <v>298130</v>
      </c>
      <c r="E93" s="66">
        <v>115866</v>
      </c>
      <c r="F93" s="66">
        <v>182264</v>
      </c>
    </row>
    <row r="94" spans="1:6" s="1" customFormat="1" ht="36" x14ac:dyDescent="0.2">
      <c r="A94" s="162"/>
      <c r="B94" s="165"/>
      <c r="C94" s="10" t="s">
        <v>378</v>
      </c>
      <c r="D94" s="66">
        <f t="shared" si="3"/>
        <v>298130</v>
      </c>
      <c r="E94" s="66">
        <v>115866</v>
      </c>
      <c r="F94" s="66">
        <v>182264</v>
      </c>
    </row>
    <row r="95" spans="1:6" s="1" customFormat="1" ht="24" x14ac:dyDescent="0.2">
      <c r="A95" s="162"/>
      <c r="B95" s="165"/>
      <c r="C95" s="10" t="s">
        <v>275</v>
      </c>
      <c r="D95" s="66">
        <f t="shared" si="3"/>
        <v>0</v>
      </c>
      <c r="E95" s="66">
        <v>0</v>
      </c>
      <c r="F95" s="66">
        <v>0</v>
      </c>
    </row>
    <row r="96" spans="1:6" s="1" customFormat="1" ht="36" x14ac:dyDescent="0.2">
      <c r="A96" s="163"/>
      <c r="B96" s="166"/>
      <c r="C96" s="28" t="s">
        <v>379</v>
      </c>
      <c r="D96" s="66">
        <f t="shared" si="3"/>
        <v>0</v>
      </c>
      <c r="E96" s="66">
        <v>0</v>
      </c>
      <c r="F96" s="66">
        <v>0</v>
      </c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66">
        <f t="shared" si="3"/>
        <v>0</v>
      </c>
      <c r="E97" s="66">
        <v>0</v>
      </c>
      <c r="F97" s="66">
        <v>0</v>
      </c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66">
        <f t="shared" si="3"/>
        <v>0</v>
      </c>
      <c r="E98" s="66">
        <v>0</v>
      </c>
      <c r="F98" s="66">
        <v>0</v>
      </c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66">
        <f t="shared" si="3"/>
        <v>0</v>
      </c>
      <c r="E99" s="66">
        <v>0</v>
      </c>
      <c r="F99" s="66">
        <v>0</v>
      </c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66">
        <f t="shared" si="3"/>
        <v>0</v>
      </c>
      <c r="E100" s="66">
        <v>0</v>
      </c>
      <c r="F100" s="66">
        <v>0</v>
      </c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66">
        <f t="shared" si="3"/>
        <v>0</v>
      </c>
      <c r="E101" s="66">
        <v>0</v>
      </c>
      <c r="F101" s="66">
        <v>0</v>
      </c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66">
        <f t="shared" si="3"/>
        <v>0</v>
      </c>
      <c r="E102" s="66">
        <v>0</v>
      </c>
      <c r="F102" s="66">
        <v>0</v>
      </c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66">
        <f t="shared" si="3"/>
        <v>0</v>
      </c>
      <c r="E103" s="66">
        <v>0</v>
      </c>
      <c r="F103" s="66">
        <v>0</v>
      </c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66">
        <f t="shared" si="3"/>
        <v>0</v>
      </c>
      <c r="E104" s="66">
        <v>0</v>
      </c>
      <c r="F104" s="66">
        <v>0</v>
      </c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66">
        <f t="shared" si="3"/>
        <v>0</v>
      </c>
      <c r="E105" s="66">
        <v>0</v>
      </c>
      <c r="F105" s="66">
        <v>0</v>
      </c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66">
        <f t="shared" si="3"/>
        <v>0</v>
      </c>
      <c r="E106" s="66">
        <v>0</v>
      </c>
      <c r="F106" s="66">
        <v>0</v>
      </c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66">
        <f t="shared" si="3"/>
        <v>0</v>
      </c>
      <c r="E107" s="66">
        <v>0</v>
      </c>
      <c r="F107" s="66">
        <v>0</v>
      </c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66">
        <f t="shared" si="3"/>
        <v>0</v>
      </c>
      <c r="E108" s="66">
        <v>0</v>
      </c>
      <c r="F108" s="66">
        <v>0</v>
      </c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 t="shared" si="3"/>
        <v>0</v>
      </c>
      <c r="E109" s="66">
        <v>0</v>
      </c>
      <c r="F109" s="66">
        <v>0</v>
      </c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66">
        <f t="shared" si="3"/>
        <v>0</v>
      </c>
      <c r="E110" s="66">
        <v>0</v>
      </c>
      <c r="F110" s="66">
        <v>0</v>
      </c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66">
        <f t="shared" si="3"/>
        <v>0</v>
      </c>
      <c r="E111" s="66">
        <v>0</v>
      </c>
      <c r="F111" s="66">
        <v>0</v>
      </c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66">
        <f t="shared" si="3"/>
        <v>0</v>
      </c>
      <c r="E112" s="66">
        <v>0</v>
      </c>
      <c r="F112" s="66">
        <v>0</v>
      </c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66">
        <f t="shared" si="3"/>
        <v>0</v>
      </c>
      <c r="E113" s="66">
        <v>0</v>
      </c>
      <c r="F113" s="66">
        <v>0</v>
      </c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66">
        <f t="shared" si="3"/>
        <v>0</v>
      </c>
      <c r="E114" s="66">
        <v>0</v>
      </c>
      <c r="F114" s="66">
        <v>0</v>
      </c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 t="shared" si="3"/>
        <v>0</v>
      </c>
      <c r="E115" s="66">
        <v>0</v>
      </c>
      <c r="F115" s="66">
        <v>0</v>
      </c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66">
        <f t="shared" si="3"/>
        <v>0</v>
      </c>
      <c r="E116" s="66">
        <v>0</v>
      </c>
      <c r="F116" s="66">
        <v>0</v>
      </c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66">
        <f t="shared" si="3"/>
        <v>0</v>
      </c>
      <c r="E117" s="66">
        <v>0</v>
      </c>
      <c r="F117" s="66">
        <v>0</v>
      </c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66">
        <f t="shared" si="3"/>
        <v>0</v>
      </c>
      <c r="E118" s="66">
        <v>0</v>
      </c>
      <c r="F118" s="66">
        <v>0</v>
      </c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 t="shared" si="3"/>
        <v>0</v>
      </c>
      <c r="E119" s="66">
        <v>0</v>
      </c>
      <c r="F119" s="66">
        <v>0</v>
      </c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66">
        <f t="shared" si="3"/>
        <v>0</v>
      </c>
      <c r="E120" s="66">
        <v>0</v>
      </c>
      <c r="F120" s="66">
        <v>0</v>
      </c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66">
        <f t="shared" si="3"/>
        <v>0</v>
      </c>
      <c r="E121" s="66">
        <v>0</v>
      </c>
      <c r="F121" s="66">
        <v>0</v>
      </c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66">
        <f t="shared" si="3"/>
        <v>0</v>
      </c>
      <c r="E122" s="66">
        <v>0</v>
      </c>
      <c r="F122" s="66">
        <v>0</v>
      </c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66">
        <f t="shared" si="3"/>
        <v>0</v>
      </c>
      <c r="E123" s="66">
        <v>0</v>
      </c>
      <c r="F123" s="66">
        <v>0</v>
      </c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66">
        <f t="shared" si="3"/>
        <v>0</v>
      </c>
      <c r="E124" s="66">
        <v>0</v>
      </c>
      <c r="F124" s="66">
        <v>0</v>
      </c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66">
        <f t="shared" si="3"/>
        <v>0</v>
      </c>
      <c r="E125" s="66">
        <v>0</v>
      </c>
      <c r="F125" s="66">
        <v>0</v>
      </c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 t="shared" si="3"/>
        <v>0</v>
      </c>
      <c r="E126" s="66">
        <v>0</v>
      </c>
      <c r="F126" s="66">
        <v>0</v>
      </c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66">
        <f t="shared" si="3"/>
        <v>0</v>
      </c>
      <c r="E127" s="66">
        <v>0</v>
      </c>
      <c r="F127" s="66">
        <v>0</v>
      </c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66">
        <f t="shared" si="3"/>
        <v>0</v>
      </c>
      <c r="E128" s="66">
        <v>0</v>
      </c>
      <c r="F128" s="66">
        <v>0</v>
      </c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 t="shared" si="3"/>
        <v>0</v>
      </c>
      <c r="E129" s="66">
        <v>0</v>
      </c>
      <c r="F129" s="66">
        <v>0</v>
      </c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66">
        <f t="shared" si="3"/>
        <v>0</v>
      </c>
      <c r="E130" s="66">
        <v>0</v>
      </c>
      <c r="F130" s="66">
        <v>0</v>
      </c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66">
        <f t="shared" si="3"/>
        <v>0</v>
      </c>
      <c r="E131" s="66">
        <v>0</v>
      </c>
      <c r="F131" s="66">
        <v>0</v>
      </c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66">
        <f t="shared" si="3"/>
        <v>0</v>
      </c>
      <c r="E132" s="66">
        <v>0</v>
      </c>
      <c r="F132" s="66">
        <v>0</v>
      </c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 t="shared" si="3"/>
        <v>0</v>
      </c>
      <c r="E133" s="66">
        <v>0</v>
      </c>
      <c r="F133" s="66">
        <v>0</v>
      </c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66">
        <f t="shared" si="3"/>
        <v>0</v>
      </c>
      <c r="E134" s="66">
        <v>0</v>
      </c>
      <c r="F134" s="66">
        <v>0</v>
      </c>
    </row>
    <row r="135" spans="1:6" s="1" customFormat="1" ht="24" x14ac:dyDescent="0.2">
      <c r="A135" s="25">
        <v>122</v>
      </c>
      <c r="B135" s="26" t="s">
        <v>211</v>
      </c>
      <c r="C135" s="78" t="s">
        <v>377</v>
      </c>
      <c r="D135" s="66">
        <f t="shared" ref="D135:D155" si="4">E135+F135</f>
        <v>0</v>
      </c>
      <c r="E135" s="66">
        <v>0</v>
      </c>
      <c r="F135" s="66">
        <v>0</v>
      </c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66">
        <f t="shared" si="4"/>
        <v>6851275</v>
      </c>
      <c r="E136" s="66">
        <v>2662692</v>
      </c>
      <c r="F136" s="66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66">
        <f t="shared" si="4"/>
        <v>8793117</v>
      </c>
      <c r="E137" s="66">
        <v>3417373</v>
      </c>
      <c r="F137" s="66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66">
        <f t="shared" si="4"/>
        <v>0</v>
      </c>
      <c r="E138" s="66">
        <v>0</v>
      </c>
      <c r="F138" s="66">
        <v>0</v>
      </c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66">
        <f t="shared" si="4"/>
        <v>0</v>
      </c>
      <c r="E139" s="66">
        <v>0</v>
      </c>
      <c r="F139" s="66">
        <v>0</v>
      </c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66">
        <f t="shared" si="4"/>
        <v>10836621</v>
      </c>
      <c r="E140" s="66">
        <v>4211564</v>
      </c>
      <c r="F140" s="66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66">
        <f t="shared" si="4"/>
        <v>0</v>
      </c>
      <c r="E141" s="66">
        <v>0</v>
      </c>
      <c r="F141" s="66">
        <v>0</v>
      </c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66">
        <f t="shared" si="4"/>
        <v>14770564</v>
      </c>
      <c r="E142" s="66">
        <v>5740459</v>
      </c>
      <c r="F142" s="66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66">
        <f t="shared" si="4"/>
        <v>0</v>
      </c>
      <c r="E143" s="66">
        <v>0</v>
      </c>
      <c r="F143" s="66">
        <v>0</v>
      </c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66">
        <f t="shared" si="4"/>
        <v>0</v>
      </c>
      <c r="E144" s="66">
        <v>0</v>
      </c>
      <c r="F144" s="66">
        <v>0</v>
      </c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66">
        <f t="shared" si="4"/>
        <v>6501744</v>
      </c>
      <c r="E145" s="66">
        <v>2526850</v>
      </c>
      <c r="F145" s="66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66">
        <f t="shared" si="4"/>
        <v>7548054</v>
      </c>
      <c r="E146" s="66">
        <v>2933489</v>
      </c>
      <c r="F146" s="66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66">
        <f t="shared" si="4"/>
        <v>19184256</v>
      </c>
      <c r="E147" s="66">
        <v>7455804</v>
      </c>
      <c r="F147" s="66">
        <v>11728452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66">
        <f t="shared" si="4"/>
        <v>0</v>
      </c>
      <c r="E148" s="66">
        <v>0</v>
      </c>
      <c r="F148" s="66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66">
        <f t="shared" si="4"/>
        <v>0</v>
      </c>
      <c r="E149" s="66">
        <v>0</v>
      </c>
      <c r="F149" s="66">
        <v>0</v>
      </c>
    </row>
    <row r="150" spans="1:56" ht="12.75" x14ac:dyDescent="0.2">
      <c r="A150" s="25">
        <v>137</v>
      </c>
      <c r="B150" s="56" t="s">
        <v>278</v>
      </c>
      <c r="C150" s="57" t="s">
        <v>279</v>
      </c>
      <c r="D150" s="66">
        <f t="shared" si="4"/>
        <v>0</v>
      </c>
      <c r="E150" s="66">
        <v>0</v>
      </c>
      <c r="F150" s="66">
        <v>0</v>
      </c>
    </row>
    <row r="151" spans="1:56" ht="12.75" x14ac:dyDescent="0.2">
      <c r="A151" s="25">
        <v>138</v>
      </c>
      <c r="B151" s="58" t="s">
        <v>280</v>
      </c>
      <c r="C151" s="59" t="s">
        <v>281</v>
      </c>
      <c r="D151" s="66">
        <f t="shared" si="4"/>
        <v>0</v>
      </c>
      <c r="E151" s="66">
        <v>0</v>
      </c>
      <c r="F151" s="66">
        <v>0</v>
      </c>
    </row>
    <row r="152" spans="1:56" ht="12.75" x14ac:dyDescent="0.2">
      <c r="A152" s="25">
        <v>139</v>
      </c>
      <c r="B152" s="60" t="s">
        <v>282</v>
      </c>
      <c r="C152" s="61" t="s">
        <v>283</v>
      </c>
      <c r="D152" s="66">
        <f t="shared" si="4"/>
        <v>0</v>
      </c>
      <c r="E152" s="66">
        <v>0</v>
      </c>
      <c r="F152" s="66">
        <v>0</v>
      </c>
    </row>
    <row r="153" spans="1:56" x14ac:dyDescent="0.2">
      <c r="A153" s="25">
        <v>140</v>
      </c>
      <c r="B153" s="25" t="s">
        <v>288</v>
      </c>
      <c r="C153" s="62" t="s">
        <v>289</v>
      </c>
      <c r="D153" s="66">
        <f t="shared" si="4"/>
        <v>0</v>
      </c>
      <c r="E153" s="66">
        <v>0</v>
      </c>
      <c r="F153" s="66">
        <v>0</v>
      </c>
    </row>
    <row r="154" spans="1:56" x14ac:dyDescent="0.2">
      <c r="A154" s="25">
        <v>141</v>
      </c>
      <c r="B154" s="119" t="s">
        <v>395</v>
      </c>
      <c r="C154" s="62" t="s">
        <v>394</v>
      </c>
      <c r="D154" s="66">
        <f t="shared" si="4"/>
        <v>0</v>
      </c>
      <c r="E154" s="66">
        <v>0</v>
      </c>
      <c r="F154" s="66">
        <v>0</v>
      </c>
    </row>
    <row r="155" spans="1:56" x14ac:dyDescent="0.2">
      <c r="A155" s="25">
        <v>142</v>
      </c>
      <c r="B155" s="122" t="s">
        <v>407</v>
      </c>
      <c r="C155" s="62" t="s">
        <v>406</v>
      </c>
      <c r="D155" s="66">
        <f t="shared" si="4"/>
        <v>0</v>
      </c>
      <c r="E155" s="66">
        <v>0</v>
      </c>
      <c r="F155" s="66">
        <v>0</v>
      </c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98"/>
  <sheetViews>
    <sheetView zoomScale="98" zoomScaleNormal="98" workbookViewId="0">
      <pane xSplit="3" ySplit="7" topLeftCell="D62" activePane="bottomRight" state="frozen"/>
      <selection pane="topRight" activeCell="D1" sqref="D1"/>
      <selection pane="bottomLeft" activeCell="A8" sqref="A8"/>
      <selection pane="bottomRight" activeCell="E108" sqref="E10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202" t="s">
        <v>405</v>
      </c>
      <c r="B2" s="202"/>
      <c r="C2" s="202"/>
      <c r="D2" s="202"/>
      <c r="E2" s="202"/>
      <c r="F2" s="202"/>
    </row>
    <row r="3" spans="1:6" x14ac:dyDescent="0.2">
      <c r="C3" s="9"/>
      <c r="F3" s="8" t="s">
        <v>308</v>
      </c>
    </row>
    <row r="4" spans="1:6" s="2" customFormat="1" ht="15.75" customHeight="1" x14ac:dyDescent="0.2">
      <c r="A4" s="192" t="s">
        <v>46</v>
      </c>
      <c r="B4" s="192" t="s">
        <v>59</v>
      </c>
      <c r="C4" s="193" t="s">
        <v>47</v>
      </c>
      <c r="D4" s="237" t="s">
        <v>347</v>
      </c>
      <c r="E4" s="237"/>
      <c r="F4" s="237"/>
    </row>
    <row r="5" spans="1:6" ht="25.5" customHeight="1" x14ac:dyDescent="0.2">
      <c r="A5" s="192"/>
      <c r="B5" s="192"/>
      <c r="C5" s="193"/>
      <c r="D5" s="237" t="s">
        <v>303</v>
      </c>
      <c r="E5" s="237" t="s">
        <v>389</v>
      </c>
      <c r="F5" s="234" t="s">
        <v>390</v>
      </c>
    </row>
    <row r="6" spans="1:6" ht="14.25" customHeight="1" x14ac:dyDescent="0.2">
      <c r="A6" s="192"/>
      <c r="B6" s="192"/>
      <c r="C6" s="193"/>
      <c r="D6" s="237"/>
      <c r="E6" s="237"/>
      <c r="F6" s="235"/>
    </row>
    <row r="7" spans="1:6" ht="21.75" customHeight="1" x14ac:dyDescent="0.2">
      <c r="A7" s="192"/>
      <c r="B7" s="192"/>
      <c r="C7" s="193"/>
      <c r="D7" s="237"/>
      <c r="E7" s="237"/>
      <c r="F7" s="236"/>
    </row>
    <row r="8" spans="1:6" s="2" customFormat="1" x14ac:dyDescent="0.2">
      <c r="A8" s="180" t="s">
        <v>247</v>
      </c>
      <c r="B8" s="180"/>
      <c r="C8" s="180"/>
      <c r="D8" s="67">
        <f>SUM(D9:D98)-D71</f>
        <v>0</v>
      </c>
      <c r="E8" s="67">
        <f>SUM(E9:E98)-E71</f>
        <v>-181620483</v>
      </c>
      <c r="F8" s="67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66">
        <f>E9+F9</f>
        <v>-895519</v>
      </c>
      <c r="E9" s="66">
        <v>-895519</v>
      </c>
      <c r="F9" s="66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66">
        <f t="shared" ref="D10:D62" si="0">E10+F10</f>
        <v>-909519</v>
      </c>
      <c r="E10" s="66">
        <v>-909519</v>
      </c>
      <c r="F10" s="66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66">
        <f t="shared" si="0"/>
        <v>-2739716</v>
      </c>
      <c r="E11" s="69">
        <v>-2739716</v>
      </c>
      <c r="F11" s="69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66">
        <f t="shared" si="0"/>
        <v>-994953</v>
      </c>
      <c r="E12" s="66">
        <v>-994953</v>
      </c>
      <c r="F12" s="66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66">
        <f t="shared" si="0"/>
        <v>-1070661</v>
      </c>
      <c r="E13" s="66">
        <v>-1070661</v>
      </c>
      <c r="F13" s="66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66">
        <f t="shared" si="0"/>
        <v>5519162</v>
      </c>
      <c r="E14" s="69">
        <v>-6924618</v>
      </c>
      <c r="F14" s="69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66">
        <f t="shared" si="0"/>
        <v>2471382</v>
      </c>
      <c r="E15" s="66">
        <v>-2744177</v>
      </c>
      <c r="F15" s="66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66">
        <f t="shared" si="0"/>
        <v>-1145484</v>
      </c>
      <c r="E16" s="66">
        <v>-1145484</v>
      </c>
      <c r="F16" s="66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66">
        <f t="shared" si="0"/>
        <v>-997949</v>
      </c>
      <c r="E17" s="66">
        <v>-997949</v>
      </c>
      <c r="F17" s="66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66">
        <f t="shared" si="0"/>
        <v>-1275556</v>
      </c>
      <c r="E18" s="66">
        <v>-1275556</v>
      </c>
      <c r="F18" s="66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66">
        <f t="shared" si="0"/>
        <v>-1041024</v>
      </c>
      <c r="E19" s="66">
        <v>-1041024</v>
      </c>
      <c r="F19" s="66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66">
        <f t="shared" si="0"/>
        <v>-2038196</v>
      </c>
      <c r="E20" s="66">
        <v>-2038196</v>
      </c>
      <c r="F20" s="66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66">
        <f t="shared" si="0"/>
        <v>-1346867</v>
      </c>
      <c r="E21" s="66">
        <v>-1346867</v>
      </c>
      <c r="F21" s="66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66">
        <f t="shared" si="0"/>
        <v>-1982118</v>
      </c>
      <c r="E22" s="66">
        <v>-1982118</v>
      </c>
      <c r="F22" s="66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66">
        <f t="shared" si="0"/>
        <v>-2584095</v>
      </c>
      <c r="E23" s="66">
        <v>-2584095</v>
      </c>
      <c r="F23" s="66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66">
        <f t="shared" si="0"/>
        <v>6533131</v>
      </c>
      <c r="E24" s="69">
        <v>-4489679</v>
      </c>
      <c r="F24" s="69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66">
        <f t="shared" si="0"/>
        <v>-823966</v>
      </c>
      <c r="E25" s="66">
        <v>-823966</v>
      </c>
      <c r="F25" s="66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66">
        <f t="shared" si="0"/>
        <v>-643424</v>
      </c>
      <c r="E26" s="66">
        <v>-643424</v>
      </c>
      <c r="F26" s="66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66">
        <f t="shared" si="0"/>
        <v>-3312786</v>
      </c>
      <c r="E27" s="70">
        <v>-3312786</v>
      </c>
      <c r="F27" s="70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66">
        <f t="shared" si="0"/>
        <v>4497375</v>
      </c>
      <c r="E28" s="69">
        <v>-2585779</v>
      </c>
      <c r="F28" s="69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66">
        <f t="shared" si="0"/>
        <v>-1174110</v>
      </c>
      <c r="E29" s="69">
        <v>-1174110</v>
      </c>
      <c r="F29" s="69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66">
        <f t="shared" si="0"/>
        <v>-5132783</v>
      </c>
      <c r="E30" s="66">
        <v>-5132783</v>
      </c>
      <c r="F30" s="66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66">
        <f t="shared" si="0"/>
        <v>12841544</v>
      </c>
      <c r="E31" s="66">
        <v>-5997750</v>
      </c>
      <c r="F31" s="66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66">
        <f t="shared" si="0"/>
        <v>-1827844</v>
      </c>
      <c r="E32" s="66">
        <v>-1827844</v>
      </c>
      <c r="F32" s="66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66">
        <f t="shared" si="0"/>
        <v>-386421</v>
      </c>
      <c r="E33" s="69">
        <v>-386421</v>
      </c>
      <c r="F33" s="69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66">
        <f t="shared" si="0"/>
        <v>6845736</v>
      </c>
      <c r="E34" s="69">
        <v>-3724738</v>
      </c>
      <c r="F34" s="69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66">
        <f t="shared" si="0"/>
        <v>220882</v>
      </c>
      <c r="E35" s="70">
        <v>-5297376</v>
      </c>
      <c r="F35" s="70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66">
        <f t="shared" si="0"/>
        <v>-1156950</v>
      </c>
      <c r="E36" s="66">
        <v>-1156950</v>
      </c>
      <c r="F36" s="66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66">
        <f t="shared" si="0"/>
        <v>-3635006</v>
      </c>
      <c r="E37" s="66">
        <v>-3635006</v>
      </c>
      <c r="F37" s="66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66">
        <f t="shared" si="0"/>
        <v>-1511442</v>
      </c>
      <c r="E38" s="66">
        <v>-1511442</v>
      </c>
      <c r="F38" s="66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66">
        <f t="shared" si="0"/>
        <v>-3600114</v>
      </c>
      <c r="E39" s="70">
        <v>-3600114</v>
      </c>
      <c r="F39" s="70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66">
        <f t="shared" si="0"/>
        <v>-1366148</v>
      </c>
      <c r="E40" s="66">
        <v>-1366148</v>
      </c>
      <c r="F40" s="66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66">
        <f t="shared" si="0"/>
        <v>-855567</v>
      </c>
      <c r="E41" s="66">
        <v>-855567</v>
      </c>
      <c r="F41" s="66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66">
        <f t="shared" si="0"/>
        <v>-1503771</v>
      </c>
      <c r="E42" s="66">
        <v>-1503771</v>
      </c>
      <c r="F42" s="66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66">
        <f t="shared" si="0"/>
        <v>-694432</v>
      </c>
      <c r="E43" s="66">
        <v>-694432</v>
      </c>
      <c r="F43" s="66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66">
        <f t="shared" si="0"/>
        <v>7399</v>
      </c>
      <c r="E44" s="66">
        <v>-767054</v>
      </c>
      <c r="F44" s="66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66">
        <f t="shared" si="0"/>
        <v>13623159</v>
      </c>
      <c r="E45" s="69">
        <v>-4568474</v>
      </c>
      <c r="F45" s="69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66">
        <f t="shared" si="0"/>
        <v>-1251252</v>
      </c>
      <c r="E46" s="66">
        <v>-1251252</v>
      </c>
      <c r="F46" s="66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66">
        <f t="shared" si="0"/>
        <v>-3913813</v>
      </c>
      <c r="E47" s="66">
        <v>-3913813</v>
      </c>
      <c r="F47" s="66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66">
        <f t="shared" si="0"/>
        <v>-937252</v>
      </c>
      <c r="E48" s="66">
        <v>-937252</v>
      </c>
      <c r="F48" s="66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66">
        <f t="shared" si="0"/>
        <v>-1468404</v>
      </c>
      <c r="E49" s="66">
        <v>-1468404</v>
      </c>
      <c r="F49" s="66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66">
        <f t="shared" si="0"/>
        <v>-1715130</v>
      </c>
      <c r="E50" s="66">
        <v>-1715130</v>
      </c>
      <c r="F50" s="66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66">
        <f t="shared" si="0"/>
        <v>-603015</v>
      </c>
      <c r="E51" s="66">
        <v>-603015</v>
      </c>
      <c r="F51" s="66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66">
        <f t="shared" si="0"/>
        <v>-1184285</v>
      </c>
      <c r="E52" s="66">
        <v>-1184285</v>
      </c>
      <c r="F52" s="66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66">
        <f t="shared" si="0"/>
        <v>-1794474</v>
      </c>
      <c r="E53" s="66">
        <v>-1794474</v>
      </c>
      <c r="F53" s="66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66">
        <f t="shared" si="0"/>
        <v>-5806527</v>
      </c>
      <c r="E54" s="66">
        <v>-5806527</v>
      </c>
      <c r="F54" s="66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66">
        <f t="shared" si="0"/>
        <v>-977366</v>
      </c>
      <c r="E55" s="66">
        <v>-977366</v>
      </c>
      <c r="F55" s="66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66">
        <f t="shared" si="0"/>
        <v>-1626778</v>
      </c>
      <c r="E56" s="66">
        <v>-1626778</v>
      </c>
      <c r="F56" s="66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66">
        <f t="shared" si="0"/>
        <v>-1292276</v>
      </c>
      <c r="E57" s="66">
        <v>-1292276</v>
      </c>
      <c r="F57" s="66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66">
        <f t="shared" si="0"/>
        <v>-1837369</v>
      </c>
      <c r="E58" s="66">
        <v>-1837369</v>
      </c>
      <c r="F58" s="66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66">
        <f t="shared" si="0"/>
        <v>-2326829</v>
      </c>
      <c r="E59" s="66">
        <v>-2326829</v>
      </c>
      <c r="F59" s="66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66">
        <f t="shared" si="0"/>
        <v>-933544</v>
      </c>
      <c r="E60" s="66">
        <v>-933544</v>
      </c>
      <c r="F60" s="66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66">
        <f t="shared" si="0"/>
        <v>-3560216</v>
      </c>
      <c r="E61" s="66">
        <v>-3560216</v>
      </c>
      <c r="F61" s="66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66">
        <f t="shared" si="0"/>
        <v>-2276313</v>
      </c>
      <c r="E62" s="66">
        <v>-2276313</v>
      </c>
      <c r="F62" s="66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66">
        <f t="shared" ref="D63:D93" si="1">E63+F63</f>
        <v>-4974055</v>
      </c>
      <c r="E63" s="66">
        <v>-4974055</v>
      </c>
      <c r="F63" s="66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66">
        <f t="shared" si="1"/>
        <v>-3624299</v>
      </c>
      <c r="E64" s="66">
        <v>-3624299</v>
      </c>
      <c r="F64" s="66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66">
        <f t="shared" si="1"/>
        <v>-6850290</v>
      </c>
      <c r="E65" s="66">
        <v>-6850290</v>
      </c>
      <c r="F65" s="66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66">
        <f t="shared" si="1"/>
        <v>-3877550</v>
      </c>
      <c r="E66" s="66">
        <v>-3877550</v>
      </c>
      <c r="F66" s="66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66">
        <f t="shared" si="1"/>
        <v>-1137141</v>
      </c>
      <c r="E67" s="66">
        <v>-1137141</v>
      </c>
      <c r="F67" s="66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66">
        <f t="shared" si="1"/>
        <v>15957787</v>
      </c>
      <c r="E68" s="66">
        <v>-6323137</v>
      </c>
      <c r="F68" s="66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66">
        <f t="shared" si="1"/>
        <v>-1344797</v>
      </c>
      <c r="E69" s="66">
        <v>-1344797</v>
      </c>
      <c r="F69" s="66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66">
        <f t="shared" si="1"/>
        <v>-5135302</v>
      </c>
      <c r="E70" s="66">
        <v>-5135302</v>
      </c>
      <c r="F70" s="66">
        <v>0</v>
      </c>
    </row>
    <row r="71" spans="1:6" s="1" customFormat="1" ht="24" x14ac:dyDescent="0.2">
      <c r="A71" s="161">
        <v>63</v>
      </c>
      <c r="B71" s="164" t="s">
        <v>154</v>
      </c>
      <c r="C71" s="17" t="s">
        <v>274</v>
      </c>
      <c r="D71" s="66">
        <f t="shared" si="1"/>
        <v>21871</v>
      </c>
      <c r="E71" s="66">
        <v>-276259</v>
      </c>
      <c r="F71" s="66">
        <v>298130</v>
      </c>
    </row>
    <row r="72" spans="1:6" s="1" customFormat="1" ht="36" x14ac:dyDescent="0.2">
      <c r="A72" s="162"/>
      <c r="B72" s="165"/>
      <c r="C72" s="10" t="s">
        <v>378</v>
      </c>
      <c r="D72" s="66">
        <f t="shared" si="1"/>
        <v>21871</v>
      </c>
      <c r="E72" s="66">
        <v>-276259</v>
      </c>
      <c r="F72" s="66">
        <v>298130</v>
      </c>
    </row>
    <row r="73" spans="1:6" s="1" customFormat="1" ht="24" x14ac:dyDescent="0.2">
      <c r="A73" s="162"/>
      <c r="B73" s="165"/>
      <c r="C73" s="10" t="s">
        <v>275</v>
      </c>
      <c r="D73" s="66">
        <f t="shared" si="1"/>
        <v>0</v>
      </c>
      <c r="E73" s="66">
        <v>0</v>
      </c>
      <c r="F73" s="66">
        <v>0</v>
      </c>
    </row>
    <row r="74" spans="1:6" s="1" customFormat="1" ht="36" x14ac:dyDescent="0.2">
      <c r="A74" s="163"/>
      <c r="B74" s="166"/>
      <c r="C74" s="28" t="s">
        <v>379</v>
      </c>
      <c r="D74" s="66">
        <f t="shared" si="1"/>
        <v>0</v>
      </c>
      <c r="E74" s="66">
        <v>0</v>
      </c>
      <c r="F74" s="66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66">
        <f t="shared" si="1"/>
        <v>-242838</v>
      </c>
      <c r="E75" s="66">
        <v>-242838</v>
      </c>
      <c r="F75" s="66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66">
        <f t="shared" si="1"/>
        <v>-997094</v>
      </c>
      <c r="E76" s="66">
        <v>-997094</v>
      </c>
      <c r="F76" s="66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66">
        <f t="shared" si="1"/>
        <v>-826431</v>
      </c>
      <c r="E77" s="66">
        <v>-826431</v>
      </c>
      <c r="F77" s="66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66">
        <f t="shared" si="1"/>
        <v>-843097</v>
      </c>
      <c r="E78" s="66">
        <v>-843097</v>
      </c>
      <c r="F78" s="66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66">
        <f t="shared" si="1"/>
        <v>-2332201</v>
      </c>
      <c r="E79" s="66">
        <v>-2332201</v>
      </c>
      <c r="F79" s="66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66">
        <f t="shared" si="1"/>
        <v>-1003175</v>
      </c>
      <c r="E80" s="66">
        <v>-1003175</v>
      </c>
      <c r="F80" s="66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66">
        <f t="shared" si="1"/>
        <v>-1236208</v>
      </c>
      <c r="E81" s="66">
        <v>-1236208</v>
      </c>
      <c r="F81" s="66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66">
        <f t="shared" si="1"/>
        <v>-2789156</v>
      </c>
      <c r="E82" s="66">
        <v>-2789156</v>
      </c>
      <c r="F82" s="66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66">
        <f t="shared" si="1"/>
        <v>-2226756</v>
      </c>
      <c r="E83" s="66">
        <v>-2226756</v>
      </c>
      <c r="F83" s="66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66">
        <f t="shared" si="1"/>
        <v>-769840</v>
      </c>
      <c r="E84" s="66">
        <v>-769840</v>
      </c>
      <c r="F84" s="66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66">
        <f t="shared" si="1"/>
        <v>-1196251</v>
      </c>
      <c r="E85" s="66">
        <v>-1196251</v>
      </c>
      <c r="F85" s="66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66">
        <f t="shared" si="1"/>
        <v>-1150022</v>
      </c>
      <c r="E86" s="66">
        <v>-1150022</v>
      </c>
      <c r="F86" s="66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66">
        <f t="shared" si="1"/>
        <v>-1361338</v>
      </c>
      <c r="E87" s="69">
        <v>-1361338</v>
      </c>
      <c r="F87" s="69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66">
        <f t="shared" si="1"/>
        <v>-899102</v>
      </c>
      <c r="E88" s="66">
        <v>-899102</v>
      </c>
      <c r="F88" s="66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66">
        <f t="shared" si="1"/>
        <v>-1298009</v>
      </c>
      <c r="E89" s="66">
        <v>-1298009</v>
      </c>
      <c r="F89" s="66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66">
        <f t="shared" si="1"/>
        <v>-2212565</v>
      </c>
      <c r="E90" s="66">
        <v>-2212565</v>
      </c>
      <c r="F90" s="66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66">
        <f t="shared" si="1"/>
        <v>-1032377</v>
      </c>
      <c r="E91" s="66">
        <v>-1032377</v>
      </c>
      <c r="F91" s="66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66">
        <f t="shared" si="1"/>
        <v>6851275</v>
      </c>
      <c r="E92" s="66">
        <v>0</v>
      </c>
      <c r="F92" s="66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66">
        <f t="shared" si="1"/>
        <v>8793117</v>
      </c>
      <c r="E93" s="70">
        <v>0</v>
      </c>
      <c r="F93" s="70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66">
        <f t="shared" ref="D94:D98" si="2">E94+F94</f>
        <v>10836621</v>
      </c>
      <c r="E94" s="66">
        <v>0</v>
      </c>
      <c r="F94" s="66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66">
        <f t="shared" si="2"/>
        <v>14770564</v>
      </c>
      <c r="E95" s="66">
        <v>0</v>
      </c>
      <c r="F95" s="66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66">
        <f t="shared" si="2"/>
        <v>3669434</v>
      </c>
      <c r="E96" s="66">
        <v>-2832310</v>
      </c>
      <c r="F96" s="66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66">
        <f t="shared" si="2"/>
        <v>1970080</v>
      </c>
      <c r="E97" s="66">
        <v>-5577974</v>
      </c>
      <c r="F97" s="66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66">
        <f t="shared" si="2"/>
        <v>14080639</v>
      </c>
      <c r="E98" s="70">
        <v>0</v>
      </c>
      <c r="F98" s="70">
        <v>14080639</v>
      </c>
    </row>
  </sheetData>
  <mergeCells count="11">
    <mergeCell ref="A8:C8"/>
    <mergeCell ref="A71:A74"/>
    <mergeCell ref="B71:B74"/>
    <mergeCell ref="F5:F7"/>
    <mergeCell ref="D5:D7"/>
    <mergeCell ref="E5:E7"/>
    <mergeCell ref="A2:F2"/>
    <mergeCell ref="A4:A7"/>
    <mergeCell ref="B4:B7"/>
    <mergeCell ref="C4:C7"/>
    <mergeCell ref="D4:F4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J157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S8" sqref="S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20" ht="15.75" x14ac:dyDescent="0.2">
      <c r="A2" s="181" t="s">
        <v>399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x14ac:dyDescent="0.2">
      <c r="C3" s="9"/>
    </row>
    <row r="4" spans="1:20" s="2" customFormat="1" ht="15.75" customHeight="1" x14ac:dyDescent="0.2">
      <c r="A4" s="182" t="s">
        <v>46</v>
      </c>
      <c r="B4" s="182" t="s">
        <v>59</v>
      </c>
      <c r="C4" s="183" t="s">
        <v>47</v>
      </c>
      <c r="D4" s="179" t="s">
        <v>293</v>
      </c>
      <c r="E4" s="179"/>
      <c r="F4" s="179"/>
      <c r="G4" s="179"/>
      <c r="H4" s="179"/>
      <c r="I4" s="179"/>
      <c r="J4" s="179"/>
      <c r="K4" s="179"/>
      <c r="L4" s="179"/>
      <c r="M4" s="186"/>
      <c r="N4" s="179"/>
      <c r="O4" s="179"/>
      <c r="P4" s="179"/>
      <c r="Q4" s="179"/>
      <c r="R4" s="179"/>
      <c r="S4" s="179"/>
    </row>
    <row r="5" spans="1:20" ht="15" customHeight="1" x14ac:dyDescent="0.2">
      <c r="A5" s="182"/>
      <c r="B5" s="182"/>
      <c r="C5" s="183"/>
      <c r="D5" s="179" t="s">
        <v>294</v>
      </c>
      <c r="E5" s="179" t="s">
        <v>295</v>
      </c>
      <c r="F5" s="179" t="s">
        <v>296</v>
      </c>
      <c r="G5" s="179"/>
      <c r="H5" s="179"/>
      <c r="I5" s="179"/>
      <c r="J5" s="179"/>
      <c r="K5" s="179"/>
      <c r="L5" s="179"/>
      <c r="M5" s="186"/>
      <c r="N5" s="179"/>
      <c r="O5" s="179"/>
      <c r="P5" s="179" t="s">
        <v>301</v>
      </c>
      <c r="Q5" s="179" t="s">
        <v>302</v>
      </c>
      <c r="R5" s="176" t="s">
        <v>345</v>
      </c>
      <c r="S5" s="179" t="s">
        <v>413</v>
      </c>
    </row>
    <row r="6" spans="1:20" ht="14.25" customHeight="1" x14ac:dyDescent="0.2">
      <c r="A6" s="182"/>
      <c r="B6" s="182"/>
      <c r="C6" s="183"/>
      <c r="D6" s="179"/>
      <c r="E6" s="179"/>
      <c r="F6" s="179" t="s">
        <v>291</v>
      </c>
      <c r="G6" s="179" t="s">
        <v>304</v>
      </c>
      <c r="H6" s="179"/>
      <c r="I6" s="179"/>
      <c r="J6" s="179"/>
      <c r="K6" s="179"/>
      <c r="L6" s="179"/>
      <c r="M6" s="186"/>
      <c r="N6" s="179"/>
      <c r="O6" s="179"/>
      <c r="P6" s="179"/>
      <c r="Q6" s="179"/>
      <c r="R6" s="177"/>
      <c r="S6" s="179"/>
    </row>
    <row r="7" spans="1:20" ht="47.25" customHeight="1" x14ac:dyDescent="0.2">
      <c r="A7" s="182"/>
      <c r="B7" s="182"/>
      <c r="C7" s="183"/>
      <c r="D7" s="179"/>
      <c r="E7" s="179"/>
      <c r="F7" s="179"/>
      <c r="G7" s="72" t="s">
        <v>297</v>
      </c>
      <c r="H7" s="72" t="s">
        <v>366</v>
      </c>
      <c r="I7" s="72" t="s">
        <v>298</v>
      </c>
      <c r="J7" s="72" t="s">
        <v>299</v>
      </c>
      <c r="K7" s="72" t="s">
        <v>300</v>
      </c>
      <c r="L7" s="72" t="s">
        <v>305</v>
      </c>
      <c r="M7" s="72" t="s">
        <v>388</v>
      </c>
      <c r="N7" s="72" t="s">
        <v>306</v>
      </c>
      <c r="O7" s="29" t="s">
        <v>307</v>
      </c>
      <c r="P7" s="179"/>
      <c r="Q7" s="179"/>
      <c r="R7" s="178"/>
      <c r="S7" s="179"/>
    </row>
    <row r="8" spans="1:20" s="2" customFormat="1" x14ac:dyDescent="0.2">
      <c r="A8" s="180" t="s">
        <v>248</v>
      </c>
      <c r="B8" s="180"/>
      <c r="C8" s="180"/>
      <c r="D8" s="67">
        <f>D10+D9</f>
        <v>28550484192</v>
      </c>
      <c r="E8" s="67">
        <f t="shared" ref="E8:S8" si="0">E10+E9</f>
        <v>7395611865</v>
      </c>
      <c r="F8" s="67">
        <f t="shared" si="0"/>
        <v>24621301997.947128</v>
      </c>
      <c r="G8" s="67">
        <f t="shared" si="0"/>
        <v>8500318606</v>
      </c>
      <c r="H8" s="67">
        <f t="shared" si="0"/>
        <v>1445232997</v>
      </c>
      <c r="I8" s="67">
        <f t="shared" si="0"/>
        <v>1593387320</v>
      </c>
      <c r="J8" s="67">
        <f t="shared" si="0"/>
        <v>8271301726.9471283</v>
      </c>
      <c r="K8" s="67">
        <f t="shared" si="0"/>
        <v>1714096906</v>
      </c>
      <c r="L8" s="67">
        <f t="shared" si="0"/>
        <v>507422273</v>
      </c>
      <c r="M8" s="67">
        <f t="shared" si="0"/>
        <v>181620483</v>
      </c>
      <c r="N8" s="67">
        <f t="shared" si="0"/>
        <v>2407921686</v>
      </c>
      <c r="O8" s="67">
        <f t="shared" si="0"/>
        <v>0</v>
      </c>
      <c r="P8" s="67">
        <f t="shared" si="0"/>
        <v>4151436195</v>
      </c>
      <c r="Q8" s="67">
        <f t="shared" si="0"/>
        <v>1359895508</v>
      </c>
      <c r="R8" s="67">
        <f t="shared" si="0"/>
        <v>1626036812</v>
      </c>
      <c r="S8" s="67">
        <f t="shared" si="0"/>
        <v>67704766569.947136</v>
      </c>
    </row>
    <row r="9" spans="1:20" s="3" customFormat="1" ht="11.25" customHeight="1" x14ac:dyDescent="0.2">
      <c r="A9" s="5"/>
      <c r="B9" s="5"/>
      <c r="C9" s="11" t="s">
        <v>56</v>
      </c>
      <c r="D9" s="66">
        <f>КС!D9</f>
        <v>1568385363</v>
      </c>
      <c r="E9" s="66">
        <f>'ДС (пр.17-23)'!D9</f>
        <v>327058479</v>
      </c>
      <c r="F9" s="66">
        <f t="shared" ref="F9" si="1">G9+H9+I9+J9+K9+L9+N9+O9+M9</f>
        <v>364355708</v>
      </c>
      <c r="G9" s="66">
        <f>'АПУ профилактика 17-23'!D10</f>
        <v>146097450</v>
      </c>
      <c r="H9" s="66">
        <f>'АПУ профилактика 17-23'!N10</f>
        <v>1111894</v>
      </c>
      <c r="I9" s="66">
        <f>'АПУ неотл.пом. 17-23'!D9</f>
        <v>30505155</v>
      </c>
      <c r="J9" s="66">
        <f>'АПУ обращения 17-23'!D9</f>
        <v>186641209</v>
      </c>
      <c r="K9" s="66">
        <f>'ОДИ ПГГ Пр.17-23'!D9</f>
        <v>0</v>
      </c>
      <c r="L9" s="66">
        <f>'ОДИ МЗ РБ 17-23'!D9</f>
        <v>0</v>
      </c>
      <c r="M9" s="87">
        <f>'Тестирование на грипп 13-23'!D9</f>
        <v>0</v>
      </c>
      <c r="N9" s="66">
        <f>'ФАП (17-23)'!D9</f>
        <v>0</v>
      </c>
      <c r="O9" s="68"/>
      <c r="P9" s="66">
        <f>' СМП (17-23)'!D9</f>
        <v>85897831</v>
      </c>
      <c r="Q9" s="66">
        <f>'Гемодиализ (пр.17-23)'!D9</f>
        <v>35409824</v>
      </c>
      <c r="R9" s="66">
        <f>'Мед.реаб.(АПУ,ДС,КС) 17-23'!D9</f>
        <v>20961757</v>
      </c>
      <c r="S9" s="66">
        <f>D9+E9+F9+P9+Q9+R9</f>
        <v>2402068962</v>
      </c>
    </row>
    <row r="10" spans="1:20" s="2" customFormat="1" x14ac:dyDescent="0.2">
      <c r="A10" s="180" t="s">
        <v>247</v>
      </c>
      <c r="B10" s="180"/>
      <c r="C10" s="180"/>
      <c r="D10" s="67">
        <f t="shared" ref="D10:N10" si="2">SUM(D11:D155)-D93</f>
        <v>26982098829</v>
      </c>
      <c r="E10" s="67">
        <f t="shared" si="2"/>
        <v>7068553386</v>
      </c>
      <c r="F10" s="67">
        <f t="shared" si="2"/>
        <v>24256946289.947128</v>
      </c>
      <c r="G10" s="67">
        <f t="shared" si="2"/>
        <v>8354221156</v>
      </c>
      <c r="H10" s="67">
        <f t="shared" si="2"/>
        <v>1444121103</v>
      </c>
      <c r="I10" s="67">
        <f t="shared" si="2"/>
        <v>1562882165</v>
      </c>
      <c r="J10" s="67">
        <f t="shared" si="2"/>
        <v>8084660517.9471283</v>
      </c>
      <c r="K10" s="67">
        <f t="shared" si="2"/>
        <v>1714096906</v>
      </c>
      <c r="L10" s="67">
        <f t="shared" si="2"/>
        <v>507422273</v>
      </c>
      <c r="M10" s="67">
        <f t="shared" si="2"/>
        <v>181620483</v>
      </c>
      <c r="N10" s="67">
        <f t="shared" si="2"/>
        <v>2407921686</v>
      </c>
      <c r="O10" s="67">
        <f t="shared" ref="O10" si="3">SUM(O11:O153)-O93</f>
        <v>0</v>
      </c>
      <c r="P10" s="67">
        <f>SUM(P11:P155)-P93</f>
        <v>4065538364</v>
      </c>
      <c r="Q10" s="67">
        <f>SUM(Q11:Q155)-Q93</f>
        <v>1324485684</v>
      </c>
      <c r="R10" s="67">
        <f>SUM(R11:R155)-R93</f>
        <v>1605075055</v>
      </c>
      <c r="S10" s="67">
        <f>SUM(S11:S155)-S93</f>
        <v>65302697607.947136</v>
      </c>
    </row>
    <row r="11" spans="1:20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>КС!D11</f>
        <v>56482513</v>
      </c>
      <c r="E11" s="66">
        <f>'ДС (пр.17-23)'!D11</f>
        <v>12159792</v>
      </c>
      <c r="F11" s="66">
        <f>G11+H11+I11+J11+K11+L11+N11+O11+M11</f>
        <v>136377282</v>
      </c>
      <c r="G11" s="66">
        <f>'АПУ профилактика 17-23'!D12</f>
        <v>38920167</v>
      </c>
      <c r="H11" s="66">
        <f>'АПУ профилактика 17-23'!N12</f>
        <v>12567435</v>
      </c>
      <c r="I11" s="66">
        <f>'АПУ неотл.пом. 17-23'!D11</f>
        <v>7621408</v>
      </c>
      <c r="J11" s="66">
        <f>'АПУ обращения 17-23'!D11</f>
        <v>33537321</v>
      </c>
      <c r="K11" s="66">
        <f>'ОДИ ПГГ Пр.17-23'!D11</f>
        <v>1260820</v>
      </c>
      <c r="L11" s="66">
        <f>'ОДИ МЗ РБ 17-23'!D11</f>
        <v>0</v>
      </c>
      <c r="M11" s="87">
        <f>'Тестирование на грипп 13-23'!D11</f>
        <v>0</v>
      </c>
      <c r="N11" s="66">
        <f>'ФАП (17-23)'!D11</f>
        <v>42470131</v>
      </c>
      <c r="O11" s="66"/>
      <c r="P11" s="66">
        <f>' СМП (17-23)'!D11</f>
        <v>0</v>
      </c>
      <c r="Q11" s="66">
        <f>'Гемодиализ (пр.17-23)'!D11</f>
        <v>0</v>
      </c>
      <c r="R11" s="66">
        <f>'Мед.реаб.(АПУ,ДС,КС) 17-23'!D11</f>
        <v>0</v>
      </c>
      <c r="S11" s="66">
        <f t="shared" ref="S11:S42" si="4">D11+E11+F11+P11+Q11+R11</f>
        <v>205019587</v>
      </c>
    </row>
    <row r="12" spans="1:20" s="1" customFormat="1" x14ac:dyDescent="0.2">
      <c r="A12" s="25">
        <v>2</v>
      </c>
      <c r="B12" s="14" t="s">
        <v>61</v>
      </c>
      <c r="C12" s="10" t="s">
        <v>232</v>
      </c>
      <c r="D12" s="66">
        <f>КС!D12</f>
        <v>40254509</v>
      </c>
      <c r="E12" s="66">
        <f>'ДС (пр.17-23)'!D12</f>
        <v>12949238</v>
      </c>
      <c r="F12" s="66">
        <f t="shared" ref="F12:F75" si="5">G12+H12+I12+J12+K12+L12+N12+O12+M12</f>
        <v>130820673</v>
      </c>
      <c r="G12" s="66">
        <f>'АПУ профилактика 17-23'!D13</f>
        <v>34985508</v>
      </c>
      <c r="H12" s="66">
        <f>'АПУ профилактика 17-23'!N13</f>
        <v>7901942</v>
      </c>
      <c r="I12" s="66">
        <f>'АПУ неотл.пом. 17-23'!D12</f>
        <v>7658862</v>
      </c>
      <c r="J12" s="66">
        <f>'АПУ обращения 17-23'!D12</f>
        <v>36517656</v>
      </c>
      <c r="K12" s="66">
        <f>'ОДИ ПГГ Пр.17-23'!D12</f>
        <v>1475490</v>
      </c>
      <c r="L12" s="66">
        <f>'ОДИ МЗ РБ 17-23'!D12</f>
        <v>0</v>
      </c>
      <c r="M12" s="87">
        <f>'Тестирование на грипп 13-23'!D12</f>
        <v>0</v>
      </c>
      <c r="N12" s="66">
        <f>'ФАП (17-23)'!D12</f>
        <v>42281215</v>
      </c>
      <c r="O12" s="66"/>
      <c r="P12" s="66">
        <f>' СМП (17-23)'!D12</f>
        <v>0</v>
      </c>
      <c r="Q12" s="66">
        <f>'Гемодиализ (пр.17-23)'!D12</f>
        <v>0</v>
      </c>
      <c r="R12" s="66">
        <f>'Мед.реаб.(АПУ,ДС,КС) 17-23'!D12</f>
        <v>0</v>
      </c>
      <c r="S12" s="66">
        <f t="shared" si="4"/>
        <v>184024420</v>
      </c>
    </row>
    <row r="13" spans="1:20" s="22" customFormat="1" x14ac:dyDescent="0.2">
      <c r="A13" s="25">
        <v>3</v>
      </c>
      <c r="B13" s="27" t="s">
        <v>62</v>
      </c>
      <c r="C13" s="21" t="s">
        <v>5</v>
      </c>
      <c r="D13" s="66">
        <f>КС!D13</f>
        <v>238399993</v>
      </c>
      <c r="E13" s="66">
        <f>'ДС (пр.17-23)'!D13</f>
        <v>35927542</v>
      </c>
      <c r="F13" s="66">
        <f t="shared" si="5"/>
        <v>332133836</v>
      </c>
      <c r="G13" s="66">
        <f>'АПУ профилактика 17-23'!D14</f>
        <v>115272752</v>
      </c>
      <c r="H13" s="66">
        <f>'АПУ профилактика 17-23'!N14</f>
        <v>21003862</v>
      </c>
      <c r="I13" s="66">
        <f>'АПУ неотл.пом. 17-23'!D13</f>
        <v>22484217</v>
      </c>
      <c r="J13" s="66">
        <f>'АПУ обращения 17-23'!D13</f>
        <v>129698107</v>
      </c>
      <c r="K13" s="66">
        <f>'ОДИ ПГГ Пр.17-23'!D13</f>
        <v>14599254</v>
      </c>
      <c r="L13" s="66">
        <f>'ОДИ МЗ РБ 17-23'!D13</f>
        <v>1250140</v>
      </c>
      <c r="M13" s="87">
        <f>'Тестирование на грипп 13-23'!D13</f>
        <v>0</v>
      </c>
      <c r="N13" s="66">
        <f>'ФАП (17-23)'!D13</f>
        <v>27825504</v>
      </c>
      <c r="O13" s="69"/>
      <c r="P13" s="66">
        <f>' СМП (17-23)'!D13</f>
        <v>152551655</v>
      </c>
      <c r="Q13" s="66">
        <f>'Гемодиализ (пр.17-23)'!D13</f>
        <v>0</v>
      </c>
      <c r="R13" s="66">
        <f>'Мед.реаб.(АПУ,ДС,КС) 17-23'!D13</f>
        <v>425642</v>
      </c>
      <c r="S13" s="66">
        <f t="shared" si="4"/>
        <v>759438668</v>
      </c>
    </row>
    <row r="14" spans="1:20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>КС!D14</f>
        <v>46352582</v>
      </c>
      <c r="E14" s="66">
        <f>'ДС (пр.17-23)'!D14</f>
        <v>13417660</v>
      </c>
      <c r="F14" s="66">
        <f t="shared" si="5"/>
        <v>139864483</v>
      </c>
      <c r="G14" s="66">
        <f>'АПУ профилактика 17-23'!D15</f>
        <v>36081862</v>
      </c>
      <c r="H14" s="66">
        <f>'АПУ профилактика 17-23'!N15</f>
        <v>7122719</v>
      </c>
      <c r="I14" s="66">
        <f>'АПУ неотл.пом. 17-23'!D14</f>
        <v>8376854</v>
      </c>
      <c r="J14" s="66">
        <f>'АПУ обращения 17-23'!D14</f>
        <v>36492309</v>
      </c>
      <c r="K14" s="66">
        <f>'ОДИ ПГГ Пр.17-23'!D14</f>
        <v>1130829</v>
      </c>
      <c r="L14" s="66">
        <f>'ОДИ МЗ РБ 17-23'!D14</f>
        <v>0</v>
      </c>
      <c r="M14" s="87">
        <f>'Тестирование на грипп 13-23'!D14</f>
        <v>0</v>
      </c>
      <c r="N14" s="66">
        <f>'ФАП (17-23)'!D14</f>
        <v>50659910</v>
      </c>
      <c r="O14" s="66"/>
      <c r="P14" s="66">
        <f>' СМП (17-23)'!D14</f>
        <v>0</v>
      </c>
      <c r="Q14" s="66">
        <f>'Гемодиализ (пр.17-23)'!D14</f>
        <v>0</v>
      </c>
      <c r="R14" s="66">
        <f>'Мед.реаб.(АПУ,ДС,КС) 17-23'!D14</f>
        <v>0</v>
      </c>
      <c r="S14" s="66">
        <f t="shared" si="4"/>
        <v>199634725</v>
      </c>
    </row>
    <row r="15" spans="1:20" s="1" customFormat="1" x14ac:dyDescent="0.2">
      <c r="A15" s="25">
        <v>5</v>
      </c>
      <c r="B15" s="12" t="s">
        <v>64</v>
      </c>
      <c r="C15" s="10" t="s">
        <v>8</v>
      </c>
      <c r="D15" s="66">
        <f>КС!D15</f>
        <v>55448479</v>
      </c>
      <c r="E15" s="66">
        <f>'ДС (пр.17-23)'!D15</f>
        <v>14535647</v>
      </c>
      <c r="F15" s="66">
        <f t="shared" si="5"/>
        <v>146829802</v>
      </c>
      <c r="G15" s="66">
        <f>'АПУ профилактика 17-23'!D16</f>
        <v>43160708</v>
      </c>
      <c r="H15" s="66">
        <f>'АПУ профилактика 17-23'!N16</f>
        <v>8014465</v>
      </c>
      <c r="I15" s="66">
        <f>'АПУ неотл.пом. 17-23'!D15</f>
        <v>9065922</v>
      </c>
      <c r="J15" s="66">
        <f>'АПУ обращения 17-23'!D15</f>
        <v>42607865</v>
      </c>
      <c r="K15" s="66">
        <f>'ОДИ ПГГ Пр.17-23'!D15</f>
        <v>1642001</v>
      </c>
      <c r="L15" s="66">
        <f>'ОДИ МЗ РБ 17-23'!D15</f>
        <v>0</v>
      </c>
      <c r="M15" s="87">
        <f>'Тестирование на грипп 13-23'!D15</f>
        <v>0</v>
      </c>
      <c r="N15" s="66">
        <f>'ФАП (17-23)'!D15</f>
        <v>42338841</v>
      </c>
      <c r="O15" s="66"/>
      <c r="P15" s="66">
        <f>' СМП (17-23)'!D15</f>
        <v>0</v>
      </c>
      <c r="Q15" s="66">
        <f>'Гемодиализ (пр.17-23)'!D15</f>
        <v>0</v>
      </c>
      <c r="R15" s="66">
        <f>'Мед.реаб.(АПУ,ДС,КС) 17-23'!D15</f>
        <v>0</v>
      </c>
      <c r="S15" s="66">
        <f t="shared" si="4"/>
        <v>216813928</v>
      </c>
    </row>
    <row r="16" spans="1:20" s="22" customFormat="1" x14ac:dyDescent="0.2">
      <c r="A16" s="25">
        <v>6</v>
      </c>
      <c r="B16" s="27" t="s">
        <v>65</v>
      </c>
      <c r="C16" s="21" t="s">
        <v>66</v>
      </c>
      <c r="D16" s="66">
        <f>КС!D16</f>
        <v>629462653</v>
      </c>
      <c r="E16" s="66">
        <f>'ДС (пр.17-23)'!D16</f>
        <v>88077276</v>
      </c>
      <c r="F16" s="66">
        <f t="shared" si="5"/>
        <v>801979736</v>
      </c>
      <c r="G16" s="66">
        <f>'АПУ профилактика 17-23'!D17</f>
        <v>286610518</v>
      </c>
      <c r="H16" s="66">
        <f>'АПУ профилактика 17-23'!N17</f>
        <v>65910464</v>
      </c>
      <c r="I16" s="66">
        <f>'АПУ неотл.пом. 17-23'!D16</f>
        <v>63859691</v>
      </c>
      <c r="J16" s="66">
        <f>'АПУ обращения 17-23'!D16</f>
        <v>293422499</v>
      </c>
      <c r="K16" s="66">
        <f>'ОДИ ПГГ Пр.17-23'!D16</f>
        <v>73433223</v>
      </c>
      <c r="L16" s="66">
        <f>'ОДИ МЗ РБ 17-23'!D16</f>
        <v>2642490</v>
      </c>
      <c r="M16" s="87">
        <f>'Тестирование на грипп 13-23'!D16</f>
        <v>12443780</v>
      </c>
      <c r="N16" s="66">
        <f>'ФАП (17-23)'!D16</f>
        <v>3657071</v>
      </c>
      <c r="O16" s="69"/>
      <c r="P16" s="66">
        <f>' СМП (17-23)'!D16</f>
        <v>324294821</v>
      </c>
      <c r="Q16" s="66">
        <f>'Гемодиализ (пр.17-23)'!D16</f>
        <v>568275</v>
      </c>
      <c r="R16" s="66">
        <f>'Мед.реаб.(АПУ,ДС,КС) 17-23'!D16</f>
        <v>36403898</v>
      </c>
      <c r="S16" s="66">
        <f t="shared" si="4"/>
        <v>1880786659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66">
        <f>КС!D17</f>
        <v>204489144</v>
      </c>
      <c r="E17" s="66">
        <f>'ДС (пр.17-23)'!D17</f>
        <v>36740532</v>
      </c>
      <c r="F17" s="66">
        <f t="shared" si="5"/>
        <v>339060734</v>
      </c>
      <c r="G17" s="66">
        <f>'АПУ профилактика 17-23'!D18</f>
        <v>117789012</v>
      </c>
      <c r="H17" s="66">
        <f>'АПУ профилактика 17-23'!N18</f>
        <v>21856225</v>
      </c>
      <c r="I17" s="66">
        <f>'АПУ неотл.пом. 17-23'!D17</f>
        <v>22682246</v>
      </c>
      <c r="J17" s="66">
        <f>'АПУ обращения 17-23'!D17</f>
        <v>122066230</v>
      </c>
      <c r="K17" s="66">
        <f>'ОДИ ПГГ Пр.17-23'!D17</f>
        <v>12994299</v>
      </c>
      <c r="L17" s="66">
        <f>'ОДИ МЗ РБ 17-23'!D17</f>
        <v>0</v>
      </c>
      <c r="M17" s="87">
        <f>'Тестирование на грипп 13-23'!D17</f>
        <v>5215559</v>
      </c>
      <c r="N17" s="66">
        <f>'ФАП (17-23)'!D17</f>
        <v>36457163</v>
      </c>
      <c r="O17" s="66"/>
      <c r="P17" s="66">
        <f>' СМП (17-23)'!D17</f>
        <v>0</v>
      </c>
      <c r="Q17" s="66">
        <f>'Гемодиализ (пр.17-23)'!D17</f>
        <v>0</v>
      </c>
      <c r="R17" s="66">
        <f>'Мед.реаб.(АПУ,ДС,КС) 17-23'!D17</f>
        <v>19426359</v>
      </c>
      <c r="S17" s="66">
        <f t="shared" si="4"/>
        <v>599716769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66">
        <f>КС!D18</f>
        <v>41733783</v>
      </c>
      <c r="E18" s="66">
        <f>'ДС (пр.17-23)'!D18</f>
        <v>15518498</v>
      </c>
      <c r="F18" s="66">
        <f t="shared" si="5"/>
        <v>149562951</v>
      </c>
      <c r="G18" s="66">
        <f>'АПУ профилактика 17-23'!D19</f>
        <v>47100588</v>
      </c>
      <c r="H18" s="66">
        <f>'АПУ профилактика 17-23'!N19</f>
        <v>8758525</v>
      </c>
      <c r="I18" s="66">
        <f>'АПУ неотл.пом. 17-23'!D18</f>
        <v>9509966</v>
      </c>
      <c r="J18" s="66">
        <f>'АПУ обращения 17-23'!D18</f>
        <v>46839089</v>
      </c>
      <c r="K18" s="66">
        <f>'ОДИ ПГГ Пр.17-23'!D18</f>
        <v>951042</v>
      </c>
      <c r="L18" s="66">
        <f>'ОДИ МЗ РБ 17-23'!D18</f>
        <v>0</v>
      </c>
      <c r="M18" s="87">
        <f>'Тестирование на грипп 13-23'!D18</f>
        <v>0</v>
      </c>
      <c r="N18" s="66">
        <f>'ФАП (17-23)'!D18</f>
        <v>36403741</v>
      </c>
      <c r="O18" s="66"/>
      <c r="P18" s="66">
        <f>' СМП (17-23)'!D18</f>
        <v>0</v>
      </c>
      <c r="Q18" s="66">
        <f>'Гемодиализ (пр.17-23)'!D18</f>
        <v>0</v>
      </c>
      <c r="R18" s="66">
        <f>'Мед.реаб.(АПУ,ДС,КС) 17-23'!D18</f>
        <v>0</v>
      </c>
      <c r="S18" s="66">
        <f t="shared" si="4"/>
        <v>206815232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66">
        <f>КС!D19</f>
        <v>67708194</v>
      </c>
      <c r="E19" s="66">
        <f>'ДС (пр.17-23)'!D19</f>
        <v>12774064</v>
      </c>
      <c r="F19" s="66">
        <f t="shared" si="5"/>
        <v>161129372</v>
      </c>
      <c r="G19" s="66">
        <f>'АПУ профилактика 17-23'!D20</f>
        <v>41277605</v>
      </c>
      <c r="H19" s="66">
        <f>'АПУ профилактика 17-23'!N20</f>
        <v>10376046</v>
      </c>
      <c r="I19" s="66">
        <f>'АПУ неотл.пом. 17-23'!D19</f>
        <v>8240414</v>
      </c>
      <c r="J19" s="66">
        <f>'АПУ обращения 17-23'!D19</f>
        <v>39920510</v>
      </c>
      <c r="K19" s="66">
        <f>'ОДИ ПГГ Пр.17-23'!D19</f>
        <v>1380824</v>
      </c>
      <c r="L19" s="66">
        <f>'ОДИ МЗ РБ 17-23'!D19</f>
        <v>0</v>
      </c>
      <c r="M19" s="87">
        <f>'Тестирование на грипп 13-23'!D19</f>
        <v>0</v>
      </c>
      <c r="N19" s="66">
        <f>'ФАП (17-23)'!D19</f>
        <v>59933973</v>
      </c>
      <c r="O19" s="66"/>
      <c r="P19" s="66">
        <f>' СМП (17-23)'!D19</f>
        <v>0</v>
      </c>
      <c r="Q19" s="66">
        <f>'Гемодиализ (пр.17-23)'!D19</f>
        <v>0</v>
      </c>
      <c r="R19" s="66">
        <f>'Мед.реаб.(АПУ,ДС,КС) 17-23'!D19</f>
        <v>0</v>
      </c>
      <c r="S19" s="66">
        <f t="shared" si="4"/>
        <v>241611630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66">
        <f>КС!D20</f>
        <v>51324821</v>
      </c>
      <c r="E20" s="66">
        <f>'ДС (пр.17-23)'!D20</f>
        <v>16861186</v>
      </c>
      <c r="F20" s="66">
        <f t="shared" si="5"/>
        <v>165693057</v>
      </c>
      <c r="G20" s="66">
        <f>'АПУ профилактика 17-23'!D21</f>
        <v>49340643</v>
      </c>
      <c r="H20" s="66">
        <f>'АПУ профилактика 17-23'!N21</f>
        <v>12674332</v>
      </c>
      <c r="I20" s="66">
        <f>'АПУ неотл.пом. 17-23'!D20</f>
        <v>10910551</v>
      </c>
      <c r="J20" s="66">
        <f>'АПУ обращения 17-23'!D20</f>
        <v>51854472</v>
      </c>
      <c r="K20" s="66">
        <f>'ОДИ ПГГ Пр.17-23'!D20</f>
        <v>1841553</v>
      </c>
      <c r="L20" s="66">
        <f>'ОДИ МЗ РБ 17-23'!D20</f>
        <v>0</v>
      </c>
      <c r="M20" s="87">
        <f>'Тестирование на грипп 13-23'!D20</f>
        <v>0</v>
      </c>
      <c r="N20" s="66">
        <f>'ФАП (17-23)'!D20</f>
        <v>39071506</v>
      </c>
      <c r="O20" s="66"/>
      <c r="P20" s="66">
        <f>' СМП (17-23)'!D20</f>
        <v>0</v>
      </c>
      <c r="Q20" s="66">
        <f>'Гемодиализ (пр.17-23)'!D20</f>
        <v>0</v>
      </c>
      <c r="R20" s="66">
        <f>'Мед.реаб.(АПУ,ДС,КС) 17-23'!D20</f>
        <v>0</v>
      </c>
      <c r="S20" s="66">
        <f t="shared" si="4"/>
        <v>233879064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66">
        <f>КС!D21</f>
        <v>55221436</v>
      </c>
      <c r="E21" s="66">
        <f>'ДС (пр.17-23)'!D21</f>
        <v>13457873</v>
      </c>
      <c r="F21" s="66">
        <f t="shared" si="5"/>
        <v>142336431</v>
      </c>
      <c r="G21" s="66">
        <f>'АПУ профилактика 17-23'!D22</f>
        <v>43109550</v>
      </c>
      <c r="H21" s="66">
        <f>'АПУ профилактика 17-23'!N22</f>
        <v>12153912</v>
      </c>
      <c r="I21" s="66">
        <f>'АПУ неотл.пом. 17-23'!D21</f>
        <v>8761390</v>
      </c>
      <c r="J21" s="66">
        <f>'АПУ обращения 17-23'!D21</f>
        <v>37565890</v>
      </c>
      <c r="K21" s="66">
        <f>'ОДИ ПГГ Пр.17-23'!D21</f>
        <v>1612828</v>
      </c>
      <c r="L21" s="66">
        <f>'ОДИ МЗ РБ 17-23'!D21</f>
        <v>0</v>
      </c>
      <c r="M21" s="87">
        <f>'Тестирование на грипп 13-23'!D21</f>
        <v>0</v>
      </c>
      <c r="N21" s="66">
        <f>'ФАП (17-23)'!D21</f>
        <v>39132861</v>
      </c>
      <c r="O21" s="66"/>
      <c r="P21" s="66">
        <f>' СМП (17-23)'!D21</f>
        <v>0</v>
      </c>
      <c r="Q21" s="66">
        <f>'Гемодиализ (пр.17-23)'!D21</f>
        <v>0</v>
      </c>
      <c r="R21" s="66">
        <f>'Мед.реаб.(АПУ,ДС,КС) 17-23'!D21</f>
        <v>0</v>
      </c>
      <c r="S21" s="66">
        <f t="shared" si="4"/>
        <v>211015740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66">
        <f>КС!D22</f>
        <v>145994688</v>
      </c>
      <c r="E22" s="66">
        <f>'ДС (пр.17-23)'!D22</f>
        <v>26751433</v>
      </c>
      <c r="F22" s="66">
        <f t="shared" si="5"/>
        <v>266553876</v>
      </c>
      <c r="G22" s="66">
        <f>'АПУ профилактика 17-23'!D23</f>
        <v>77256313</v>
      </c>
      <c r="H22" s="66">
        <f>'АПУ профилактика 17-23'!N23</f>
        <v>20632535</v>
      </c>
      <c r="I22" s="66">
        <f>'АПУ неотл.пом. 17-23'!D22</f>
        <v>17417452</v>
      </c>
      <c r="J22" s="66">
        <f>'АПУ обращения 17-23'!D22</f>
        <v>92794404</v>
      </c>
      <c r="K22" s="66">
        <f>'ОДИ ПГГ Пр.17-23'!D22</f>
        <v>1778123</v>
      </c>
      <c r="L22" s="66">
        <f>'ОДИ МЗ РБ 17-23'!D22</f>
        <v>0</v>
      </c>
      <c r="M22" s="87">
        <f>'Тестирование на грипп 13-23'!D22</f>
        <v>0</v>
      </c>
      <c r="N22" s="66">
        <f>'ФАП (17-23)'!D22</f>
        <v>56675049</v>
      </c>
      <c r="O22" s="66"/>
      <c r="P22" s="66">
        <f>' СМП (17-23)'!D22</f>
        <v>0</v>
      </c>
      <c r="Q22" s="66">
        <f>'Гемодиализ (пр.17-23)'!D22</f>
        <v>0</v>
      </c>
      <c r="R22" s="66">
        <f>'Мед.реаб.(АПУ,ДС,КС) 17-23'!D22</f>
        <v>0</v>
      </c>
      <c r="S22" s="66">
        <f t="shared" si="4"/>
        <v>439299997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66">
        <f>КС!D23</f>
        <v>0</v>
      </c>
      <c r="E23" s="66">
        <f>'ДС (пр.17-23)'!D23</f>
        <v>0</v>
      </c>
      <c r="F23" s="66">
        <f t="shared" si="5"/>
        <v>5228803</v>
      </c>
      <c r="G23" s="66">
        <f>'АПУ профилактика 17-23'!D24</f>
        <v>0</v>
      </c>
      <c r="H23" s="66">
        <f>'АПУ профилактика 17-23'!N24</f>
        <v>0</v>
      </c>
      <c r="I23" s="66">
        <f>'АПУ неотл.пом. 17-23'!D23</f>
        <v>0</v>
      </c>
      <c r="J23" s="66">
        <f>'АПУ обращения 17-23'!D23</f>
        <v>0</v>
      </c>
      <c r="K23" s="66">
        <f>'ОДИ ПГГ Пр.17-23'!D23</f>
        <v>5228803</v>
      </c>
      <c r="L23" s="66">
        <f>'ОДИ МЗ РБ 17-23'!D23</f>
        <v>0</v>
      </c>
      <c r="M23" s="87">
        <f>'Тестирование на грипп 13-23'!D23</f>
        <v>0</v>
      </c>
      <c r="N23" s="66">
        <f>'ФАП (17-23)'!D23</f>
        <v>0</v>
      </c>
      <c r="O23" s="66"/>
      <c r="P23" s="66">
        <f>' СМП (17-23)'!D23</f>
        <v>0</v>
      </c>
      <c r="Q23" s="66">
        <f>'Гемодиализ (пр.17-23)'!D23</f>
        <v>0</v>
      </c>
      <c r="R23" s="66">
        <f>'Мед.реаб.(АПУ,ДС,КС) 17-23'!D23</f>
        <v>0</v>
      </c>
      <c r="S23" s="66">
        <f t="shared" si="4"/>
        <v>5228803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66">
        <f>КС!D24</f>
        <v>0</v>
      </c>
      <c r="E24" s="66">
        <f>'ДС (пр.17-23)'!D24</f>
        <v>0</v>
      </c>
      <c r="F24" s="66">
        <f t="shared" si="5"/>
        <v>0</v>
      </c>
      <c r="G24" s="66">
        <f>'АПУ профилактика 17-23'!D25</f>
        <v>0</v>
      </c>
      <c r="H24" s="66">
        <f>'АПУ профилактика 17-23'!N25</f>
        <v>0</v>
      </c>
      <c r="I24" s="66">
        <f>'АПУ неотл.пом. 17-23'!D24</f>
        <v>0</v>
      </c>
      <c r="J24" s="66">
        <f>'АПУ обращения 17-23'!D24</f>
        <v>0</v>
      </c>
      <c r="K24" s="66">
        <f>'ОДИ ПГГ Пр.17-23'!D24</f>
        <v>0</v>
      </c>
      <c r="L24" s="66">
        <f>'ОДИ МЗ РБ 17-23'!D24</f>
        <v>0</v>
      </c>
      <c r="M24" s="87">
        <f>'Тестирование на грипп 13-23'!D24</f>
        <v>0</v>
      </c>
      <c r="N24" s="66">
        <f>'ФАП (17-23)'!D24</f>
        <v>0</v>
      </c>
      <c r="O24" s="66"/>
      <c r="P24" s="66">
        <f>' СМП (17-23)'!D24</f>
        <v>0</v>
      </c>
      <c r="Q24" s="66">
        <f>'Гемодиализ (пр.17-23)'!D24</f>
        <v>0</v>
      </c>
      <c r="R24" s="66">
        <f>'Мед.реаб.(АПУ,ДС,КС) 17-23'!D24</f>
        <v>0</v>
      </c>
      <c r="S24" s="66">
        <f t="shared" si="4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66">
        <f>КС!D25</f>
        <v>61799360</v>
      </c>
      <c r="E25" s="66">
        <f>'ДС (пр.17-23)'!D25</f>
        <v>17716154</v>
      </c>
      <c r="F25" s="66">
        <f t="shared" si="5"/>
        <v>167596372</v>
      </c>
      <c r="G25" s="66">
        <f>'АПУ профилактика 17-23'!D26</f>
        <v>51904361</v>
      </c>
      <c r="H25" s="66">
        <f>'АПУ профилактика 17-23'!N26</f>
        <v>8941375</v>
      </c>
      <c r="I25" s="66">
        <f>'АПУ неотл.пом. 17-23'!D25</f>
        <v>10868987</v>
      </c>
      <c r="J25" s="66">
        <f>'АПУ обращения 17-23'!D25</f>
        <v>50385624</v>
      </c>
      <c r="K25" s="66">
        <f>'ОДИ ПГГ Пр.17-23'!D25</f>
        <v>978059</v>
      </c>
      <c r="L25" s="66">
        <f>'ОДИ МЗ РБ 17-23'!D25</f>
        <v>0</v>
      </c>
      <c r="M25" s="87">
        <f>'Тестирование на грипп 13-23'!D25</f>
        <v>0</v>
      </c>
      <c r="N25" s="66">
        <f>'ФАП (17-23)'!D25</f>
        <v>44517966</v>
      </c>
      <c r="O25" s="66"/>
      <c r="P25" s="66">
        <f>' СМП (17-23)'!D25</f>
        <v>0</v>
      </c>
      <c r="Q25" s="66">
        <f>'Гемодиализ (пр.17-23)'!D25</f>
        <v>0</v>
      </c>
      <c r="R25" s="66">
        <f>'Мед.реаб.(АПУ,ДС,КС) 17-23'!D25</f>
        <v>0</v>
      </c>
      <c r="S25" s="66">
        <f t="shared" si="4"/>
        <v>247111886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66">
        <f>КС!D26</f>
        <v>82686518</v>
      </c>
      <c r="E26" s="66">
        <f>'ДС (пр.17-23)'!D26</f>
        <v>24728207</v>
      </c>
      <c r="F26" s="66">
        <f t="shared" si="5"/>
        <v>235664276</v>
      </c>
      <c r="G26" s="66">
        <f>'АПУ профилактика 17-23'!D27</f>
        <v>84369829</v>
      </c>
      <c r="H26" s="66">
        <f>'АПУ профилактика 17-23'!N27</f>
        <v>9066557</v>
      </c>
      <c r="I26" s="66">
        <f>'АПУ неотл.пом. 17-23'!D26</f>
        <v>16986429</v>
      </c>
      <c r="J26" s="66">
        <f>'АПУ обращения 17-23'!D26</f>
        <v>60890183</v>
      </c>
      <c r="K26" s="66">
        <f>'ОДИ ПГГ Пр.17-23'!D26</f>
        <v>713055</v>
      </c>
      <c r="L26" s="66">
        <f>'ОДИ МЗ РБ 17-23'!D26</f>
        <v>0</v>
      </c>
      <c r="M26" s="87">
        <f>'Тестирование на грипп 13-23'!D26</f>
        <v>0</v>
      </c>
      <c r="N26" s="66">
        <f>'ФАП (17-23)'!D26</f>
        <v>63638223</v>
      </c>
      <c r="O26" s="66"/>
      <c r="P26" s="66">
        <f>' СМП (17-23)'!D26</f>
        <v>0</v>
      </c>
      <c r="Q26" s="66">
        <f>'Гемодиализ (пр.17-23)'!D26</f>
        <v>0</v>
      </c>
      <c r="R26" s="66">
        <f>'Мед.реаб.(АПУ,ДС,КС) 17-23'!D26</f>
        <v>0</v>
      </c>
      <c r="S26" s="66">
        <f t="shared" si="4"/>
        <v>343079001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66">
        <f>КС!D27</f>
        <v>135002680</v>
      </c>
      <c r="E27" s="66">
        <f>'ДС (пр.17-23)'!D27</f>
        <v>31806348</v>
      </c>
      <c r="F27" s="66">
        <f t="shared" si="5"/>
        <v>324777589</v>
      </c>
      <c r="G27" s="66">
        <f>'АПУ профилактика 17-23'!D28</f>
        <v>102647551</v>
      </c>
      <c r="H27" s="66">
        <f>'АПУ профилактика 17-23'!N28</f>
        <v>10720648</v>
      </c>
      <c r="I27" s="66">
        <f>'АПУ неотл.пом. 17-23'!D27</f>
        <v>20278583</v>
      </c>
      <c r="J27" s="66">
        <f>'АПУ обращения 17-23'!D27</f>
        <v>111756191</v>
      </c>
      <c r="K27" s="66">
        <f>'ОДИ ПГГ Пр.17-23'!D27</f>
        <v>11036689</v>
      </c>
      <c r="L27" s="66">
        <f>'ОДИ МЗ РБ 17-23'!D27</f>
        <v>0</v>
      </c>
      <c r="M27" s="87">
        <f>'Тестирование на грипп 13-23'!D27</f>
        <v>0</v>
      </c>
      <c r="N27" s="66">
        <f>'ФАП (17-23)'!D27</f>
        <v>68337927</v>
      </c>
      <c r="O27" s="66"/>
      <c r="P27" s="66">
        <f>' СМП (17-23)'!D27</f>
        <v>0</v>
      </c>
      <c r="Q27" s="66">
        <f>'Гемодиализ (пр.17-23)'!D27</f>
        <v>0</v>
      </c>
      <c r="R27" s="66">
        <f>'Мед.реаб.(АПУ,ДС,КС) 17-23'!D27</f>
        <v>0</v>
      </c>
      <c r="S27" s="66">
        <f t="shared" si="4"/>
        <v>491586617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66">
        <f>КС!D28</f>
        <v>618169513</v>
      </c>
      <c r="E28" s="66">
        <f>'ДС (пр.17-23)'!D28</f>
        <v>73325276</v>
      </c>
      <c r="F28" s="66">
        <f t="shared" si="5"/>
        <v>568800949.80704439</v>
      </c>
      <c r="G28" s="66">
        <f>'АПУ профилактика 17-23'!D29</f>
        <v>209061740</v>
      </c>
      <c r="H28" s="66">
        <f>'АПУ профилактика 17-23'!N29</f>
        <v>18320184</v>
      </c>
      <c r="I28" s="66">
        <f>'АПУ неотл.пом. 17-23'!D28</f>
        <v>31566855</v>
      </c>
      <c r="J28" s="66">
        <f>'АПУ обращения 17-23'!D28</f>
        <v>200431955.80704442</v>
      </c>
      <c r="K28" s="66">
        <f>'ОДИ ПГГ Пр.17-23'!D28</f>
        <v>50560127</v>
      </c>
      <c r="L28" s="66">
        <f>'ОДИ МЗ РБ 17-23'!D28</f>
        <v>2154800</v>
      </c>
      <c r="M28" s="87">
        <f>'Тестирование на грипп 13-23'!D28</f>
        <v>11022810</v>
      </c>
      <c r="N28" s="66">
        <f>'ФАП (17-23)'!D28</f>
        <v>45682478</v>
      </c>
      <c r="O28" s="69"/>
      <c r="P28" s="66">
        <f>' СМП (17-23)'!D28</f>
        <v>221610518</v>
      </c>
      <c r="Q28" s="66">
        <f>'Гемодиализ (пр.17-23)'!D28</f>
        <v>0</v>
      </c>
      <c r="R28" s="66">
        <f>'Мед.реаб.(АПУ,ДС,КС) 17-23'!D28</f>
        <v>37644366</v>
      </c>
      <c r="S28" s="66">
        <f t="shared" si="4"/>
        <v>1519550622.8070445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66">
        <f>КС!D29</f>
        <v>32076185</v>
      </c>
      <c r="E29" s="66">
        <f>'ДС (пр.17-23)'!D29</f>
        <v>10795567</v>
      </c>
      <c r="F29" s="66">
        <f t="shared" si="5"/>
        <v>114585566</v>
      </c>
      <c r="G29" s="66">
        <f>'АПУ профилактика 17-23'!D30</f>
        <v>32901183</v>
      </c>
      <c r="H29" s="66">
        <f>'АПУ профилактика 17-23'!N30</f>
        <v>4696437</v>
      </c>
      <c r="I29" s="66">
        <f>'АПУ неотл.пом. 17-23'!D29</f>
        <v>6923919</v>
      </c>
      <c r="J29" s="66">
        <f>'АПУ обращения 17-23'!D29</f>
        <v>37734719</v>
      </c>
      <c r="K29" s="66">
        <f>'ОДИ ПГГ Пр.17-23'!D29</f>
        <v>590219</v>
      </c>
      <c r="L29" s="66">
        <f>'ОДИ МЗ РБ 17-23'!D29</f>
        <v>0</v>
      </c>
      <c r="M29" s="87">
        <f>'Тестирование на грипп 13-23'!D29</f>
        <v>0</v>
      </c>
      <c r="N29" s="66">
        <f>'ФАП (17-23)'!D29</f>
        <v>31739089</v>
      </c>
      <c r="O29" s="66"/>
      <c r="P29" s="66">
        <f>' СМП (17-23)'!D29</f>
        <v>0</v>
      </c>
      <c r="Q29" s="66">
        <f>'Гемодиализ (пр.17-23)'!D29</f>
        <v>0</v>
      </c>
      <c r="R29" s="66">
        <f>'Мед.реаб.(АПУ,ДС,КС) 17-23'!D29</f>
        <v>0</v>
      </c>
      <c r="S29" s="66">
        <f t="shared" si="4"/>
        <v>157457318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66">
        <f>КС!D30</f>
        <v>31216164</v>
      </c>
      <c r="E30" s="66">
        <f>'ДС (пр.17-23)'!D30</f>
        <v>8330324</v>
      </c>
      <c r="F30" s="66">
        <f t="shared" si="5"/>
        <v>84065593</v>
      </c>
      <c r="G30" s="66">
        <f>'АПУ профилактика 17-23'!D31</f>
        <v>24678049</v>
      </c>
      <c r="H30" s="66">
        <f>'АПУ профилактика 17-23'!N31</f>
        <v>6399757</v>
      </c>
      <c r="I30" s="66">
        <f>'АПУ неотл.пом. 17-23'!D30</f>
        <v>5335320</v>
      </c>
      <c r="J30" s="66">
        <f>'АПУ обращения 17-23'!D30</f>
        <v>21513023</v>
      </c>
      <c r="K30" s="66">
        <f>'ОДИ ПГГ Пр.17-23'!D30</f>
        <v>305718</v>
      </c>
      <c r="L30" s="66">
        <f>'ОДИ МЗ РБ 17-23'!D30</f>
        <v>0</v>
      </c>
      <c r="M30" s="87">
        <f>'Тестирование на грипп 13-23'!D30</f>
        <v>0</v>
      </c>
      <c r="N30" s="66">
        <f>'ФАП (17-23)'!D30</f>
        <v>25833726</v>
      </c>
      <c r="O30" s="66"/>
      <c r="P30" s="66">
        <f>' СМП (17-23)'!D30</f>
        <v>0</v>
      </c>
      <c r="Q30" s="66">
        <f>'Гемодиализ (пр.17-23)'!D30</f>
        <v>0</v>
      </c>
      <c r="R30" s="66">
        <f>'Мед.реаб.(АПУ,ДС,КС) 17-23'!D30</f>
        <v>0</v>
      </c>
      <c r="S30" s="66">
        <f t="shared" si="4"/>
        <v>123612081</v>
      </c>
    </row>
    <row r="31" spans="1:19" x14ac:dyDescent="0.2">
      <c r="A31" s="25">
        <v>21</v>
      </c>
      <c r="B31" s="12" t="s">
        <v>81</v>
      </c>
      <c r="C31" s="10" t="s">
        <v>82</v>
      </c>
      <c r="D31" s="66">
        <f>КС!D31</f>
        <v>209057322</v>
      </c>
      <c r="E31" s="66">
        <f>'ДС (пр.17-23)'!D31</f>
        <v>42365899</v>
      </c>
      <c r="F31" s="66">
        <f t="shared" si="5"/>
        <v>405794422</v>
      </c>
      <c r="G31" s="66">
        <f>'АПУ профилактика 17-23'!D32</f>
        <v>131246884</v>
      </c>
      <c r="H31" s="66">
        <f>'АПУ профилактика 17-23'!N32</f>
        <v>24755104</v>
      </c>
      <c r="I31" s="66">
        <f>'АПУ неотл.пом. 17-23'!D31</f>
        <v>24762923</v>
      </c>
      <c r="J31" s="66">
        <f>'АПУ обращения 17-23'!D31</f>
        <v>157087174</v>
      </c>
      <c r="K31" s="66">
        <f>'ОДИ ПГГ Пр.17-23'!D31</f>
        <v>7564682</v>
      </c>
      <c r="L31" s="66">
        <f>'ОДИ МЗ РБ 17-23'!D31</f>
        <v>0</v>
      </c>
      <c r="M31" s="87">
        <f>'Тестирование на грипп 13-23'!D31</f>
        <v>0</v>
      </c>
      <c r="N31" s="66">
        <f>'ФАП (17-23)'!D31</f>
        <v>60377655</v>
      </c>
      <c r="O31" s="70"/>
      <c r="P31" s="66">
        <f>' СМП (17-23)'!D31</f>
        <v>0</v>
      </c>
      <c r="Q31" s="66">
        <f>'Гемодиализ (пр.17-23)'!D31</f>
        <v>0</v>
      </c>
      <c r="R31" s="66">
        <f>'Мед.реаб.(АПУ,ДС,КС) 17-23'!D31</f>
        <v>14417315</v>
      </c>
      <c r="S31" s="66">
        <f t="shared" si="4"/>
        <v>671634958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66">
        <f>КС!D32</f>
        <v>374915934</v>
      </c>
      <c r="E32" s="66">
        <f>'ДС (пр.17-23)'!D32</f>
        <v>40547035</v>
      </c>
      <c r="F32" s="66">
        <f t="shared" si="5"/>
        <v>336453474</v>
      </c>
      <c r="G32" s="66">
        <f>'АПУ профилактика 17-23'!D33</f>
        <v>121366309</v>
      </c>
      <c r="H32" s="66">
        <f>'АПУ профилактика 17-23'!N33</f>
        <v>24898571</v>
      </c>
      <c r="I32" s="66">
        <f>'АПУ неотл.пом. 17-23'!D32</f>
        <v>23967142</v>
      </c>
      <c r="J32" s="66">
        <f>'АПУ обращения 17-23'!D32</f>
        <v>121842298</v>
      </c>
      <c r="K32" s="66">
        <f>'ОДИ ПГГ Пр.17-23'!D32</f>
        <v>33914947</v>
      </c>
      <c r="L32" s="66">
        <f>'ОДИ МЗ РБ 17-23'!D32</f>
        <v>2089500</v>
      </c>
      <c r="M32" s="87">
        <f>'Тестирование на грипп 13-23'!D32</f>
        <v>7083154</v>
      </c>
      <c r="N32" s="66">
        <f>'ФАП (17-23)'!D32</f>
        <v>1291553</v>
      </c>
      <c r="O32" s="69"/>
      <c r="P32" s="66">
        <f>' СМП (17-23)'!D32</f>
        <v>151918545</v>
      </c>
      <c r="Q32" s="66">
        <f>'Гемодиализ (пр.17-23)'!D32</f>
        <v>0</v>
      </c>
      <c r="R32" s="66">
        <f>'Мед.реаб.(АПУ,ДС,КС) 17-23'!D32</f>
        <v>5075498</v>
      </c>
      <c r="S32" s="66">
        <f t="shared" si="4"/>
        <v>908910486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66">
        <f>КС!D33</f>
        <v>0</v>
      </c>
      <c r="E33" s="66">
        <f>'ДС (пр.17-23)'!D33</f>
        <v>8996064</v>
      </c>
      <c r="F33" s="66">
        <f t="shared" si="5"/>
        <v>119518845</v>
      </c>
      <c r="G33" s="66">
        <f>'АПУ профилактика 17-23'!D34</f>
        <v>49432166</v>
      </c>
      <c r="H33" s="66">
        <f>'АПУ профилактика 17-23'!N34</f>
        <v>5365708</v>
      </c>
      <c r="I33" s="66">
        <f>'АПУ неотл.пом. 17-23'!D33</f>
        <v>9927695</v>
      </c>
      <c r="J33" s="66">
        <f>'АПУ обращения 17-23'!D33</f>
        <v>53741240</v>
      </c>
      <c r="K33" s="66">
        <f>'ОДИ ПГГ Пр.17-23'!D33</f>
        <v>1052036</v>
      </c>
      <c r="L33" s="66">
        <f>'ОДИ МЗ РБ 17-23'!D33</f>
        <v>0</v>
      </c>
      <c r="M33" s="87">
        <f>'Тестирование на грипп 13-23'!D33</f>
        <v>0</v>
      </c>
      <c r="N33" s="66">
        <f>'ФАП (17-23)'!D33</f>
        <v>0</v>
      </c>
      <c r="O33" s="69"/>
      <c r="P33" s="66">
        <f>' СМП (17-23)'!D33</f>
        <v>24336488</v>
      </c>
      <c r="Q33" s="66">
        <f>'Гемодиализ (пр.17-23)'!D33</f>
        <v>0</v>
      </c>
      <c r="R33" s="66">
        <f>'Мед.реаб.(АПУ,ДС,КС) 17-23'!D33</f>
        <v>0</v>
      </c>
      <c r="S33" s="66">
        <f t="shared" si="4"/>
        <v>152851397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>КС!D34</f>
        <v>0</v>
      </c>
      <c r="E34" s="66">
        <f>'ДС (пр.17-23)'!D34</f>
        <v>0</v>
      </c>
      <c r="F34" s="66">
        <f t="shared" si="5"/>
        <v>11938118</v>
      </c>
      <c r="G34" s="66">
        <f>'АПУ профилактика 17-23'!D35</f>
        <v>0</v>
      </c>
      <c r="H34" s="66">
        <f>'АПУ профилактика 17-23'!N35</f>
        <v>0</v>
      </c>
      <c r="I34" s="66">
        <f>'АПУ неотл.пом. 17-23'!D34</f>
        <v>0</v>
      </c>
      <c r="J34" s="66">
        <f>'АПУ обращения 17-23'!D34</f>
        <v>0</v>
      </c>
      <c r="K34" s="66">
        <f>'ОДИ ПГГ Пр.17-23'!D34</f>
        <v>11938118</v>
      </c>
      <c r="L34" s="66">
        <f>'ОДИ МЗ РБ 17-23'!D34</f>
        <v>0</v>
      </c>
      <c r="M34" s="87">
        <f>'Тестирование на грипп 13-23'!D34</f>
        <v>0</v>
      </c>
      <c r="N34" s="66">
        <f>'ФАП (17-23)'!D34</f>
        <v>0</v>
      </c>
      <c r="O34" s="66"/>
      <c r="P34" s="66">
        <f>' СМП (17-23)'!D34</f>
        <v>0</v>
      </c>
      <c r="Q34" s="66">
        <f>'Гемодиализ (пр.17-23)'!D34</f>
        <v>0</v>
      </c>
      <c r="R34" s="66">
        <f>'Мед.реаб.(АПУ,ДС,КС) 17-23'!D34</f>
        <v>0</v>
      </c>
      <c r="S34" s="66">
        <f t="shared" si="4"/>
        <v>11938118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66">
        <f>КС!D35</f>
        <v>0</v>
      </c>
      <c r="E35" s="66">
        <f>'ДС (пр.17-23)'!D35</f>
        <v>0</v>
      </c>
      <c r="F35" s="66">
        <f t="shared" si="5"/>
        <v>0</v>
      </c>
      <c r="G35" s="66">
        <f>'АПУ профилактика 17-23'!D36</f>
        <v>0</v>
      </c>
      <c r="H35" s="66">
        <f>'АПУ профилактика 17-23'!N36</f>
        <v>0</v>
      </c>
      <c r="I35" s="66">
        <f>'АПУ неотл.пом. 17-23'!D35</f>
        <v>0</v>
      </c>
      <c r="J35" s="66">
        <f>'АПУ обращения 17-23'!D35</f>
        <v>0</v>
      </c>
      <c r="K35" s="66">
        <f>'ОДИ ПГГ Пр.17-23'!D35</f>
        <v>0</v>
      </c>
      <c r="L35" s="66">
        <f>'ОДИ МЗ РБ 17-23'!D35</f>
        <v>0</v>
      </c>
      <c r="M35" s="87">
        <f>'Тестирование на грипп 13-23'!D35</f>
        <v>0</v>
      </c>
      <c r="N35" s="66">
        <f>'ФАП (17-23)'!D35</f>
        <v>0</v>
      </c>
      <c r="O35" s="66"/>
      <c r="P35" s="66">
        <f>' СМП (17-23)'!D35</f>
        <v>0</v>
      </c>
      <c r="Q35" s="66">
        <f>'Гемодиализ (пр.17-23)'!D35</f>
        <v>0</v>
      </c>
      <c r="R35" s="66">
        <f>'Мед.реаб.(АПУ,ДС,КС) 17-23'!D35</f>
        <v>19406618</v>
      </c>
      <c r="S35" s="66">
        <f t="shared" si="4"/>
        <v>19406618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66">
        <f>КС!D36</f>
        <v>1301488773</v>
      </c>
      <c r="E36" s="66">
        <f>'ДС (пр.17-23)'!D36</f>
        <v>111422099</v>
      </c>
      <c r="F36" s="66">
        <f t="shared" si="5"/>
        <v>937771383.46382952</v>
      </c>
      <c r="G36" s="66">
        <f>'АПУ профилактика 17-23'!D37</f>
        <v>368673424</v>
      </c>
      <c r="H36" s="66">
        <f>'АПУ профилактика 17-23'!N37</f>
        <v>66550155</v>
      </c>
      <c r="I36" s="66">
        <f>'АПУ неотл.пом. 17-23'!D36</f>
        <v>53952111</v>
      </c>
      <c r="J36" s="66">
        <f>'АПУ обращения 17-23'!D36</f>
        <v>328684322.46382958</v>
      </c>
      <c r="K36" s="66">
        <f>'ОДИ ПГГ Пр.17-23'!D36</f>
        <v>68125549</v>
      </c>
      <c r="L36" s="66">
        <f>'ОДИ МЗ РБ 17-23'!D36</f>
        <v>3644016</v>
      </c>
      <c r="M36" s="87">
        <f>'Тестирование на грипп 13-23'!D36</f>
        <v>13514079</v>
      </c>
      <c r="N36" s="66">
        <f>'ФАП (17-23)'!D36</f>
        <v>34627727</v>
      </c>
      <c r="O36" s="66"/>
      <c r="P36" s="66">
        <f>' СМП (17-23)'!D36</f>
        <v>0</v>
      </c>
      <c r="Q36" s="66">
        <f>'Гемодиализ (пр.17-23)'!D36</f>
        <v>1521957</v>
      </c>
      <c r="R36" s="66">
        <f>'Мед.реаб.(АПУ,ДС,КС) 17-23'!D36</f>
        <v>32605138</v>
      </c>
      <c r="S36" s="66">
        <f t="shared" si="4"/>
        <v>2384809350.4638295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66">
        <f>КС!D37</f>
        <v>176916206</v>
      </c>
      <c r="E37" s="66">
        <f>'ДС (пр.17-23)'!D37</f>
        <v>37013998</v>
      </c>
      <c r="F37" s="66">
        <f t="shared" si="5"/>
        <v>269605736</v>
      </c>
      <c r="G37" s="66">
        <f>'АПУ профилактика 17-23'!D38</f>
        <v>103283082</v>
      </c>
      <c r="H37" s="66">
        <f>'АПУ профилактика 17-23'!N38</f>
        <v>11427016</v>
      </c>
      <c r="I37" s="66">
        <f>'АПУ неотл.пом. 17-23'!D37</f>
        <v>19587029</v>
      </c>
      <c r="J37" s="66">
        <f>'АПУ обращения 17-23'!D37</f>
        <v>86285260</v>
      </c>
      <c r="K37" s="66">
        <f>'ОДИ ПГГ Пр.17-23'!D37</f>
        <v>22821488</v>
      </c>
      <c r="L37" s="66">
        <f>'ОДИ МЗ РБ 17-23'!D37</f>
        <v>1916073</v>
      </c>
      <c r="M37" s="87">
        <f>'Тестирование на грипп 13-23'!D37</f>
        <v>221598</v>
      </c>
      <c r="N37" s="66">
        <f>'ФАП (17-23)'!D37</f>
        <v>24064190</v>
      </c>
      <c r="O37" s="66"/>
      <c r="P37" s="66">
        <f>' СМП (17-23)'!D37</f>
        <v>0</v>
      </c>
      <c r="Q37" s="66">
        <f>'Гемодиализ (пр.17-23)'!D37</f>
        <v>757700</v>
      </c>
      <c r="R37" s="66">
        <f>'Мед.реаб.(АПУ,ДС,КС) 17-23'!D37</f>
        <v>0</v>
      </c>
      <c r="S37" s="66">
        <f t="shared" si="4"/>
        <v>484293640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>КС!D38</f>
        <v>98700214</v>
      </c>
      <c r="E38" s="66">
        <f>'ДС (пр.17-23)'!D38</f>
        <v>31879772</v>
      </c>
      <c r="F38" s="66">
        <f t="shared" si="5"/>
        <v>204393295.05368567</v>
      </c>
      <c r="G38" s="66">
        <f>'АПУ профилактика 17-23'!D39</f>
        <v>125028256</v>
      </c>
      <c r="H38" s="66">
        <f>'АПУ профилактика 17-23'!N39</f>
        <v>0</v>
      </c>
      <c r="I38" s="66">
        <f>'АПУ неотл.пом. 17-23'!D38</f>
        <v>19690997</v>
      </c>
      <c r="J38" s="66">
        <f>'АПУ обращения 17-23'!D38</f>
        <v>56238142.053685673</v>
      </c>
      <c r="K38" s="66">
        <f>'ОДИ ПГГ Пр.17-23'!D38</f>
        <v>3435900</v>
      </c>
      <c r="L38" s="66">
        <f>'ОДИ МЗ РБ 17-23'!D38</f>
        <v>0</v>
      </c>
      <c r="M38" s="87">
        <f>'Тестирование на грипп 13-23'!D38</f>
        <v>0</v>
      </c>
      <c r="N38" s="66">
        <f>'ФАП (17-23)'!D38</f>
        <v>0</v>
      </c>
      <c r="O38" s="66"/>
      <c r="P38" s="66">
        <f>' СМП (17-23)'!D38</f>
        <v>0</v>
      </c>
      <c r="Q38" s="66">
        <f>'Гемодиализ (пр.17-23)'!D38</f>
        <v>0</v>
      </c>
      <c r="R38" s="66">
        <f>'Мед.реаб.(АПУ,ДС,КС) 17-23'!D38</f>
        <v>31567202</v>
      </c>
      <c r="S38" s="66">
        <f t="shared" si="4"/>
        <v>366540483.05368567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66">
        <f>КС!D39</f>
        <v>0</v>
      </c>
      <c r="E39" s="66">
        <f>'ДС (пр.17-23)'!D39</f>
        <v>0</v>
      </c>
      <c r="F39" s="66">
        <f t="shared" si="5"/>
        <v>145798513</v>
      </c>
      <c r="G39" s="66">
        <f>'АПУ профилактика 17-23'!D40</f>
        <v>8303555</v>
      </c>
      <c r="H39" s="66">
        <f>'АПУ профилактика 17-23'!N40</f>
        <v>0</v>
      </c>
      <c r="I39" s="66">
        <f>'АПУ неотл.пом. 17-23'!D39</f>
        <v>7883150</v>
      </c>
      <c r="J39" s="66">
        <f>'АПУ обращения 17-23'!D39</f>
        <v>129611808</v>
      </c>
      <c r="K39" s="66">
        <f>'ОДИ ПГГ Пр.17-23'!D39</f>
        <v>0</v>
      </c>
      <c r="L39" s="66">
        <f>'ОДИ МЗ РБ 17-23'!D39</f>
        <v>0</v>
      </c>
      <c r="M39" s="87">
        <f>'Тестирование на грипп 13-23'!D39</f>
        <v>0</v>
      </c>
      <c r="N39" s="66">
        <f>'ФАП (17-23)'!D39</f>
        <v>0</v>
      </c>
      <c r="O39" s="66"/>
      <c r="P39" s="66">
        <f>' СМП (17-23)'!D39</f>
        <v>0</v>
      </c>
      <c r="Q39" s="66">
        <f>'Гемодиализ (пр.17-23)'!D39</f>
        <v>0</v>
      </c>
      <c r="R39" s="66">
        <f>'Мед.реаб.(АПУ,ДС,КС) 17-23'!D39</f>
        <v>0</v>
      </c>
      <c r="S39" s="66">
        <f t="shared" si="4"/>
        <v>145798513</v>
      </c>
    </row>
    <row r="40" spans="1:19" s="22" customFormat="1" x14ac:dyDescent="0.2">
      <c r="A40" s="25">
        <v>30</v>
      </c>
      <c r="B40" s="23" t="s">
        <v>98</v>
      </c>
      <c r="C40" s="63" t="s">
        <v>292</v>
      </c>
      <c r="D40" s="66">
        <f>КС!D40</f>
        <v>0</v>
      </c>
      <c r="E40" s="66">
        <f>'ДС (пр.17-23)'!D40</f>
        <v>0</v>
      </c>
      <c r="F40" s="66">
        <f t="shared" si="5"/>
        <v>0</v>
      </c>
      <c r="G40" s="66">
        <f>'АПУ профилактика 17-23'!D41</f>
        <v>0</v>
      </c>
      <c r="H40" s="66">
        <f>'АПУ профилактика 17-23'!N41</f>
        <v>0</v>
      </c>
      <c r="I40" s="66">
        <f>'АПУ неотл.пом. 17-23'!D40</f>
        <v>0</v>
      </c>
      <c r="J40" s="66">
        <f>'АПУ обращения 17-23'!D40</f>
        <v>0</v>
      </c>
      <c r="K40" s="66">
        <f>'ОДИ ПГГ Пр.17-23'!D40</f>
        <v>0</v>
      </c>
      <c r="L40" s="66">
        <f>'ОДИ МЗ РБ 17-23'!D40</f>
        <v>0</v>
      </c>
      <c r="M40" s="87">
        <f>'Тестирование на грипп 13-23'!D40</f>
        <v>0</v>
      </c>
      <c r="N40" s="66">
        <f>'ФАП (17-23)'!D40</f>
        <v>0</v>
      </c>
      <c r="O40" s="69"/>
      <c r="P40" s="66">
        <f>' СМП (17-23)'!D40</f>
        <v>661753849</v>
      </c>
      <c r="Q40" s="66">
        <f>'Гемодиализ (пр.17-23)'!D40</f>
        <v>0</v>
      </c>
      <c r="R40" s="66">
        <f>'Мед.реаб.(АПУ,ДС,КС) 17-23'!D40</f>
        <v>0</v>
      </c>
      <c r="S40" s="66">
        <f t="shared" si="4"/>
        <v>661753849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66">
        <f>КС!D41</f>
        <v>0</v>
      </c>
      <c r="E41" s="66">
        <f>'ДС (пр.17-23)'!D41</f>
        <v>5111259</v>
      </c>
      <c r="F41" s="66">
        <f t="shared" si="5"/>
        <v>33086413</v>
      </c>
      <c r="G41" s="66">
        <f>'АПУ профилактика 17-23'!D42</f>
        <v>12520503</v>
      </c>
      <c r="H41" s="66">
        <f>'АПУ профилактика 17-23'!N42</f>
        <v>219420</v>
      </c>
      <c r="I41" s="66">
        <f>'АПУ неотл.пом. 17-23'!D41</f>
        <v>2562518</v>
      </c>
      <c r="J41" s="66">
        <f>'АПУ обращения 17-23'!D41</f>
        <v>17012444</v>
      </c>
      <c r="K41" s="66">
        <f>'ОДИ ПГГ Пр.17-23'!D41</f>
        <v>771528</v>
      </c>
      <c r="L41" s="66">
        <f>'ОДИ МЗ РБ 17-23'!D41</f>
        <v>0</v>
      </c>
      <c r="M41" s="87">
        <f>'Тестирование на грипп 13-23'!D41</f>
        <v>0</v>
      </c>
      <c r="N41" s="66">
        <f>'ФАП (17-23)'!D41</f>
        <v>0</v>
      </c>
      <c r="O41" s="69"/>
      <c r="P41" s="66">
        <f>' СМП (17-23)'!D41</f>
        <v>0</v>
      </c>
      <c r="Q41" s="66">
        <f>'Гемодиализ (пр.17-23)'!D41</f>
        <v>0</v>
      </c>
      <c r="R41" s="66">
        <f>'Мед.реаб.(АПУ,ДС,КС) 17-23'!D41</f>
        <v>0</v>
      </c>
      <c r="S41" s="66">
        <f t="shared" si="4"/>
        <v>38197672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66">
        <f>КС!D42</f>
        <v>490089978</v>
      </c>
      <c r="E42" s="66">
        <f>'ДС (пр.17-23)'!D42</f>
        <v>54425452</v>
      </c>
      <c r="F42" s="66">
        <f t="shared" si="5"/>
        <v>469607985.38954878</v>
      </c>
      <c r="G42" s="66">
        <f>'АПУ профилактика 17-23'!D43</f>
        <v>165468932</v>
      </c>
      <c r="H42" s="66">
        <f>'АПУ профилактика 17-23'!N43</f>
        <v>25604654</v>
      </c>
      <c r="I42" s="66">
        <f>'АПУ неотл.пом. 17-23'!D42</f>
        <v>31122180</v>
      </c>
      <c r="J42" s="66">
        <f>'АПУ обращения 17-23'!D42</f>
        <v>161196974.38954875</v>
      </c>
      <c r="K42" s="66">
        <f>'ОДИ ПГГ Пр.17-23'!D42</f>
        <v>27337216</v>
      </c>
      <c r="L42" s="66">
        <f>'ОДИ МЗ РБ 17-23'!D42</f>
        <v>1552590</v>
      </c>
      <c r="M42" s="87">
        <f>'Тестирование на грипп 13-23'!D42</f>
        <v>10570474</v>
      </c>
      <c r="N42" s="66">
        <f>'ФАП (17-23)'!D42</f>
        <v>46754965</v>
      </c>
      <c r="O42" s="69"/>
      <c r="P42" s="66">
        <f>' СМП (17-23)'!D42</f>
        <v>222534047</v>
      </c>
      <c r="Q42" s="66">
        <f>'Гемодиализ (пр.17-23)'!D42</f>
        <v>0</v>
      </c>
      <c r="R42" s="66">
        <f>'Мед.реаб.(АПУ,ДС,КС) 17-23'!D42</f>
        <v>13710971</v>
      </c>
      <c r="S42" s="66">
        <f t="shared" si="4"/>
        <v>1250368433.3895488</v>
      </c>
    </row>
    <row r="43" spans="1:19" x14ac:dyDescent="0.2">
      <c r="A43" s="25">
        <v>33</v>
      </c>
      <c r="B43" s="12" t="s">
        <v>101</v>
      </c>
      <c r="C43" s="10" t="s">
        <v>39</v>
      </c>
      <c r="D43" s="66">
        <f>КС!D43</f>
        <v>552538696</v>
      </c>
      <c r="E43" s="66">
        <f>'ДС (пр.17-23)'!D43</f>
        <v>71640054</v>
      </c>
      <c r="F43" s="66">
        <f t="shared" si="5"/>
        <v>620934243</v>
      </c>
      <c r="G43" s="66">
        <f>'АПУ профилактика 17-23'!D44</f>
        <v>244127905</v>
      </c>
      <c r="H43" s="66">
        <f>'АПУ профилактика 17-23'!N44</f>
        <v>36712101</v>
      </c>
      <c r="I43" s="66">
        <f>'АПУ неотл.пом. 17-23'!D43</f>
        <v>45090953</v>
      </c>
      <c r="J43" s="66">
        <f>'АПУ обращения 17-23'!D43</f>
        <v>252289953</v>
      </c>
      <c r="K43" s="66">
        <f>'ОДИ ПГГ Пр.17-23'!D43</f>
        <v>34868123</v>
      </c>
      <c r="L43" s="66">
        <f>'ОДИ МЗ РБ 17-23'!D43</f>
        <v>2326950</v>
      </c>
      <c r="M43" s="87">
        <f>'Тестирование на грипп 13-23'!D43</f>
        <v>5518258</v>
      </c>
      <c r="N43" s="66">
        <f>'ФАП (17-23)'!D43</f>
        <v>0</v>
      </c>
      <c r="O43" s="70"/>
      <c r="P43" s="66">
        <f>' СМП (17-23)'!D43</f>
        <v>0</v>
      </c>
      <c r="Q43" s="66">
        <f>'Гемодиализ (пр.17-23)'!D43</f>
        <v>0</v>
      </c>
      <c r="R43" s="66">
        <f>'Мед.реаб.(АПУ,ДС,КС) 17-23'!D43</f>
        <v>8902990</v>
      </c>
      <c r="S43" s="66">
        <f t="shared" ref="S43:S74" si="6">D43+E43+F43+P43+Q43+R43</f>
        <v>1254015983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66">
        <f>КС!D44</f>
        <v>54335465</v>
      </c>
      <c r="E44" s="66">
        <f>'ДС (пр.17-23)'!D44</f>
        <v>14821224</v>
      </c>
      <c r="F44" s="66">
        <f t="shared" si="5"/>
        <v>157971829</v>
      </c>
      <c r="G44" s="66">
        <f>'АПУ профилактика 17-23'!D45</f>
        <v>45885279</v>
      </c>
      <c r="H44" s="66">
        <f>'АПУ профилактика 17-23'!N45</f>
        <v>6014365</v>
      </c>
      <c r="I44" s="66">
        <f>'АПУ неотл.пом. 17-23'!D44</f>
        <v>9926047</v>
      </c>
      <c r="J44" s="66">
        <f>'АПУ обращения 17-23'!D44</f>
        <v>46575805</v>
      </c>
      <c r="K44" s="66">
        <f>'ОДИ ПГГ Пр.17-23'!D44</f>
        <v>687196</v>
      </c>
      <c r="L44" s="66">
        <f>'ОДИ МЗ РБ 17-23'!D44</f>
        <v>0</v>
      </c>
      <c r="M44" s="87">
        <f>'Тестирование на грипп 13-23'!D44</f>
        <v>0</v>
      </c>
      <c r="N44" s="66">
        <f>'ФАП (17-23)'!D44</f>
        <v>48883137</v>
      </c>
      <c r="O44" s="66"/>
      <c r="P44" s="66">
        <f>' СМП (17-23)'!D44</f>
        <v>0</v>
      </c>
      <c r="Q44" s="66">
        <f>'Гемодиализ (пр.17-23)'!D44</f>
        <v>0</v>
      </c>
      <c r="R44" s="66">
        <f>'Мед.реаб.(АПУ,ДС,КС) 17-23'!D44</f>
        <v>0</v>
      </c>
      <c r="S44" s="66">
        <f t="shared" si="6"/>
        <v>227128518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66">
        <f>КС!D45</f>
        <v>374295970</v>
      </c>
      <c r="E45" s="66">
        <f>'ДС (пр.17-23)'!D45</f>
        <v>50960586</v>
      </c>
      <c r="F45" s="66">
        <f t="shared" si="5"/>
        <v>429570663</v>
      </c>
      <c r="G45" s="66">
        <f>'АПУ профилактика 17-23'!D46</f>
        <v>155816071</v>
      </c>
      <c r="H45" s="66">
        <f>'АПУ профилактика 17-23'!N46</f>
        <v>22783135</v>
      </c>
      <c r="I45" s="66">
        <f>'АПУ неотл.пом. 17-23'!D45</f>
        <v>31034055</v>
      </c>
      <c r="J45" s="66">
        <f>'АПУ обращения 17-23'!D45</f>
        <v>163467017</v>
      </c>
      <c r="K45" s="66">
        <f>'ОДИ ПГГ Пр.17-23'!D45</f>
        <v>13656461</v>
      </c>
      <c r="L45" s="66">
        <f>'ОДИ МЗ РБ 17-23'!D45</f>
        <v>0</v>
      </c>
      <c r="M45" s="87">
        <f>'Тестирование на грипп 13-23'!D45</f>
        <v>0</v>
      </c>
      <c r="N45" s="66">
        <f>'ФАП (17-23)'!D45</f>
        <v>42813924</v>
      </c>
      <c r="O45" s="66"/>
      <c r="P45" s="66">
        <f>' СМП (17-23)'!D45</f>
        <v>0</v>
      </c>
      <c r="Q45" s="66">
        <f>'Гемодиализ (пр.17-23)'!D45</f>
        <v>0</v>
      </c>
      <c r="R45" s="66">
        <f>'Мед.реаб.(АПУ,ДС,КС) 17-23'!D45</f>
        <v>13862198</v>
      </c>
      <c r="S45" s="66">
        <f t="shared" si="6"/>
        <v>868689417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66">
        <f>КС!D46</f>
        <v>66183928</v>
      </c>
      <c r="E46" s="66">
        <f>'ДС (пр.17-23)'!D46</f>
        <v>18694023</v>
      </c>
      <c r="F46" s="66">
        <f t="shared" si="5"/>
        <v>195594197</v>
      </c>
      <c r="G46" s="66">
        <f>'АПУ профилактика 17-23'!D47</f>
        <v>60125903</v>
      </c>
      <c r="H46" s="66">
        <f>'АПУ профилактика 17-23'!N47</f>
        <v>9495552</v>
      </c>
      <c r="I46" s="66">
        <f>'АПУ неотл.пом. 17-23'!D46</f>
        <v>11680256</v>
      </c>
      <c r="J46" s="66">
        <f>'АПУ обращения 17-23'!D46</f>
        <v>66392669</v>
      </c>
      <c r="K46" s="66">
        <f>'ОДИ ПГГ Пр.17-23'!D46</f>
        <v>2298606</v>
      </c>
      <c r="L46" s="66">
        <f>'ОДИ МЗ РБ 17-23'!D46</f>
        <v>0</v>
      </c>
      <c r="M46" s="87">
        <f>'Тестирование на грипп 13-23'!D46</f>
        <v>0</v>
      </c>
      <c r="N46" s="66">
        <f>'ФАП (17-23)'!D46</f>
        <v>45601211</v>
      </c>
      <c r="O46" s="66"/>
      <c r="P46" s="66">
        <f>' СМП (17-23)'!D46</f>
        <v>0</v>
      </c>
      <c r="Q46" s="66">
        <f>'Гемодиализ (пр.17-23)'!D46</f>
        <v>0</v>
      </c>
      <c r="R46" s="66">
        <f>'Мед.реаб.(АПУ,ДС,КС) 17-23'!D46</f>
        <v>0</v>
      </c>
      <c r="S46" s="66">
        <f t="shared" si="6"/>
        <v>280472148</v>
      </c>
    </row>
    <row r="47" spans="1:19" x14ac:dyDescent="0.2">
      <c r="A47" s="25">
        <v>37</v>
      </c>
      <c r="B47" s="12" t="s">
        <v>105</v>
      </c>
      <c r="C47" s="10" t="s">
        <v>237</v>
      </c>
      <c r="D47" s="66">
        <f>КС!D47</f>
        <v>235039920</v>
      </c>
      <c r="E47" s="66">
        <f>'ДС (пр.17-23)'!D47</f>
        <v>52303109</v>
      </c>
      <c r="F47" s="66">
        <f t="shared" si="5"/>
        <v>434530117</v>
      </c>
      <c r="G47" s="66">
        <f>'АПУ профилактика 17-23'!D48</f>
        <v>146372349</v>
      </c>
      <c r="H47" s="66">
        <f>'АПУ профилактика 17-23'!N48</f>
        <v>43155460</v>
      </c>
      <c r="I47" s="66">
        <f>'АПУ неотл.пом. 17-23'!D47</f>
        <v>33418261</v>
      </c>
      <c r="J47" s="66">
        <f>'АПУ обращения 17-23'!D47</f>
        <v>137796195</v>
      </c>
      <c r="K47" s="66">
        <f>'ОДИ ПГГ Пр.17-23'!D47</f>
        <v>20014200</v>
      </c>
      <c r="L47" s="66">
        <f>'ОДИ МЗ РБ 17-23'!D47</f>
        <v>0</v>
      </c>
      <c r="M47" s="87">
        <f>'Тестирование на грипп 13-23'!D47</f>
        <v>0</v>
      </c>
      <c r="N47" s="66">
        <f>'ФАП (17-23)'!D47</f>
        <v>53773652</v>
      </c>
      <c r="O47" s="70"/>
      <c r="P47" s="66">
        <f>' СМП (17-23)'!D47</f>
        <v>0</v>
      </c>
      <c r="Q47" s="66">
        <f>'Гемодиализ (пр.17-23)'!D47</f>
        <v>0</v>
      </c>
      <c r="R47" s="66">
        <f>'Мед.реаб.(АПУ,ДС,КС) 17-23'!D47</f>
        <v>667236</v>
      </c>
      <c r="S47" s="66">
        <f t="shared" si="6"/>
        <v>722540382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66">
        <f>КС!D48</f>
        <v>67434212</v>
      </c>
      <c r="E48" s="66">
        <f>'ДС (пр.17-23)'!D48</f>
        <v>17812195</v>
      </c>
      <c r="F48" s="66">
        <f t="shared" si="5"/>
        <v>192210605</v>
      </c>
      <c r="G48" s="66">
        <f>'АПУ профилактика 17-23'!D49</f>
        <v>51495958</v>
      </c>
      <c r="H48" s="66">
        <f>'АПУ профилактика 17-23'!N49</f>
        <v>9693874</v>
      </c>
      <c r="I48" s="66">
        <f>'АПУ неотл.пом. 17-23'!D48</f>
        <v>11070582</v>
      </c>
      <c r="J48" s="66">
        <f>'АПУ обращения 17-23'!D48</f>
        <v>56839537</v>
      </c>
      <c r="K48" s="66">
        <f>'ОДИ ПГГ Пр.17-23'!D48</f>
        <v>1908300</v>
      </c>
      <c r="L48" s="66">
        <f>'ОДИ МЗ РБ 17-23'!D48</f>
        <v>0</v>
      </c>
      <c r="M48" s="87">
        <f>'Тестирование на грипп 13-23'!D48</f>
        <v>0</v>
      </c>
      <c r="N48" s="66">
        <f>'ФАП (17-23)'!D48</f>
        <v>61202354</v>
      </c>
      <c r="O48" s="66"/>
      <c r="P48" s="66">
        <f>' СМП (17-23)'!D48</f>
        <v>0</v>
      </c>
      <c r="Q48" s="66">
        <f>'Гемодиализ (пр.17-23)'!D48</f>
        <v>0</v>
      </c>
      <c r="R48" s="66">
        <f>'Мед.реаб.(АПУ,ДС,КС) 17-23'!D48</f>
        <v>0</v>
      </c>
      <c r="S48" s="66">
        <f t="shared" si="6"/>
        <v>277457012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66">
        <f>КС!D49</f>
        <v>41545103</v>
      </c>
      <c r="E49" s="66">
        <f>'ДС (пр.17-23)'!D49</f>
        <v>10574166</v>
      </c>
      <c r="F49" s="66">
        <f t="shared" si="5"/>
        <v>123281287</v>
      </c>
      <c r="G49" s="66">
        <f>'АПУ профилактика 17-23'!D50</f>
        <v>31712616</v>
      </c>
      <c r="H49" s="66">
        <f>'АПУ профилактика 17-23'!N50</f>
        <v>9951271</v>
      </c>
      <c r="I49" s="66">
        <f>'АПУ неотл.пом. 17-23'!D49</f>
        <v>7229439</v>
      </c>
      <c r="J49" s="66">
        <f>'АПУ обращения 17-23'!D49</f>
        <v>39113150</v>
      </c>
      <c r="K49" s="66">
        <f>'ОДИ ПГГ Пр.17-23'!D49</f>
        <v>745708</v>
      </c>
      <c r="L49" s="66">
        <f>'ОДИ МЗ РБ 17-23'!D49</f>
        <v>0</v>
      </c>
      <c r="M49" s="87">
        <f>'Тестирование на грипп 13-23'!D49</f>
        <v>0</v>
      </c>
      <c r="N49" s="66">
        <f>'ФАП (17-23)'!D49</f>
        <v>34529103</v>
      </c>
      <c r="O49" s="66"/>
      <c r="P49" s="66">
        <f>' СМП (17-23)'!D49</f>
        <v>0</v>
      </c>
      <c r="Q49" s="66">
        <f>'Гемодиализ (пр.17-23)'!D49</f>
        <v>0</v>
      </c>
      <c r="R49" s="66">
        <f>'Мед.реаб.(АПУ,ДС,КС) 17-23'!D49</f>
        <v>0</v>
      </c>
      <c r="S49" s="66">
        <f t="shared" si="6"/>
        <v>175400556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66">
        <f>КС!D50</f>
        <v>57894767</v>
      </c>
      <c r="E50" s="66">
        <f>'ДС (пр.17-23)'!D50</f>
        <v>19289471</v>
      </c>
      <c r="F50" s="66">
        <f t="shared" si="5"/>
        <v>197041462</v>
      </c>
      <c r="G50" s="66">
        <f>'АПУ профилактика 17-23'!D51</f>
        <v>52952964</v>
      </c>
      <c r="H50" s="66">
        <f>'АПУ профилактика 17-23'!N51</f>
        <v>15684328</v>
      </c>
      <c r="I50" s="66">
        <f>'АПУ неотл.пом. 17-23'!D50</f>
        <v>12722954</v>
      </c>
      <c r="J50" s="66">
        <f>'АПУ обращения 17-23'!D50</f>
        <v>61407187</v>
      </c>
      <c r="K50" s="66">
        <f>'ОДИ ПГГ Пр.17-23'!D50</f>
        <v>1248078</v>
      </c>
      <c r="L50" s="66">
        <f>'ОДИ МЗ РБ 17-23'!D50</f>
        <v>0</v>
      </c>
      <c r="M50" s="87">
        <f>'Тестирование на грипп 13-23'!D50</f>
        <v>0</v>
      </c>
      <c r="N50" s="66">
        <f>'ФАП (17-23)'!D50</f>
        <v>53025951</v>
      </c>
      <c r="O50" s="66"/>
      <c r="P50" s="66">
        <f>' СМП (17-23)'!D50</f>
        <v>0</v>
      </c>
      <c r="Q50" s="66">
        <f>'Гемодиализ (пр.17-23)'!D50</f>
        <v>0</v>
      </c>
      <c r="R50" s="66">
        <f>'Мед.реаб.(АПУ,ДС,КС) 17-23'!D50</f>
        <v>269968</v>
      </c>
      <c r="S50" s="66">
        <f t="shared" si="6"/>
        <v>274495668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66">
        <f>КС!D51</f>
        <v>32293392</v>
      </c>
      <c r="E51" s="66">
        <f>'ДС (пр.17-23)'!D51</f>
        <v>8894223</v>
      </c>
      <c r="F51" s="66">
        <f t="shared" si="5"/>
        <v>102714634</v>
      </c>
      <c r="G51" s="66">
        <f>'АПУ профилактика 17-23'!D52</f>
        <v>24950231</v>
      </c>
      <c r="H51" s="66">
        <f>'АПУ профилактика 17-23'!N52</f>
        <v>6720448</v>
      </c>
      <c r="I51" s="66">
        <f>'АПУ неотл.пом. 17-23'!D51</f>
        <v>5167766</v>
      </c>
      <c r="J51" s="66">
        <f>'АПУ обращения 17-23'!D51</f>
        <v>28347846</v>
      </c>
      <c r="K51" s="66">
        <f>'ОДИ ПГГ Пр.17-23'!D51</f>
        <v>514754</v>
      </c>
      <c r="L51" s="66">
        <f>'ОДИ МЗ РБ 17-23'!D51</f>
        <v>0</v>
      </c>
      <c r="M51" s="87">
        <f>'Тестирование на грипп 13-23'!D51</f>
        <v>0</v>
      </c>
      <c r="N51" s="66">
        <f>'ФАП (17-23)'!D51</f>
        <v>37013589</v>
      </c>
      <c r="O51" s="66"/>
      <c r="P51" s="66">
        <f>' СМП (17-23)'!D51</f>
        <v>0</v>
      </c>
      <c r="Q51" s="66">
        <f>'Гемодиализ (пр.17-23)'!D51</f>
        <v>0</v>
      </c>
      <c r="R51" s="66">
        <f>'Мед.реаб.(АПУ,ДС,КС) 17-23'!D51</f>
        <v>0</v>
      </c>
      <c r="S51" s="66">
        <f t="shared" si="6"/>
        <v>143902249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66">
        <f>КС!D52</f>
        <v>63915647</v>
      </c>
      <c r="E52" s="66">
        <f>'ДС (пр.17-23)'!D52</f>
        <v>14757683</v>
      </c>
      <c r="F52" s="66">
        <f t="shared" si="5"/>
        <v>61023318</v>
      </c>
      <c r="G52" s="66">
        <f>'АПУ профилактика 17-23'!D53</f>
        <v>27191800</v>
      </c>
      <c r="H52" s="66">
        <f>'АПУ профилактика 17-23'!N53</f>
        <v>1941025</v>
      </c>
      <c r="I52" s="66">
        <f>'АПУ неотл.пом. 17-23'!D52</f>
        <v>2574153</v>
      </c>
      <c r="J52" s="66">
        <f>'АПУ обращения 17-23'!D52</f>
        <v>22756640</v>
      </c>
      <c r="K52" s="66">
        <f>'ОДИ ПГГ Пр.17-23'!D52</f>
        <v>5785247</v>
      </c>
      <c r="L52" s="66">
        <f>'ОДИ МЗ РБ 17-23'!D52</f>
        <v>0</v>
      </c>
      <c r="M52" s="87">
        <f>'Тестирование на грипп 13-23'!D52</f>
        <v>774453</v>
      </c>
      <c r="N52" s="66">
        <f>'ФАП (17-23)'!D52</f>
        <v>0</v>
      </c>
      <c r="O52" s="66"/>
      <c r="P52" s="66">
        <f>' СМП (17-23)'!D52</f>
        <v>0</v>
      </c>
      <c r="Q52" s="66">
        <f>'Гемодиализ (пр.17-23)'!D52</f>
        <v>0</v>
      </c>
      <c r="R52" s="66">
        <f>'Мед.реаб.(АПУ,ДС,КС) 17-23'!D52</f>
        <v>0</v>
      </c>
      <c r="S52" s="66">
        <f t="shared" si="6"/>
        <v>139696648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66">
        <f>КС!D53</f>
        <v>465035253</v>
      </c>
      <c r="E53" s="66">
        <f>'ДС (пр.17-23)'!D53</f>
        <v>70346039</v>
      </c>
      <c r="F53" s="66">
        <f t="shared" si="5"/>
        <v>606100203</v>
      </c>
      <c r="G53" s="66">
        <f>'АПУ профилактика 17-23'!D54</f>
        <v>230521295</v>
      </c>
      <c r="H53" s="66">
        <f>'АПУ профилактика 17-23'!N54</f>
        <v>42969797</v>
      </c>
      <c r="I53" s="66">
        <f>'АПУ неотл.пом. 17-23'!D53</f>
        <v>41056750</v>
      </c>
      <c r="J53" s="66">
        <f>'АПУ обращения 17-23'!D53</f>
        <v>211560389</v>
      </c>
      <c r="K53" s="66">
        <f>'ОДИ ПГГ Пр.17-23'!D53</f>
        <v>59412339</v>
      </c>
      <c r="L53" s="66">
        <f>'ОДИ МЗ РБ 17-23'!D53</f>
        <v>2388000</v>
      </c>
      <c r="M53" s="87">
        <f>'Тестирование на грипп 13-23'!D53</f>
        <v>18191633</v>
      </c>
      <c r="N53" s="66">
        <f>'ФАП (17-23)'!D53</f>
        <v>0</v>
      </c>
      <c r="O53" s="69"/>
      <c r="P53" s="66">
        <f>' СМП (17-23)'!D53</f>
        <v>391019870</v>
      </c>
      <c r="Q53" s="66">
        <f>'Гемодиализ (пр.17-23)'!D53</f>
        <v>0</v>
      </c>
      <c r="R53" s="66">
        <f>'Мед.реаб.(АПУ,ДС,КС) 17-23'!D53</f>
        <v>29461641</v>
      </c>
      <c r="S53" s="66">
        <f t="shared" si="6"/>
        <v>1561963006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66">
        <f>КС!D54</f>
        <v>64692128</v>
      </c>
      <c r="E54" s="66">
        <f>'ДС (пр.17-23)'!D54</f>
        <v>17177474</v>
      </c>
      <c r="F54" s="66">
        <f t="shared" si="5"/>
        <v>161638150</v>
      </c>
      <c r="G54" s="66">
        <f>'АПУ профилактика 17-23'!D55</f>
        <v>44370354</v>
      </c>
      <c r="H54" s="66">
        <f>'АПУ профилактика 17-23'!N55</f>
        <v>10786755</v>
      </c>
      <c r="I54" s="66">
        <f>'АПУ неотл.пом. 17-23'!D54</f>
        <v>10425894</v>
      </c>
      <c r="J54" s="66">
        <f>'АПУ обращения 17-23'!D54</f>
        <v>46189478</v>
      </c>
      <c r="K54" s="66">
        <f>'ОДИ ПГГ Пр.17-23'!D54</f>
        <v>1771302</v>
      </c>
      <c r="L54" s="66">
        <f>'ОДИ МЗ РБ 17-23'!D54</f>
        <v>0</v>
      </c>
      <c r="M54" s="87">
        <f>'Тестирование на грипп 13-23'!D54</f>
        <v>0</v>
      </c>
      <c r="N54" s="66">
        <f>'ФАП (17-23)'!D54</f>
        <v>48094367</v>
      </c>
      <c r="O54" s="66"/>
      <c r="P54" s="66">
        <f>' СМП (17-23)'!D54</f>
        <v>0</v>
      </c>
      <c r="Q54" s="66">
        <f>'Гемодиализ (пр.17-23)'!D54</f>
        <v>0</v>
      </c>
      <c r="R54" s="66">
        <f>'Мед.реаб.(АПУ,ДС,КС) 17-23'!D54</f>
        <v>262383</v>
      </c>
      <c r="S54" s="66">
        <f t="shared" si="6"/>
        <v>243770135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>КС!D55</f>
        <v>329754588</v>
      </c>
      <c r="E55" s="66">
        <f>'ДС (пр.17-23)'!D55</f>
        <v>52340468</v>
      </c>
      <c r="F55" s="66">
        <f t="shared" si="5"/>
        <v>397700316</v>
      </c>
      <c r="G55" s="66">
        <f>'АПУ профилактика 17-23'!D56</f>
        <v>158354327</v>
      </c>
      <c r="H55" s="66">
        <f>'АПУ профилактика 17-23'!N56</f>
        <v>16633742</v>
      </c>
      <c r="I55" s="66">
        <f>'АПУ неотл.пом. 17-23'!D55</f>
        <v>30672503</v>
      </c>
      <c r="J55" s="66">
        <f>'АПУ обращения 17-23'!D55</f>
        <v>151056993</v>
      </c>
      <c r="K55" s="66">
        <f>'ОДИ ПГГ Пр.17-23'!D55</f>
        <v>11826521</v>
      </c>
      <c r="L55" s="66">
        <f>'ОДИ МЗ РБ 17-23'!D55</f>
        <v>0</v>
      </c>
      <c r="M55" s="87">
        <f>'Тестирование на грипп 13-23'!D55</f>
        <v>0</v>
      </c>
      <c r="N55" s="66">
        <f>'ФАП (17-23)'!D55</f>
        <v>29156230</v>
      </c>
      <c r="O55" s="66"/>
      <c r="P55" s="66">
        <f>' СМП (17-23)'!D55</f>
        <v>0</v>
      </c>
      <c r="Q55" s="66">
        <f>'Гемодиализ (пр.17-23)'!D55</f>
        <v>0</v>
      </c>
      <c r="R55" s="66">
        <f>'Мед.реаб.(АПУ,ДС,КС) 17-23'!D55</f>
        <v>0</v>
      </c>
      <c r="S55" s="66">
        <f t="shared" si="6"/>
        <v>779795372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66">
        <f>КС!D56</f>
        <v>49425545</v>
      </c>
      <c r="E56" s="66">
        <f>'ДС (пр.17-23)'!D56</f>
        <v>11642163</v>
      </c>
      <c r="F56" s="66">
        <f t="shared" si="5"/>
        <v>135075926</v>
      </c>
      <c r="G56" s="66">
        <f>'АПУ профилактика 17-23'!D57</f>
        <v>37020982</v>
      </c>
      <c r="H56" s="66">
        <f>'АПУ профилактика 17-23'!N57</f>
        <v>9671369</v>
      </c>
      <c r="I56" s="66">
        <f>'АПУ неотл.пом. 17-23'!D56</f>
        <v>7931427</v>
      </c>
      <c r="J56" s="66">
        <f>'АПУ обращения 17-23'!D56</f>
        <v>35696318</v>
      </c>
      <c r="K56" s="66">
        <f>'ОДИ ПГГ Пр.17-23'!D56</f>
        <v>1900885</v>
      </c>
      <c r="L56" s="66">
        <f>'ОДИ МЗ РБ 17-23'!D56</f>
        <v>0</v>
      </c>
      <c r="M56" s="87">
        <f>'Тестирование на грипп 13-23'!D56</f>
        <v>0</v>
      </c>
      <c r="N56" s="66">
        <f>'ФАП (17-23)'!D56</f>
        <v>42854945</v>
      </c>
      <c r="O56" s="66"/>
      <c r="P56" s="66">
        <f>' СМП (17-23)'!D56</f>
        <v>0</v>
      </c>
      <c r="Q56" s="66">
        <f>'Гемодиализ (пр.17-23)'!D56</f>
        <v>0</v>
      </c>
      <c r="R56" s="66">
        <f>'Мед.реаб.(АПУ,ДС,КС) 17-23'!D56</f>
        <v>0</v>
      </c>
      <c r="S56" s="66">
        <f t="shared" si="6"/>
        <v>196143634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66">
        <f>КС!D57</f>
        <v>74728358</v>
      </c>
      <c r="E57" s="66">
        <f>'ДС (пр.17-23)'!D57</f>
        <v>19159296</v>
      </c>
      <c r="F57" s="66">
        <f t="shared" si="5"/>
        <v>213910830</v>
      </c>
      <c r="G57" s="66">
        <f>'АПУ профилактика 17-23'!D58</f>
        <v>59219955</v>
      </c>
      <c r="H57" s="66">
        <f>'АПУ профилактика 17-23'!N58</f>
        <v>14969805</v>
      </c>
      <c r="I57" s="66">
        <f>'АПУ неотл.пом. 17-23'!D57</f>
        <v>11940800</v>
      </c>
      <c r="J57" s="66">
        <f>'АПУ обращения 17-23'!D57</f>
        <v>57610047</v>
      </c>
      <c r="K57" s="66">
        <f>'ОДИ ПГГ Пр.17-23'!D57</f>
        <v>1317067</v>
      </c>
      <c r="L57" s="66">
        <f>'ОДИ МЗ РБ 17-23'!D57</f>
        <v>0</v>
      </c>
      <c r="M57" s="87">
        <f>'Тестирование на грипп 13-23'!D57</f>
        <v>0</v>
      </c>
      <c r="N57" s="66">
        <f>'ФАП (17-23)'!D57</f>
        <v>68853156</v>
      </c>
      <c r="O57" s="66"/>
      <c r="P57" s="66">
        <f>' СМП (17-23)'!D57</f>
        <v>0</v>
      </c>
      <c r="Q57" s="66">
        <f>'Гемодиализ (пр.17-23)'!D57</f>
        <v>0</v>
      </c>
      <c r="R57" s="66">
        <f>'Мед.реаб.(АПУ,ДС,КС) 17-23'!D57</f>
        <v>2548710</v>
      </c>
      <c r="S57" s="66">
        <f t="shared" si="6"/>
        <v>310347194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66">
        <f>КС!D58</f>
        <v>95699493</v>
      </c>
      <c r="E58" s="66">
        <f>'ДС (пр.17-23)'!D58</f>
        <v>22930960</v>
      </c>
      <c r="F58" s="66">
        <f t="shared" si="5"/>
        <v>216533555</v>
      </c>
      <c r="G58" s="66">
        <f>'АПУ профилактика 17-23'!D59</f>
        <v>65664336</v>
      </c>
      <c r="H58" s="66">
        <f>'АПУ профилактика 17-23'!N59</f>
        <v>14276381</v>
      </c>
      <c r="I58" s="66">
        <f>'АПУ неотл.пом. 17-23'!D58</f>
        <v>14715945</v>
      </c>
      <c r="J58" s="66">
        <f>'АПУ обращения 17-23'!D58</f>
        <v>66720978</v>
      </c>
      <c r="K58" s="66">
        <f>'ОДИ ПГГ Пр.17-23'!D58</f>
        <v>6087850</v>
      </c>
      <c r="L58" s="66">
        <f>'ОДИ МЗ РБ 17-23'!D58</f>
        <v>0</v>
      </c>
      <c r="M58" s="87">
        <f>'Тестирование на грипп 13-23'!D58</f>
        <v>0</v>
      </c>
      <c r="N58" s="66">
        <f>'ФАП (17-23)'!D58</f>
        <v>49068065</v>
      </c>
      <c r="O58" s="66"/>
      <c r="P58" s="66">
        <f>' СМП (17-23)'!D58</f>
        <v>0</v>
      </c>
      <c r="Q58" s="66">
        <f>'Гемодиализ (пр.17-23)'!D58</f>
        <v>0</v>
      </c>
      <c r="R58" s="66">
        <f>'Мед.реаб.(АПУ,ДС,КС) 17-23'!D58</f>
        <v>0</v>
      </c>
      <c r="S58" s="66">
        <f t="shared" si="6"/>
        <v>335164008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>КС!D59</f>
        <v>36558949</v>
      </c>
      <c r="E59" s="66">
        <f>'ДС (пр.17-23)'!D59</f>
        <v>7429888</v>
      </c>
      <c r="F59" s="66">
        <f t="shared" si="5"/>
        <v>93289867</v>
      </c>
      <c r="G59" s="66">
        <f>'АПУ профилактика 17-23'!D60</f>
        <v>22015416</v>
      </c>
      <c r="H59" s="66">
        <f>'АПУ профилактика 17-23'!N60</f>
        <v>5592403</v>
      </c>
      <c r="I59" s="66">
        <f>'АПУ неотл.пом. 17-23'!D59</f>
        <v>5023682</v>
      </c>
      <c r="J59" s="66">
        <f>'АПУ обращения 17-23'!D59</f>
        <v>26063611</v>
      </c>
      <c r="K59" s="66">
        <f>'ОДИ ПГГ Пр.17-23'!D59</f>
        <v>443310</v>
      </c>
      <c r="L59" s="66">
        <f>'ОДИ МЗ РБ 17-23'!D59</f>
        <v>0</v>
      </c>
      <c r="M59" s="87">
        <f>'Тестирование на грипп 13-23'!D59</f>
        <v>0</v>
      </c>
      <c r="N59" s="66">
        <f>'ФАП (17-23)'!D59</f>
        <v>34151445</v>
      </c>
      <c r="O59" s="66"/>
      <c r="P59" s="66">
        <f>' СМП (17-23)'!D59</f>
        <v>0</v>
      </c>
      <c r="Q59" s="66">
        <f>'Гемодиализ (пр.17-23)'!D59</f>
        <v>0</v>
      </c>
      <c r="R59" s="66">
        <f>'Мед.реаб.(АПУ,ДС,КС) 17-23'!D59</f>
        <v>0</v>
      </c>
      <c r="S59" s="66">
        <f t="shared" si="6"/>
        <v>137278704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66">
        <f>КС!D60</f>
        <v>61573193</v>
      </c>
      <c r="E60" s="66">
        <f>'ДС (пр.17-23)'!D60</f>
        <v>15229461</v>
      </c>
      <c r="F60" s="66">
        <f t="shared" si="5"/>
        <v>159870144</v>
      </c>
      <c r="G60" s="66">
        <f>'АПУ профилактика 17-23'!D61</f>
        <v>44892982</v>
      </c>
      <c r="H60" s="66">
        <f>'АПУ профилактика 17-23'!N61</f>
        <v>7636106</v>
      </c>
      <c r="I60" s="66">
        <f>'АПУ неотл.пом. 17-23'!D60</f>
        <v>10022731</v>
      </c>
      <c r="J60" s="66">
        <f>'АПУ обращения 17-23'!D60</f>
        <v>49052721</v>
      </c>
      <c r="K60" s="66">
        <f>'ОДИ ПГГ Пр.17-23'!D60</f>
        <v>1432198</v>
      </c>
      <c r="L60" s="66">
        <f>'ОДИ МЗ РБ 17-23'!D60</f>
        <v>0</v>
      </c>
      <c r="M60" s="87">
        <f>'Тестирование на грипп 13-23'!D60</f>
        <v>0</v>
      </c>
      <c r="N60" s="66">
        <f>'ФАП (17-23)'!D60</f>
        <v>46833406</v>
      </c>
      <c r="O60" s="66"/>
      <c r="P60" s="66">
        <f>' СМП (17-23)'!D60</f>
        <v>0</v>
      </c>
      <c r="Q60" s="66">
        <f>'Гемодиализ (пр.17-23)'!D60</f>
        <v>0</v>
      </c>
      <c r="R60" s="66">
        <f>'Мед.реаб.(АПУ,ДС,КС) 17-23'!D60</f>
        <v>0</v>
      </c>
      <c r="S60" s="66">
        <f t="shared" si="6"/>
        <v>236672798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66">
        <f>КС!D61</f>
        <v>82568588</v>
      </c>
      <c r="E61" s="66">
        <f>'ДС (пр.17-23)'!D61</f>
        <v>21536544</v>
      </c>
      <c r="F61" s="66">
        <f t="shared" si="5"/>
        <v>229907138</v>
      </c>
      <c r="G61" s="66">
        <f>'АПУ профилактика 17-23'!D62</f>
        <v>66867034</v>
      </c>
      <c r="H61" s="66">
        <f>'АПУ профилактика 17-23'!N62</f>
        <v>18161244</v>
      </c>
      <c r="I61" s="66">
        <f>'АПУ неотл.пом. 17-23'!D61</f>
        <v>14940567</v>
      </c>
      <c r="J61" s="66">
        <f>'АПУ обращения 17-23'!D61</f>
        <v>78602628</v>
      </c>
      <c r="K61" s="66">
        <f>'ОДИ ПГГ Пр.17-23'!D61</f>
        <v>2646749</v>
      </c>
      <c r="L61" s="66">
        <f>'ОДИ МЗ РБ 17-23'!D61</f>
        <v>0</v>
      </c>
      <c r="M61" s="87">
        <f>'Тестирование на грипп 13-23'!D61</f>
        <v>0</v>
      </c>
      <c r="N61" s="66">
        <f>'ФАП (17-23)'!D61</f>
        <v>48688916</v>
      </c>
      <c r="O61" s="66"/>
      <c r="P61" s="66">
        <f>' СМП (17-23)'!D61</f>
        <v>0</v>
      </c>
      <c r="Q61" s="66">
        <f>'Гемодиализ (пр.17-23)'!D61</f>
        <v>0</v>
      </c>
      <c r="R61" s="66">
        <f>'Мед.реаб.(АПУ,ДС,КС) 17-23'!D61</f>
        <v>0</v>
      </c>
      <c r="S61" s="66">
        <f t="shared" si="6"/>
        <v>334012270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66">
        <f>КС!D62</f>
        <v>583493718</v>
      </c>
      <c r="E62" s="66">
        <f>'ДС (пр.17-23)'!D62</f>
        <v>85654667</v>
      </c>
      <c r="F62" s="66">
        <f t="shared" si="5"/>
        <v>651813055</v>
      </c>
      <c r="G62" s="66">
        <f>'АПУ профилактика 17-23'!D63</f>
        <v>237141043</v>
      </c>
      <c r="H62" s="66">
        <f>'АПУ профилактика 17-23'!N63</f>
        <v>50168469</v>
      </c>
      <c r="I62" s="66">
        <f>'АПУ неотл.пом. 17-23'!D62</f>
        <v>50949543</v>
      </c>
      <c r="J62" s="66">
        <f>'АПУ обращения 17-23'!D62</f>
        <v>220883661</v>
      </c>
      <c r="K62" s="66">
        <f>'ОДИ ПГГ Пр.17-23'!D62</f>
        <v>21233325</v>
      </c>
      <c r="L62" s="66">
        <f>'ОДИ МЗ РБ 17-23'!D62</f>
        <v>1669918</v>
      </c>
      <c r="M62" s="87">
        <f>'Тестирование на грипп 13-23'!D62</f>
        <v>0</v>
      </c>
      <c r="N62" s="66">
        <f>'ФАП (17-23)'!D62</f>
        <v>69767096</v>
      </c>
      <c r="O62" s="66"/>
      <c r="P62" s="66">
        <f>' СМП (17-23)'!D62</f>
        <v>0</v>
      </c>
      <c r="Q62" s="66">
        <f>'Гемодиализ (пр.17-23)'!D62</f>
        <v>303080</v>
      </c>
      <c r="R62" s="66">
        <f>'Мед.реаб.(АПУ,ДС,КС) 17-23'!D62</f>
        <v>0</v>
      </c>
      <c r="S62" s="66">
        <f t="shared" si="6"/>
        <v>1321264520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66">
        <f>КС!D63</f>
        <v>57591907</v>
      </c>
      <c r="E63" s="66">
        <f>'ДС (пр.17-23)'!D63</f>
        <v>13413724</v>
      </c>
      <c r="F63" s="66">
        <f t="shared" si="5"/>
        <v>146601543</v>
      </c>
      <c r="G63" s="66">
        <f>'АПУ профилактика 17-23'!D64</f>
        <v>40770275</v>
      </c>
      <c r="H63" s="66">
        <f>'АПУ профилактика 17-23'!N64</f>
        <v>8395637</v>
      </c>
      <c r="I63" s="66">
        <f>'АПУ неотл.пом. 17-23'!D63</f>
        <v>8225589</v>
      </c>
      <c r="J63" s="66">
        <f>'АПУ обращения 17-23'!D63</f>
        <v>36759718</v>
      </c>
      <c r="K63" s="66">
        <f>'ОДИ ПГГ Пр.17-23'!D63</f>
        <v>1546360</v>
      </c>
      <c r="L63" s="66">
        <f>'ОДИ МЗ РБ 17-23'!D63</f>
        <v>0</v>
      </c>
      <c r="M63" s="87">
        <f>'Тестирование на грипп 13-23'!D63</f>
        <v>0</v>
      </c>
      <c r="N63" s="66">
        <f>'ФАП (17-23)'!D63</f>
        <v>50903964</v>
      </c>
      <c r="O63" s="66"/>
      <c r="P63" s="66">
        <f>' СМП (17-23)'!D63</f>
        <v>0</v>
      </c>
      <c r="Q63" s="66">
        <f>'Гемодиализ (пр.17-23)'!D63</f>
        <v>0</v>
      </c>
      <c r="R63" s="66">
        <f>'Мед.реаб.(АПУ,ДС,КС) 17-23'!D63</f>
        <v>0</v>
      </c>
      <c r="S63" s="66">
        <f t="shared" si="6"/>
        <v>217607174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66">
        <f>КС!D64</f>
        <v>0</v>
      </c>
      <c r="E64" s="66">
        <f>'ДС (пр.17-23)'!D64</f>
        <v>43940</v>
      </c>
      <c r="F64" s="66">
        <f t="shared" si="5"/>
        <v>85616</v>
      </c>
      <c r="G64" s="66">
        <f>'АПУ профилактика 17-23'!D65</f>
        <v>0</v>
      </c>
      <c r="H64" s="66">
        <f>'АПУ профилактика 17-23'!N65</f>
        <v>0</v>
      </c>
      <c r="I64" s="66">
        <f>'АПУ неотл.пом. 17-23'!D64</f>
        <v>0</v>
      </c>
      <c r="J64" s="66">
        <f>'АПУ обращения 17-23'!D64</f>
        <v>85616</v>
      </c>
      <c r="K64" s="66">
        <f>'ОДИ ПГГ Пр.17-23'!D64</f>
        <v>0</v>
      </c>
      <c r="L64" s="66">
        <f>'ОДИ МЗ РБ 17-23'!D64</f>
        <v>0</v>
      </c>
      <c r="M64" s="87">
        <f>'Тестирование на грипп 13-23'!D64</f>
        <v>0</v>
      </c>
      <c r="N64" s="66">
        <f>'ФАП (17-23)'!D64</f>
        <v>0</v>
      </c>
      <c r="O64" s="66"/>
      <c r="P64" s="66">
        <f>' СМП (17-23)'!D64</f>
        <v>0</v>
      </c>
      <c r="Q64" s="66">
        <f>'Гемодиализ (пр.17-23)'!D64</f>
        <v>0</v>
      </c>
      <c r="R64" s="66">
        <f>'Мед.реаб.(АПУ,ДС,КС) 17-23'!D64</f>
        <v>0</v>
      </c>
      <c r="S64" s="66">
        <f t="shared" si="6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66">
        <f>КС!D65</f>
        <v>195034391</v>
      </c>
      <c r="E65" s="66">
        <f>'ДС (пр.17-23)'!D65</f>
        <v>0</v>
      </c>
      <c r="F65" s="66">
        <f t="shared" si="5"/>
        <v>0</v>
      </c>
      <c r="G65" s="66">
        <f>'АПУ профилактика 17-23'!D66</f>
        <v>0</v>
      </c>
      <c r="H65" s="66">
        <f>'АПУ профилактика 17-23'!N66</f>
        <v>0</v>
      </c>
      <c r="I65" s="66">
        <f>'АПУ неотл.пом. 17-23'!D65</f>
        <v>0</v>
      </c>
      <c r="J65" s="66">
        <f>'АПУ обращения 17-23'!D65</f>
        <v>0</v>
      </c>
      <c r="K65" s="66">
        <f>'ОДИ ПГГ Пр.17-23'!D65</f>
        <v>0</v>
      </c>
      <c r="L65" s="66">
        <f>'ОДИ МЗ РБ 17-23'!D65</f>
        <v>0</v>
      </c>
      <c r="M65" s="87">
        <f>'Тестирование на грипп 13-23'!D65</f>
        <v>0</v>
      </c>
      <c r="N65" s="66">
        <f>'ФАП (17-23)'!D65</f>
        <v>0</v>
      </c>
      <c r="O65" s="66"/>
      <c r="P65" s="66">
        <f>' СМП (17-23)'!D65</f>
        <v>0</v>
      </c>
      <c r="Q65" s="66">
        <f>'Гемодиализ (пр.17-23)'!D65</f>
        <v>0</v>
      </c>
      <c r="R65" s="66">
        <f>'Мед.реаб.(АПУ,ДС,КС) 17-23'!D65</f>
        <v>0</v>
      </c>
      <c r="S65" s="66">
        <f t="shared" si="6"/>
        <v>195034391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66">
        <f>КС!D66</f>
        <v>0</v>
      </c>
      <c r="E66" s="66">
        <f>'ДС (пр.17-23)'!D66</f>
        <v>0</v>
      </c>
      <c r="F66" s="66">
        <f t="shared" si="5"/>
        <v>0</v>
      </c>
      <c r="G66" s="66">
        <f>'АПУ профилактика 17-23'!D67</f>
        <v>0</v>
      </c>
      <c r="H66" s="66">
        <f>'АПУ профилактика 17-23'!N67</f>
        <v>0</v>
      </c>
      <c r="I66" s="66">
        <f>'АПУ неотл.пом. 17-23'!D66</f>
        <v>0</v>
      </c>
      <c r="J66" s="66">
        <f>'АПУ обращения 17-23'!D66</f>
        <v>0</v>
      </c>
      <c r="K66" s="66">
        <f>'ОДИ ПГГ Пр.17-23'!D66</f>
        <v>0</v>
      </c>
      <c r="L66" s="66">
        <f>'ОДИ МЗ РБ 17-23'!D66</f>
        <v>0</v>
      </c>
      <c r="M66" s="87">
        <f>'Тестирование на грипп 13-23'!D66</f>
        <v>0</v>
      </c>
      <c r="N66" s="66">
        <f>'ФАП (17-23)'!D66</f>
        <v>0</v>
      </c>
      <c r="O66" s="66"/>
      <c r="P66" s="66">
        <f>' СМП (17-23)'!D66</f>
        <v>0</v>
      </c>
      <c r="Q66" s="66">
        <f>'Гемодиализ (пр.17-23)'!D66</f>
        <v>0</v>
      </c>
      <c r="R66" s="66">
        <f>'Мед.реаб.(АПУ,ДС,КС) 17-23'!D66</f>
        <v>10518852</v>
      </c>
      <c r="S66" s="66">
        <f t="shared" si="6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66">
        <f>КС!D67</f>
        <v>0</v>
      </c>
      <c r="E67" s="66">
        <f>'ДС (пр.17-23)'!D67</f>
        <v>24363521</v>
      </c>
      <c r="F67" s="66">
        <f t="shared" si="5"/>
        <v>168817271</v>
      </c>
      <c r="G67" s="66">
        <f>'АПУ профилактика 17-23'!D68</f>
        <v>106242215</v>
      </c>
      <c r="H67" s="66">
        <f>'АПУ профилактика 17-23'!N68</f>
        <v>0</v>
      </c>
      <c r="I67" s="66">
        <f>'АПУ неотл.пом. 17-23'!D67</f>
        <v>7364310</v>
      </c>
      <c r="J67" s="66">
        <f>'АПУ обращения 17-23'!D67</f>
        <v>53551920</v>
      </c>
      <c r="K67" s="66">
        <f>'ОДИ ПГГ Пр.17-23'!D67</f>
        <v>1658826</v>
      </c>
      <c r="L67" s="66">
        <f>'ОДИ МЗ РБ 17-23'!D67</f>
        <v>0</v>
      </c>
      <c r="M67" s="87">
        <f>'Тестирование на грипп 13-23'!D67</f>
        <v>0</v>
      </c>
      <c r="N67" s="66">
        <f>'ФАП (17-23)'!D67</f>
        <v>0</v>
      </c>
      <c r="O67" s="66"/>
      <c r="P67" s="66">
        <f>' СМП (17-23)'!D67</f>
        <v>0</v>
      </c>
      <c r="Q67" s="66">
        <f>'Гемодиализ (пр.17-23)'!D67</f>
        <v>0</v>
      </c>
      <c r="R67" s="66">
        <f>'Мед.реаб.(АПУ,ДС,КС) 17-23'!D67</f>
        <v>6983160</v>
      </c>
      <c r="S67" s="66">
        <f t="shared" si="6"/>
        <v>200163952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66">
        <f>КС!D68</f>
        <v>0</v>
      </c>
      <c r="E68" s="66">
        <f>'ДС (пр.17-23)'!D68</f>
        <v>19174224</v>
      </c>
      <c r="F68" s="66">
        <f t="shared" si="5"/>
        <v>136901129</v>
      </c>
      <c r="G68" s="66">
        <f>'АПУ профилактика 17-23'!D69</f>
        <v>86268704</v>
      </c>
      <c r="H68" s="66">
        <f>'АПУ профилактика 17-23'!N69</f>
        <v>0</v>
      </c>
      <c r="I68" s="66">
        <f>'АПУ неотл.пом. 17-23'!D68</f>
        <v>6033983</v>
      </c>
      <c r="J68" s="66">
        <f>'АПУ обращения 17-23'!D68</f>
        <v>42785878</v>
      </c>
      <c r="K68" s="66">
        <f>'ОДИ ПГГ Пр.17-23'!D68</f>
        <v>1812564</v>
      </c>
      <c r="L68" s="66">
        <f>'ОДИ МЗ РБ 17-23'!D68</f>
        <v>0</v>
      </c>
      <c r="M68" s="87">
        <f>'Тестирование на грипп 13-23'!D68</f>
        <v>0</v>
      </c>
      <c r="N68" s="66">
        <f>'ФАП (17-23)'!D68</f>
        <v>0</v>
      </c>
      <c r="O68" s="66"/>
      <c r="P68" s="66">
        <f>' СМП (17-23)'!D68</f>
        <v>0</v>
      </c>
      <c r="Q68" s="66">
        <f>'Гемодиализ (пр.17-23)'!D68</f>
        <v>0</v>
      </c>
      <c r="R68" s="66">
        <f>'Мед.реаб.(АПУ,ДС,КС) 17-23'!D68</f>
        <v>7001190</v>
      </c>
      <c r="S68" s="66">
        <f t="shared" si="6"/>
        <v>163076543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66">
        <f>КС!D69</f>
        <v>0</v>
      </c>
      <c r="E69" s="66">
        <f>'ДС (пр.17-23)'!D69</f>
        <v>26782915</v>
      </c>
      <c r="F69" s="66">
        <f t="shared" si="5"/>
        <v>228212101.09999999</v>
      </c>
      <c r="G69" s="66">
        <f>'АПУ профилактика 17-23'!D70</f>
        <v>125298824</v>
      </c>
      <c r="H69" s="66">
        <f>'АПУ профилактика 17-23'!N70</f>
        <v>0</v>
      </c>
      <c r="I69" s="66">
        <f>'АПУ неотл.пом. 17-23'!D69</f>
        <v>20860743</v>
      </c>
      <c r="J69" s="66">
        <f>'АПУ обращения 17-23'!D69</f>
        <v>80266083.099999994</v>
      </c>
      <c r="K69" s="66">
        <f>'ОДИ ПГГ Пр.17-23'!D69</f>
        <v>1786451</v>
      </c>
      <c r="L69" s="66">
        <f>'ОДИ МЗ РБ 17-23'!D69</f>
        <v>0</v>
      </c>
      <c r="M69" s="87">
        <f>'Тестирование на грипп 13-23'!D69</f>
        <v>0</v>
      </c>
      <c r="N69" s="66">
        <f>'ФАП (17-23)'!D69</f>
        <v>0</v>
      </c>
      <c r="O69" s="66"/>
      <c r="P69" s="66">
        <f>' СМП (17-23)'!D69</f>
        <v>0</v>
      </c>
      <c r="Q69" s="66">
        <f>'Гемодиализ (пр.17-23)'!D69</f>
        <v>0</v>
      </c>
      <c r="R69" s="66">
        <f>'Мед.реаб.(АПУ,ДС,КС) 17-23'!D69</f>
        <v>0</v>
      </c>
      <c r="S69" s="66">
        <f t="shared" si="6"/>
        <v>254995016.09999999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>КС!D70</f>
        <v>0</v>
      </c>
      <c r="E70" s="66">
        <f>'ДС (пр.17-23)'!D70</f>
        <v>35435760</v>
      </c>
      <c r="F70" s="66">
        <f t="shared" si="5"/>
        <v>273774167</v>
      </c>
      <c r="G70" s="66">
        <f>'АПУ профилактика 17-23'!D71</f>
        <v>161941000</v>
      </c>
      <c r="H70" s="66">
        <f>'АПУ профилактика 17-23'!N71</f>
        <v>0</v>
      </c>
      <c r="I70" s="66">
        <f>'АПУ неотл.пом. 17-23'!D70</f>
        <v>25463924</v>
      </c>
      <c r="J70" s="66">
        <f>'АПУ обращения 17-23'!D70</f>
        <v>84156465</v>
      </c>
      <c r="K70" s="66">
        <f>'ОДИ ПГГ Пр.17-23'!D70</f>
        <v>2212778</v>
      </c>
      <c r="L70" s="66">
        <f>'ОДИ МЗ РБ 17-23'!D70</f>
        <v>0</v>
      </c>
      <c r="M70" s="87">
        <f>'Тестирование на грипп 13-23'!D70</f>
        <v>0</v>
      </c>
      <c r="N70" s="66">
        <f>'ФАП (17-23)'!D70</f>
        <v>0</v>
      </c>
      <c r="O70" s="66"/>
      <c r="P70" s="66">
        <f>' СМП (17-23)'!D70</f>
        <v>0</v>
      </c>
      <c r="Q70" s="66">
        <f>'Гемодиализ (пр.17-23)'!D70</f>
        <v>0</v>
      </c>
      <c r="R70" s="66">
        <f>'Мед.реаб.(АПУ,ДС,КС) 17-23'!D70</f>
        <v>7041104</v>
      </c>
      <c r="S70" s="66">
        <f t="shared" si="6"/>
        <v>316251031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>КС!D71</f>
        <v>0</v>
      </c>
      <c r="E71" s="66">
        <f>'ДС (пр.17-23)'!D71</f>
        <v>15787089</v>
      </c>
      <c r="F71" s="66">
        <f t="shared" si="5"/>
        <v>114583441</v>
      </c>
      <c r="G71" s="66">
        <f>'АПУ профилактика 17-23'!D72</f>
        <v>68461346</v>
      </c>
      <c r="H71" s="66">
        <f>'АПУ профилактика 17-23'!N72</f>
        <v>0</v>
      </c>
      <c r="I71" s="66">
        <f>'АПУ неотл.пом. 17-23'!D71</f>
        <v>5589989</v>
      </c>
      <c r="J71" s="66">
        <f>'АПУ обращения 17-23'!D71</f>
        <v>38833133</v>
      </c>
      <c r="K71" s="66">
        <f>'ОДИ ПГГ Пр.17-23'!D71</f>
        <v>1698973</v>
      </c>
      <c r="L71" s="66">
        <f>'ОДИ МЗ РБ 17-23'!D71</f>
        <v>0</v>
      </c>
      <c r="M71" s="87">
        <f>'Тестирование на грипп 13-23'!D71</f>
        <v>0</v>
      </c>
      <c r="N71" s="66">
        <f>'ФАП (17-23)'!D71</f>
        <v>0</v>
      </c>
      <c r="O71" s="66"/>
      <c r="P71" s="66">
        <f>' СМП (17-23)'!D71</f>
        <v>0</v>
      </c>
      <c r="Q71" s="66">
        <f>'Гемодиализ (пр.17-23)'!D71</f>
        <v>0</v>
      </c>
      <c r="R71" s="66">
        <f>'Мед.реаб.(АПУ,ДС,КС) 17-23'!D71</f>
        <v>8909030</v>
      </c>
      <c r="S71" s="66">
        <f t="shared" si="6"/>
        <v>139279560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66">
        <f>КС!D72</f>
        <v>0</v>
      </c>
      <c r="E72" s="66">
        <f>'ДС (пр.17-23)'!D72</f>
        <v>0</v>
      </c>
      <c r="F72" s="66">
        <f t="shared" si="5"/>
        <v>78484287.988236725</v>
      </c>
      <c r="G72" s="66">
        <f>'АПУ профилактика 17-23'!D73</f>
        <v>27637372</v>
      </c>
      <c r="H72" s="66">
        <f>'АПУ профилактика 17-23'!N73</f>
        <v>0</v>
      </c>
      <c r="I72" s="66">
        <f>'АПУ неотл.пом. 17-23'!D72</f>
        <v>0</v>
      </c>
      <c r="J72" s="66">
        <f>'АПУ обращения 17-23'!D72</f>
        <v>50846915.988236733</v>
      </c>
      <c r="K72" s="66">
        <f>'ОДИ ПГГ Пр.17-23'!D72</f>
        <v>0</v>
      </c>
      <c r="L72" s="66">
        <f>'ОДИ МЗ РБ 17-23'!D72</f>
        <v>0</v>
      </c>
      <c r="M72" s="87">
        <f>'Тестирование на грипп 13-23'!D72</f>
        <v>0</v>
      </c>
      <c r="N72" s="66">
        <f>'ФАП (17-23)'!D72</f>
        <v>0</v>
      </c>
      <c r="O72" s="66"/>
      <c r="P72" s="66">
        <f>' СМП (17-23)'!D72</f>
        <v>0</v>
      </c>
      <c r="Q72" s="66">
        <f>'Гемодиализ (пр.17-23)'!D72</f>
        <v>0</v>
      </c>
      <c r="R72" s="66">
        <f>'Мед.реаб.(АПУ,ДС,КС) 17-23'!D72</f>
        <v>0</v>
      </c>
      <c r="S72" s="66">
        <f t="shared" si="6"/>
        <v>78484287.988236725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66">
        <f>КС!D73</f>
        <v>0</v>
      </c>
      <c r="E73" s="66">
        <f>'ДС (пр.17-23)'!D73</f>
        <v>0</v>
      </c>
      <c r="F73" s="66">
        <f t="shared" si="5"/>
        <v>104443659.00580738</v>
      </c>
      <c r="G73" s="66">
        <f>'АПУ профилактика 17-23'!D74</f>
        <v>22620953</v>
      </c>
      <c r="H73" s="66">
        <f>'АПУ профилактика 17-23'!N74</f>
        <v>0</v>
      </c>
      <c r="I73" s="66">
        <f>'АПУ неотл.пом. 17-23'!D73</f>
        <v>6969421</v>
      </c>
      <c r="J73" s="66">
        <f>'АПУ обращения 17-23'!D73</f>
        <v>74853285.005807385</v>
      </c>
      <c r="K73" s="66">
        <f>'ОДИ ПГГ Пр.17-23'!D73</f>
        <v>0</v>
      </c>
      <c r="L73" s="66">
        <f>'ОДИ МЗ РБ 17-23'!D73</f>
        <v>0</v>
      </c>
      <c r="M73" s="87">
        <f>'Тестирование на грипп 13-23'!D73</f>
        <v>0</v>
      </c>
      <c r="N73" s="66">
        <f>'ФАП (17-23)'!D73</f>
        <v>0</v>
      </c>
      <c r="O73" s="66"/>
      <c r="P73" s="66">
        <f>' СМП (17-23)'!D73</f>
        <v>0</v>
      </c>
      <c r="Q73" s="66">
        <f>'Гемодиализ (пр.17-23)'!D73</f>
        <v>0</v>
      </c>
      <c r="R73" s="66">
        <f>'Мед.реаб.(АПУ,ДС,КС) 17-23'!D73</f>
        <v>0</v>
      </c>
      <c r="S73" s="66">
        <f t="shared" si="6"/>
        <v>104443659.00580738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66">
        <f>КС!D74</f>
        <v>0</v>
      </c>
      <c r="E74" s="66">
        <f>'ДС (пр.17-23)'!D74</f>
        <v>46428136</v>
      </c>
      <c r="F74" s="66">
        <f t="shared" si="5"/>
        <v>324612706</v>
      </c>
      <c r="G74" s="66">
        <f>'АПУ профилактика 17-23'!D75</f>
        <v>123872371</v>
      </c>
      <c r="H74" s="66">
        <f>'АПУ профилактика 17-23'!N75</f>
        <v>37231114</v>
      </c>
      <c r="I74" s="66">
        <f>'АПУ неотл.пом. 17-23'!D74</f>
        <v>18791708</v>
      </c>
      <c r="J74" s="66">
        <f>'АПУ обращения 17-23'!D74</f>
        <v>136259785</v>
      </c>
      <c r="K74" s="66">
        <f>'ОДИ ПГГ Пр.17-23'!D74</f>
        <v>7390928</v>
      </c>
      <c r="L74" s="66">
        <f>'ОДИ МЗ РБ 17-23'!D74</f>
        <v>1066800</v>
      </c>
      <c r="M74" s="87">
        <f>'Тестирование на грипп 13-23'!D74</f>
        <v>0</v>
      </c>
      <c r="N74" s="66">
        <f>'ФАП (17-23)'!D74</f>
        <v>0</v>
      </c>
      <c r="O74" s="66"/>
      <c r="P74" s="66">
        <f>' СМП (17-23)'!D74</f>
        <v>0</v>
      </c>
      <c r="Q74" s="66">
        <f>'Гемодиализ (пр.17-23)'!D74</f>
        <v>0</v>
      </c>
      <c r="R74" s="66">
        <f>'Мед.реаб.(АПУ,ДС,КС) 17-23'!D74</f>
        <v>3137029</v>
      </c>
      <c r="S74" s="66">
        <f t="shared" si="6"/>
        <v>374177871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66">
        <f>КС!D75</f>
        <v>0</v>
      </c>
      <c r="E75" s="66">
        <f>'ДС (пр.17-23)'!D75</f>
        <v>27946713</v>
      </c>
      <c r="F75" s="66">
        <f t="shared" si="5"/>
        <v>226351144</v>
      </c>
      <c r="G75" s="66">
        <f>'АПУ профилактика 17-23'!D76</f>
        <v>91814148</v>
      </c>
      <c r="H75" s="66">
        <f>'АПУ профилактика 17-23'!N76</f>
        <v>42234177</v>
      </c>
      <c r="I75" s="66">
        <f>'АПУ неотл.пом. 17-23'!D75</f>
        <v>13258874</v>
      </c>
      <c r="J75" s="66">
        <f>'АПУ обращения 17-23'!D75</f>
        <v>72759064</v>
      </c>
      <c r="K75" s="66">
        <f>'ОДИ ПГГ Пр.17-23'!D75</f>
        <v>6284881</v>
      </c>
      <c r="L75" s="66">
        <f>'ОДИ МЗ РБ 17-23'!D75</f>
        <v>0</v>
      </c>
      <c r="M75" s="87">
        <f>'Тестирование на грипп 13-23'!D75</f>
        <v>0</v>
      </c>
      <c r="N75" s="66">
        <f>'ФАП (17-23)'!D75</f>
        <v>0</v>
      </c>
      <c r="O75" s="66"/>
      <c r="P75" s="66">
        <f>' СМП (17-23)'!D75</f>
        <v>0</v>
      </c>
      <c r="Q75" s="66">
        <f>'Гемодиализ (пр.17-23)'!D75</f>
        <v>0</v>
      </c>
      <c r="R75" s="66">
        <f>'Мед.реаб.(АПУ,ДС,КС) 17-23'!D75</f>
        <v>10296080</v>
      </c>
      <c r="S75" s="66">
        <f t="shared" ref="S75:S106" si="7">D75+E75+F75+P75+Q75+R75</f>
        <v>264593937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66">
        <f>КС!D76</f>
        <v>0</v>
      </c>
      <c r="E76" s="66">
        <f>'ДС (пр.17-23)'!D76</f>
        <v>70140490</v>
      </c>
      <c r="F76" s="66">
        <f t="shared" ref="F76:F139" si="8">G76+H76+I76+J76+K76+L76+N76+O76+M76</f>
        <v>455103352</v>
      </c>
      <c r="G76" s="66">
        <f>'АПУ профилактика 17-23'!D77</f>
        <v>165652834</v>
      </c>
      <c r="H76" s="66">
        <f>'АПУ профилактика 17-23'!N77</f>
        <v>59258937</v>
      </c>
      <c r="I76" s="66">
        <f>'АПУ неотл.пом. 17-23'!D76</f>
        <v>28453414</v>
      </c>
      <c r="J76" s="66">
        <f>'АПУ обращения 17-23'!D76</f>
        <v>189042768</v>
      </c>
      <c r="K76" s="66">
        <f>'ОДИ ПГГ Пр.17-23'!D76</f>
        <v>10457499</v>
      </c>
      <c r="L76" s="66">
        <f>'ОДИ МЗ РБ 17-23'!D76</f>
        <v>2237900</v>
      </c>
      <c r="M76" s="87">
        <f>'Тестирование на грипп 13-23'!D76</f>
        <v>0</v>
      </c>
      <c r="N76" s="66">
        <f>'ФАП (17-23)'!D76</f>
        <v>0</v>
      </c>
      <c r="O76" s="66"/>
      <c r="P76" s="66">
        <f>' СМП (17-23)'!D76</f>
        <v>0</v>
      </c>
      <c r="Q76" s="66">
        <f>'Гемодиализ (пр.17-23)'!D76</f>
        <v>0</v>
      </c>
      <c r="R76" s="66">
        <f>'Мед.реаб.(АПУ,ДС,КС) 17-23'!D76</f>
        <v>8322700</v>
      </c>
      <c r="S76" s="66">
        <f t="shared" si="7"/>
        <v>533566542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66">
        <f>КС!D77</f>
        <v>0</v>
      </c>
      <c r="E77" s="66">
        <f>'ДС (пр.17-23)'!D77</f>
        <v>0</v>
      </c>
      <c r="F77" s="66">
        <f t="shared" si="8"/>
        <v>37002007.008327551</v>
      </c>
      <c r="G77" s="66">
        <f>'АПУ профилактика 17-23'!D78</f>
        <v>1555981</v>
      </c>
      <c r="H77" s="66">
        <f>'АПУ профилактика 17-23'!N78</f>
        <v>9846</v>
      </c>
      <c r="I77" s="66">
        <f>'АПУ неотл.пом. 17-23'!D77</f>
        <v>0</v>
      </c>
      <c r="J77" s="66">
        <f>'АПУ обращения 17-23'!D77</f>
        <v>35436180.008327551</v>
      </c>
      <c r="K77" s="66">
        <f>'ОДИ ПГГ Пр.17-23'!D77</f>
        <v>0</v>
      </c>
      <c r="L77" s="66">
        <f>'ОДИ МЗ РБ 17-23'!D77</f>
        <v>0</v>
      </c>
      <c r="M77" s="87">
        <f>'Тестирование на грипп 13-23'!D77</f>
        <v>0</v>
      </c>
      <c r="N77" s="66">
        <f>'ФАП (17-23)'!D77</f>
        <v>0</v>
      </c>
      <c r="O77" s="66"/>
      <c r="P77" s="66">
        <f>' СМП (17-23)'!D77</f>
        <v>0</v>
      </c>
      <c r="Q77" s="66">
        <f>'Гемодиализ (пр.17-23)'!D77</f>
        <v>0</v>
      </c>
      <c r="R77" s="66">
        <f>'Мед.реаб.(АПУ,ДС,КС) 17-23'!D77</f>
        <v>0</v>
      </c>
      <c r="S77" s="66">
        <f t="shared" si="7"/>
        <v>37002007.008327551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66">
        <f>КС!D78</f>
        <v>0</v>
      </c>
      <c r="E78" s="66">
        <f>'ДС (пр.17-23)'!D78</f>
        <v>0</v>
      </c>
      <c r="F78" s="66">
        <f t="shared" si="8"/>
        <v>60990645</v>
      </c>
      <c r="G78" s="66">
        <f>'АПУ профилактика 17-23'!D79</f>
        <v>2388207</v>
      </c>
      <c r="H78" s="66">
        <f>'АПУ профилактика 17-23'!N79</f>
        <v>0</v>
      </c>
      <c r="I78" s="66">
        <f>'АПУ неотл.пом. 17-23'!D78</f>
        <v>16519500</v>
      </c>
      <c r="J78" s="66">
        <f>'АПУ обращения 17-23'!D78</f>
        <v>42082938</v>
      </c>
      <c r="K78" s="66">
        <f>'ОДИ ПГГ Пр.17-23'!D78</f>
        <v>0</v>
      </c>
      <c r="L78" s="66">
        <f>'ОДИ МЗ РБ 17-23'!D78</f>
        <v>0</v>
      </c>
      <c r="M78" s="87">
        <f>'Тестирование на грипп 13-23'!D78</f>
        <v>0</v>
      </c>
      <c r="N78" s="66">
        <f>'ФАП (17-23)'!D78</f>
        <v>0</v>
      </c>
      <c r="O78" s="66"/>
      <c r="P78" s="66">
        <f>' СМП (17-23)'!D78</f>
        <v>0</v>
      </c>
      <c r="Q78" s="66">
        <f>'Гемодиализ (пр.17-23)'!D78</f>
        <v>0</v>
      </c>
      <c r="R78" s="66">
        <f>'Мед.реаб.(АПУ,ДС,КС) 17-23'!D78</f>
        <v>0</v>
      </c>
      <c r="S78" s="66">
        <f t="shared" si="7"/>
        <v>60990645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66">
        <f>КС!D79</f>
        <v>0</v>
      </c>
      <c r="E79" s="66">
        <f>'ДС (пр.17-23)'!D79</f>
        <v>0</v>
      </c>
      <c r="F79" s="66">
        <f t="shared" si="8"/>
        <v>50018397</v>
      </c>
      <c r="G79" s="66">
        <f>'АПУ профилактика 17-23'!D80</f>
        <v>2254179</v>
      </c>
      <c r="H79" s="66">
        <f>'АПУ профилактика 17-23'!N80</f>
        <v>16878</v>
      </c>
      <c r="I79" s="66">
        <f>'АПУ неотл.пом. 17-23'!D79</f>
        <v>0</v>
      </c>
      <c r="J79" s="66">
        <f>'АПУ обращения 17-23'!D79</f>
        <v>47747340</v>
      </c>
      <c r="K79" s="66">
        <f>'ОДИ ПГГ Пр.17-23'!D79</f>
        <v>0</v>
      </c>
      <c r="L79" s="66">
        <f>'ОДИ МЗ РБ 17-23'!D79</f>
        <v>0</v>
      </c>
      <c r="M79" s="87">
        <f>'Тестирование на грипп 13-23'!D79</f>
        <v>0</v>
      </c>
      <c r="N79" s="66">
        <f>'ФАП (17-23)'!D79</f>
        <v>0</v>
      </c>
      <c r="O79" s="66"/>
      <c r="P79" s="66">
        <f>' СМП (17-23)'!D79</f>
        <v>0</v>
      </c>
      <c r="Q79" s="66">
        <f>'Гемодиализ (пр.17-23)'!D79</f>
        <v>0</v>
      </c>
      <c r="R79" s="66">
        <f>'Мед.реаб.(АПУ,ДС,КС) 17-23'!D79</f>
        <v>0</v>
      </c>
      <c r="S79" s="66">
        <f t="shared" si="7"/>
        <v>50018397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66">
        <f>КС!D80</f>
        <v>0</v>
      </c>
      <c r="E80" s="66">
        <f>'ДС (пр.17-23)'!D80</f>
        <v>0</v>
      </c>
      <c r="F80" s="66">
        <f t="shared" si="8"/>
        <v>42452399.007406645</v>
      </c>
      <c r="G80" s="66">
        <f>'АПУ профилактика 17-23'!D81</f>
        <v>2156929</v>
      </c>
      <c r="H80" s="66">
        <f>'АПУ профилактика 17-23'!N81</f>
        <v>26724</v>
      </c>
      <c r="I80" s="66">
        <f>'АПУ неотл.пом. 17-23'!D80</f>
        <v>0</v>
      </c>
      <c r="J80" s="66">
        <f>'АПУ обращения 17-23'!D80</f>
        <v>40268746.007406645</v>
      </c>
      <c r="K80" s="66">
        <f>'ОДИ ПГГ Пр.17-23'!D80</f>
        <v>0</v>
      </c>
      <c r="L80" s="66">
        <f>'ОДИ МЗ РБ 17-23'!D80</f>
        <v>0</v>
      </c>
      <c r="M80" s="87">
        <f>'Тестирование на грипп 13-23'!D80</f>
        <v>0</v>
      </c>
      <c r="N80" s="66">
        <f>'ФАП (17-23)'!D80</f>
        <v>0</v>
      </c>
      <c r="O80" s="66"/>
      <c r="P80" s="66">
        <f>' СМП (17-23)'!D80</f>
        <v>0</v>
      </c>
      <c r="Q80" s="66">
        <f>'Гемодиализ (пр.17-23)'!D80</f>
        <v>0</v>
      </c>
      <c r="R80" s="66">
        <f>'Мед.реаб.(АПУ,ДС,КС) 17-23'!D80</f>
        <v>0</v>
      </c>
      <c r="S80" s="66">
        <f t="shared" si="7"/>
        <v>42452399.007406645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66">
        <f>КС!D81</f>
        <v>0</v>
      </c>
      <c r="E81" s="66">
        <f>'ДС (пр.17-23)'!D81</f>
        <v>0</v>
      </c>
      <c r="F81" s="66">
        <f t="shared" si="8"/>
        <v>71550866.001654372</v>
      </c>
      <c r="G81" s="66">
        <f>'АПУ профилактика 17-23'!D82</f>
        <v>12898562</v>
      </c>
      <c r="H81" s="66">
        <f>'АПУ профилактика 17-23'!N82</f>
        <v>0</v>
      </c>
      <c r="I81" s="66">
        <f>'АПУ неотл.пом. 17-23'!D81</f>
        <v>0</v>
      </c>
      <c r="J81" s="66">
        <f>'АПУ обращения 17-23'!D81</f>
        <v>58652304.001654372</v>
      </c>
      <c r="K81" s="66">
        <f>'ОДИ ПГГ Пр.17-23'!D81</f>
        <v>0</v>
      </c>
      <c r="L81" s="66">
        <f>'ОДИ МЗ РБ 17-23'!D81</f>
        <v>0</v>
      </c>
      <c r="M81" s="87">
        <f>'Тестирование на грипп 13-23'!D81</f>
        <v>0</v>
      </c>
      <c r="N81" s="66">
        <f>'ФАП (17-23)'!D81</f>
        <v>0</v>
      </c>
      <c r="O81" s="66"/>
      <c r="P81" s="66">
        <f>' СМП (17-23)'!D81</f>
        <v>0</v>
      </c>
      <c r="Q81" s="66">
        <f>'Гемодиализ (пр.17-23)'!D81</f>
        <v>0</v>
      </c>
      <c r="R81" s="66">
        <f>'Мед.реаб.(АПУ,ДС,КС) 17-23'!D81</f>
        <v>0</v>
      </c>
      <c r="S81" s="66">
        <f t="shared" si="7"/>
        <v>71550866.001654372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66">
        <f>КС!D82</f>
        <v>0</v>
      </c>
      <c r="E82" s="66">
        <f>'ДС (пр.17-23)'!D82</f>
        <v>0</v>
      </c>
      <c r="F82" s="66">
        <f t="shared" si="8"/>
        <v>42491910</v>
      </c>
      <c r="G82" s="66">
        <f>'АПУ профилактика 17-23'!D83</f>
        <v>1698115</v>
      </c>
      <c r="H82" s="66">
        <f>'АПУ профилактика 17-23'!N83</f>
        <v>14065</v>
      </c>
      <c r="I82" s="66">
        <f>'АПУ неотл.пом. 17-23'!D82</f>
        <v>0</v>
      </c>
      <c r="J82" s="66">
        <f>'АПУ обращения 17-23'!D82</f>
        <v>40779730</v>
      </c>
      <c r="K82" s="66">
        <f>'ОДИ ПГГ Пр.17-23'!D82</f>
        <v>0</v>
      </c>
      <c r="L82" s="66">
        <f>'ОДИ МЗ РБ 17-23'!D82</f>
        <v>0</v>
      </c>
      <c r="M82" s="87">
        <f>'Тестирование на грипп 13-23'!D82</f>
        <v>0</v>
      </c>
      <c r="N82" s="66">
        <f>'ФАП (17-23)'!D82</f>
        <v>0</v>
      </c>
      <c r="O82" s="66"/>
      <c r="P82" s="66">
        <f>' СМП (17-23)'!D82</f>
        <v>0</v>
      </c>
      <c r="Q82" s="66">
        <f>'Гемодиализ (пр.17-23)'!D82</f>
        <v>0</v>
      </c>
      <c r="R82" s="66">
        <f>'Мед.реаб.(АПУ,ДС,КС) 17-23'!D82</f>
        <v>0</v>
      </c>
      <c r="S82" s="66">
        <f t="shared" si="7"/>
        <v>42491910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66">
        <f>КС!D83</f>
        <v>0</v>
      </c>
      <c r="E83" s="66">
        <f>'ДС (пр.17-23)'!D83</f>
        <v>0</v>
      </c>
      <c r="F83" s="66">
        <f t="shared" si="8"/>
        <v>42571946.007840149</v>
      </c>
      <c r="G83" s="66">
        <f>'АПУ профилактика 17-23'!D84</f>
        <v>4432302</v>
      </c>
      <c r="H83" s="66">
        <f>'АПУ профилактика 17-23'!N84</f>
        <v>0</v>
      </c>
      <c r="I83" s="66">
        <f>'АПУ неотл.пом. 17-23'!D83</f>
        <v>0</v>
      </c>
      <c r="J83" s="66">
        <f>'АПУ обращения 17-23'!D83</f>
        <v>38139644.007840149</v>
      </c>
      <c r="K83" s="66">
        <f>'ОДИ ПГГ Пр.17-23'!D83</f>
        <v>0</v>
      </c>
      <c r="L83" s="66">
        <f>'ОДИ МЗ РБ 17-23'!D83</f>
        <v>0</v>
      </c>
      <c r="M83" s="87">
        <f>'Тестирование на грипп 13-23'!D83</f>
        <v>0</v>
      </c>
      <c r="N83" s="66">
        <f>'ФАП (17-23)'!D83</f>
        <v>0</v>
      </c>
      <c r="O83" s="66"/>
      <c r="P83" s="66">
        <f>' СМП (17-23)'!D83</f>
        <v>0</v>
      </c>
      <c r="Q83" s="66">
        <f>'Гемодиализ (пр.17-23)'!D83</f>
        <v>0</v>
      </c>
      <c r="R83" s="66">
        <f>'Мед.реаб.(АПУ,ДС,КС) 17-23'!D83</f>
        <v>0</v>
      </c>
      <c r="S83" s="66">
        <f t="shared" si="7"/>
        <v>42571946.007840149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66">
        <f>КС!D84</f>
        <v>369246026</v>
      </c>
      <c r="E84" s="66">
        <f>'ДС (пр.17-23)'!D84</f>
        <v>53074640</v>
      </c>
      <c r="F84" s="66">
        <f t="shared" si="8"/>
        <v>383429832</v>
      </c>
      <c r="G84" s="66">
        <f>'АПУ профилактика 17-23'!D85</f>
        <v>169939817</v>
      </c>
      <c r="H84" s="66">
        <f>'АПУ профилактика 17-23'!N85</f>
        <v>36435012</v>
      </c>
      <c r="I84" s="66">
        <f>'АПУ неотл.пом. 17-23'!D84</f>
        <v>29981007</v>
      </c>
      <c r="J84" s="66">
        <f>'АПУ обращения 17-23'!D84</f>
        <v>131252316</v>
      </c>
      <c r="K84" s="66">
        <f>'ОДИ ПГГ Пр.17-23'!D84</f>
        <v>11161426</v>
      </c>
      <c r="L84" s="66">
        <f>'ОДИ МЗ РБ 17-23'!D84</f>
        <v>0</v>
      </c>
      <c r="M84" s="87">
        <f>'Тестирование на грипп 13-23'!D84</f>
        <v>0</v>
      </c>
      <c r="N84" s="66">
        <f>'ФАП (17-23)'!D84</f>
        <v>4660254</v>
      </c>
      <c r="O84" s="66"/>
      <c r="P84" s="66">
        <f>' СМП (17-23)'!D84</f>
        <v>0</v>
      </c>
      <c r="Q84" s="66">
        <f>'Гемодиализ (пр.17-23)'!D84</f>
        <v>0</v>
      </c>
      <c r="R84" s="66">
        <f>'Мед.реаб.(АПУ,ДС,КС) 17-23'!D84</f>
        <v>9448603</v>
      </c>
      <c r="S84" s="66">
        <f t="shared" si="7"/>
        <v>815199101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66">
        <f>КС!D85</f>
        <v>78031418</v>
      </c>
      <c r="E85" s="66">
        <f>'ДС (пр.17-23)'!D85</f>
        <v>92799781</v>
      </c>
      <c r="F85" s="66">
        <f t="shared" si="8"/>
        <v>639249212.11862397</v>
      </c>
      <c r="G85" s="66">
        <f>'АПУ профилактика 17-23'!D86</f>
        <v>249862595</v>
      </c>
      <c r="H85" s="66">
        <f>'АПУ профилактика 17-23'!N86</f>
        <v>52200919</v>
      </c>
      <c r="I85" s="66">
        <f>'АПУ неотл.пом. 17-23'!D85</f>
        <v>56046589</v>
      </c>
      <c r="J85" s="66">
        <f>'АПУ обращения 17-23'!D85</f>
        <v>260525398.11862397</v>
      </c>
      <c r="K85" s="66">
        <f>'ОДИ ПГГ Пр.17-23'!D85</f>
        <v>17128961</v>
      </c>
      <c r="L85" s="66">
        <f>'ОДИ МЗ РБ 17-23'!D85</f>
        <v>0</v>
      </c>
      <c r="M85" s="87">
        <f>'Тестирование на грипп 13-23'!D85</f>
        <v>0</v>
      </c>
      <c r="N85" s="66">
        <f>'ФАП (17-23)'!D85</f>
        <v>3484750</v>
      </c>
      <c r="O85" s="66"/>
      <c r="P85" s="66">
        <f>' СМП (17-23)'!D85</f>
        <v>0</v>
      </c>
      <c r="Q85" s="66">
        <f>'Гемодиализ (пр.17-23)'!D85</f>
        <v>0</v>
      </c>
      <c r="R85" s="66">
        <f>'Мед.реаб.(АПУ,ДС,КС) 17-23'!D85</f>
        <v>44293794</v>
      </c>
      <c r="S85" s="66">
        <f t="shared" si="7"/>
        <v>854374205.11862397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66">
        <f>КС!D86</f>
        <v>705940510</v>
      </c>
      <c r="E86" s="66">
        <f>'ДС (пр.17-23)'!D86</f>
        <v>54410249</v>
      </c>
      <c r="F86" s="66">
        <f t="shared" si="8"/>
        <v>426038477</v>
      </c>
      <c r="G86" s="66">
        <f>'АПУ профилактика 17-23'!D87</f>
        <v>143094265</v>
      </c>
      <c r="H86" s="66">
        <f>'АПУ профилактика 17-23'!N87</f>
        <v>44968490</v>
      </c>
      <c r="I86" s="66">
        <f>'АПУ неотл.пом. 17-23'!D86</f>
        <v>54489728</v>
      </c>
      <c r="J86" s="66">
        <f>'АПУ обращения 17-23'!D86</f>
        <v>153895277</v>
      </c>
      <c r="K86" s="66">
        <f>'ОДИ ПГГ Пр.17-23'!D86</f>
        <v>27067166</v>
      </c>
      <c r="L86" s="66">
        <f>'ОДИ МЗ РБ 17-23'!D86</f>
        <v>0</v>
      </c>
      <c r="M86" s="87">
        <f>'Тестирование на грипп 13-23'!D86</f>
        <v>0</v>
      </c>
      <c r="N86" s="66">
        <f>'ФАП (17-23)'!D86</f>
        <v>2523551</v>
      </c>
      <c r="O86" s="66"/>
      <c r="P86" s="66">
        <f>' СМП (17-23)'!D86</f>
        <v>0</v>
      </c>
      <c r="Q86" s="66">
        <f>'Гемодиализ (пр.17-23)'!D86</f>
        <v>0</v>
      </c>
      <c r="R86" s="66">
        <f>'Мед.реаб.(АПУ,ДС,КС) 17-23'!D86</f>
        <v>60006670</v>
      </c>
      <c r="S86" s="66">
        <f t="shared" si="7"/>
        <v>1246395906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66">
        <f>КС!D87</f>
        <v>28165736</v>
      </c>
      <c r="E87" s="66">
        <f>'ДС (пр.17-23)'!D87</f>
        <v>17503178</v>
      </c>
      <c r="F87" s="66">
        <f t="shared" si="8"/>
        <v>127340402</v>
      </c>
      <c r="G87" s="66">
        <f>'АПУ профилактика 17-23'!D88</f>
        <v>50591480</v>
      </c>
      <c r="H87" s="66">
        <f>'АПУ профилактика 17-23'!N88</f>
        <v>14495801</v>
      </c>
      <c r="I87" s="66">
        <f>'АПУ неотл.пом. 17-23'!D87</f>
        <v>8108141</v>
      </c>
      <c r="J87" s="66">
        <f>'АПУ обращения 17-23'!D87</f>
        <v>51498378</v>
      </c>
      <c r="K87" s="66">
        <f>'ОДИ ПГГ Пр.17-23'!D87</f>
        <v>2646602</v>
      </c>
      <c r="L87" s="66">
        <f>'ОДИ МЗ РБ 17-23'!D87</f>
        <v>0</v>
      </c>
      <c r="M87" s="87">
        <f>'Тестирование на грипп 13-23'!D87</f>
        <v>0</v>
      </c>
      <c r="N87" s="66">
        <f>'ФАП (17-23)'!D87</f>
        <v>0</v>
      </c>
      <c r="O87" s="66"/>
      <c r="P87" s="66">
        <f>' СМП (17-23)'!D87</f>
        <v>0</v>
      </c>
      <c r="Q87" s="66">
        <f>'Гемодиализ (пр.17-23)'!D87</f>
        <v>0</v>
      </c>
      <c r="R87" s="66">
        <f>'Мед.реаб.(АПУ,ДС,КС) 17-23'!D87</f>
        <v>2133270</v>
      </c>
      <c r="S87" s="66">
        <f t="shared" si="7"/>
        <v>175142586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>КС!D88</f>
        <v>649477600</v>
      </c>
      <c r="E88" s="66">
        <f>'ДС (пр.17-23)'!D88</f>
        <v>103543259</v>
      </c>
      <c r="F88" s="66">
        <f t="shared" si="8"/>
        <v>823388503</v>
      </c>
      <c r="G88" s="66">
        <f>'АПУ профилактика 17-23'!D89</f>
        <v>294978297</v>
      </c>
      <c r="H88" s="66">
        <f>'АПУ профилактика 17-23'!N89</f>
        <v>82198198</v>
      </c>
      <c r="I88" s="66">
        <f>'АПУ неотл.пом. 17-23'!D88</f>
        <v>35303808</v>
      </c>
      <c r="J88" s="66">
        <f>'АПУ обращения 17-23'!D88</f>
        <v>276697304</v>
      </c>
      <c r="K88" s="66">
        <f>'ОДИ ПГГ Пр.17-23'!D88</f>
        <v>104218245</v>
      </c>
      <c r="L88" s="66">
        <f>'ОДИ МЗ РБ 17-23'!D88</f>
        <v>3282650</v>
      </c>
      <c r="M88" s="87">
        <f>'Тестирование на грипп 13-23'!D88</f>
        <v>22280924</v>
      </c>
      <c r="N88" s="66">
        <f>'ФАП (17-23)'!D88</f>
        <v>4429077</v>
      </c>
      <c r="O88" s="66"/>
      <c r="P88" s="66">
        <f>' СМП (17-23)'!D88</f>
        <v>0</v>
      </c>
      <c r="Q88" s="66">
        <f>'Гемодиализ (пр.17-23)'!D88</f>
        <v>0</v>
      </c>
      <c r="R88" s="66">
        <f>'Мед.реаб.(АПУ,ДС,КС) 17-23'!D88</f>
        <v>44576764</v>
      </c>
      <c r="S88" s="66">
        <f t="shared" si="7"/>
        <v>1620986126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>КС!D89</f>
        <v>457035772</v>
      </c>
      <c r="E89" s="66">
        <f>'ДС (пр.17-23)'!D89</f>
        <v>18568723</v>
      </c>
      <c r="F89" s="66">
        <f t="shared" si="8"/>
        <v>183840627</v>
      </c>
      <c r="G89" s="66">
        <f>'АПУ профилактика 17-23'!D90</f>
        <v>99300967</v>
      </c>
      <c r="H89" s="66">
        <f>'АПУ профилактика 17-23'!N90</f>
        <v>0</v>
      </c>
      <c r="I89" s="66">
        <f>'АПУ неотл.пом. 17-23'!D89</f>
        <v>22059439</v>
      </c>
      <c r="J89" s="66">
        <f>'АПУ обращения 17-23'!D89</f>
        <v>45251981</v>
      </c>
      <c r="K89" s="66">
        <f>'ОДИ ПГГ Пр.17-23'!D89</f>
        <v>17228240</v>
      </c>
      <c r="L89" s="66">
        <f>'ОДИ МЗ РБ 17-23'!D89</f>
        <v>0</v>
      </c>
      <c r="M89" s="87">
        <f>'Тестирование на грипп 13-23'!D89</f>
        <v>0</v>
      </c>
      <c r="N89" s="66">
        <f>'ФАП (17-23)'!D89</f>
        <v>0</v>
      </c>
      <c r="O89" s="66"/>
      <c r="P89" s="66">
        <f>' СМП (17-23)'!D89</f>
        <v>0</v>
      </c>
      <c r="Q89" s="66">
        <f>'Гемодиализ (пр.17-23)'!D89</f>
        <v>0</v>
      </c>
      <c r="R89" s="66">
        <f>'Мед.реаб.(АПУ,ДС,КС) 17-23'!D89</f>
        <v>180147626</v>
      </c>
      <c r="S89" s="66">
        <f t="shared" si="7"/>
        <v>839592748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66">
        <f>КС!D90</f>
        <v>949376061</v>
      </c>
      <c r="E90" s="66">
        <f>'ДС (пр.17-23)'!D90</f>
        <v>69978316</v>
      </c>
      <c r="F90" s="66">
        <f t="shared" si="8"/>
        <v>506618093</v>
      </c>
      <c r="G90" s="66">
        <f>'АПУ профилактика 17-23'!D91</f>
        <v>223860381</v>
      </c>
      <c r="H90" s="66">
        <f>'АПУ профилактика 17-23'!N91</f>
        <v>52846521</v>
      </c>
      <c r="I90" s="66">
        <f>'АПУ неотл.пом. 17-23'!D90</f>
        <v>28925770</v>
      </c>
      <c r="J90" s="66">
        <f>'АПУ обращения 17-23'!D90</f>
        <v>182271346</v>
      </c>
      <c r="K90" s="66">
        <f>'ОДИ ПГГ Пр.17-23'!D90</f>
        <v>16666509</v>
      </c>
      <c r="L90" s="66">
        <f>'ОДИ МЗ РБ 17-23'!D90</f>
        <v>0</v>
      </c>
      <c r="M90" s="87">
        <f>'Тестирование на грипп 13-23'!D90</f>
        <v>0</v>
      </c>
      <c r="N90" s="66">
        <f>'ФАП (17-23)'!D90</f>
        <v>2047566</v>
      </c>
      <c r="O90" s="66"/>
      <c r="P90" s="66">
        <f>' СМП (17-23)'!D90</f>
        <v>0</v>
      </c>
      <c r="Q90" s="66">
        <f>'Гемодиализ (пр.17-23)'!D90</f>
        <v>5910060</v>
      </c>
      <c r="R90" s="66">
        <f>'Мед.реаб.(АПУ,ДС,КС) 17-23'!D90</f>
        <v>119843272</v>
      </c>
      <c r="S90" s="66">
        <f t="shared" si="7"/>
        <v>1651725802</v>
      </c>
    </row>
    <row r="91" spans="1:19" s="1" customFormat="1" x14ac:dyDescent="0.2">
      <c r="A91" s="25">
        <v>81</v>
      </c>
      <c r="B91" s="12" t="s">
        <v>152</v>
      </c>
      <c r="C91" s="10" t="s">
        <v>380</v>
      </c>
      <c r="D91" s="66">
        <f>КС!D91</f>
        <v>337582568</v>
      </c>
      <c r="E91" s="66">
        <f>'ДС (пр.17-23)'!D91</f>
        <v>7426708</v>
      </c>
      <c r="F91" s="66">
        <f t="shared" si="8"/>
        <v>64016190</v>
      </c>
      <c r="G91" s="66">
        <f>'АПУ профилактика 17-23'!D92</f>
        <v>11300480</v>
      </c>
      <c r="H91" s="66">
        <f>'АПУ профилактика 17-23'!N92</f>
        <v>0</v>
      </c>
      <c r="I91" s="66">
        <f>'АПУ неотл.пом. 17-23'!D91</f>
        <v>0</v>
      </c>
      <c r="J91" s="66">
        <f>'АПУ обращения 17-23'!D91</f>
        <v>50156410</v>
      </c>
      <c r="K91" s="66">
        <f>'ОДИ ПГГ Пр.17-23'!D91</f>
        <v>0</v>
      </c>
      <c r="L91" s="66">
        <f>'ОДИ МЗ РБ 17-23'!D91</f>
        <v>2559300</v>
      </c>
      <c r="M91" s="87">
        <f>'Тестирование на грипп 13-23'!D91</f>
        <v>0</v>
      </c>
      <c r="N91" s="66">
        <f>'ФАП (17-23)'!D91</f>
        <v>0</v>
      </c>
      <c r="O91" s="66"/>
      <c r="P91" s="66">
        <f>' СМП (17-23)'!D91</f>
        <v>0</v>
      </c>
      <c r="Q91" s="66">
        <f>'Гемодиализ (пр.17-23)'!D91</f>
        <v>0</v>
      </c>
      <c r="R91" s="66">
        <f>'Мед.реаб.(АПУ,ДС,КС) 17-23'!D91</f>
        <v>0</v>
      </c>
      <c r="S91" s="66">
        <f t="shared" si="7"/>
        <v>409025466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66">
        <f>КС!D92</f>
        <v>0</v>
      </c>
      <c r="E92" s="66">
        <f>'ДС (пр.17-23)'!D92</f>
        <v>0</v>
      </c>
      <c r="F92" s="66">
        <f t="shared" si="8"/>
        <v>0</v>
      </c>
      <c r="G92" s="66">
        <f>'АПУ профилактика 17-23'!D93</f>
        <v>0</v>
      </c>
      <c r="H92" s="66">
        <f>'АПУ профилактика 17-23'!N93</f>
        <v>0</v>
      </c>
      <c r="I92" s="66">
        <f>'АПУ неотл.пом. 17-23'!D92</f>
        <v>0</v>
      </c>
      <c r="J92" s="66">
        <f>'АПУ обращения 17-23'!D92</f>
        <v>0</v>
      </c>
      <c r="K92" s="66">
        <f>'ОДИ ПГГ Пр.17-23'!D92</f>
        <v>0</v>
      </c>
      <c r="L92" s="66">
        <f>'ОДИ МЗ РБ 17-23'!D92</f>
        <v>0</v>
      </c>
      <c r="M92" s="87">
        <f>'Тестирование на грипп 13-23'!D92</f>
        <v>0</v>
      </c>
      <c r="N92" s="66">
        <f>'ФАП (17-23)'!D92</f>
        <v>0</v>
      </c>
      <c r="O92" s="66"/>
      <c r="P92" s="66">
        <f>' СМП (17-23)'!D92</f>
        <v>1812905704</v>
      </c>
      <c r="Q92" s="66">
        <f>'Гемодиализ (пр.17-23)'!D92</f>
        <v>0</v>
      </c>
      <c r="R92" s="66">
        <f>'Мед.реаб.(АПУ,ДС,КС) 17-23'!D92</f>
        <v>0</v>
      </c>
      <c r="S92" s="66">
        <f t="shared" si="7"/>
        <v>1812905704</v>
      </c>
    </row>
    <row r="93" spans="1:19" s="1" customFormat="1" ht="24" x14ac:dyDescent="0.2">
      <c r="A93" s="161">
        <v>83</v>
      </c>
      <c r="B93" s="164" t="s">
        <v>154</v>
      </c>
      <c r="C93" s="17" t="s">
        <v>274</v>
      </c>
      <c r="D93" s="66">
        <f>КС!D93</f>
        <v>566695440</v>
      </c>
      <c r="E93" s="66">
        <f>'ДС (пр.17-23)'!D93</f>
        <v>205848711</v>
      </c>
      <c r="F93" s="66">
        <f t="shared" si="8"/>
        <v>70082283</v>
      </c>
      <c r="G93" s="66">
        <f>'АПУ профилактика 17-23'!D94</f>
        <v>15076624</v>
      </c>
      <c r="H93" s="66">
        <f>'АПУ профилактика 17-23'!N94</f>
        <v>272869</v>
      </c>
      <c r="I93" s="66">
        <f>'АПУ неотл.пом. 17-23'!D93</f>
        <v>12337850</v>
      </c>
      <c r="J93" s="66">
        <f>'АПУ обращения 17-23'!D93</f>
        <v>38377986</v>
      </c>
      <c r="K93" s="66">
        <f>'ОДИ ПГГ Пр.17-23'!D93</f>
        <v>3718824</v>
      </c>
      <c r="L93" s="66">
        <f>'ОДИ МЗ РБ 17-23'!D93</f>
        <v>0</v>
      </c>
      <c r="M93" s="87">
        <f>'Тестирование на грипп 13-23'!D93</f>
        <v>298130</v>
      </c>
      <c r="N93" s="66">
        <f>'ФАП (17-23)'!D93</f>
        <v>0</v>
      </c>
      <c r="O93" s="66"/>
      <c r="P93" s="66">
        <f>' СМП (17-23)'!D93</f>
        <v>0</v>
      </c>
      <c r="Q93" s="66">
        <f>'Гемодиализ (пр.17-23)'!D93</f>
        <v>0</v>
      </c>
      <c r="R93" s="66">
        <f>'Мед.реаб.(АПУ,ДС,КС) 17-23'!D93</f>
        <v>0</v>
      </c>
      <c r="S93" s="66">
        <f t="shared" si="7"/>
        <v>842626434</v>
      </c>
    </row>
    <row r="94" spans="1:19" s="1" customFormat="1" ht="36" x14ac:dyDescent="0.2">
      <c r="A94" s="162"/>
      <c r="B94" s="165"/>
      <c r="C94" s="10" t="s">
        <v>378</v>
      </c>
      <c r="D94" s="66">
        <f>КС!D94</f>
        <v>0</v>
      </c>
      <c r="E94" s="66">
        <f>'ДС (пр.17-23)'!D94</f>
        <v>0</v>
      </c>
      <c r="F94" s="66">
        <f t="shared" si="8"/>
        <v>27302581</v>
      </c>
      <c r="G94" s="66">
        <f>'АПУ профилактика 17-23'!D95</f>
        <v>11179620</v>
      </c>
      <c r="H94" s="66">
        <f>'АПУ профилактика 17-23'!N95</f>
        <v>272869</v>
      </c>
      <c r="I94" s="66">
        <f>'АПУ неотл.пом. 17-23'!D94</f>
        <v>2671170</v>
      </c>
      <c r="J94" s="66">
        <f>'АПУ обращения 17-23'!D94</f>
        <v>9161968</v>
      </c>
      <c r="K94" s="66">
        <f>'ОДИ ПГГ Пр.17-23'!D94</f>
        <v>3718824</v>
      </c>
      <c r="L94" s="66">
        <f>'ОДИ МЗ РБ 17-23'!D94</f>
        <v>0</v>
      </c>
      <c r="M94" s="87">
        <f>'Тестирование на грипп 13-23'!D94</f>
        <v>298130</v>
      </c>
      <c r="N94" s="66">
        <f>'ФАП (17-23)'!D94</f>
        <v>0</v>
      </c>
      <c r="O94" s="66"/>
      <c r="P94" s="66">
        <f>' СМП (17-23)'!D94</f>
        <v>0</v>
      </c>
      <c r="Q94" s="66">
        <f>'Гемодиализ (пр.17-23)'!D94</f>
        <v>0</v>
      </c>
      <c r="R94" s="66">
        <f>'Мед.реаб.(АПУ,ДС,КС) 17-23'!D94</f>
        <v>0</v>
      </c>
      <c r="S94" s="66">
        <f t="shared" si="7"/>
        <v>27302581</v>
      </c>
    </row>
    <row r="95" spans="1:19" s="1" customFormat="1" ht="24" x14ac:dyDescent="0.2">
      <c r="A95" s="162"/>
      <c r="B95" s="165"/>
      <c r="C95" s="10" t="s">
        <v>275</v>
      </c>
      <c r="D95" s="66">
        <f>КС!D95</f>
        <v>0</v>
      </c>
      <c r="E95" s="66">
        <f>'ДС (пр.17-23)'!D95</f>
        <v>0</v>
      </c>
      <c r="F95" s="66">
        <f t="shared" si="8"/>
        <v>11097307</v>
      </c>
      <c r="G95" s="66">
        <f>'АПУ профилактика 17-23'!D96</f>
        <v>2244204</v>
      </c>
      <c r="H95" s="66">
        <f>'АПУ профилактика 17-23'!N96</f>
        <v>0</v>
      </c>
      <c r="I95" s="66">
        <f>'АПУ неотл.пом. 17-23'!D95</f>
        <v>0</v>
      </c>
      <c r="J95" s="66">
        <f>'АПУ обращения 17-23'!D95</f>
        <v>8853103</v>
      </c>
      <c r="K95" s="66">
        <f>'ОДИ ПГГ Пр.17-23'!D95</f>
        <v>0</v>
      </c>
      <c r="L95" s="66">
        <f>'ОДИ МЗ РБ 17-23'!D95</f>
        <v>0</v>
      </c>
      <c r="M95" s="87">
        <f>'Тестирование на грипп 13-23'!D95</f>
        <v>0</v>
      </c>
      <c r="N95" s="66">
        <f>'ФАП (17-23)'!D95</f>
        <v>0</v>
      </c>
      <c r="O95" s="66"/>
      <c r="P95" s="66">
        <f>' СМП (17-23)'!D95</f>
        <v>0</v>
      </c>
      <c r="Q95" s="66">
        <f>'Гемодиализ (пр.17-23)'!D95</f>
        <v>0</v>
      </c>
      <c r="R95" s="66">
        <f>'Мед.реаб.(АПУ,ДС,КС) 17-23'!D95</f>
        <v>0</v>
      </c>
      <c r="S95" s="66">
        <f t="shared" si="7"/>
        <v>11097307</v>
      </c>
    </row>
    <row r="96" spans="1:19" s="1" customFormat="1" ht="36" x14ac:dyDescent="0.2">
      <c r="A96" s="163"/>
      <c r="B96" s="166"/>
      <c r="C96" s="28" t="s">
        <v>379</v>
      </c>
      <c r="D96" s="66">
        <f>КС!D96</f>
        <v>566695440</v>
      </c>
      <c r="E96" s="66">
        <f>'ДС (пр.17-23)'!D96</f>
        <v>205848711</v>
      </c>
      <c r="F96" s="66">
        <f t="shared" si="8"/>
        <v>31682395</v>
      </c>
      <c r="G96" s="66">
        <f>'АПУ профилактика 17-23'!D97</f>
        <v>1652800</v>
      </c>
      <c r="H96" s="66">
        <f>'АПУ профилактика 17-23'!N97</f>
        <v>0</v>
      </c>
      <c r="I96" s="66">
        <f>'АПУ неотл.пом. 17-23'!D96</f>
        <v>9666680</v>
      </c>
      <c r="J96" s="66">
        <f>'АПУ обращения 17-23'!D96</f>
        <v>20362915</v>
      </c>
      <c r="K96" s="66">
        <f>'ОДИ ПГГ Пр.17-23'!D96</f>
        <v>0</v>
      </c>
      <c r="L96" s="66">
        <f>'ОДИ МЗ РБ 17-23'!D96</f>
        <v>0</v>
      </c>
      <c r="M96" s="87">
        <f>'Тестирование на грипп 13-23'!D96</f>
        <v>0</v>
      </c>
      <c r="N96" s="66">
        <f>'ФАП (17-23)'!D96</f>
        <v>0</v>
      </c>
      <c r="O96" s="66"/>
      <c r="P96" s="66">
        <f>' СМП (17-23)'!D96</f>
        <v>0</v>
      </c>
      <c r="Q96" s="66">
        <f>'Гемодиализ (пр.17-23)'!D96</f>
        <v>0</v>
      </c>
      <c r="R96" s="66">
        <f>'Мед.реаб.(АПУ,ДС,КС) 17-23'!D96</f>
        <v>0</v>
      </c>
      <c r="S96" s="66">
        <f t="shared" si="7"/>
        <v>804226546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66">
        <f>КС!D97</f>
        <v>0</v>
      </c>
      <c r="E97" s="66">
        <f>'ДС (пр.17-23)'!D97</f>
        <v>0</v>
      </c>
      <c r="F97" s="66">
        <f t="shared" si="8"/>
        <v>3303188</v>
      </c>
      <c r="G97" s="66">
        <f>'АПУ профилактика 17-23'!D98</f>
        <v>1681386</v>
      </c>
      <c r="H97" s="66">
        <f>'АПУ профилактика 17-23'!N98</f>
        <v>0</v>
      </c>
      <c r="I97" s="66">
        <f>'АПУ неотл.пом. 17-23'!D97</f>
        <v>0</v>
      </c>
      <c r="J97" s="66">
        <f>'АПУ обращения 17-23'!D97</f>
        <v>1621802</v>
      </c>
      <c r="K97" s="66">
        <f>'ОДИ ПГГ Пр.17-23'!D97</f>
        <v>0</v>
      </c>
      <c r="L97" s="66">
        <f>'ОДИ МЗ РБ 17-23'!D97</f>
        <v>0</v>
      </c>
      <c r="M97" s="87">
        <f>'Тестирование на грипп 13-23'!D97</f>
        <v>0</v>
      </c>
      <c r="N97" s="66">
        <f>'ФАП (17-23)'!D97</f>
        <v>0</v>
      </c>
      <c r="O97" s="66"/>
      <c r="P97" s="66">
        <f>' СМП (17-23)'!D97</f>
        <v>0</v>
      </c>
      <c r="Q97" s="66">
        <f>'Гемодиализ (пр.17-23)'!D97</f>
        <v>0</v>
      </c>
      <c r="R97" s="66">
        <f>'Мед.реаб.(АПУ,ДС,КС) 17-23'!D97</f>
        <v>0</v>
      </c>
      <c r="S97" s="66">
        <f t="shared" si="7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66">
        <f>КС!D98</f>
        <v>0</v>
      </c>
      <c r="E98" s="66">
        <f>'ДС (пр.17-23)'!D98</f>
        <v>1332001</v>
      </c>
      <c r="F98" s="66">
        <f t="shared" si="8"/>
        <v>23073539</v>
      </c>
      <c r="G98" s="66">
        <f>'АПУ профилактика 17-23'!D99</f>
        <v>8522386</v>
      </c>
      <c r="H98" s="66">
        <f>'АПУ профилактика 17-23'!N99</f>
        <v>3050785</v>
      </c>
      <c r="I98" s="66">
        <f>'АПУ неотл.пом. 17-23'!D98</f>
        <v>2114732</v>
      </c>
      <c r="J98" s="66">
        <f>'АПУ обращения 17-23'!D98</f>
        <v>8930980</v>
      </c>
      <c r="K98" s="66">
        <f>'ОДИ ПГГ Пр.17-23'!D98</f>
        <v>454656</v>
      </c>
      <c r="L98" s="66">
        <f>'ОДИ МЗ РБ 17-23'!D98</f>
        <v>0</v>
      </c>
      <c r="M98" s="87">
        <f>'Тестирование на грипп 13-23'!D98</f>
        <v>0</v>
      </c>
      <c r="N98" s="66">
        <f>'ФАП (17-23)'!D98</f>
        <v>0</v>
      </c>
      <c r="O98" s="66"/>
      <c r="P98" s="66">
        <f>' СМП (17-23)'!D98</f>
        <v>0</v>
      </c>
      <c r="Q98" s="66">
        <f>'Гемодиализ (пр.17-23)'!D98</f>
        <v>0</v>
      </c>
      <c r="R98" s="66">
        <f>'Мед.реаб.(АПУ,ДС,КС) 17-23'!D98</f>
        <v>0</v>
      </c>
      <c r="S98" s="66">
        <f t="shared" si="7"/>
        <v>24405540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66">
        <f>КС!D99</f>
        <v>194050646</v>
      </c>
      <c r="E99" s="66">
        <f>'ДС (пр.17-23)'!D99</f>
        <v>15639533</v>
      </c>
      <c r="F99" s="66">
        <f t="shared" si="8"/>
        <v>104563604</v>
      </c>
      <c r="G99" s="66">
        <f>'АПУ профилактика 17-23'!D100</f>
        <v>35717134</v>
      </c>
      <c r="H99" s="66">
        <f>'АПУ профилактика 17-23'!N100</f>
        <v>9409753</v>
      </c>
      <c r="I99" s="66">
        <f>'АПУ неотл.пом. 17-23'!D99</f>
        <v>5823122</v>
      </c>
      <c r="J99" s="66">
        <f>'АПУ обращения 17-23'!D99</f>
        <v>36457389</v>
      </c>
      <c r="K99" s="66">
        <f>'ОДИ ПГГ Пр.17-23'!D99</f>
        <v>17156206</v>
      </c>
      <c r="L99" s="66">
        <f>'ОДИ МЗ РБ 17-23'!D99</f>
        <v>0</v>
      </c>
      <c r="M99" s="87">
        <f>'Тестирование на грипп 13-23'!D99</f>
        <v>0</v>
      </c>
      <c r="N99" s="66">
        <f>'ФАП (17-23)'!D99</f>
        <v>0</v>
      </c>
      <c r="O99" s="66"/>
      <c r="P99" s="66">
        <f>' СМП (17-23)'!D99</f>
        <v>0</v>
      </c>
      <c r="Q99" s="66">
        <f>'Гемодиализ (пр.17-23)'!D99</f>
        <v>0</v>
      </c>
      <c r="R99" s="66">
        <f>'Мед.реаб.(АПУ,ДС,КС) 17-23'!D99</f>
        <v>49208050</v>
      </c>
      <c r="S99" s="66">
        <f t="shared" si="7"/>
        <v>363461833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66">
        <f>КС!D100</f>
        <v>42244185</v>
      </c>
      <c r="E100" s="66">
        <f>'ДС (пр.17-23)'!D100</f>
        <v>9541427</v>
      </c>
      <c r="F100" s="66">
        <f t="shared" si="8"/>
        <v>118843844</v>
      </c>
      <c r="G100" s="66">
        <f>'АПУ профилактика 17-23'!D101</f>
        <v>32554173</v>
      </c>
      <c r="H100" s="66">
        <f>'АПУ профилактика 17-23'!N101</f>
        <v>6441953</v>
      </c>
      <c r="I100" s="66">
        <f>'АПУ неотл.пом. 17-23'!D100</f>
        <v>6877833</v>
      </c>
      <c r="J100" s="66">
        <f>'АПУ обращения 17-23'!D100</f>
        <v>34244605</v>
      </c>
      <c r="K100" s="66">
        <f>'ОДИ ПГГ Пр.17-23'!D100</f>
        <v>1369472</v>
      </c>
      <c r="L100" s="66">
        <f>'ОДИ МЗ РБ 17-23'!D100</f>
        <v>0</v>
      </c>
      <c r="M100" s="87">
        <f>'Тестирование на грипп 13-23'!D100</f>
        <v>0</v>
      </c>
      <c r="N100" s="66">
        <f>'ФАП (17-23)'!D100</f>
        <v>37355808</v>
      </c>
      <c r="O100" s="66"/>
      <c r="P100" s="66">
        <f>' СМП (17-23)'!D100</f>
        <v>0</v>
      </c>
      <c r="Q100" s="66">
        <f>'Гемодиализ (пр.17-23)'!D100</f>
        <v>0</v>
      </c>
      <c r="R100" s="66">
        <f>'Мед.реаб.(АПУ,ДС,КС) 17-23'!D100</f>
        <v>829290</v>
      </c>
      <c r="S100" s="66">
        <f t="shared" si="7"/>
        <v>171458746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66">
        <f>КС!D101</f>
        <v>41598871</v>
      </c>
      <c r="E101" s="66">
        <f>'ДС (пр.17-23)'!D101</f>
        <v>10532032</v>
      </c>
      <c r="F101" s="66">
        <f t="shared" si="8"/>
        <v>103358254</v>
      </c>
      <c r="G101" s="66">
        <f>'АПУ профилактика 17-23'!D102</f>
        <v>30734907</v>
      </c>
      <c r="H101" s="66">
        <f>'АПУ профилактика 17-23'!N102</f>
        <v>5039633</v>
      </c>
      <c r="I101" s="66">
        <f>'АПУ неотл.пом. 17-23'!D101</f>
        <v>7151732</v>
      </c>
      <c r="J101" s="66">
        <f>'АПУ обращения 17-23'!D101</f>
        <v>35079296</v>
      </c>
      <c r="K101" s="66">
        <f>'ОДИ ПГГ Пр.17-23'!D101</f>
        <v>587540</v>
      </c>
      <c r="L101" s="66">
        <f>'ОДИ МЗ РБ 17-23'!D101</f>
        <v>0</v>
      </c>
      <c r="M101" s="87">
        <f>'Тестирование на грипп 13-23'!D101</f>
        <v>0</v>
      </c>
      <c r="N101" s="66">
        <f>'ФАП (17-23)'!D101</f>
        <v>24765146</v>
      </c>
      <c r="O101" s="66"/>
      <c r="P101" s="66">
        <f>' СМП (17-23)'!D101</f>
        <v>0</v>
      </c>
      <c r="Q101" s="66">
        <f>'Гемодиализ (пр.17-23)'!D101</f>
        <v>0</v>
      </c>
      <c r="R101" s="66">
        <f>'Мед.реаб.(АПУ,ДС,КС) 17-23'!D101</f>
        <v>1121410</v>
      </c>
      <c r="S101" s="66">
        <f t="shared" si="7"/>
        <v>156610567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66">
        <f>КС!D102</f>
        <v>97785284</v>
      </c>
      <c r="E102" s="66">
        <f>'ДС (пр.17-23)'!D102</f>
        <v>28194115</v>
      </c>
      <c r="F102" s="66">
        <f t="shared" si="8"/>
        <v>254489710</v>
      </c>
      <c r="G102" s="66">
        <f>'АПУ профилактика 17-23'!D103</f>
        <v>97066637</v>
      </c>
      <c r="H102" s="66">
        <f>'АПУ профилактика 17-23'!N103</f>
        <v>18481936</v>
      </c>
      <c r="I102" s="66">
        <f>'АПУ неотл.пом. 17-23'!D102</f>
        <v>19499185</v>
      </c>
      <c r="J102" s="66">
        <f>'АПУ обращения 17-23'!D102</f>
        <v>95673679</v>
      </c>
      <c r="K102" s="66">
        <f>'ОДИ ПГГ Пр.17-23'!D102</f>
        <v>4300582</v>
      </c>
      <c r="L102" s="66">
        <f>'ОДИ МЗ РБ 17-23'!D102</f>
        <v>0</v>
      </c>
      <c r="M102" s="87">
        <f>'Тестирование на грипп 13-23'!D102</f>
        <v>0</v>
      </c>
      <c r="N102" s="66">
        <f>'ФАП (17-23)'!D102</f>
        <v>19467691</v>
      </c>
      <c r="O102" s="66"/>
      <c r="P102" s="66">
        <f>' СМП (17-23)'!D102</f>
        <v>0</v>
      </c>
      <c r="Q102" s="66">
        <f>'Гемодиализ (пр.17-23)'!D102</f>
        <v>0</v>
      </c>
      <c r="R102" s="66">
        <f>'Мед.реаб.(АПУ,ДС,КС) 17-23'!D102</f>
        <v>0</v>
      </c>
      <c r="S102" s="66">
        <f t="shared" si="7"/>
        <v>380469109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66">
        <f>КС!D103</f>
        <v>51410034</v>
      </c>
      <c r="E103" s="66">
        <f>'ДС (пр.17-23)'!D103</f>
        <v>13311464</v>
      </c>
      <c r="F103" s="66">
        <f t="shared" si="8"/>
        <v>129770199</v>
      </c>
      <c r="G103" s="66">
        <f>'АПУ профилактика 17-23'!D104</f>
        <v>38997728</v>
      </c>
      <c r="H103" s="66">
        <f>'АПУ профилактика 17-23'!N104</f>
        <v>7404027</v>
      </c>
      <c r="I103" s="66">
        <f>'АПУ неотл.пом. 17-23'!D103</f>
        <v>7957097</v>
      </c>
      <c r="J103" s="66">
        <f>'АПУ обращения 17-23'!D103</f>
        <v>38076418</v>
      </c>
      <c r="K103" s="66">
        <f>'ОДИ ПГГ Пр.17-23'!D103</f>
        <v>3351034</v>
      </c>
      <c r="L103" s="66">
        <f>'ОДИ МЗ РБ 17-23'!D103</f>
        <v>0</v>
      </c>
      <c r="M103" s="87">
        <f>'Тестирование на грипп 13-23'!D103</f>
        <v>0</v>
      </c>
      <c r="N103" s="66">
        <f>'ФАП (17-23)'!D103</f>
        <v>33983895</v>
      </c>
      <c r="O103" s="66"/>
      <c r="P103" s="66">
        <f>' СМП (17-23)'!D103</f>
        <v>0</v>
      </c>
      <c r="Q103" s="66">
        <f>'Гемодиализ (пр.17-23)'!D103</f>
        <v>0</v>
      </c>
      <c r="R103" s="66">
        <f>'Мед.реаб.(АПУ,ДС,КС) 17-23'!D103</f>
        <v>0</v>
      </c>
      <c r="S103" s="66">
        <f t="shared" si="7"/>
        <v>194491697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66">
        <f>КС!D104</f>
        <v>80888099</v>
      </c>
      <c r="E104" s="66">
        <f>'ДС (пр.17-23)'!D104</f>
        <v>15992782</v>
      </c>
      <c r="F104" s="66">
        <f t="shared" si="8"/>
        <v>176399677</v>
      </c>
      <c r="G104" s="66">
        <f>'АПУ профилактика 17-23'!D105</f>
        <v>47741623</v>
      </c>
      <c r="H104" s="66">
        <f>'АПУ профилактика 17-23'!N105</f>
        <v>14747572</v>
      </c>
      <c r="I104" s="66">
        <f>'АПУ неотл.пом. 17-23'!D104</f>
        <v>10407193</v>
      </c>
      <c r="J104" s="66">
        <f>'АПУ обращения 17-23'!D104</f>
        <v>48946443</v>
      </c>
      <c r="K104" s="66">
        <f>'ОДИ ПГГ Пр.17-23'!D104</f>
        <v>4868867</v>
      </c>
      <c r="L104" s="66">
        <f>'ОДИ МЗ РБ 17-23'!D104</f>
        <v>0</v>
      </c>
      <c r="M104" s="87">
        <f>'Тестирование на грипп 13-23'!D104</f>
        <v>0</v>
      </c>
      <c r="N104" s="66">
        <f>'ФАП (17-23)'!D104</f>
        <v>49687979</v>
      </c>
      <c r="O104" s="66"/>
      <c r="P104" s="66">
        <f>' СМП (17-23)'!D104</f>
        <v>0</v>
      </c>
      <c r="Q104" s="66">
        <f>'Гемодиализ (пр.17-23)'!D104</f>
        <v>0</v>
      </c>
      <c r="R104" s="66">
        <f>'Мед.реаб.(АПУ,ДС,КС) 17-23'!D104</f>
        <v>263223</v>
      </c>
      <c r="S104" s="66">
        <f t="shared" si="7"/>
        <v>273543781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66">
        <f>КС!D105</f>
        <v>69977397</v>
      </c>
      <c r="E105" s="66">
        <f>'ДС (пр.17-23)'!D105</f>
        <v>34413282</v>
      </c>
      <c r="F105" s="66">
        <f t="shared" si="8"/>
        <v>316098879</v>
      </c>
      <c r="G105" s="66">
        <f>'АПУ профилактика 17-23'!D106</f>
        <v>105985154</v>
      </c>
      <c r="H105" s="66">
        <f>'АПУ профилактика 17-23'!N106</f>
        <v>13581550</v>
      </c>
      <c r="I105" s="66">
        <f>'АПУ неотл.пом. 17-23'!D105</f>
        <v>23412213</v>
      </c>
      <c r="J105" s="66">
        <f>'АПУ обращения 17-23'!D105</f>
        <v>115727229</v>
      </c>
      <c r="K105" s="66">
        <f>'ОДИ ПГГ Пр.17-23'!D105</f>
        <v>0</v>
      </c>
      <c r="L105" s="66">
        <f>'ОДИ МЗ РБ 17-23'!D105</f>
        <v>0</v>
      </c>
      <c r="M105" s="87">
        <f>'Тестирование на грипп 13-23'!D105</f>
        <v>0</v>
      </c>
      <c r="N105" s="66">
        <f>'ФАП (17-23)'!D105</f>
        <v>57392733</v>
      </c>
      <c r="O105" s="66"/>
      <c r="P105" s="66">
        <f>' СМП (17-23)'!D105</f>
        <v>0</v>
      </c>
      <c r="Q105" s="66">
        <f>'Гемодиализ (пр.17-23)'!D105</f>
        <v>0</v>
      </c>
      <c r="R105" s="66">
        <f>'Мед.реаб.(АПУ,ДС,КС) 17-23'!D105</f>
        <v>0</v>
      </c>
      <c r="S105" s="66">
        <f t="shared" si="7"/>
        <v>420489558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66">
        <f>КС!D106</f>
        <v>115615313</v>
      </c>
      <c r="E106" s="66">
        <f>'ДС (пр.17-23)'!D106</f>
        <v>28869778</v>
      </c>
      <c r="F106" s="66">
        <f t="shared" si="8"/>
        <v>255668061</v>
      </c>
      <c r="G106" s="66">
        <f>'АПУ профилактика 17-23'!D107</f>
        <v>88423912</v>
      </c>
      <c r="H106" s="66">
        <f>'АПУ профилактика 17-23'!N107</f>
        <v>11802277</v>
      </c>
      <c r="I106" s="66">
        <f>'АПУ неотл.пом. 17-23'!D106</f>
        <v>17981435</v>
      </c>
      <c r="J106" s="66">
        <f>'АПУ обращения 17-23'!D106</f>
        <v>82611242</v>
      </c>
      <c r="K106" s="66">
        <f>'ОДИ ПГГ Пр.17-23'!D106</f>
        <v>842436</v>
      </c>
      <c r="L106" s="66">
        <f>'ОДИ МЗ РБ 17-23'!D106</f>
        <v>0</v>
      </c>
      <c r="M106" s="87">
        <f>'Тестирование на грипп 13-23'!D106</f>
        <v>0</v>
      </c>
      <c r="N106" s="66">
        <f>'ФАП (17-23)'!D106</f>
        <v>54006759</v>
      </c>
      <c r="O106" s="66"/>
      <c r="P106" s="66">
        <f>' СМП (17-23)'!D106</f>
        <v>0</v>
      </c>
      <c r="Q106" s="66">
        <f>'Гемодиализ (пр.17-23)'!D106</f>
        <v>0</v>
      </c>
      <c r="R106" s="66">
        <f>'Мед.реаб.(АПУ,ДС,КС) 17-23'!D106</f>
        <v>0</v>
      </c>
      <c r="S106" s="66">
        <f t="shared" si="7"/>
        <v>400153152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66">
        <f>КС!D107</f>
        <v>33607142</v>
      </c>
      <c r="E107" s="66">
        <f>'ДС (пр.17-23)'!D107</f>
        <v>9456801</v>
      </c>
      <c r="F107" s="66">
        <f t="shared" si="8"/>
        <v>103573902</v>
      </c>
      <c r="G107" s="66">
        <f>'АПУ профилактика 17-23'!D108</f>
        <v>29894539</v>
      </c>
      <c r="H107" s="66">
        <f>'АПУ профилактика 17-23'!N108</f>
        <v>7022854</v>
      </c>
      <c r="I107" s="66">
        <f>'АПУ неотл.пом. 17-23'!D107</f>
        <v>6535105</v>
      </c>
      <c r="J107" s="66">
        <f>'АПУ обращения 17-23'!D107</f>
        <v>33019486</v>
      </c>
      <c r="K107" s="66">
        <f>'ОДИ ПГГ Пр.17-23'!D107</f>
        <v>874341</v>
      </c>
      <c r="L107" s="66">
        <f>'ОДИ МЗ РБ 17-23'!D107</f>
        <v>0</v>
      </c>
      <c r="M107" s="87">
        <f>'Тестирование на грипп 13-23'!D107</f>
        <v>0</v>
      </c>
      <c r="N107" s="66">
        <f>'ФАП (17-23)'!D107</f>
        <v>26227577</v>
      </c>
      <c r="O107" s="66"/>
      <c r="P107" s="66">
        <f>' СМП (17-23)'!D107</f>
        <v>0</v>
      </c>
      <c r="Q107" s="66">
        <f>'Гемодиализ (пр.17-23)'!D107</f>
        <v>0</v>
      </c>
      <c r="R107" s="66">
        <f>'Мед.реаб.(АПУ,ДС,КС) 17-23'!D107</f>
        <v>0</v>
      </c>
      <c r="S107" s="66">
        <f t="shared" ref="S107:S138" si="9">D107+E107+F107+P107+Q107+R107</f>
        <v>146637845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66">
        <f>КС!D108</f>
        <v>50720116</v>
      </c>
      <c r="E108" s="66">
        <f>'ДС (пр.17-23)'!D108</f>
        <v>15178036</v>
      </c>
      <c r="F108" s="66">
        <f t="shared" si="8"/>
        <v>150357540</v>
      </c>
      <c r="G108" s="66">
        <f>'АПУ профилактика 17-23'!D109</f>
        <v>45076568</v>
      </c>
      <c r="H108" s="66">
        <f>'АПУ профилактика 17-23'!N109</f>
        <v>10155219</v>
      </c>
      <c r="I108" s="66">
        <f>'АПУ неотл.пом. 17-23'!D108</f>
        <v>10082238</v>
      </c>
      <c r="J108" s="66">
        <f>'АПУ обращения 17-23'!D108</f>
        <v>40493659</v>
      </c>
      <c r="K108" s="66">
        <f>'ОДИ ПГГ Пр.17-23'!D108</f>
        <v>1061946</v>
      </c>
      <c r="L108" s="66">
        <f>'ОДИ МЗ РБ 17-23'!D108</f>
        <v>0</v>
      </c>
      <c r="M108" s="87">
        <f>'Тестирование на грипп 13-23'!D108</f>
        <v>0</v>
      </c>
      <c r="N108" s="66">
        <f>'ФАП (17-23)'!D108</f>
        <v>43487910</v>
      </c>
      <c r="O108" s="66"/>
      <c r="P108" s="66">
        <f>' СМП (17-23)'!D108</f>
        <v>0</v>
      </c>
      <c r="Q108" s="66">
        <f>'Гемодиализ (пр.17-23)'!D108</f>
        <v>0</v>
      </c>
      <c r="R108" s="66">
        <f>'Мед.реаб.(АПУ,ДС,КС) 17-23'!D108</f>
        <v>0</v>
      </c>
      <c r="S108" s="66">
        <f t="shared" si="9"/>
        <v>216255692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>КС!D109</f>
        <v>103367110</v>
      </c>
      <c r="E109" s="66">
        <f>'ДС (пр.17-23)'!D109</f>
        <v>15105735</v>
      </c>
      <c r="F109" s="66">
        <f t="shared" si="8"/>
        <v>153063920</v>
      </c>
      <c r="G109" s="66">
        <f>'АПУ профилактика 17-23'!D110</f>
        <v>44914080</v>
      </c>
      <c r="H109" s="66">
        <f>'АПУ профилактика 17-23'!N110</f>
        <v>9745916</v>
      </c>
      <c r="I109" s="66">
        <f>'АПУ неотл.пом. 17-23'!D109</f>
        <v>9746558</v>
      </c>
      <c r="J109" s="66">
        <f>'АПУ обращения 17-23'!D109</f>
        <v>45604300</v>
      </c>
      <c r="K109" s="66">
        <f>'ОДИ ПГГ Пр.17-23'!D109</f>
        <v>1838786</v>
      </c>
      <c r="L109" s="66">
        <f>'ОДИ МЗ РБ 17-23'!D109</f>
        <v>0</v>
      </c>
      <c r="M109" s="87">
        <f>'Тестирование на грипп 13-23'!D109</f>
        <v>0</v>
      </c>
      <c r="N109" s="66">
        <f>'ФАП (17-23)'!D109</f>
        <v>41214280</v>
      </c>
      <c r="O109" s="66"/>
      <c r="P109" s="66">
        <f>' СМП (17-23)'!D109</f>
        <v>0</v>
      </c>
      <c r="Q109" s="66">
        <f>'Гемодиализ (пр.17-23)'!D109</f>
        <v>0</v>
      </c>
      <c r="R109" s="66">
        <f>'Мед.реаб.(АПУ,ДС,КС) 17-23'!D109</f>
        <v>0</v>
      </c>
      <c r="S109" s="66">
        <f t="shared" si="9"/>
        <v>271536765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66">
        <f>КС!D110</f>
        <v>215868735</v>
      </c>
      <c r="E110" s="66">
        <f>'ДС (пр.17-23)'!D110</f>
        <v>19118097</v>
      </c>
      <c r="F110" s="66">
        <f t="shared" si="8"/>
        <v>171719886</v>
      </c>
      <c r="G110" s="66">
        <f>'АПУ профилактика 17-23'!D111</f>
        <v>62482927</v>
      </c>
      <c r="H110" s="66">
        <f>'АПУ профилактика 17-23'!N111</f>
        <v>9014515</v>
      </c>
      <c r="I110" s="66">
        <f>'АПУ неотл.пом. 17-23'!D110</f>
        <v>9279837</v>
      </c>
      <c r="J110" s="66">
        <f>'АПУ обращения 17-23'!D110</f>
        <v>53225528</v>
      </c>
      <c r="K110" s="66">
        <f>'ОДИ ПГГ Пр.17-23'!D110</f>
        <v>12985641</v>
      </c>
      <c r="L110" s="66">
        <f>'ОДИ МЗ РБ 17-23'!D110</f>
        <v>1194000</v>
      </c>
      <c r="M110" s="87">
        <f>'Тестирование на грипп 13-23'!D110</f>
        <v>0</v>
      </c>
      <c r="N110" s="66">
        <f>'ФАП (17-23)'!D110</f>
        <v>23537438</v>
      </c>
      <c r="O110" s="69"/>
      <c r="P110" s="66">
        <f>' СМП (17-23)'!D110</f>
        <v>102612867</v>
      </c>
      <c r="Q110" s="66">
        <f>'Гемодиализ (пр.17-23)'!D110</f>
        <v>0</v>
      </c>
      <c r="R110" s="66">
        <f>'Мед.реаб.(АПУ,ДС,КС) 17-23'!D110</f>
        <v>15597547</v>
      </c>
      <c r="S110" s="66">
        <f t="shared" si="9"/>
        <v>524917132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66">
        <f>КС!D111</f>
        <v>42108118</v>
      </c>
      <c r="E111" s="66">
        <f>'ДС (пр.17-23)'!D111</f>
        <v>12226692</v>
      </c>
      <c r="F111" s="66">
        <f t="shared" si="8"/>
        <v>110769875</v>
      </c>
      <c r="G111" s="66">
        <f>'АПУ профилактика 17-23'!D112</f>
        <v>39747128</v>
      </c>
      <c r="H111" s="66">
        <f>'АПУ профилактика 17-23'!N112</f>
        <v>6112823</v>
      </c>
      <c r="I111" s="66">
        <f>'АПУ неотл.пом. 17-23'!D111</f>
        <v>7521515</v>
      </c>
      <c r="J111" s="66">
        <f>'АПУ обращения 17-23'!D111</f>
        <v>34699993</v>
      </c>
      <c r="K111" s="66">
        <f>'ОДИ ПГГ Пр.17-23'!D111</f>
        <v>1171238</v>
      </c>
      <c r="L111" s="66">
        <f>'ОДИ МЗ РБ 17-23'!D111</f>
        <v>0</v>
      </c>
      <c r="M111" s="87">
        <f>'Тестирование на грипп 13-23'!D111</f>
        <v>0</v>
      </c>
      <c r="N111" s="66">
        <f>'ФАП (17-23)'!D111</f>
        <v>21517178</v>
      </c>
      <c r="O111" s="66"/>
      <c r="P111" s="66">
        <f>' СМП (17-23)'!D111</f>
        <v>0</v>
      </c>
      <c r="Q111" s="66">
        <f>'Гемодиализ (пр.17-23)'!D111</f>
        <v>0</v>
      </c>
      <c r="R111" s="66">
        <f>'Мед.реаб.(АПУ,ДС,КС) 17-23'!D111</f>
        <v>0</v>
      </c>
      <c r="S111" s="66">
        <f t="shared" si="9"/>
        <v>165104685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66">
        <f>КС!D112</f>
        <v>57766826</v>
      </c>
      <c r="E112" s="66">
        <f>'ДС (пр.17-23)'!D112</f>
        <v>17292797</v>
      </c>
      <c r="F112" s="66">
        <f t="shared" si="8"/>
        <v>171938874</v>
      </c>
      <c r="G112" s="66">
        <f>'АПУ профилактика 17-23'!D113</f>
        <v>51131641</v>
      </c>
      <c r="H112" s="66">
        <f>'АПУ профилактика 17-23'!N113</f>
        <v>11783992</v>
      </c>
      <c r="I112" s="66">
        <f>'АПУ неотл.пом. 17-23'!D112</f>
        <v>10768409</v>
      </c>
      <c r="J112" s="66">
        <f>'АПУ обращения 17-23'!D112</f>
        <v>49519058</v>
      </c>
      <c r="K112" s="66">
        <f>'ОДИ ПГГ Пр.17-23'!D112</f>
        <v>2201416</v>
      </c>
      <c r="L112" s="66">
        <f>'ОДИ МЗ РБ 17-23'!D112</f>
        <v>0</v>
      </c>
      <c r="M112" s="87">
        <f>'Тестирование на грипп 13-23'!D112</f>
        <v>0</v>
      </c>
      <c r="N112" s="66">
        <f>'ФАП (17-23)'!D112</f>
        <v>46534358</v>
      </c>
      <c r="O112" s="66"/>
      <c r="P112" s="66">
        <f>' СМП (17-23)'!D112</f>
        <v>0</v>
      </c>
      <c r="Q112" s="66">
        <f>'Гемодиализ (пр.17-23)'!D112</f>
        <v>0</v>
      </c>
      <c r="R112" s="66">
        <f>'Мед.реаб.(АПУ,ДС,КС) 17-23'!D112</f>
        <v>0</v>
      </c>
      <c r="S112" s="66">
        <f t="shared" si="9"/>
        <v>246998497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66">
        <f>КС!D113</f>
        <v>98531080</v>
      </c>
      <c r="E113" s="66">
        <f>'ДС (пр.17-23)'!D113</f>
        <v>29501513</v>
      </c>
      <c r="F113" s="66">
        <f t="shared" si="8"/>
        <v>269438415</v>
      </c>
      <c r="G113" s="66">
        <f>'АПУ профилактика 17-23'!D114</f>
        <v>85804028</v>
      </c>
      <c r="H113" s="66">
        <f>'АПУ профилактика 17-23'!N114</f>
        <v>18078259</v>
      </c>
      <c r="I113" s="66">
        <f>'АПУ неотл.пом. 17-23'!D113</f>
        <v>18665716</v>
      </c>
      <c r="J113" s="66">
        <f>'АПУ обращения 17-23'!D113</f>
        <v>88267347</v>
      </c>
      <c r="K113" s="66">
        <f>'ОДИ ПГГ Пр.17-23'!D113</f>
        <v>7500687</v>
      </c>
      <c r="L113" s="66">
        <f>'ОДИ МЗ РБ 17-23'!D113</f>
        <v>0</v>
      </c>
      <c r="M113" s="87">
        <f>'Тестирование на грипп 13-23'!D113</f>
        <v>0</v>
      </c>
      <c r="N113" s="66">
        <f>'ФАП (17-23)'!D113</f>
        <v>51122378</v>
      </c>
      <c r="O113" s="66"/>
      <c r="P113" s="66">
        <f>' СМП (17-23)'!D113</f>
        <v>0</v>
      </c>
      <c r="Q113" s="66">
        <f>'Гемодиализ (пр.17-23)'!D113</f>
        <v>0</v>
      </c>
      <c r="R113" s="66">
        <f>'Мед.реаб.(АПУ,ДС,КС) 17-23'!D113</f>
        <v>0</v>
      </c>
      <c r="S113" s="66">
        <f t="shared" si="9"/>
        <v>397471008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66">
        <f>КС!D114</f>
        <v>41800972</v>
      </c>
      <c r="E114" s="66">
        <f>'ДС (пр.17-23)'!D114</f>
        <v>13025991</v>
      </c>
      <c r="F114" s="66">
        <f t="shared" si="8"/>
        <v>135116053</v>
      </c>
      <c r="G114" s="66">
        <f>'АПУ профилактика 17-23'!D115</f>
        <v>39947285</v>
      </c>
      <c r="H114" s="66">
        <f>'АПУ профилактика 17-23'!N115</f>
        <v>9914700</v>
      </c>
      <c r="I114" s="66">
        <f>'АПУ неотл.пом. 17-23'!D114</f>
        <v>8726287</v>
      </c>
      <c r="J114" s="66">
        <f>'АПУ обращения 17-23'!D114</f>
        <v>38501901</v>
      </c>
      <c r="K114" s="66">
        <f>'ОДИ ПГГ Пр.17-23'!D114</f>
        <v>1157470</v>
      </c>
      <c r="L114" s="66">
        <f>'ОДИ МЗ РБ 17-23'!D114</f>
        <v>0</v>
      </c>
      <c r="M114" s="87">
        <f>'Тестирование на грипп 13-23'!D114</f>
        <v>0</v>
      </c>
      <c r="N114" s="66">
        <f>'ФАП (17-23)'!D114</f>
        <v>36868410</v>
      </c>
      <c r="O114" s="66"/>
      <c r="P114" s="66">
        <f>' СМП (17-23)'!D114</f>
        <v>0</v>
      </c>
      <c r="Q114" s="66">
        <f>'Гемодиализ (пр.17-23)'!D114</f>
        <v>0</v>
      </c>
      <c r="R114" s="66">
        <f>'Мед.реаб.(АПУ,ДС,КС) 17-23'!D114</f>
        <v>5615900</v>
      </c>
      <c r="S114" s="66">
        <f t="shared" si="9"/>
        <v>195558916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>КС!D115</f>
        <v>0</v>
      </c>
      <c r="E115" s="66">
        <f>'ДС (пр.17-23)'!D115</f>
        <v>0</v>
      </c>
      <c r="F115" s="66">
        <f t="shared" si="8"/>
        <v>1359119</v>
      </c>
      <c r="G115" s="66">
        <f>'АПУ профилактика 17-23'!D116</f>
        <v>1359119</v>
      </c>
      <c r="H115" s="66">
        <f>'АПУ профилактика 17-23'!N116</f>
        <v>0</v>
      </c>
      <c r="I115" s="66">
        <f>'АПУ неотл.пом. 17-23'!D115</f>
        <v>0</v>
      </c>
      <c r="J115" s="66">
        <f>'АПУ обращения 17-23'!D115</f>
        <v>0</v>
      </c>
      <c r="K115" s="66">
        <f>'ОДИ ПГГ Пр.17-23'!D115</f>
        <v>0</v>
      </c>
      <c r="L115" s="66">
        <f>'ОДИ МЗ РБ 17-23'!D115</f>
        <v>0</v>
      </c>
      <c r="M115" s="87">
        <f>'Тестирование на грипп 13-23'!D115</f>
        <v>0</v>
      </c>
      <c r="N115" s="66">
        <f>'ФАП (17-23)'!D115</f>
        <v>0</v>
      </c>
      <c r="O115" s="66"/>
      <c r="P115" s="66">
        <f>' СМП (17-23)'!D115</f>
        <v>0</v>
      </c>
      <c r="Q115" s="66">
        <f>'Гемодиализ (пр.17-23)'!D115</f>
        <v>203399597</v>
      </c>
      <c r="R115" s="66">
        <f>'Мед.реаб.(АПУ,ДС,КС) 17-23'!D115</f>
        <v>0</v>
      </c>
      <c r="S115" s="66">
        <f t="shared" si="9"/>
        <v>204758716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66">
        <f>КС!D116</f>
        <v>0</v>
      </c>
      <c r="E116" s="66">
        <f>'ДС (пр.17-23)'!D116</f>
        <v>105432755</v>
      </c>
      <c r="F116" s="66">
        <f t="shared" si="8"/>
        <v>0</v>
      </c>
      <c r="G116" s="66">
        <f>'АПУ профилактика 17-23'!D117</f>
        <v>0</v>
      </c>
      <c r="H116" s="66">
        <f>'АПУ профилактика 17-23'!N117</f>
        <v>0</v>
      </c>
      <c r="I116" s="66">
        <f>'АПУ неотл.пом. 17-23'!D116</f>
        <v>0</v>
      </c>
      <c r="J116" s="66">
        <f>'АПУ обращения 17-23'!D116</f>
        <v>0</v>
      </c>
      <c r="K116" s="66">
        <f>'ОДИ ПГГ Пр.17-23'!D116</f>
        <v>0</v>
      </c>
      <c r="L116" s="66">
        <f>'ОДИ МЗ РБ 17-23'!D116</f>
        <v>0</v>
      </c>
      <c r="M116" s="87">
        <f>'Тестирование на грипп 13-23'!D116</f>
        <v>0</v>
      </c>
      <c r="N116" s="66">
        <f>'ФАП (17-23)'!D116</f>
        <v>0</v>
      </c>
      <c r="O116" s="66"/>
      <c r="P116" s="66">
        <f>' СМП (17-23)'!D116</f>
        <v>0</v>
      </c>
      <c r="Q116" s="66">
        <f>'Гемодиализ (пр.17-23)'!D116</f>
        <v>0</v>
      </c>
      <c r="R116" s="66">
        <f>'Мед.реаб.(АПУ,ДС,КС) 17-23'!D116</f>
        <v>0</v>
      </c>
      <c r="S116" s="66">
        <f t="shared" si="9"/>
        <v>105432755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66">
        <f>КС!D117</f>
        <v>0</v>
      </c>
      <c r="E117" s="66">
        <f>'ДС (пр.17-23)'!D117</f>
        <v>0</v>
      </c>
      <c r="F117" s="66">
        <f t="shared" si="8"/>
        <v>193528</v>
      </c>
      <c r="G117" s="66">
        <f>'АПУ профилактика 17-23'!D118</f>
        <v>193528</v>
      </c>
      <c r="H117" s="66">
        <f>'АПУ профилактика 17-23'!N118</f>
        <v>0</v>
      </c>
      <c r="I117" s="66">
        <f>'АПУ неотл.пом. 17-23'!D117</f>
        <v>0</v>
      </c>
      <c r="J117" s="66">
        <f>'АПУ обращения 17-23'!D117</f>
        <v>0</v>
      </c>
      <c r="K117" s="66">
        <f>'ОДИ ПГГ Пр.17-23'!D117</f>
        <v>0</v>
      </c>
      <c r="L117" s="66">
        <f>'ОДИ МЗ РБ 17-23'!D117</f>
        <v>0</v>
      </c>
      <c r="M117" s="87">
        <f>'Тестирование на грипп 13-23'!D117</f>
        <v>0</v>
      </c>
      <c r="N117" s="66">
        <f>'ФАП (17-23)'!D117</f>
        <v>0</v>
      </c>
      <c r="O117" s="66"/>
      <c r="P117" s="66">
        <f>' СМП (17-23)'!D117</f>
        <v>0</v>
      </c>
      <c r="Q117" s="66">
        <f>'Гемодиализ (пр.17-23)'!D117</f>
        <v>28843288</v>
      </c>
      <c r="R117" s="66">
        <f>'Мед.реаб.(АПУ,ДС,КС) 17-23'!D117</f>
        <v>0</v>
      </c>
      <c r="S117" s="66">
        <f t="shared" si="9"/>
        <v>29036816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66">
        <f>КС!D118</f>
        <v>0</v>
      </c>
      <c r="E118" s="66">
        <f>'ДС (пр.17-23)'!D118</f>
        <v>211043</v>
      </c>
      <c r="F118" s="66">
        <f t="shared" si="8"/>
        <v>27476</v>
      </c>
      <c r="G118" s="66">
        <f>'АПУ профилактика 17-23'!D119</f>
        <v>0</v>
      </c>
      <c r="H118" s="66">
        <f>'АПУ профилактика 17-23'!N119</f>
        <v>0</v>
      </c>
      <c r="I118" s="66">
        <f>'АПУ неотл.пом. 17-23'!D118</f>
        <v>0</v>
      </c>
      <c r="J118" s="66">
        <f>'АПУ обращения 17-23'!D118</f>
        <v>27476</v>
      </c>
      <c r="K118" s="66">
        <f>'ОДИ ПГГ Пр.17-23'!D118</f>
        <v>0</v>
      </c>
      <c r="L118" s="66">
        <f>'ОДИ МЗ РБ 17-23'!D118</f>
        <v>0</v>
      </c>
      <c r="M118" s="87">
        <f>'Тестирование на грипп 13-23'!D118</f>
        <v>0</v>
      </c>
      <c r="N118" s="66">
        <f>'ФАП (17-23)'!D118</f>
        <v>0</v>
      </c>
      <c r="O118" s="66"/>
      <c r="P118" s="66">
        <f>' СМП (17-23)'!D118</f>
        <v>0</v>
      </c>
      <c r="Q118" s="66">
        <f>'Гемодиализ (пр.17-23)'!D118</f>
        <v>0</v>
      </c>
      <c r="R118" s="66">
        <f>'Мед.реаб.(АПУ,ДС,КС) 17-23'!D118</f>
        <v>0</v>
      </c>
      <c r="S118" s="66">
        <f t="shared" si="9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>КС!D119</f>
        <v>0</v>
      </c>
      <c r="E119" s="66">
        <f>'ДС (пр.17-23)'!D119</f>
        <v>233013</v>
      </c>
      <c r="F119" s="66">
        <f t="shared" si="8"/>
        <v>0</v>
      </c>
      <c r="G119" s="66">
        <f>'АПУ профилактика 17-23'!D120</f>
        <v>0</v>
      </c>
      <c r="H119" s="66">
        <f>'АПУ профилактика 17-23'!N120</f>
        <v>0</v>
      </c>
      <c r="I119" s="66">
        <f>'АПУ неотл.пом. 17-23'!D119</f>
        <v>0</v>
      </c>
      <c r="J119" s="66">
        <f>'АПУ обращения 17-23'!D119</f>
        <v>0</v>
      </c>
      <c r="K119" s="66">
        <f>'ОДИ ПГГ Пр.17-23'!D119</f>
        <v>0</v>
      </c>
      <c r="L119" s="66">
        <f>'ОДИ МЗ РБ 17-23'!D119</f>
        <v>0</v>
      </c>
      <c r="M119" s="87">
        <f>'Тестирование на грипп 13-23'!D119</f>
        <v>0</v>
      </c>
      <c r="N119" s="66">
        <f>'ФАП (17-23)'!D119</f>
        <v>0</v>
      </c>
      <c r="O119" s="66"/>
      <c r="P119" s="66">
        <f>' СМП (17-23)'!D119</f>
        <v>0</v>
      </c>
      <c r="Q119" s="66">
        <f>'Гемодиализ (пр.17-23)'!D119</f>
        <v>0</v>
      </c>
      <c r="R119" s="66">
        <f>'Мед.реаб.(АПУ,ДС,КС) 17-23'!D119</f>
        <v>0</v>
      </c>
      <c r="S119" s="66">
        <f t="shared" si="9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66">
        <f>КС!D120</f>
        <v>0</v>
      </c>
      <c r="E120" s="66">
        <f>'ДС (пр.17-23)'!D120</f>
        <v>286938</v>
      </c>
      <c r="F120" s="66">
        <f t="shared" si="8"/>
        <v>0</v>
      </c>
      <c r="G120" s="66">
        <f>'АПУ профилактика 17-23'!D121</f>
        <v>0</v>
      </c>
      <c r="H120" s="66">
        <f>'АПУ профилактика 17-23'!N121</f>
        <v>0</v>
      </c>
      <c r="I120" s="66">
        <f>'АПУ неотл.пом. 17-23'!D120</f>
        <v>0</v>
      </c>
      <c r="J120" s="66">
        <f>'АПУ обращения 17-23'!D120</f>
        <v>0</v>
      </c>
      <c r="K120" s="66">
        <f>'ОДИ ПГГ Пр.17-23'!D120</f>
        <v>0</v>
      </c>
      <c r="L120" s="66">
        <f>'ОДИ МЗ РБ 17-23'!D120</f>
        <v>0</v>
      </c>
      <c r="M120" s="87">
        <f>'Тестирование на грипп 13-23'!D120</f>
        <v>0</v>
      </c>
      <c r="N120" s="66">
        <f>'ФАП (17-23)'!D120</f>
        <v>0</v>
      </c>
      <c r="O120" s="66"/>
      <c r="P120" s="66">
        <f>' СМП (17-23)'!D120</f>
        <v>0</v>
      </c>
      <c r="Q120" s="66">
        <f>'Гемодиализ (пр.17-23)'!D120</f>
        <v>0</v>
      </c>
      <c r="R120" s="66">
        <f>'Мед.реаб.(АПУ,ДС,КС) 17-23'!D120</f>
        <v>0</v>
      </c>
      <c r="S120" s="66">
        <f t="shared" si="9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66">
        <f>КС!D121</f>
        <v>0</v>
      </c>
      <c r="E121" s="66">
        <f>'ДС (пр.17-23)'!D121</f>
        <v>0</v>
      </c>
      <c r="F121" s="66">
        <f t="shared" si="8"/>
        <v>3824693</v>
      </c>
      <c r="G121" s="66">
        <f>'АПУ профилактика 17-23'!D122</f>
        <v>0</v>
      </c>
      <c r="H121" s="66">
        <f>'АПУ профилактика 17-23'!N122</f>
        <v>0</v>
      </c>
      <c r="I121" s="66">
        <f>'АПУ неотл.пом. 17-23'!D121</f>
        <v>0</v>
      </c>
      <c r="J121" s="66">
        <f>'АПУ обращения 17-23'!D121</f>
        <v>0</v>
      </c>
      <c r="K121" s="66">
        <f>'ОДИ ПГГ Пр.17-23'!D121</f>
        <v>3824693</v>
      </c>
      <c r="L121" s="66">
        <f>'ОДИ МЗ РБ 17-23'!D121</f>
        <v>0</v>
      </c>
      <c r="M121" s="87">
        <f>'Тестирование на грипп 13-23'!D121</f>
        <v>0</v>
      </c>
      <c r="N121" s="66">
        <f>'ФАП (17-23)'!D121</f>
        <v>0</v>
      </c>
      <c r="O121" s="66"/>
      <c r="P121" s="66">
        <f>' СМП (17-23)'!D121</f>
        <v>0</v>
      </c>
      <c r="Q121" s="66">
        <f>'Гемодиализ (пр.17-23)'!D121</f>
        <v>0</v>
      </c>
      <c r="R121" s="66">
        <f>'Мед.реаб.(АПУ,ДС,КС) 17-23'!D121</f>
        <v>0</v>
      </c>
      <c r="S121" s="66">
        <f t="shared" si="9"/>
        <v>3824693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66">
        <f>КС!D122</f>
        <v>0</v>
      </c>
      <c r="E122" s="66">
        <f>'ДС (пр.17-23)'!D122</f>
        <v>25193314</v>
      </c>
      <c r="F122" s="66">
        <f t="shared" si="8"/>
        <v>4974934</v>
      </c>
      <c r="G122" s="66">
        <f>'АПУ профилактика 17-23'!D123</f>
        <v>4974934</v>
      </c>
      <c r="H122" s="66">
        <f>'АПУ профилактика 17-23'!N123</f>
        <v>0</v>
      </c>
      <c r="I122" s="66">
        <f>'АПУ неотл.пом. 17-23'!D122</f>
        <v>0</v>
      </c>
      <c r="J122" s="66">
        <f>'АПУ обращения 17-23'!D122</f>
        <v>0</v>
      </c>
      <c r="K122" s="66">
        <f>'ОДИ ПГГ Пр.17-23'!D122</f>
        <v>0</v>
      </c>
      <c r="L122" s="66">
        <f>'ОДИ МЗ РБ 17-23'!D122</f>
        <v>0</v>
      </c>
      <c r="M122" s="87">
        <f>'Тестирование на грипп 13-23'!D122</f>
        <v>0</v>
      </c>
      <c r="N122" s="66">
        <f>'ФАП (17-23)'!D122</f>
        <v>0</v>
      </c>
      <c r="O122" s="66"/>
      <c r="P122" s="66">
        <f>' СМП (17-23)'!D122</f>
        <v>0</v>
      </c>
      <c r="Q122" s="66">
        <f>'Гемодиализ (пр.17-23)'!D122</f>
        <v>753402622</v>
      </c>
      <c r="R122" s="66">
        <f>'Мед.реаб.(АПУ,ДС,КС) 17-23'!D122</f>
        <v>0</v>
      </c>
      <c r="S122" s="66">
        <f t="shared" si="9"/>
        <v>783570870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66">
        <f>КС!D123</f>
        <v>0</v>
      </c>
      <c r="E123" s="66">
        <f>'ДС (пр.17-23)'!D123</f>
        <v>0</v>
      </c>
      <c r="F123" s="66">
        <f t="shared" si="8"/>
        <v>73084935</v>
      </c>
      <c r="G123" s="66">
        <f>'АПУ профилактика 17-23'!D124</f>
        <v>0</v>
      </c>
      <c r="H123" s="66">
        <f>'АПУ профилактика 17-23'!N124</f>
        <v>0</v>
      </c>
      <c r="I123" s="66">
        <f>'АПУ неотл.пом. 17-23'!D123</f>
        <v>0</v>
      </c>
      <c r="J123" s="66">
        <f>'АПУ обращения 17-23'!D123</f>
        <v>0</v>
      </c>
      <c r="K123" s="66">
        <f>'ОДИ ПГГ Пр.17-23'!D123</f>
        <v>73084935</v>
      </c>
      <c r="L123" s="66">
        <f>'ОДИ МЗ РБ 17-23'!D123</f>
        <v>0</v>
      </c>
      <c r="M123" s="87">
        <f>'Тестирование на грипп 13-23'!D123</f>
        <v>0</v>
      </c>
      <c r="N123" s="66">
        <f>'ФАП (17-23)'!D123</f>
        <v>0</v>
      </c>
      <c r="O123" s="66"/>
      <c r="P123" s="66">
        <f>' СМП (17-23)'!D123</f>
        <v>0</v>
      </c>
      <c r="Q123" s="66">
        <f>'Гемодиализ (пр.17-23)'!D123</f>
        <v>0</v>
      </c>
      <c r="R123" s="66">
        <f>'Мед.реаб.(АПУ,ДС,КС) 17-23'!D123</f>
        <v>0</v>
      </c>
      <c r="S123" s="66">
        <f t="shared" si="9"/>
        <v>73084935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66">
        <f>КС!D124</f>
        <v>0</v>
      </c>
      <c r="E124" s="66">
        <f>'ДС (пр.17-23)'!D124</f>
        <v>0</v>
      </c>
      <c r="F124" s="66">
        <f t="shared" si="8"/>
        <v>260002</v>
      </c>
      <c r="G124" s="66">
        <f>'АПУ профилактика 17-23'!D125</f>
        <v>260002</v>
      </c>
      <c r="H124" s="66">
        <f>'АПУ профилактика 17-23'!N125</f>
        <v>0</v>
      </c>
      <c r="I124" s="66">
        <f>'АПУ неотл.пом. 17-23'!D124</f>
        <v>0</v>
      </c>
      <c r="J124" s="66">
        <f>'АПУ обращения 17-23'!D124</f>
        <v>0</v>
      </c>
      <c r="K124" s="66">
        <f>'ОДИ ПГГ Пр.17-23'!D124</f>
        <v>0</v>
      </c>
      <c r="L124" s="66">
        <f>'ОДИ МЗ РБ 17-23'!D124</f>
        <v>0</v>
      </c>
      <c r="M124" s="87">
        <f>'Тестирование на грипп 13-23'!D124</f>
        <v>0</v>
      </c>
      <c r="N124" s="66">
        <f>'ФАП (17-23)'!D124</f>
        <v>0</v>
      </c>
      <c r="O124" s="66"/>
      <c r="P124" s="66">
        <f>' СМП (17-23)'!D124</f>
        <v>0</v>
      </c>
      <c r="Q124" s="66">
        <f>'Гемодиализ (пр.17-23)'!D124</f>
        <v>0</v>
      </c>
      <c r="R124" s="66">
        <f>'Мед.реаб.(АПУ,ДС,КС) 17-23'!D124</f>
        <v>0</v>
      </c>
      <c r="S124" s="66">
        <f t="shared" si="9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66">
        <f>КС!D125</f>
        <v>215238475</v>
      </c>
      <c r="E125" s="66">
        <f>'ДС (пр.17-23)'!D125</f>
        <v>55637018</v>
      </c>
      <c r="F125" s="66">
        <f t="shared" si="8"/>
        <v>9254647</v>
      </c>
      <c r="G125" s="66">
        <f>'АПУ профилактика 17-23'!D126</f>
        <v>0</v>
      </c>
      <c r="H125" s="66">
        <f>'АПУ профилактика 17-23'!N126</f>
        <v>0</v>
      </c>
      <c r="I125" s="66">
        <f>'АПУ неотл.пом. 17-23'!D125</f>
        <v>0</v>
      </c>
      <c r="J125" s="66">
        <f>'АПУ обращения 17-23'!D125</f>
        <v>0</v>
      </c>
      <c r="K125" s="66">
        <f>'ОДИ ПГГ Пр.17-23'!D125</f>
        <v>9254647</v>
      </c>
      <c r="L125" s="66">
        <f>'ОДИ МЗ РБ 17-23'!D125</f>
        <v>0</v>
      </c>
      <c r="M125" s="87">
        <f>'Тестирование на грипп 13-23'!D125</f>
        <v>0</v>
      </c>
      <c r="N125" s="66">
        <f>'ФАП (17-23)'!D125</f>
        <v>0</v>
      </c>
      <c r="O125" s="66"/>
      <c r="P125" s="66">
        <f>' СМП (17-23)'!D125</f>
        <v>0</v>
      </c>
      <c r="Q125" s="66">
        <f>'Гемодиализ (пр.17-23)'!D125</f>
        <v>0</v>
      </c>
      <c r="R125" s="66">
        <f>'Мед.реаб.(АПУ,ДС,КС) 17-23'!D125</f>
        <v>0</v>
      </c>
      <c r="S125" s="66">
        <f t="shared" si="9"/>
        <v>280130140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>КС!D126</f>
        <v>0</v>
      </c>
      <c r="E126" s="66">
        <f>'ДС (пр.17-23)'!D126</f>
        <v>0</v>
      </c>
      <c r="F126" s="66">
        <f t="shared" si="8"/>
        <v>25889</v>
      </c>
      <c r="G126" s="66">
        <f>'АПУ профилактика 17-23'!D127</f>
        <v>0</v>
      </c>
      <c r="H126" s="66">
        <f>'АПУ профилактика 17-23'!N127</f>
        <v>0</v>
      </c>
      <c r="I126" s="66">
        <f>'АПУ неотл.пом. 17-23'!D126</f>
        <v>0</v>
      </c>
      <c r="J126" s="66">
        <f>'АПУ обращения 17-23'!D126</f>
        <v>25889</v>
      </c>
      <c r="K126" s="66">
        <f>'ОДИ ПГГ Пр.17-23'!D126</f>
        <v>0</v>
      </c>
      <c r="L126" s="66">
        <f>'ОДИ МЗ РБ 17-23'!D126</f>
        <v>0</v>
      </c>
      <c r="M126" s="87">
        <f>'Тестирование на грипп 13-23'!D126</f>
        <v>0</v>
      </c>
      <c r="N126" s="66">
        <f>'ФАП (17-23)'!D126</f>
        <v>0</v>
      </c>
      <c r="O126" s="66"/>
      <c r="P126" s="66">
        <f>' СМП (17-23)'!D126</f>
        <v>0</v>
      </c>
      <c r="Q126" s="66">
        <f>'Гемодиализ (пр.17-23)'!D126</f>
        <v>0</v>
      </c>
      <c r="R126" s="66">
        <f>'Мед.реаб.(АПУ,ДС,КС) 17-23'!D126</f>
        <v>0</v>
      </c>
      <c r="S126" s="66">
        <f t="shared" si="9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66">
        <f>КС!D127</f>
        <v>0</v>
      </c>
      <c r="E127" s="66">
        <f>'ДС (пр.17-23)'!D127</f>
        <v>21161493</v>
      </c>
      <c r="F127" s="66">
        <f t="shared" si="8"/>
        <v>0</v>
      </c>
      <c r="G127" s="66">
        <f>'АПУ профилактика 17-23'!D128</f>
        <v>0</v>
      </c>
      <c r="H127" s="66">
        <f>'АПУ профилактика 17-23'!N128</f>
        <v>0</v>
      </c>
      <c r="I127" s="66">
        <f>'АПУ неотл.пом. 17-23'!D127</f>
        <v>0</v>
      </c>
      <c r="J127" s="66">
        <f>'АПУ обращения 17-23'!D127</f>
        <v>0</v>
      </c>
      <c r="K127" s="66">
        <f>'ОДИ ПГГ Пр.17-23'!D127</f>
        <v>0</v>
      </c>
      <c r="L127" s="66">
        <f>'ОДИ МЗ РБ 17-23'!D127</f>
        <v>0</v>
      </c>
      <c r="M127" s="87">
        <f>'Тестирование на грипп 13-23'!D127</f>
        <v>0</v>
      </c>
      <c r="N127" s="66">
        <f>'ФАП (17-23)'!D127</f>
        <v>0</v>
      </c>
      <c r="O127" s="66"/>
      <c r="P127" s="66">
        <f>' СМП (17-23)'!D127</f>
        <v>0</v>
      </c>
      <c r="Q127" s="66">
        <f>'Гемодиализ (пр.17-23)'!D127</f>
        <v>0</v>
      </c>
      <c r="R127" s="66">
        <f>'Мед.реаб.(АПУ,ДС,КС) 17-23'!D127</f>
        <v>0</v>
      </c>
      <c r="S127" s="66">
        <f t="shared" si="9"/>
        <v>21161493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66">
        <f>КС!D128</f>
        <v>18021816</v>
      </c>
      <c r="E128" s="66">
        <f>'ДС (пр.17-23)'!D128</f>
        <v>262040</v>
      </c>
      <c r="F128" s="66">
        <f t="shared" si="8"/>
        <v>4706734</v>
      </c>
      <c r="G128" s="66">
        <f>'АПУ профилактика 17-23'!D129</f>
        <v>0</v>
      </c>
      <c r="H128" s="66">
        <f>'АПУ профилактика 17-23'!N129</f>
        <v>0</v>
      </c>
      <c r="I128" s="66">
        <f>'АПУ неотл.пом. 17-23'!D128</f>
        <v>0</v>
      </c>
      <c r="J128" s="66">
        <f>'АПУ обращения 17-23'!D128</f>
        <v>0</v>
      </c>
      <c r="K128" s="66">
        <f>'ОДИ ПГГ Пр.17-23'!D128</f>
        <v>4706734</v>
      </c>
      <c r="L128" s="66">
        <f>'ОДИ МЗ РБ 17-23'!D128</f>
        <v>0</v>
      </c>
      <c r="M128" s="87">
        <f>'Тестирование на грипп 13-23'!D128</f>
        <v>0</v>
      </c>
      <c r="N128" s="66">
        <f>'ФАП (17-23)'!D128</f>
        <v>0</v>
      </c>
      <c r="O128" s="66"/>
      <c r="P128" s="66">
        <f>' СМП (17-23)'!D128</f>
        <v>0</v>
      </c>
      <c r="Q128" s="66">
        <f>'Гемодиализ (пр.17-23)'!D128</f>
        <v>0</v>
      </c>
      <c r="R128" s="66">
        <f>'Мед.реаб.(АПУ,ДС,КС) 17-23'!D128</f>
        <v>0</v>
      </c>
      <c r="S128" s="66">
        <f t="shared" si="9"/>
        <v>22990590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>КС!D129</f>
        <v>0</v>
      </c>
      <c r="E129" s="66">
        <f>'ДС (пр.17-23)'!D129</f>
        <v>130088</v>
      </c>
      <c r="F129" s="66">
        <f t="shared" si="8"/>
        <v>5747601</v>
      </c>
      <c r="G129" s="66">
        <f>'АПУ профилактика 17-23'!D130</f>
        <v>0</v>
      </c>
      <c r="H129" s="66">
        <f>'АПУ профилактика 17-23'!N130</f>
        <v>0</v>
      </c>
      <c r="I129" s="66">
        <f>'АПУ неотл.пом. 17-23'!D129</f>
        <v>0</v>
      </c>
      <c r="J129" s="66">
        <f>'АПУ обращения 17-23'!D129</f>
        <v>80986</v>
      </c>
      <c r="K129" s="66">
        <f>'ОДИ ПГГ Пр.17-23'!D129</f>
        <v>5666615</v>
      </c>
      <c r="L129" s="66">
        <f>'ОДИ МЗ РБ 17-23'!D129</f>
        <v>0</v>
      </c>
      <c r="M129" s="87">
        <f>'Тестирование на грипп 13-23'!D129</f>
        <v>0</v>
      </c>
      <c r="N129" s="66">
        <f>'ФАП (17-23)'!D129</f>
        <v>0</v>
      </c>
      <c r="O129" s="66"/>
      <c r="P129" s="66">
        <f>' СМП (17-23)'!D129</f>
        <v>0</v>
      </c>
      <c r="Q129" s="66">
        <f>'Гемодиализ (пр.17-23)'!D129</f>
        <v>0</v>
      </c>
      <c r="R129" s="66">
        <f>'Мед.реаб.(АПУ,ДС,КС) 17-23'!D129</f>
        <v>0</v>
      </c>
      <c r="S129" s="66">
        <f t="shared" si="9"/>
        <v>5877689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66">
        <f>КС!D130</f>
        <v>0</v>
      </c>
      <c r="E130" s="66">
        <f>'ДС (пр.17-23)'!D130</f>
        <v>0</v>
      </c>
      <c r="F130" s="66">
        <f t="shared" si="8"/>
        <v>0</v>
      </c>
      <c r="G130" s="66">
        <f>'АПУ профилактика 17-23'!D131</f>
        <v>0</v>
      </c>
      <c r="H130" s="66">
        <f>'АПУ профилактика 17-23'!N131</f>
        <v>0</v>
      </c>
      <c r="I130" s="66">
        <f>'АПУ неотл.пом. 17-23'!D130</f>
        <v>0</v>
      </c>
      <c r="J130" s="66">
        <f>'АПУ обращения 17-23'!D130</f>
        <v>0</v>
      </c>
      <c r="K130" s="66">
        <f>'ОДИ ПГГ Пр.17-23'!D130</f>
        <v>0</v>
      </c>
      <c r="L130" s="66">
        <f>'ОДИ МЗ РБ 17-23'!D130</f>
        <v>0</v>
      </c>
      <c r="M130" s="87">
        <f>'Тестирование на грипп 13-23'!D130</f>
        <v>0</v>
      </c>
      <c r="N130" s="66">
        <f>'ФАП (17-23)'!D130</f>
        <v>0</v>
      </c>
      <c r="O130" s="66"/>
      <c r="P130" s="66">
        <f>' СМП (17-23)'!D130</f>
        <v>0</v>
      </c>
      <c r="Q130" s="66">
        <f>'Гемодиализ (пр.17-23)'!D130</f>
        <v>0</v>
      </c>
      <c r="R130" s="66">
        <f>'Мед.реаб.(АПУ,ДС,КС) 17-23'!D130</f>
        <v>0</v>
      </c>
      <c r="S130" s="66">
        <f t="shared" si="9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66">
        <f>КС!D131</f>
        <v>0</v>
      </c>
      <c r="E131" s="66">
        <f>'ДС (пр.17-23)'!D131</f>
        <v>0</v>
      </c>
      <c r="F131" s="66">
        <f t="shared" si="8"/>
        <v>0</v>
      </c>
      <c r="G131" s="66">
        <f>'АПУ профилактика 17-23'!D132</f>
        <v>0</v>
      </c>
      <c r="H131" s="66">
        <f>'АПУ профилактика 17-23'!N132</f>
        <v>0</v>
      </c>
      <c r="I131" s="66">
        <f>'АПУ неотл.пом. 17-23'!D131</f>
        <v>0</v>
      </c>
      <c r="J131" s="66">
        <f>'АПУ обращения 17-23'!D131</f>
        <v>0</v>
      </c>
      <c r="K131" s="66">
        <f>'ОДИ ПГГ Пр.17-23'!D131</f>
        <v>0</v>
      </c>
      <c r="L131" s="66">
        <f>'ОДИ МЗ РБ 17-23'!D131</f>
        <v>0</v>
      </c>
      <c r="M131" s="87">
        <f>'Тестирование на грипп 13-23'!D131</f>
        <v>0</v>
      </c>
      <c r="N131" s="66">
        <f>'ФАП (17-23)'!D131</f>
        <v>0</v>
      </c>
      <c r="O131" s="66"/>
      <c r="P131" s="66">
        <f>' СМП (17-23)'!D131</f>
        <v>0</v>
      </c>
      <c r="Q131" s="66">
        <f>'Гемодиализ (пр.17-23)'!D131</f>
        <v>0</v>
      </c>
      <c r="R131" s="66">
        <f>'Мед.реаб.(АПУ,ДС,КС) 17-23'!D131</f>
        <v>0</v>
      </c>
      <c r="S131" s="66">
        <f t="shared" si="9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66">
        <f>КС!D132</f>
        <v>0</v>
      </c>
      <c r="E132" s="66">
        <f>'ДС (пр.17-23)'!D132</f>
        <v>0</v>
      </c>
      <c r="F132" s="66">
        <f t="shared" si="8"/>
        <v>236553</v>
      </c>
      <c r="G132" s="66">
        <f>'АПУ профилактика 17-23'!D133</f>
        <v>236553</v>
      </c>
      <c r="H132" s="66">
        <f>'АПУ профилактика 17-23'!N133</f>
        <v>0</v>
      </c>
      <c r="I132" s="66">
        <f>'АПУ неотл.пом. 17-23'!D132</f>
        <v>0</v>
      </c>
      <c r="J132" s="66">
        <f>'АПУ обращения 17-23'!D132</f>
        <v>0</v>
      </c>
      <c r="K132" s="66">
        <f>'ОДИ ПГГ Пр.17-23'!D132</f>
        <v>0</v>
      </c>
      <c r="L132" s="66">
        <f>'ОДИ МЗ РБ 17-23'!D132</f>
        <v>0</v>
      </c>
      <c r="M132" s="87">
        <f>'Тестирование на грипп 13-23'!D132</f>
        <v>0</v>
      </c>
      <c r="N132" s="66">
        <f>'ФАП (17-23)'!D132</f>
        <v>0</v>
      </c>
      <c r="O132" s="66"/>
      <c r="P132" s="66">
        <f>' СМП (17-23)'!D132</f>
        <v>0</v>
      </c>
      <c r="Q132" s="66">
        <f>'Гемодиализ (пр.17-23)'!D132</f>
        <v>34990278</v>
      </c>
      <c r="R132" s="66">
        <f>'Мед.реаб.(АПУ,ДС,КС) 17-23'!D132</f>
        <v>0</v>
      </c>
      <c r="S132" s="66">
        <f t="shared" si="9"/>
        <v>35226831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>КС!D133</f>
        <v>0</v>
      </c>
      <c r="E133" s="66">
        <f>'ДС (пр.17-23)'!D133</f>
        <v>44058065</v>
      </c>
      <c r="F133" s="66">
        <f t="shared" si="8"/>
        <v>0</v>
      </c>
      <c r="G133" s="66">
        <f>'АПУ профилактика 17-23'!D134</f>
        <v>0</v>
      </c>
      <c r="H133" s="66">
        <f>'АПУ профилактика 17-23'!N134</f>
        <v>0</v>
      </c>
      <c r="I133" s="66">
        <f>'АПУ неотл.пом. 17-23'!D133</f>
        <v>0</v>
      </c>
      <c r="J133" s="66">
        <f>'АПУ обращения 17-23'!D133</f>
        <v>0</v>
      </c>
      <c r="K133" s="66">
        <f>'ОДИ ПГГ Пр.17-23'!D133</f>
        <v>0</v>
      </c>
      <c r="L133" s="66">
        <f>'ОДИ МЗ РБ 17-23'!D133</f>
        <v>0</v>
      </c>
      <c r="M133" s="87">
        <f>'Тестирование на грипп 13-23'!D133</f>
        <v>0</v>
      </c>
      <c r="N133" s="66">
        <f>'ФАП (17-23)'!D133</f>
        <v>0</v>
      </c>
      <c r="O133" s="66"/>
      <c r="P133" s="66">
        <f>' СМП (17-23)'!D133</f>
        <v>0</v>
      </c>
      <c r="Q133" s="66">
        <f>'Гемодиализ (пр.17-23)'!D133</f>
        <v>0</v>
      </c>
      <c r="R133" s="66">
        <f>'Мед.реаб.(АПУ,ДС,КС) 17-23'!D133</f>
        <v>0</v>
      </c>
      <c r="S133" s="66">
        <f t="shared" si="9"/>
        <v>44058065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66">
        <f>КС!D134</f>
        <v>0</v>
      </c>
      <c r="E134" s="66">
        <f>'ДС (пр.17-23)'!D134</f>
        <v>0</v>
      </c>
      <c r="F134" s="66">
        <f t="shared" si="8"/>
        <v>1658766</v>
      </c>
      <c r="G134" s="66">
        <f>'АПУ профилактика 17-23'!D135</f>
        <v>1658766</v>
      </c>
      <c r="H134" s="66">
        <f>'АПУ профилактика 17-23'!N135</f>
        <v>0</v>
      </c>
      <c r="I134" s="66">
        <f>'АПУ неотл.пом. 17-23'!D134</f>
        <v>0</v>
      </c>
      <c r="J134" s="66">
        <f>'АПУ обращения 17-23'!D134</f>
        <v>0</v>
      </c>
      <c r="K134" s="66">
        <f>'ОДИ ПГГ Пр.17-23'!D134</f>
        <v>0</v>
      </c>
      <c r="L134" s="66">
        <f>'ОДИ МЗ РБ 17-23'!D134</f>
        <v>0</v>
      </c>
      <c r="M134" s="87">
        <f>'Тестирование на грипп 13-23'!D134</f>
        <v>0</v>
      </c>
      <c r="N134" s="66">
        <f>'ФАП (17-23)'!D134</f>
        <v>0</v>
      </c>
      <c r="O134" s="66"/>
      <c r="P134" s="66">
        <f>' СМП (17-23)'!D134</f>
        <v>0</v>
      </c>
      <c r="Q134" s="66">
        <f>'Гемодиализ (пр.17-23)'!D134</f>
        <v>242654769</v>
      </c>
      <c r="R134" s="66">
        <f>'Мед.реаб.(АПУ,ДС,КС) 17-23'!D134</f>
        <v>0</v>
      </c>
      <c r="S134" s="66">
        <f t="shared" si="9"/>
        <v>244313535</v>
      </c>
    </row>
    <row r="135" spans="1:19" s="1" customFormat="1" ht="24" x14ac:dyDescent="0.2">
      <c r="A135" s="25">
        <v>122</v>
      </c>
      <c r="B135" s="26" t="s">
        <v>211</v>
      </c>
      <c r="C135" s="78" t="s">
        <v>377</v>
      </c>
      <c r="D135" s="66">
        <f>КС!D135</f>
        <v>0</v>
      </c>
      <c r="E135" s="66">
        <f>'ДС (пр.17-23)'!D135</f>
        <v>172562</v>
      </c>
      <c r="F135" s="66">
        <f t="shared" si="8"/>
        <v>0</v>
      </c>
      <c r="G135" s="66">
        <f>'АПУ профилактика 17-23'!D136</f>
        <v>0</v>
      </c>
      <c r="H135" s="66">
        <f>'АПУ профилактика 17-23'!N136</f>
        <v>0</v>
      </c>
      <c r="I135" s="66">
        <f>'АПУ неотл.пом. 17-23'!D135</f>
        <v>0</v>
      </c>
      <c r="J135" s="66">
        <f>'АПУ обращения 17-23'!D135</f>
        <v>0</v>
      </c>
      <c r="K135" s="66">
        <f>'ОДИ ПГГ Пр.17-23'!D135</f>
        <v>0</v>
      </c>
      <c r="L135" s="66">
        <f>'ОДИ МЗ РБ 17-23'!D135</f>
        <v>0</v>
      </c>
      <c r="M135" s="87">
        <f>'Тестирование на грипп 13-23'!D135</f>
        <v>0</v>
      </c>
      <c r="N135" s="66">
        <f>'ФАП (17-23)'!D135</f>
        <v>0</v>
      </c>
      <c r="O135" s="66"/>
      <c r="P135" s="66">
        <f>' СМП (17-23)'!D135</f>
        <v>0</v>
      </c>
      <c r="Q135" s="66">
        <f>'Гемодиализ (пр.17-23)'!D135</f>
        <v>0</v>
      </c>
      <c r="R135" s="66">
        <f>'Мед.реаб.(АПУ,ДС,КС) 17-23'!D135</f>
        <v>0</v>
      </c>
      <c r="S135" s="66">
        <f t="shared" si="9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66">
        <f>КС!D136</f>
        <v>2143641190</v>
      </c>
      <c r="E136" s="66">
        <f>'ДС (пр.17-23)'!D136</f>
        <v>46786282</v>
      </c>
      <c r="F136" s="66">
        <f t="shared" si="8"/>
        <v>245266953</v>
      </c>
      <c r="G136" s="66">
        <f>'АПУ профилактика 17-23'!D137</f>
        <v>85058426</v>
      </c>
      <c r="H136" s="66">
        <f>'АПУ профилактика 17-23'!N137</f>
        <v>0</v>
      </c>
      <c r="I136" s="66">
        <f>'АПУ неотл.пом. 17-23'!D136</f>
        <v>0</v>
      </c>
      <c r="J136" s="66">
        <f>'АПУ обращения 17-23'!D136</f>
        <v>0</v>
      </c>
      <c r="K136" s="66">
        <f>'ОДИ ПГГ Пр.17-23'!D136</f>
        <v>144755382</v>
      </c>
      <c r="L136" s="66">
        <f>'ОДИ МЗ РБ 17-23'!D136</f>
        <v>8601870</v>
      </c>
      <c r="M136" s="87">
        <f>'Тестирование на грипп 13-23'!D136</f>
        <v>6851275</v>
      </c>
      <c r="N136" s="66">
        <f>'ФАП (17-23)'!D136</f>
        <v>0</v>
      </c>
      <c r="O136" s="66"/>
      <c r="P136" s="66">
        <f>' СМП (17-23)'!D136</f>
        <v>0</v>
      </c>
      <c r="Q136" s="66">
        <f>'Гемодиализ (пр.17-23)'!D136</f>
        <v>22530568</v>
      </c>
      <c r="R136" s="66">
        <f>'Мед.реаб.(АПУ,ДС,КС) 17-23'!D136</f>
        <v>93657473</v>
      </c>
      <c r="S136" s="66">
        <f t="shared" si="9"/>
        <v>2551882466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66">
        <f>КС!D137</f>
        <v>3121527250</v>
      </c>
      <c r="E137" s="66">
        <f>'ДС (пр.17-23)'!D137</f>
        <v>3673043928</v>
      </c>
      <c r="F137" s="66">
        <f t="shared" si="8"/>
        <v>554990919</v>
      </c>
      <c r="G137" s="66">
        <f>'АПУ профилактика 17-23'!D138</f>
        <v>249030493</v>
      </c>
      <c r="H137" s="66">
        <f>'АПУ профилактика 17-23'!N138</f>
        <v>0</v>
      </c>
      <c r="I137" s="66">
        <f>'АПУ неотл.пом. 17-23'!D137</f>
        <v>0</v>
      </c>
      <c r="J137" s="66">
        <f>'АПУ обращения 17-23'!D137</f>
        <v>0</v>
      </c>
      <c r="K137" s="66">
        <f>'ОДИ ПГГ Пр.17-23'!D137</f>
        <v>281491929</v>
      </c>
      <c r="L137" s="66">
        <f>'ОДИ МЗ РБ 17-23'!D137</f>
        <v>15675380</v>
      </c>
      <c r="M137" s="87">
        <f>'Тестирование на грипп 13-23'!D137</f>
        <v>8793117</v>
      </c>
      <c r="N137" s="66">
        <f>'ФАП (17-23)'!D137</f>
        <v>0</v>
      </c>
      <c r="O137" s="70"/>
      <c r="P137" s="66">
        <f>' СМП (17-23)'!D137</f>
        <v>0</v>
      </c>
      <c r="Q137" s="66">
        <f>'Гемодиализ (пр.17-23)'!D137</f>
        <v>0</v>
      </c>
      <c r="R137" s="66">
        <f>'Мед.реаб.(АПУ,ДС,КС) 17-23'!D137</f>
        <v>13609500</v>
      </c>
      <c r="S137" s="66">
        <f t="shared" si="9"/>
        <v>7363171597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66">
        <f>КС!D138</f>
        <v>1262504208</v>
      </c>
      <c r="E138" s="66">
        <f>'ДС (пр.17-23)'!D138</f>
        <v>4485158</v>
      </c>
      <c r="F138" s="66">
        <f t="shared" si="8"/>
        <v>58254829</v>
      </c>
      <c r="G138" s="66">
        <f>'АПУ профилактика 17-23'!D139</f>
        <v>29988030</v>
      </c>
      <c r="H138" s="66">
        <f>'АПУ профилактика 17-23'!N139</f>
        <v>0</v>
      </c>
      <c r="I138" s="66">
        <f>'АПУ неотл.пом. 17-23'!D138</f>
        <v>545216</v>
      </c>
      <c r="J138" s="66">
        <f>'АПУ обращения 17-23'!D138</f>
        <v>0</v>
      </c>
      <c r="K138" s="66">
        <f>'ОДИ ПГГ Пр.17-23'!D138</f>
        <v>24854573</v>
      </c>
      <c r="L138" s="66">
        <f>'ОДИ МЗ РБ 17-23'!D138</f>
        <v>2867010</v>
      </c>
      <c r="M138" s="87">
        <f>'Тестирование на грипп 13-23'!D138</f>
        <v>0</v>
      </c>
      <c r="N138" s="66">
        <f>'ФАП (17-23)'!D138</f>
        <v>0</v>
      </c>
      <c r="O138" s="66"/>
      <c r="P138" s="66">
        <f>' СМП (17-23)'!D138</f>
        <v>0</v>
      </c>
      <c r="Q138" s="66">
        <f>'Гемодиализ (пр.17-23)'!D138</f>
        <v>2760370</v>
      </c>
      <c r="R138" s="66">
        <f>'Мед.реаб.(АПУ,ДС,КС) 17-23'!D138</f>
        <v>33095214</v>
      </c>
      <c r="S138" s="66">
        <f t="shared" si="9"/>
        <v>1361099779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66">
        <f>КС!D139</f>
        <v>1070156033</v>
      </c>
      <c r="E139" s="66">
        <f>'ДС (пр.17-23)'!D139</f>
        <v>62519169</v>
      </c>
      <c r="F139" s="66">
        <f t="shared" si="8"/>
        <v>101582753</v>
      </c>
      <c r="G139" s="66">
        <f>'АПУ профилактика 17-23'!D140</f>
        <v>45461452</v>
      </c>
      <c r="H139" s="66">
        <f>'АПУ профилактика 17-23'!N140</f>
        <v>0</v>
      </c>
      <c r="I139" s="66">
        <f>'АПУ неотл.пом. 17-23'!D139</f>
        <v>23529186</v>
      </c>
      <c r="J139" s="66">
        <f>'АПУ обращения 17-23'!D139</f>
        <v>5645419</v>
      </c>
      <c r="K139" s="66">
        <f>'ОДИ ПГГ Пр.17-23'!D139</f>
        <v>26946696</v>
      </c>
      <c r="L139" s="66">
        <f>'ОДИ МЗ РБ 17-23'!D139</f>
        <v>0</v>
      </c>
      <c r="M139" s="87">
        <f>'Тестирование на грипп 13-23'!D139</f>
        <v>0</v>
      </c>
      <c r="N139" s="66">
        <f>'ФАП (17-23)'!D139</f>
        <v>0</v>
      </c>
      <c r="O139" s="66"/>
      <c r="P139" s="66">
        <f>' СМП (17-23)'!D139</f>
        <v>0</v>
      </c>
      <c r="Q139" s="66">
        <f>'Гемодиализ (пр.17-23)'!D139</f>
        <v>23509240</v>
      </c>
      <c r="R139" s="66">
        <f>'Мед.реаб.(АПУ,ДС,КС) 17-23'!D139</f>
        <v>66052376</v>
      </c>
      <c r="S139" s="66">
        <f t="shared" ref="S139:S153" si="10">D139+E139+F139+P139+Q139+R139</f>
        <v>1323819571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66">
        <f>КС!D140</f>
        <v>317676247</v>
      </c>
      <c r="E140" s="66">
        <f>'ДС (пр.17-23)'!D140</f>
        <v>41458652</v>
      </c>
      <c r="F140" s="66">
        <f t="shared" ref="F140:F153" si="11">G140+H140+I140+J140+K140+L140+N140+O140+M140</f>
        <v>100644942</v>
      </c>
      <c r="G140" s="66">
        <f>'АПУ профилактика 17-23'!D141</f>
        <v>19535835</v>
      </c>
      <c r="H140" s="66">
        <f>'АПУ профилактика 17-23'!N141</f>
        <v>0</v>
      </c>
      <c r="I140" s="66">
        <f>'АПУ неотл.пом. 17-23'!D140</f>
        <v>0</v>
      </c>
      <c r="J140" s="66">
        <f>'АПУ обращения 17-23'!D140</f>
        <v>60432561</v>
      </c>
      <c r="K140" s="66">
        <f>'ОДИ ПГГ Пр.17-23'!D140</f>
        <v>9839925</v>
      </c>
      <c r="L140" s="66">
        <f>'ОДИ МЗ РБ 17-23'!D140</f>
        <v>0</v>
      </c>
      <c r="M140" s="87">
        <f>'Тестирование на грипп 13-23'!D140</f>
        <v>10836621</v>
      </c>
      <c r="N140" s="66">
        <f>'ФАП (17-23)'!D140</f>
        <v>0</v>
      </c>
      <c r="O140" s="66"/>
      <c r="P140" s="66">
        <f>' СМП (17-23)'!D140</f>
        <v>0</v>
      </c>
      <c r="Q140" s="66">
        <f>'Гемодиализ (пр.17-23)'!D140</f>
        <v>0</v>
      </c>
      <c r="R140" s="66">
        <f>'Мед.реаб.(АПУ,ДС,КС) 17-23'!D140</f>
        <v>0</v>
      </c>
      <c r="S140" s="66">
        <f t="shared" si="10"/>
        <v>459779841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66">
        <f>КС!D141</f>
        <v>1096571508</v>
      </c>
      <c r="E141" s="66">
        <f>'ДС (пр.17-23)'!D141</f>
        <v>27091232</v>
      </c>
      <c r="F141" s="66">
        <f t="shared" si="11"/>
        <v>91027331</v>
      </c>
      <c r="G141" s="66">
        <f>'АПУ профилактика 17-23'!D142</f>
        <v>16091603</v>
      </c>
      <c r="H141" s="66">
        <f>'АПУ профилактика 17-23'!N142</f>
        <v>0</v>
      </c>
      <c r="I141" s="66">
        <f>'АПУ неотл.пом. 17-23'!D141</f>
        <v>0</v>
      </c>
      <c r="J141" s="66">
        <f>'АПУ обращения 17-23'!D141</f>
        <v>55252849</v>
      </c>
      <c r="K141" s="66">
        <f>'ОДИ ПГГ Пр.17-23'!D141</f>
        <v>12431529</v>
      </c>
      <c r="L141" s="66">
        <f>'ОДИ МЗ РБ 17-23'!D141</f>
        <v>7251350</v>
      </c>
      <c r="M141" s="87">
        <f>'Тестирование на грипп 13-23'!D141</f>
        <v>0</v>
      </c>
      <c r="N141" s="66">
        <f>'ФАП (17-23)'!D141</f>
        <v>0</v>
      </c>
      <c r="O141" s="66"/>
      <c r="P141" s="66">
        <f>' СМП (17-23)'!D141</f>
        <v>0</v>
      </c>
      <c r="Q141" s="66">
        <f>'Гемодиализ (пр.17-23)'!D141</f>
        <v>0</v>
      </c>
      <c r="R141" s="66">
        <f>'Мед.реаб.(АПУ,ДС,КС) 17-23'!D141</f>
        <v>0</v>
      </c>
      <c r="S141" s="66">
        <f t="shared" si="10"/>
        <v>1214690071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66">
        <f>КС!D142</f>
        <v>0</v>
      </c>
      <c r="E142" s="66">
        <f>'ДС (пр.17-23)'!D142</f>
        <v>88907162</v>
      </c>
      <c r="F142" s="66">
        <f t="shared" si="11"/>
        <v>130620770</v>
      </c>
      <c r="G142" s="66">
        <f>'АПУ профилактика 17-23'!D143</f>
        <v>31276398</v>
      </c>
      <c r="H142" s="66">
        <f>'АПУ профилактика 17-23'!N143</f>
        <v>0</v>
      </c>
      <c r="I142" s="66">
        <f>'АПУ неотл.пом. 17-23'!D142</f>
        <v>0</v>
      </c>
      <c r="J142" s="66">
        <f>'АПУ обращения 17-23'!D142</f>
        <v>0</v>
      </c>
      <c r="K142" s="66">
        <f>'ОДИ ПГГ Пр.17-23'!D142</f>
        <v>77599225</v>
      </c>
      <c r="L142" s="66">
        <f>'ОДИ МЗ РБ 17-23'!D142</f>
        <v>6974583</v>
      </c>
      <c r="M142" s="87">
        <f>'Тестирование на грипп 13-23'!D142</f>
        <v>14770564</v>
      </c>
      <c r="N142" s="66">
        <f>'ФАП (17-23)'!D142</f>
        <v>0</v>
      </c>
      <c r="O142" s="66"/>
      <c r="P142" s="66">
        <f>' СМП (17-23)'!D142</f>
        <v>0</v>
      </c>
      <c r="Q142" s="66">
        <f>'Гемодиализ (пр.17-23)'!D142</f>
        <v>0</v>
      </c>
      <c r="R142" s="66">
        <f>'Мед.реаб.(АПУ,ДС,КС) 17-23'!D142</f>
        <v>0</v>
      </c>
      <c r="S142" s="66">
        <f t="shared" si="10"/>
        <v>219527932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66">
        <f>КС!D143</f>
        <v>0</v>
      </c>
      <c r="E143" s="66">
        <f>'ДС (пр.17-23)'!D143</f>
        <v>0</v>
      </c>
      <c r="F143" s="66">
        <f t="shared" si="11"/>
        <v>14398749</v>
      </c>
      <c r="G143" s="66">
        <f>'АПУ профилактика 17-23'!D144</f>
        <v>13628299</v>
      </c>
      <c r="H143" s="66">
        <f>'АПУ профилактика 17-23'!N144</f>
        <v>0</v>
      </c>
      <c r="I143" s="66">
        <f>'АПУ неотл.пом. 17-23'!D143</f>
        <v>0</v>
      </c>
      <c r="J143" s="66">
        <f>'АПУ обращения 17-23'!D143</f>
        <v>0</v>
      </c>
      <c r="K143" s="66">
        <f>'ОДИ ПГГ Пр.17-23'!D143</f>
        <v>770450</v>
      </c>
      <c r="L143" s="66">
        <f>'ОДИ МЗ РБ 17-23'!D143</f>
        <v>0</v>
      </c>
      <c r="M143" s="87">
        <f>'Тестирование на грипп 13-23'!D143</f>
        <v>0</v>
      </c>
      <c r="N143" s="66">
        <f>'ФАП (17-23)'!D143</f>
        <v>0</v>
      </c>
      <c r="O143" s="66"/>
      <c r="P143" s="66">
        <f>' СМП (17-23)'!D143</f>
        <v>0</v>
      </c>
      <c r="Q143" s="66">
        <f>'Гемодиализ (пр.17-23)'!D143</f>
        <v>0</v>
      </c>
      <c r="R143" s="66">
        <f>'Мед.реаб.(АПУ,ДС,КС) 17-23'!D143</f>
        <v>139925160</v>
      </c>
      <c r="S143" s="66">
        <f t="shared" si="10"/>
        <v>154323909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66">
        <f>КС!D144</f>
        <v>290239354</v>
      </c>
      <c r="E144" s="66">
        <f>'ДС (пр.17-23)'!D144</f>
        <v>8834503</v>
      </c>
      <c r="F144" s="66">
        <f t="shared" si="11"/>
        <v>33193010</v>
      </c>
      <c r="G144" s="66">
        <f>'АПУ профилактика 17-23'!D145</f>
        <v>20048740</v>
      </c>
      <c r="H144" s="66">
        <f>'АПУ профилактика 17-23'!N145</f>
        <v>0</v>
      </c>
      <c r="I144" s="66">
        <f>'АПУ неотл.пом. 17-23'!D144</f>
        <v>0</v>
      </c>
      <c r="J144" s="66">
        <f>'АПУ обращения 17-23'!D144</f>
        <v>0</v>
      </c>
      <c r="K144" s="66">
        <f>'ОДИ ПГГ Пр.17-23'!D144</f>
        <v>13144270</v>
      </c>
      <c r="L144" s="66">
        <f>'ОДИ МЗ РБ 17-23'!D144</f>
        <v>0</v>
      </c>
      <c r="M144" s="87">
        <f>'Тестирование на грипп 13-23'!D144</f>
        <v>0</v>
      </c>
      <c r="N144" s="66">
        <f>'ФАП (17-23)'!D144</f>
        <v>0</v>
      </c>
      <c r="O144" s="66"/>
      <c r="P144" s="66">
        <f>' СМП (17-23)'!D144</f>
        <v>0</v>
      </c>
      <c r="Q144" s="66">
        <f>'Гемодиализ (пр.17-23)'!D144</f>
        <v>0</v>
      </c>
      <c r="R144" s="66">
        <f>'Мед.реаб.(АПУ,ДС,КС) 17-23'!D144</f>
        <v>218638248</v>
      </c>
      <c r="S144" s="66">
        <f t="shared" si="10"/>
        <v>550905115</v>
      </c>
    </row>
    <row r="145" spans="1:88" s="1" customFormat="1" x14ac:dyDescent="0.2">
      <c r="A145" s="25">
        <v>132</v>
      </c>
      <c r="B145" s="12" t="s">
        <v>223</v>
      </c>
      <c r="C145" s="10" t="s">
        <v>251</v>
      </c>
      <c r="D145" s="66">
        <f>КС!D145</f>
        <v>1190154734</v>
      </c>
      <c r="E145" s="66">
        <f>'ДС (пр.17-23)'!D145</f>
        <v>36301351</v>
      </c>
      <c r="F145" s="66">
        <f t="shared" si="11"/>
        <v>369151718</v>
      </c>
      <c r="G145" s="66">
        <f>'АПУ профилактика 17-23'!D146</f>
        <v>97736973</v>
      </c>
      <c r="H145" s="66">
        <f>'АПУ профилактика 17-23'!N146</f>
        <v>28313650</v>
      </c>
      <c r="I145" s="66">
        <f>'АПУ неотл.пом. 17-23'!D145</f>
        <v>39916042</v>
      </c>
      <c r="J145" s="66">
        <f>'АПУ обращения 17-23'!D145</f>
        <v>99571865</v>
      </c>
      <c r="K145" s="66">
        <f>'ОДИ ПГГ Пр.17-23'!D145</f>
        <v>97111444</v>
      </c>
      <c r="L145" s="66">
        <f>'ОДИ МЗ РБ 17-23'!D145</f>
        <v>0</v>
      </c>
      <c r="M145" s="87">
        <f>'Тестирование на грипп 13-23'!D145</f>
        <v>6501744</v>
      </c>
      <c r="N145" s="66">
        <f>'ФАП (17-23)'!D145</f>
        <v>0</v>
      </c>
      <c r="O145" s="66"/>
      <c r="P145" s="66">
        <f>' СМП (17-23)'!D145</f>
        <v>0</v>
      </c>
      <c r="Q145" s="66">
        <f>'Гемодиализ (пр.17-23)'!D145</f>
        <v>681930</v>
      </c>
      <c r="R145" s="66">
        <f>'Мед.реаб.(АПУ,ДС,КС) 17-23'!D145</f>
        <v>95379409</v>
      </c>
      <c r="S145" s="66">
        <f t="shared" si="10"/>
        <v>1691669142</v>
      </c>
    </row>
    <row r="146" spans="1:88" s="1" customFormat="1" x14ac:dyDescent="0.2">
      <c r="A146" s="25">
        <v>133</v>
      </c>
      <c r="B146" s="14" t="s">
        <v>224</v>
      </c>
      <c r="C146" s="10" t="s">
        <v>225</v>
      </c>
      <c r="D146" s="66">
        <f>КС!D146</f>
        <v>1004350718</v>
      </c>
      <c r="E146" s="66">
        <f>'ДС (пр.17-23)'!D146</f>
        <v>64592392</v>
      </c>
      <c r="F146" s="66">
        <f t="shared" si="11"/>
        <v>606325033</v>
      </c>
      <c r="G146" s="66">
        <f>'АПУ профилактика 17-23'!D147</f>
        <v>203504701</v>
      </c>
      <c r="H146" s="66">
        <f>'АПУ профилактика 17-23'!N147</f>
        <v>34458823</v>
      </c>
      <c r="I146" s="66">
        <f>'АПУ неотл.пом. 17-23'!D146</f>
        <v>58843088</v>
      </c>
      <c r="J146" s="66">
        <f>'АПУ обращения 17-23'!D146</f>
        <v>209201859</v>
      </c>
      <c r="K146" s="66">
        <f>'ОДИ ПГГ Пр.17-23'!D146</f>
        <v>58148535</v>
      </c>
      <c r="L146" s="66">
        <f>'ОДИ МЗ РБ 17-23'!D146</f>
        <v>0</v>
      </c>
      <c r="M146" s="87">
        <f>'Тестирование на грипп 13-23'!D146</f>
        <v>7548054</v>
      </c>
      <c r="N146" s="66">
        <f>'ФАП (17-23)'!D146</f>
        <v>34619973</v>
      </c>
      <c r="O146" s="66"/>
      <c r="P146" s="66">
        <f>' СМП (17-23)'!D146</f>
        <v>0</v>
      </c>
      <c r="Q146" s="66">
        <f>'Гемодиализ (пр.17-23)'!D146</f>
        <v>757700</v>
      </c>
      <c r="R146" s="66">
        <f>'Мед.реаб.(АПУ,ДС,КС) 17-23'!D146</f>
        <v>68449645</v>
      </c>
      <c r="S146" s="66">
        <f t="shared" si="10"/>
        <v>1744475488</v>
      </c>
    </row>
    <row r="147" spans="1:88" x14ac:dyDescent="0.2">
      <c r="A147" s="25">
        <v>134</v>
      </c>
      <c r="B147" s="26" t="s">
        <v>226</v>
      </c>
      <c r="C147" s="10" t="s">
        <v>227</v>
      </c>
      <c r="D147" s="66">
        <f>КС!D147</f>
        <v>886501384</v>
      </c>
      <c r="E147" s="66">
        <f>'ДС (пр.17-23)'!D147</f>
        <v>21478601</v>
      </c>
      <c r="F147" s="66">
        <f t="shared" si="11"/>
        <v>47450332</v>
      </c>
      <c r="G147" s="66">
        <f>'АПУ профилактика 17-23'!D148</f>
        <v>1365422</v>
      </c>
      <c r="H147" s="66">
        <f>'АПУ профилактика 17-23'!N148</f>
        <v>0</v>
      </c>
      <c r="I147" s="66">
        <f>'АПУ неотл.пом. 17-23'!D147</f>
        <v>3115520</v>
      </c>
      <c r="J147" s="66">
        <f>'АПУ обращения 17-23'!D147</f>
        <v>0</v>
      </c>
      <c r="K147" s="66">
        <f>'ОДИ ПГГ Пр.17-23'!D147</f>
        <v>23785134</v>
      </c>
      <c r="L147" s="66">
        <f>'ОДИ МЗ РБ 17-23'!D147</f>
        <v>0</v>
      </c>
      <c r="M147" s="87">
        <f>'Тестирование на грипп 13-23'!D147</f>
        <v>19184256</v>
      </c>
      <c r="N147" s="66">
        <f>'ФАП (17-23)'!D147</f>
        <v>0</v>
      </c>
      <c r="O147" s="70"/>
      <c r="P147" s="66">
        <f>' СМП (17-23)'!D147</f>
        <v>0</v>
      </c>
      <c r="Q147" s="66">
        <f>'Гемодиализ (пр.17-23)'!D147</f>
        <v>1894250</v>
      </c>
      <c r="R147" s="66">
        <f>'Мед.реаб.(АПУ,ДС,КС) 17-23'!D147</f>
        <v>0</v>
      </c>
      <c r="S147" s="66">
        <f t="shared" si="10"/>
        <v>957324567</v>
      </c>
    </row>
    <row r="148" spans="1:88" x14ac:dyDescent="0.2">
      <c r="A148" s="25">
        <v>135</v>
      </c>
      <c r="B148" s="12" t="s">
        <v>228</v>
      </c>
      <c r="C148" s="10" t="s">
        <v>229</v>
      </c>
      <c r="D148" s="66">
        <f>КС!D148</f>
        <v>0</v>
      </c>
      <c r="E148" s="66">
        <f>'ДС (пр.17-23)'!D148</f>
        <v>0</v>
      </c>
      <c r="F148" s="66">
        <f t="shared" si="11"/>
        <v>56266388.995123439</v>
      </c>
      <c r="G148" s="66">
        <f>'АПУ профилактика 17-23'!D149</f>
        <v>11929573</v>
      </c>
      <c r="H148" s="66">
        <f>'АПУ профилактика 17-23'!N149</f>
        <v>0</v>
      </c>
      <c r="I148" s="66">
        <f>'АПУ неотл.пом. 17-23'!D148</f>
        <v>0</v>
      </c>
      <c r="J148" s="66">
        <f>'АПУ обращения 17-23'!D148</f>
        <v>44336815.995123439</v>
      </c>
      <c r="K148" s="66">
        <f>'ОДИ ПГГ Пр.17-23'!D148</f>
        <v>0</v>
      </c>
      <c r="L148" s="66">
        <f>'ОДИ МЗ РБ 17-23'!D148</f>
        <v>0</v>
      </c>
      <c r="M148" s="87">
        <f>'Тестирование на грипп 13-23'!D148</f>
        <v>0</v>
      </c>
      <c r="N148" s="66">
        <f>'ФАП (17-23)'!D148</f>
        <v>0</v>
      </c>
      <c r="O148" s="70"/>
      <c r="P148" s="66">
        <f>' СМП (17-23)'!D148</f>
        <v>0</v>
      </c>
      <c r="Q148" s="66">
        <f>'Гемодиализ (пр.17-23)'!D148</f>
        <v>0</v>
      </c>
      <c r="R148" s="66">
        <f>'Мед.реаб.(АПУ,ДС,КС) 17-23'!D148</f>
        <v>0</v>
      </c>
      <c r="S148" s="66">
        <f t="shared" si="10"/>
        <v>56266388.995123439</v>
      </c>
    </row>
    <row r="149" spans="1:88" ht="12.75" x14ac:dyDescent="0.2">
      <c r="A149" s="25">
        <v>136</v>
      </c>
      <c r="B149" s="20" t="s">
        <v>230</v>
      </c>
      <c r="C149" s="13" t="s">
        <v>231</v>
      </c>
      <c r="D149" s="66">
        <f>КС!D149</f>
        <v>0</v>
      </c>
      <c r="E149" s="66">
        <f>'ДС (пр.17-23)'!D149</f>
        <v>148046585</v>
      </c>
      <c r="F149" s="66">
        <f t="shared" si="11"/>
        <v>434076953</v>
      </c>
      <c r="G149" s="66">
        <f>'АПУ профилактика 17-23'!D150</f>
        <v>0</v>
      </c>
      <c r="H149" s="66">
        <f>'АПУ профилактика 17-23'!N150</f>
        <v>0</v>
      </c>
      <c r="I149" s="66">
        <f>'АПУ неотл.пом. 17-23'!D149</f>
        <v>0</v>
      </c>
      <c r="J149" s="66">
        <f>'АПУ обращения 17-23'!D149</f>
        <v>0</v>
      </c>
      <c r="K149" s="66">
        <f>'ОДИ ПГГ Пр.17-23'!D149</f>
        <v>0</v>
      </c>
      <c r="L149" s="66">
        <f>'ОДИ МЗ РБ 17-23'!D149</f>
        <v>434076953</v>
      </c>
      <c r="M149" s="87">
        <f>'Тестирование на грипп 13-23'!D149</f>
        <v>0</v>
      </c>
      <c r="N149" s="66">
        <f>'ФАП (17-23)'!D149</f>
        <v>0</v>
      </c>
      <c r="O149" s="70"/>
      <c r="P149" s="66">
        <f>' СМП (17-23)'!D149</f>
        <v>0</v>
      </c>
      <c r="Q149" s="66">
        <f>'Гемодиализ (пр.17-23)'!D149</f>
        <v>0</v>
      </c>
      <c r="R149" s="66">
        <f>'Мед.реаб.(АПУ,ДС,КС) 17-23'!D149</f>
        <v>0</v>
      </c>
      <c r="S149" s="66">
        <f t="shared" si="10"/>
        <v>582123538</v>
      </c>
    </row>
    <row r="150" spans="1:88" ht="12.75" x14ac:dyDescent="0.2">
      <c r="A150" s="25">
        <v>137</v>
      </c>
      <c r="B150" s="56" t="s">
        <v>278</v>
      </c>
      <c r="C150" s="57" t="s">
        <v>279</v>
      </c>
      <c r="D150" s="66">
        <f>КС!D150</f>
        <v>0</v>
      </c>
      <c r="E150" s="66">
        <f>'ДС (пр.17-23)'!D150</f>
        <v>0</v>
      </c>
      <c r="F150" s="66">
        <f t="shared" si="11"/>
        <v>0</v>
      </c>
      <c r="G150" s="66">
        <f>'АПУ профилактика 17-23'!D151</f>
        <v>0</v>
      </c>
      <c r="H150" s="66">
        <f>'АПУ профилактика 17-23'!N151</f>
        <v>0</v>
      </c>
      <c r="I150" s="66">
        <f>'АПУ неотл.пом. 17-23'!D150</f>
        <v>0</v>
      </c>
      <c r="J150" s="66">
        <f>'АПУ обращения 17-23'!D150</f>
        <v>0</v>
      </c>
      <c r="K150" s="66">
        <f>'ОДИ ПГГ Пр.17-23'!D150</f>
        <v>0</v>
      </c>
      <c r="L150" s="66">
        <f>'ОДИ МЗ РБ 17-23'!D150</f>
        <v>0</v>
      </c>
      <c r="M150" s="87">
        <f>'Тестирование на грипп 13-23'!D150</f>
        <v>0</v>
      </c>
      <c r="N150" s="66">
        <f>'ФАП (17-23)'!D150</f>
        <v>0</v>
      </c>
      <c r="O150" s="70"/>
      <c r="P150" s="66">
        <f>' СМП (17-23)'!D150</f>
        <v>0</v>
      </c>
      <c r="Q150" s="66">
        <f>'Гемодиализ (пр.17-23)'!D150</f>
        <v>0</v>
      </c>
      <c r="R150" s="66">
        <f>'Мед.реаб.(АПУ,ДС,КС) 17-23'!D150</f>
        <v>0</v>
      </c>
      <c r="S150" s="66">
        <f t="shared" si="10"/>
        <v>0</v>
      </c>
    </row>
    <row r="151" spans="1:88" ht="12.75" x14ac:dyDescent="0.2">
      <c r="A151" s="25">
        <v>138</v>
      </c>
      <c r="B151" s="58" t="s">
        <v>280</v>
      </c>
      <c r="C151" s="59" t="s">
        <v>281</v>
      </c>
      <c r="D151" s="66">
        <f>КС!D151</f>
        <v>0</v>
      </c>
      <c r="E151" s="66">
        <f>'ДС (пр.17-23)'!D151</f>
        <v>0</v>
      </c>
      <c r="F151" s="66">
        <f t="shared" si="11"/>
        <v>0</v>
      </c>
      <c r="G151" s="66">
        <f>'АПУ профилактика 17-23'!D152</f>
        <v>0</v>
      </c>
      <c r="H151" s="66">
        <f>'АПУ профилактика 17-23'!N152</f>
        <v>0</v>
      </c>
      <c r="I151" s="66">
        <f>'АПУ неотл.пом. 17-23'!D151</f>
        <v>0</v>
      </c>
      <c r="J151" s="66">
        <f>'АПУ обращения 17-23'!D151</f>
        <v>0</v>
      </c>
      <c r="K151" s="66">
        <f>'ОДИ ПГГ Пр.17-23'!D151</f>
        <v>0</v>
      </c>
      <c r="L151" s="66">
        <f>'ОДИ МЗ РБ 17-23'!D151</f>
        <v>0</v>
      </c>
      <c r="M151" s="87">
        <f>'Тестирование на грипп 13-23'!D151</f>
        <v>0</v>
      </c>
      <c r="N151" s="66">
        <f>'ФАП (17-23)'!D151</f>
        <v>0</v>
      </c>
      <c r="O151" s="70"/>
      <c r="P151" s="66">
        <f>' СМП (17-23)'!D151</f>
        <v>0</v>
      </c>
      <c r="Q151" s="66">
        <f>'Гемодиализ (пр.17-23)'!D151</f>
        <v>0</v>
      </c>
      <c r="R151" s="66">
        <f>'Мед.реаб.(АПУ,ДС,КС) 17-23'!D151</f>
        <v>0</v>
      </c>
      <c r="S151" s="66">
        <f t="shared" si="10"/>
        <v>0</v>
      </c>
    </row>
    <row r="152" spans="1:88" ht="12.75" x14ac:dyDescent="0.2">
      <c r="A152" s="25">
        <v>139</v>
      </c>
      <c r="B152" s="60" t="s">
        <v>282</v>
      </c>
      <c r="C152" s="61" t="s">
        <v>283</v>
      </c>
      <c r="D152" s="66">
        <f>КС!D152</f>
        <v>0</v>
      </c>
      <c r="E152" s="66">
        <f>'ДС (пр.17-23)'!D152</f>
        <v>0</v>
      </c>
      <c r="F152" s="66">
        <f t="shared" si="11"/>
        <v>0</v>
      </c>
      <c r="G152" s="66">
        <f>'АПУ профилактика 17-23'!D153</f>
        <v>0</v>
      </c>
      <c r="H152" s="66">
        <f>'АПУ профилактика 17-23'!N153</f>
        <v>0</v>
      </c>
      <c r="I152" s="66">
        <f>'АПУ неотл.пом. 17-23'!D152</f>
        <v>0</v>
      </c>
      <c r="J152" s="66">
        <f>'АПУ обращения 17-23'!D152</f>
        <v>0</v>
      </c>
      <c r="K152" s="66">
        <f>'ОДИ ПГГ Пр.17-23'!D152</f>
        <v>0</v>
      </c>
      <c r="L152" s="66">
        <f>'ОДИ МЗ РБ 17-23'!D152</f>
        <v>0</v>
      </c>
      <c r="M152" s="87">
        <f>'Тестирование на грипп 13-23'!D152</f>
        <v>0</v>
      </c>
      <c r="N152" s="66">
        <f>'ФАП (17-23)'!D152</f>
        <v>0</v>
      </c>
      <c r="O152" s="70"/>
      <c r="P152" s="66">
        <f>' СМП (17-23)'!D152</f>
        <v>0</v>
      </c>
      <c r="Q152" s="66">
        <f>'Гемодиализ (пр.17-23)'!D152</f>
        <v>0</v>
      </c>
      <c r="R152" s="66">
        <f>'Мед.реаб.(АПУ,ДС,КС) 17-23'!D152</f>
        <v>0</v>
      </c>
      <c r="S152" s="66">
        <f t="shared" si="10"/>
        <v>0</v>
      </c>
    </row>
    <row r="153" spans="1:88" x14ac:dyDescent="0.2">
      <c r="A153" s="25">
        <v>140</v>
      </c>
      <c r="B153" s="25" t="s">
        <v>288</v>
      </c>
      <c r="C153" s="62" t="s">
        <v>289</v>
      </c>
      <c r="D153" s="66">
        <f>КС!D153</f>
        <v>0</v>
      </c>
      <c r="E153" s="66">
        <f>'ДС (пр.17-23)'!D153</f>
        <v>0</v>
      </c>
      <c r="F153" s="66">
        <f t="shared" si="11"/>
        <v>0</v>
      </c>
      <c r="G153" s="66">
        <f>'АПУ профилактика 17-23'!D154</f>
        <v>0</v>
      </c>
      <c r="H153" s="66">
        <f>'АПУ профилактика 17-23'!N154</f>
        <v>0</v>
      </c>
      <c r="I153" s="66">
        <f>'АПУ неотл.пом. 17-23'!D153</f>
        <v>0</v>
      </c>
      <c r="J153" s="66">
        <f>'АПУ обращения 17-23'!D153</f>
        <v>0</v>
      </c>
      <c r="K153" s="66">
        <f>'ОДИ ПГГ Пр.17-23'!D153</f>
        <v>0</v>
      </c>
      <c r="L153" s="66">
        <f>'ОДИ МЗ РБ 17-23'!D153</f>
        <v>0</v>
      </c>
      <c r="M153" s="87">
        <f>'Тестирование на грипп 13-23'!D153</f>
        <v>0</v>
      </c>
      <c r="N153" s="66">
        <f>'ФАП (17-23)'!D153</f>
        <v>0</v>
      </c>
      <c r="O153" s="70"/>
      <c r="P153" s="66">
        <f>' СМП (17-23)'!D153</f>
        <v>0</v>
      </c>
      <c r="Q153" s="66">
        <f>'Гемодиализ (пр.17-23)'!D153</f>
        <v>0</v>
      </c>
      <c r="R153" s="66">
        <f>'Мед.реаб.(АПУ,ДС,КС) 17-23'!D153</f>
        <v>14315333</v>
      </c>
      <c r="S153" s="66">
        <f t="shared" si="10"/>
        <v>14315333</v>
      </c>
    </row>
    <row r="154" spans="1:88" x14ac:dyDescent="0.2">
      <c r="A154" s="25">
        <v>141</v>
      </c>
      <c r="B154" s="119" t="s">
        <v>395</v>
      </c>
      <c r="C154" s="62" t="s">
        <v>394</v>
      </c>
      <c r="D154" s="66">
        <f>КС!D154</f>
        <v>0</v>
      </c>
      <c r="E154" s="66">
        <f>'ДС (пр.17-23)'!D154</f>
        <v>0</v>
      </c>
      <c r="F154" s="66">
        <f t="shared" ref="F154:F155" si="12">G154+H154+I154+J154+K154+L154+N154+O154+M154</f>
        <v>0</v>
      </c>
      <c r="G154" s="66">
        <f>'АПУ профилактика 17-23'!D155</f>
        <v>0</v>
      </c>
      <c r="H154" s="66">
        <f>'АПУ профилактика 17-23'!N155</f>
        <v>0</v>
      </c>
      <c r="I154" s="66">
        <f>'АПУ неотл.пом. 17-23'!D154</f>
        <v>0</v>
      </c>
      <c r="J154" s="66">
        <f>'АПУ обращения 17-23'!D154</f>
        <v>0</v>
      </c>
      <c r="K154" s="66">
        <f>'ОДИ ПГГ Пр.17-23'!D154</f>
        <v>0</v>
      </c>
      <c r="L154" s="66">
        <f>'ОДИ МЗ РБ 17-23'!D154</f>
        <v>0</v>
      </c>
      <c r="M154" s="87">
        <f>'Тестирование на грипп 13-23'!D154</f>
        <v>0</v>
      </c>
      <c r="N154" s="66">
        <f>'ФАП (17-23)'!D154</f>
        <v>0</v>
      </c>
      <c r="O154" s="70"/>
      <c r="P154" s="66">
        <f>' СМП (17-23)'!D154</f>
        <v>0</v>
      </c>
      <c r="Q154" s="66">
        <f>'Гемодиализ (пр.17-23)'!D154</f>
        <v>0</v>
      </c>
      <c r="R154" s="66">
        <f>'Мед.реаб.(АПУ,ДС,КС) 17-23'!D154</f>
        <v>0</v>
      </c>
      <c r="S154" s="66">
        <f t="shared" ref="S154:S155" si="13">D154+E154+F154+P154+Q154+R154</f>
        <v>0</v>
      </c>
    </row>
    <row r="155" spans="1:88" x14ac:dyDescent="0.2">
      <c r="A155" s="25">
        <v>142</v>
      </c>
      <c r="B155" s="122" t="s">
        <v>407</v>
      </c>
      <c r="C155" s="62" t="s">
        <v>406</v>
      </c>
      <c r="D155" s="66">
        <f>КС!D155</f>
        <v>0</v>
      </c>
      <c r="E155" s="66">
        <f>'ДС (пр.17-23)'!D155</f>
        <v>0</v>
      </c>
      <c r="F155" s="66">
        <f t="shared" si="12"/>
        <v>0</v>
      </c>
      <c r="G155" s="66">
        <f>'АПУ профилактика 17-23'!D156</f>
        <v>0</v>
      </c>
      <c r="H155" s="66">
        <f>'АПУ профилактика 17-23'!N156</f>
        <v>0</v>
      </c>
      <c r="I155" s="66">
        <f>'АПУ неотл.пом. 17-23'!D155</f>
        <v>0</v>
      </c>
      <c r="J155" s="66">
        <f>'АПУ обращения 17-23'!D155</f>
        <v>0</v>
      </c>
      <c r="K155" s="66">
        <f>'ОДИ ПГГ Пр.17-23'!D155</f>
        <v>0</v>
      </c>
      <c r="L155" s="66">
        <f>'ОДИ МЗ РБ 17-23'!D155</f>
        <v>0</v>
      </c>
      <c r="M155" s="87">
        <f>'Тестирование на грипп 13-23'!D155</f>
        <v>0</v>
      </c>
      <c r="N155" s="66">
        <f>'ФАП (17-23)'!D155</f>
        <v>0</v>
      </c>
      <c r="O155" s="70"/>
      <c r="P155" s="66">
        <f>' СМП (17-23)'!D155</f>
        <v>0</v>
      </c>
      <c r="Q155" s="66">
        <f>'Гемодиализ (пр.17-23)'!D155</f>
        <v>0</v>
      </c>
      <c r="R155" s="66">
        <f>'Мед.реаб.(АПУ,ДС,КС) 17-23'!D155</f>
        <v>0</v>
      </c>
      <c r="S155" s="66">
        <f t="shared" si="13"/>
        <v>0</v>
      </c>
    </row>
    <row r="157" spans="1:88" s="4" customFormat="1" x14ac:dyDescent="0.2">
      <c r="A157" s="6"/>
      <c r="B157" s="6"/>
      <c r="C157" s="7"/>
      <c r="E157" s="8"/>
      <c r="F157" s="8"/>
      <c r="O157" s="8"/>
      <c r="P157" s="8"/>
      <c r="Q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</row>
  </sheetData>
  <mergeCells count="18">
    <mergeCell ref="P5:P7"/>
    <mergeCell ref="S5:S7"/>
    <mergeCell ref="G6:O6"/>
    <mergeCell ref="Q5:Q7"/>
    <mergeCell ref="A2:T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selection activeCell="D3" sqref="D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21" ht="35.25" customHeight="1" x14ac:dyDescent="0.2">
      <c r="A2" s="181" t="s">
        <v>400</v>
      </c>
      <c r="B2" s="181"/>
      <c r="C2" s="181"/>
      <c r="D2" s="181"/>
      <c r="E2" s="181"/>
      <c r="F2" s="181"/>
      <c r="G2" s="181"/>
    </row>
    <row r="3" spans="1:21" x14ac:dyDescent="0.2">
      <c r="C3" s="9"/>
      <c r="D3" s="4"/>
      <c r="G3" s="8" t="s">
        <v>308</v>
      </c>
    </row>
    <row r="4" spans="1:21" s="2" customFormat="1" ht="15.75" customHeight="1" x14ac:dyDescent="0.2">
      <c r="A4" s="192" t="s">
        <v>46</v>
      </c>
      <c r="B4" s="192" t="s">
        <v>59</v>
      </c>
      <c r="C4" s="193" t="s">
        <v>47</v>
      </c>
      <c r="D4" s="191" t="s">
        <v>336</v>
      </c>
      <c r="E4" s="191"/>
      <c r="F4" s="191"/>
      <c r="G4" s="19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</row>
    <row r="5" spans="1:21" ht="15" customHeight="1" x14ac:dyDescent="0.2">
      <c r="A5" s="192"/>
      <c r="B5" s="192"/>
      <c r="C5" s="193"/>
      <c r="D5" s="191" t="s">
        <v>303</v>
      </c>
      <c r="E5" s="191" t="s">
        <v>337</v>
      </c>
      <c r="F5" s="191" t="s">
        <v>338</v>
      </c>
      <c r="G5" s="191" t="s">
        <v>339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</row>
    <row r="6" spans="1:21" ht="14.25" customHeight="1" x14ac:dyDescent="0.2">
      <c r="A6" s="192"/>
      <c r="B6" s="192"/>
      <c r="C6" s="193"/>
      <c r="D6" s="191"/>
      <c r="E6" s="191"/>
      <c r="F6" s="191"/>
      <c r="G6" s="191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</row>
    <row r="7" spans="1:21" ht="30.75" customHeight="1" x14ac:dyDescent="0.2">
      <c r="A7" s="192"/>
      <c r="B7" s="192"/>
      <c r="C7" s="193"/>
      <c r="D7" s="191"/>
      <c r="E7" s="191"/>
      <c r="F7" s="191"/>
      <c r="G7" s="191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1" s="2" customFormat="1" x14ac:dyDescent="0.2">
      <c r="A8" s="180" t="s">
        <v>248</v>
      </c>
      <c r="B8" s="180"/>
      <c r="C8" s="180"/>
      <c r="D8" s="67">
        <f>D9+D10</f>
        <v>4151436195</v>
      </c>
      <c r="E8" s="67">
        <f t="shared" ref="E8:G8" si="0">E9+E10</f>
        <v>3895713878</v>
      </c>
      <c r="F8" s="67">
        <f t="shared" si="0"/>
        <v>37695377</v>
      </c>
      <c r="G8" s="67">
        <f t="shared" si="0"/>
        <v>132129109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</row>
    <row r="9" spans="1:21" s="3" customFormat="1" ht="11.25" customHeight="1" x14ac:dyDescent="0.2">
      <c r="A9" s="5"/>
      <c r="B9" s="5"/>
      <c r="C9" s="11" t="s">
        <v>56</v>
      </c>
      <c r="D9" s="68">
        <v>85897831</v>
      </c>
      <c r="E9" s="68"/>
      <c r="F9" s="68"/>
      <c r="G9" s="68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</row>
    <row r="10" spans="1:21" s="2" customFormat="1" x14ac:dyDescent="0.2">
      <c r="A10" s="180" t="s">
        <v>247</v>
      </c>
      <c r="B10" s="180"/>
      <c r="C10" s="180"/>
      <c r="D10" s="67">
        <f>SUM(D11:D155)</f>
        <v>4065538364</v>
      </c>
      <c r="E10" s="67">
        <f t="shared" ref="E10:G10" si="1">SUM(E11:E155)</f>
        <v>3895713878</v>
      </c>
      <c r="F10" s="67">
        <f t="shared" si="1"/>
        <v>37695377</v>
      </c>
      <c r="G10" s="67">
        <f t="shared" si="1"/>
        <v>132129109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</row>
    <row r="11" spans="1:21" s="1" customFormat="1" ht="12" customHeight="1" x14ac:dyDescent="0.2">
      <c r="A11" s="140">
        <v>1</v>
      </c>
      <c r="B11" s="12" t="s">
        <v>60</v>
      </c>
      <c r="C11" s="10" t="s">
        <v>44</v>
      </c>
      <c r="D11" s="141">
        <f>SUM(E11:G11)</f>
        <v>0</v>
      </c>
      <c r="E11" s="141"/>
      <c r="F11" s="141"/>
      <c r="G11" s="141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s="1" customFormat="1" x14ac:dyDescent="0.2">
      <c r="A12" s="140">
        <v>2</v>
      </c>
      <c r="B12" s="14" t="s">
        <v>61</v>
      </c>
      <c r="C12" s="10" t="s">
        <v>232</v>
      </c>
      <c r="D12" s="141">
        <f t="shared" ref="D12:D75" si="2">SUM(E12:G12)</f>
        <v>0</v>
      </c>
      <c r="E12" s="141"/>
      <c r="F12" s="141"/>
      <c r="G12" s="141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22" customFormat="1" x14ac:dyDescent="0.2">
      <c r="A13" s="140">
        <v>3</v>
      </c>
      <c r="B13" s="27" t="s">
        <v>62</v>
      </c>
      <c r="C13" s="21" t="s">
        <v>5</v>
      </c>
      <c r="D13" s="141">
        <f t="shared" si="2"/>
        <v>152551655</v>
      </c>
      <c r="E13" s="142">
        <v>149224280</v>
      </c>
      <c r="F13" s="142">
        <v>3327375</v>
      </c>
      <c r="G13" s="142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1:21" s="1" customFormat="1" ht="14.25" customHeight="1" x14ac:dyDescent="0.2">
      <c r="A14" s="140">
        <v>4</v>
      </c>
      <c r="B14" s="12" t="s">
        <v>63</v>
      </c>
      <c r="C14" s="10" t="s">
        <v>233</v>
      </c>
      <c r="D14" s="141">
        <f t="shared" si="2"/>
        <v>0</v>
      </c>
      <c r="E14" s="141">
        <v>0</v>
      </c>
      <c r="F14" s="141"/>
      <c r="G14" s="141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 s="1" customFormat="1" x14ac:dyDescent="0.2">
      <c r="A15" s="140">
        <v>5</v>
      </c>
      <c r="B15" s="12" t="s">
        <v>64</v>
      </c>
      <c r="C15" s="10" t="s">
        <v>8</v>
      </c>
      <c r="D15" s="141">
        <f t="shared" si="2"/>
        <v>0</v>
      </c>
      <c r="E15" s="141">
        <v>0</v>
      </c>
      <c r="F15" s="141"/>
      <c r="G15" s="141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21" s="22" customFormat="1" x14ac:dyDescent="0.2">
      <c r="A16" s="140">
        <v>6</v>
      </c>
      <c r="B16" s="27" t="s">
        <v>65</v>
      </c>
      <c r="C16" s="21" t="s">
        <v>66</v>
      </c>
      <c r="D16" s="141">
        <f t="shared" si="2"/>
        <v>324294821</v>
      </c>
      <c r="E16" s="142">
        <v>319522560</v>
      </c>
      <c r="F16" s="142">
        <v>4772261</v>
      </c>
      <c r="G16" s="142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</row>
    <row r="17" spans="1:21" s="1" customFormat="1" x14ac:dyDescent="0.2">
      <c r="A17" s="140">
        <v>7</v>
      </c>
      <c r="B17" s="12" t="s">
        <v>67</v>
      </c>
      <c r="C17" s="10" t="s">
        <v>234</v>
      </c>
      <c r="D17" s="141">
        <f t="shared" si="2"/>
        <v>0</v>
      </c>
      <c r="E17" s="141">
        <v>0</v>
      </c>
      <c r="F17" s="141"/>
      <c r="G17" s="141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</row>
    <row r="18" spans="1:21" s="1" customFormat="1" x14ac:dyDescent="0.2">
      <c r="A18" s="140">
        <v>8</v>
      </c>
      <c r="B18" s="26" t="s">
        <v>68</v>
      </c>
      <c r="C18" s="10" t="s">
        <v>17</v>
      </c>
      <c r="D18" s="141">
        <f t="shared" si="2"/>
        <v>0</v>
      </c>
      <c r="E18" s="141">
        <v>0</v>
      </c>
      <c r="F18" s="141"/>
      <c r="G18" s="141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" customFormat="1" x14ac:dyDescent="0.2">
      <c r="A19" s="140">
        <v>9</v>
      </c>
      <c r="B19" s="26" t="s">
        <v>69</v>
      </c>
      <c r="C19" s="10" t="s">
        <v>6</v>
      </c>
      <c r="D19" s="141">
        <f t="shared" si="2"/>
        <v>0</v>
      </c>
      <c r="E19" s="141">
        <v>0</v>
      </c>
      <c r="F19" s="141"/>
      <c r="G19" s="141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" customFormat="1" x14ac:dyDescent="0.2">
      <c r="A20" s="140">
        <v>10</v>
      </c>
      <c r="B20" s="26" t="s">
        <v>70</v>
      </c>
      <c r="C20" s="10" t="s">
        <v>18</v>
      </c>
      <c r="D20" s="141">
        <f t="shared" si="2"/>
        <v>0</v>
      </c>
      <c r="E20" s="141">
        <v>0</v>
      </c>
      <c r="F20" s="141"/>
      <c r="G20" s="141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</row>
    <row r="21" spans="1:21" s="1" customFormat="1" x14ac:dyDescent="0.2">
      <c r="A21" s="140">
        <v>11</v>
      </c>
      <c r="B21" s="26" t="s">
        <v>71</v>
      </c>
      <c r="C21" s="10" t="s">
        <v>7</v>
      </c>
      <c r="D21" s="141">
        <f t="shared" si="2"/>
        <v>0</v>
      </c>
      <c r="E21" s="141">
        <v>0</v>
      </c>
      <c r="F21" s="141"/>
      <c r="G21" s="141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</row>
    <row r="22" spans="1:21" s="1" customFormat="1" x14ac:dyDescent="0.2">
      <c r="A22" s="140">
        <v>12</v>
      </c>
      <c r="B22" s="26" t="s">
        <v>72</v>
      </c>
      <c r="C22" s="10" t="s">
        <v>19</v>
      </c>
      <c r="D22" s="141">
        <f t="shared" si="2"/>
        <v>0</v>
      </c>
      <c r="E22" s="141">
        <v>0</v>
      </c>
      <c r="F22" s="141"/>
      <c r="G22" s="141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</row>
    <row r="23" spans="1:21" s="1" customFormat="1" x14ac:dyDescent="0.2">
      <c r="A23" s="140">
        <v>13</v>
      </c>
      <c r="B23" s="26" t="s">
        <v>256</v>
      </c>
      <c r="C23" s="10" t="s">
        <v>257</v>
      </c>
      <c r="D23" s="141">
        <f t="shared" si="2"/>
        <v>0</v>
      </c>
      <c r="E23" s="141">
        <v>0</v>
      </c>
      <c r="F23" s="141"/>
      <c r="G23" s="141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</row>
    <row r="24" spans="1:21" s="1" customFormat="1" x14ac:dyDescent="0.2">
      <c r="A24" s="140">
        <v>14</v>
      </c>
      <c r="B24" s="12" t="s">
        <v>73</v>
      </c>
      <c r="C24" s="10" t="s">
        <v>74</v>
      </c>
      <c r="D24" s="141">
        <f t="shared" si="2"/>
        <v>0</v>
      </c>
      <c r="E24" s="141">
        <v>0</v>
      </c>
      <c r="F24" s="141"/>
      <c r="G24" s="141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" customFormat="1" x14ac:dyDescent="0.2">
      <c r="A25" s="140">
        <v>15</v>
      </c>
      <c r="B25" s="26" t="s">
        <v>75</v>
      </c>
      <c r="C25" s="10" t="s">
        <v>22</v>
      </c>
      <c r="D25" s="141">
        <f t="shared" si="2"/>
        <v>0</v>
      </c>
      <c r="E25" s="141">
        <v>0</v>
      </c>
      <c r="F25" s="141"/>
      <c r="G25" s="141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</row>
    <row r="26" spans="1:21" s="1" customFormat="1" x14ac:dyDescent="0.2">
      <c r="A26" s="140">
        <v>16</v>
      </c>
      <c r="B26" s="26" t="s">
        <v>76</v>
      </c>
      <c r="C26" s="10" t="s">
        <v>10</v>
      </c>
      <c r="D26" s="141">
        <f t="shared" si="2"/>
        <v>0</v>
      </c>
      <c r="E26" s="141">
        <v>0</v>
      </c>
      <c r="F26" s="141"/>
      <c r="G26" s="141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</row>
    <row r="27" spans="1:21" s="1" customFormat="1" x14ac:dyDescent="0.2">
      <c r="A27" s="140">
        <v>17</v>
      </c>
      <c r="B27" s="26" t="s">
        <v>77</v>
      </c>
      <c r="C27" s="10" t="s">
        <v>235</v>
      </c>
      <c r="D27" s="141">
        <f t="shared" si="2"/>
        <v>0</v>
      </c>
      <c r="E27" s="141">
        <v>0</v>
      </c>
      <c r="F27" s="141"/>
      <c r="G27" s="141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</row>
    <row r="28" spans="1:21" s="22" customFormat="1" x14ac:dyDescent="0.2">
      <c r="A28" s="140">
        <v>18</v>
      </c>
      <c r="B28" s="27" t="s">
        <v>78</v>
      </c>
      <c r="C28" s="21" t="s">
        <v>9</v>
      </c>
      <c r="D28" s="141">
        <f t="shared" si="2"/>
        <v>221610518</v>
      </c>
      <c r="E28" s="142">
        <v>217780898</v>
      </c>
      <c r="F28" s="142">
        <v>3829620</v>
      </c>
      <c r="G28" s="142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1:21" s="1" customFormat="1" x14ac:dyDescent="0.2">
      <c r="A29" s="140">
        <v>19</v>
      </c>
      <c r="B29" s="12" t="s">
        <v>79</v>
      </c>
      <c r="C29" s="10" t="s">
        <v>11</v>
      </c>
      <c r="D29" s="141">
        <f t="shared" si="2"/>
        <v>0</v>
      </c>
      <c r="E29" s="141">
        <v>0</v>
      </c>
      <c r="F29" s="141"/>
      <c r="G29" s="141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</row>
    <row r="30" spans="1:21" s="1" customFormat="1" x14ac:dyDescent="0.2">
      <c r="A30" s="140">
        <v>20</v>
      </c>
      <c r="B30" s="12" t="s">
        <v>80</v>
      </c>
      <c r="C30" s="10" t="s">
        <v>236</v>
      </c>
      <c r="D30" s="141">
        <f t="shared" si="2"/>
        <v>0</v>
      </c>
      <c r="E30" s="141">
        <v>0</v>
      </c>
      <c r="F30" s="141"/>
      <c r="G30" s="141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x14ac:dyDescent="0.2">
      <c r="A31" s="140">
        <v>21</v>
      </c>
      <c r="B31" s="12" t="s">
        <v>81</v>
      </c>
      <c r="C31" s="10" t="s">
        <v>82</v>
      </c>
      <c r="D31" s="141">
        <f t="shared" si="2"/>
        <v>0</v>
      </c>
      <c r="E31" s="143">
        <v>0</v>
      </c>
      <c r="F31" s="143"/>
      <c r="G31" s="143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1" s="22" customFormat="1" x14ac:dyDescent="0.2">
      <c r="A32" s="140">
        <v>22</v>
      </c>
      <c r="B32" s="23" t="s">
        <v>83</v>
      </c>
      <c r="C32" s="21" t="s">
        <v>40</v>
      </c>
      <c r="D32" s="141">
        <f t="shared" si="2"/>
        <v>151918545</v>
      </c>
      <c r="E32" s="142">
        <v>149281757</v>
      </c>
      <c r="F32" s="142">
        <v>2636788</v>
      </c>
      <c r="G32" s="142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</row>
    <row r="33" spans="1:21" s="22" customFormat="1" x14ac:dyDescent="0.2">
      <c r="A33" s="140">
        <v>23</v>
      </c>
      <c r="B33" s="27" t="s">
        <v>84</v>
      </c>
      <c r="C33" s="21" t="s">
        <v>85</v>
      </c>
      <c r="D33" s="141">
        <f t="shared" si="2"/>
        <v>24336488</v>
      </c>
      <c r="E33" s="142">
        <v>24134666</v>
      </c>
      <c r="F33" s="142">
        <v>201822</v>
      </c>
      <c r="G33" s="142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1" s="1" customFormat="1" ht="12" customHeight="1" x14ac:dyDescent="0.2">
      <c r="A34" s="140">
        <v>24</v>
      </c>
      <c r="B34" s="26" t="s">
        <v>86</v>
      </c>
      <c r="C34" s="10" t="s">
        <v>87</v>
      </c>
      <c r="D34" s="141">
        <f t="shared" si="2"/>
        <v>0</v>
      </c>
      <c r="E34" s="141">
        <v>0</v>
      </c>
      <c r="F34" s="141"/>
      <c r="G34" s="141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</row>
    <row r="35" spans="1:21" s="1" customFormat="1" ht="24" x14ac:dyDescent="0.2">
      <c r="A35" s="140">
        <v>25</v>
      </c>
      <c r="B35" s="26" t="s">
        <v>88</v>
      </c>
      <c r="C35" s="10" t="s">
        <v>89</v>
      </c>
      <c r="D35" s="141">
        <f t="shared" si="2"/>
        <v>0</v>
      </c>
      <c r="E35" s="141">
        <v>0</v>
      </c>
      <c r="F35" s="141"/>
      <c r="G35" s="141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1" s="1" customFormat="1" x14ac:dyDescent="0.2">
      <c r="A36" s="140">
        <v>26</v>
      </c>
      <c r="B36" s="12" t="s">
        <v>90</v>
      </c>
      <c r="C36" s="10" t="s">
        <v>91</v>
      </c>
      <c r="D36" s="141">
        <f t="shared" si="2"/>
        <v>0</v>
      </c>
      <c r="E36" s="141">
        <v>0</v>
      </c>
      <c r="F36" s="141"/>
      <c r="G36" s="141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1" s="1" customFormat="1" x14ac:dyDescent="0.2">
      <c r="A37" s="140">
        <v>27</v>
      </c>
      <c r="B37" s="26" t="s">
        <v>92</v>
      </c>
      <c r="C37" s="10" t="s">
        <v>93</v>
      </c>
      <c r="D37" s="141">
        <f t="shared" si="2"/>
        <v>0</v>
      </c>
      <c r="E37" s="141">
        <v>0</v>
      </c>
      <c r="F37" s="141"/>
      <c r="G37" s="141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1:21" s="1" customFormat="1" ht="15.75" customHeight="1" x14ac:dyDescent="0.2">
      <c r="A38" s="140">
        <v>28</v>
      </c>
      <c r="B38" s="26" t="s">
        <v>94</v>
      </c>
      <c r="C38" s="10" t="s">
        <v>95</v>
      </c>
      <c r="D38" s="141">
        <f t="shared" si="2"/>
        <v>0</v>
      </c>
      <c r="E38" s="141">
        <v>0</v>
      </c>
      <c r="F38" s="141"/>
      <c r="G38" s="141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</row>
    <row r="39" spans="1:21" s="1" customFormat="1" x14ac:dyDescent="0.2">
      <c r="A39" s="140">
        <v>29</v>
      </c>
      <c r="B39" s="14" t="s">
        <v>96</v>
      </c>
      <c r="C39" s="10" t="s">
        <v>97</v>
      </c>
      <c r="D39" s="141">
        <f t="shared" si="2"/>
        <v>0</v>
      </c>
      <c r="E39" s="141">
        <v>0</v>
      </c>
      <c r="F39" s="141"/>
      <c r="G39" s="141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21" s="22" customFormat="1" x14ac:dyDescent="0.2">
      <c r="A40" s="140">
        <v>30</v>
      </c>
      <c r="B40" s="23" t="s">
        <v>98</v>
      </c>
      <c r="C40" s="78" t="s">
        <v>292</v>
      </c>
      <c r="D40" s="141">
        <f t="shared" si="2"/>
        <v>661753849</v>
      </c>
      <c r="E40" s="142">
        <v>655032128</v>
      </c>
      <c r="F40" s="142">
        <v>6721721</v>
      </c>
      <c r="G40" s="142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</row>
    <row r="41" spans="1:21" s="22" customFormat="1" ht="20.25" customHeight="1" x14ac:dyDescent="0.2">
      <c r="A41" s="140">
        <v>31</v>
      </c>
      <c r="B41" s="27" t="s">
        <v>99</v>
      </c>
      <c r="C41" s="21" t="s">
        <v>57</v>
      </c>
      <c r="D41" s="141">
        <f t="shared" si="2"/>
        <v>0</v>
      </c>
      <c r="E41" s="142">
        <v>0</v>
      </c>
      <c r="F41" s="142"/>
      <c r="G41" s="142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</row>
    <row r="42" spans="1:21" s="22" customFormat="1" x14ac:dyDescent="0.2">
      <c r="A42" s="140">
        <v>32</v>
      </c>
      <c r="B42" s="24" t="s">
        <v>100</v>
      </c>
      <c r="C42" s="21" t="s">
        <v>41</v>
      </c>
      <c r="D42" s="141">
        <f t="shared" si="2"/>
        <v>222534047</v>
      </c>
      <c r="E42" s="142">
        <v>219708917</v>
      </c>
      <c r="F42" s="142">
        <v>2825130</v>
      </c>
      <c r="G42" s="142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</row>
    <row r="43" spans="1:21" x14ac:dyDescent="0.2">
      <c r="A43" s="140">
        <v>33</v>
      </c>
      <c r="B43" s="12" t="s">
        <v>101</v>
      </c>
      <c r="C43" s="10" t="s">
        <v>39</v>
      </c>
      <c r="D43" s="141">
        <f t="shared" si="2"/>
        <v>0</v>
      </c>
      <c r="E43" s="143">
        <v>0</v>
      </c>
      <c r="F43" s="143"/>
      <c r="G43" s="143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</row>
    <row r="44" spans="1:21" s="1" customFormat="1" x14ac:dyDescent="0.2">
      <c r="A44" s="140">
        <v>34</v>
      </c>
      <c r="B44" s="14" t="s">
        <v>102</v>
      </c>
      <c r="C44" s="10" t="s">
        <v>16</v>
      </c>
      <c r="D44" s="141">
        <f t="shared" si="2"/>
        <v>0</v>
      </c>
      <c r="E44" s="141">
        <v>0</v>
      </c>
      <c r="F44" s="141"/>
      <c r="G44" s="141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</row>
    <row r="45" spans="1:21" s="1" customFormat="1" x14ac:dyDescent="0.2">
      <c r="A45" s="140">
        <v>35</v>
      </c>
      <c r="B45" s="26" t="s">
        <v>103</v>
      </c>
      <c r="C45" s="10" t="s">
        <v>21</v>
      </c>
      <c r="D45" s="141">
        <f t="shared" si="2"/>
        <v>0</v>
      </c>
      <c r="E45" s="141">
        <v>0</v>
      </c>
      <c r="F45" s="141"/>
      <c r="G45" s="141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</row>
    <row r="46" spans="1:21" s="1" customFormat="1" x14ac:dyDescent="0.2">
      <c r="A46" s="140">
        <v>36</v>
      </c>
      <c r="B46" s="14" t="s">
        <v>104</v>
      </c>
      <c r="C46" s="10" t="s">
        <v>25</v>
      </c>
      <c r="D46" s="141">
        <f t="shared" si="2"/>
        <v>0</v>
      </c>
      <c r="E46" s="141">
        <v>0</v>
      </c>
      <c r="F46" s="141"/>
      <c r="G46" s="141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21" x14ac:dyDescent="0.2">
      <c r="A47" s="140">
        <v>37</v>
      </c>
      <c r="B47" s="12" t="s">
        <v>105</v>
      </c>
      <c r="C47" s="10" t="s">
        <v>237</v>
      </c>
      <c r="D47" s="141">
        <f t="shared" si="2"/>
        <v>0</v>
      </c>
      <c r="E47" s="143">
        <v>0</v>
      </c>
      <c r="F47" s="143"/>
      <c r="G47" s="143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</row>
    <row r="48" spans="1:21" s="1" customFormat="1" x14ac:dyDescent="0.2">
      <c r="A48" s="140">
        <v>38</v>
      </c>
      <c r="B48" s="144" t="s">
        <v>106</v>
      </c>
      <c r="C48" s="145" t="s">
        <v>238</v>
      </c>
      <c r="D48" s="141">
        <f t="shared" si="2"/>
        <v>0</v>
      </c>
      <c r="E48" s="141">
        <v>0</v>
      </c>
      <c r="F48" s="141"/>
      <c r="G48" s="141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</row>
    <row r="49" spans="1:21" s="1" customFormat="1" x14ac:dyDescent="0.2">
      <c r="A49" s="140">
        <v>39</v>
      </c>
      <c r="B49" s="12" t="s">
        <v>107</v>
      </c>
      <c r="C49" s="10" t="s">
        <v>239</v>
      </c>
      <c r="D49" s="141">
        <f t="shared" si="2"/>
        <v>0</v>
      </c>
      <c r="E49" s="141">
        <v>0</v>
      </c>
      <c r="F49" s="141"/>
      <c r="G49" s="141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</row>
    <row r="50" spans="1:21" s="1" customFormat="1" x14ac:dyDescent="0.2">
      <c r="A50" s="140">
        <v>40</v>
      </c>
      <c r="B50" s="12" t="s">
        <v>108</v>
      </c>
      <c r="C50" s="10" t="s">
        <v>24</v>
      </c>
      <c r="D50" s="141">
        <f t="shared" si="2"/>
        <v>0</v>
      </c>
      <c r="E50" s="141">
        <v>0</v>
      </c>
      <c r="F50" s="141"/>
      <c r="G50" s="141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</row>
    <row r="51" spans="1:21" s="1" customFormat="1" x14ac:dyDescent="0.2">
      <c r="A51" s="140">
        <v>41</v>
      </c>
      <c r="B51" s="26" t="s">
        <v>109</v>
      </c>
      <c r="C51" s="10" t="s">
        <v>20</v>
      </c>
      <c r="D51" s="141">
        <f t="shared" si="2"/>
        <v>0</v>
      </c>
      <c r="E51" s="141">
        <v>0</v>
      </c>
      <c r="F51" s="141"/>
      <c r="G51" s="141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</row>
    <row r="52" spans="1:21" s="1" customFormat="1" x14ac:dyDescent="0.2">
      <c r="A52" s="140">
        <v>42</v>
      </c>
      <c r="B52" s="14" t="s">
        <v>110</v>
      </c>
      <c r="C52" s="10" t="s">
        <v>111</v>
      </c>
      <c r="D52" s="141">
        <f t="shared" si="2"/>
        <v>0</v>
      </c>
      <c r="E52" s="141">
        <v>0</v>
      </c>
      <c r="F52" s="141"/>
      <c r="G52" s="141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</row>
    <row r="53" spans="1:21" s="22" customFormat="1" x14ac:dyDescent="0.2">
      <c r="A53" s="140">
        <v>43</v>
      </c>
      <c r="B53" s="27" t="s">
        <v>112</v>
      </c>
      <c r="C53" s="21" t="s">
        <v>113</v>
      </c>
      <c r="D53" s="141">
        <f t="shared" si="2"/>
        <v>391019870</v>
      </c>
      <c r="E53" s="142">
        <v>384615778</v>
      </c>
      <c r="F53" s="142">
        <v>6404092</v>
      </c>
      <c r="G53" s="142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</row>
    <row r="54" spans="1:21" s="1" customFormat="1" x14ac:dyDescent="0.2">
      <c r="A54" s="140">
        <v>44</v>
      </c>
      <c r="B54" s="12" t="s">
        <v>114</v>
      </c>
      <c r="C54" s="10" t="s">
        <v>244</v>
      </c>
      <c r="D54" s="141">
        <f t="shared" si="2"/>
        <v>0</v>
      </c>
      <c r="E54" s="141" t="s">
        <v>409</v>
      </c>
      <c r="F54" s="141"/>
      <c r="G54" s="141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</row>
    <row r="55" spans="1:21" s="1" customFormat="1" ht="10.5" customHeight="1" x14ac:dyDescent="0.2">
      <c r="A55" s="140">
        <v>45</v>
      </c>
      <c r="B55" s="12" t="s">
        <v>115</v>
      </c>
      <c r="C55" s="10" t="s">
        <v>2</v>
      </c>
      <c r="D55" s="141">
        <f t="shared" si="2"/>
        <v>0</v>
      </c>
      <c r="E55" s="141">
        <v>0</v>
      </c>
      <c r="F55" s="141"/>
      <c r="G55" s="141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</row>
    <row r="56" spans="1:21" s="1" customFormat="1" x14ac:dyDescent="0.2">
      <c r="A56" s="140">
        <v>46</v>
      </c>
      <c r="B56" s="26" t="s">
        <v>116</v>
      </c>
      <c r="C56" s="10" t="s">
        <v>3</v>
      </c>
      <c r="D56" s="141">
        <f t="shared" si="2"/>
        <v>0</v>
      </c>
      <c r="E56" s="141">
        <v>0</v>
      </c>
      <c r="F56" s="141"/>
      <c r="G56" s="141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</row>
    <row r="57" spans="1:21" s="1" customFormat="1" x14ac:dyDescent="0.2">
      <c r="A57" s="140">
        <v>47</v>
      </c>
      <c r="B57" s="26" t="s">
        <v>117</v>
      </c>
      <c r="C57" s="10" t="s">
        <v>240</v>
      </c>
      <c r="D57" s="141">
        <f t="shared" si="2"/>
        <v>0</v>
      </c>
      <c r="E57" s="141">
        <v>0</v>
      </c>
      <c r="F57" s="141"/>
      <c r="G57" s="141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</row>
    <row r="58" spans="1:21" s="1" customFormat="1" x14ac:dyDescent="0.2">
      <c r="A58" s="140">
        <v>48</v>
      </c>
      <c r="B58" s="14" t="s">
        <v>118</v>
      </c>
      <c r="C58" s="10" t="s">
        <v>0</v>
      </c>
      <c r="D58" s="141">
        <f t="shared" si="2"/>
        <v>0</v>
      </c>
      <c r="E58" s="141">
        <v>0</v>
      </c>
      <c r="F58" s="141"/>
      <c r="G58" s="141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</row>
    <row r="59" spans="1:21" s="1" customFormat="1" ht="10.5" customHeight="1" x14ac:dyDescent="0.2">
      <c r="A59" s="140">
        <v>49</v>
      </c>
      <c r="B59" s="26" t="s">
        <v>119</v>
      </c>
      <c r="C59" s="10" t="s">
        <v>4</v>
      </c>
      <c r="D59" s="141">
        <f t="shared" si="2"/>
        <v>0</v>
      </c>
      <c r="E59" s="141">
        <v>0</v>
      </c>
      <c r="F59" s="141"/>
      <c r="G59" s="141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</row>
    <row r="60" spans="1:21" s="1" customFormat="1" x14ac:dyDescent="0.2">
      <c r="A60" s="140">
        <v>50</v>
      </c>
      <c r="B60" s="14" t="s">
        <v>120</v>
      </c>
      <c r="C60" s="10" t="s">
        <v>1</v>
      </c>
      <c r="D60" s="141">
        <f t="shared" si="2"/>
        <v>0</v>
      </c>
      <c r="E60" s="141">
        <v>0</v>
      </c>
      <c r="F60" s="141"/>
      <c r="G60" s="141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</row>
    <row r="61" spans="1:21" s="1" customFormat="1" x14ac:dyDescent="0.2">
      <c r="A61" s="140">
        <v>51</v>
      </c>
      <c r="B61" s="26" t="s">
        <v>121</v>
      </c>
      <c r="C61" s="10" t="s">
        <v>241</v>
      </c>
      <c r="D61" s="141">
        <f t="shared" si="2"/>
        <v>0</v>
      </c>
      <c r="E61" s="141">
        <v>0</v>
      </c>
      <c r="F61" s="141"/>
      <c r="G61" s="141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</row>
    <row r="62" spans="1:21" s="1" customFormat="1" x14ac:dyDescent="0.2">
      <c r="A62" s="140">
        <v>52</v>
      </c>
      <c r="B62" s="26" t="s">
        <v>122</v>
      </c>
      <c r="C62" s="10" t="s">
        <v>26</v>
      </c>
      <c r="D62" s="141">
        <f t="shared" si="2"/>
        <v>0</v>
      </c>
      <c r="E62" s="141">
        <v>0</v>
      </c>
      <c r="F62" s="141"/>
      <c r="G62" s="141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</row>
    <row r="63" spans="1:21" s="1" customFormat="1" x14ac:dyDescent="0.2">
      <c r="A63" s="140">
        <v>53</v>
      </c>
      <c r="B63" s="26" t="s">
        <v>123</v>
      </c>
      <c r="C63" s="10" t="s">
        <v>242</v>
      </c>
      <c r="D63" s="141">
        <f t="shared" si="2"/>
        <v>0</v>
      </c>
      <c r="E63" s="141">
        <v>0</v>
      </c>
      <c r="F63" s="141"/>
      <c r="G63" s="141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</row>
    <row r="64" spans="1:21" s="1" customFormat="1" x14ac:dyDescent="0.2">
      <c r="A64" s="140">
        <v>54</v>
      </c>
      <c r="B64" s="26" t="s">
        <v>124</v>
      </c>
      <c r="C64" s="10" t="s">
        <v>125</v>
      </c>
      <c r="D64" s="141">
        <f t="shared" si="2"/>
        <v>0</v>
      </c>
      <c r="E64" s="141">
        <v>0</v>
      </c>
      <c r="F64" s="141"/>
      <c r="G64" s="141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</row>
    <row r="65" spans="1:21" s="1" customFormat="1" x14ac:dyDescent="0.2">
      <c r="A65" s="140">
        <v>55</v>
      </c>
      <c r="B65" s="26" t="s">
        <v>246</v>
      </c>
      <c r="C65" s="10" t="s">
        <v>245</v>
      </c>
      <c r="D65" s="141">
        <f t="shared" si="2"/>
        <v>0</v>
      </c>
      <c r="E65" s="141">
        <v>0</v>
      </c>
      <c r="F65" s="141"/>
      <c r="G65" s="141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</row>
    <row r="66" spans="1:21" s="1" customFormat="1" x14ac:dyDescent="0.2">
      <c r="A66" s="140">
        <v>56</v>
      </c>
      <c r="B66" s="26" t="s">
        <v>258</v>
      </c>
      <c r="C66" s="10" t="s">
        <v>259</v>
      </c>
      <c r="D66" s="141">
        <f t="shared" si="2"/>
        <v>0</v>
      </c>
      <c r="E66" s="141">
        <v>0</v>
      </c>
      <c r="F66" s="141"/>
      <c r="G66" s="141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1" s="1" customFormat="1" x14ac:dyDescent="0.2">
      <c r="A67" s="140">
        <v>57</v>
      </c>
      <c r="B67" s="26" t="s">
        <v>126</v>
      </c>
      <c r="C67" s="10" t="s">
        <v>54</v>
      </c>
      <c r="D67" s="141">
        <f t="shared" si="2"/>
        <v>0</v>
      </c>
      <c r="E67" s="141">
        <v>0</v>
      </c>
      <c r="F67" s="141"/>
      <c r="G67" s="141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1" s="1" customFormat="1" x14ac:dyDescent="0.2">
      <c r="A68" s="140">
        <v>58</v>
      </c>
      <c r="B68" s="14" t="s">
        <v>127</v>
      </c>
      <c r="C68" s="10" t="s">
        <v>260</v>
      </c>
      <c r="D68" s="141">
        <f t="shared" si="2"/>
        <v>0</v>
      </c>
      <c r="E68" s="141">
        <v>0</v>
      </c>
      <c r="F68" s="141"/>
      <c r="G68" s="141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1" s="1" customFormat="1" ht="24" x14ac:dyDescent="0.2">
      <c r="A69" s="140">
        <v>59</v>
      </c>
      <c r="B69" s="12" t="s">
        <v>128</v>
      </c>
      <c r="C69" s="10" t="s">
        <v>129</v>
      </c>
      <c r="D69" s="141">
        <f t="shared" si="2"/>
        <v>0</v>
      </c>
      <c r="E69" s="141">
        <v>0</v>
      </c>
      <c r="F69" s="141"/>
      <c r="G69" s="141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1" s="1" customFormat="1" ht="23.25" customHeight="1" x14ac:dyDescent="0.2">
      <c r="A70" s="140">
        <v>60</v>
      </c>
      <c r="B70" s="14" t="s">
        <v>130</v>
      </c>
      <c r="C70" s="10" t="s">
        <v>261</v>
      </c>
      <c r="D70" s="141">
        <f t="shared" si="2"/>
        <v>0</v>
      </c>
      <c r="E70" s="141">
        <v>0</v>
      </c>
      <c r="F70" s="141"/>
      <c r="G70" s="141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1" s="1" customFormat="1" ht="27.75" customHeight="1" x14ac:dyDescent="0.2">
      <c r="A71" s="140">
        <v>61</v>
      </c>
      <c r="B71" s="26" t="s">
        <v>131</v>
      </c>
      <c r="C71" s="10" t="s">
        <v>250</v>
      </c>
      <c r="D71" s="141">
        <f t="shared" si="2"/>
        <v>0</v>
      </c>
      <c r="E71" s="141">
        <v>0</v>
      </c>
      <c r="F71" s="141"/>
      <c r="G71" s="141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1" s="1" customFormat="1" ht="24" x14ac:dyDescent="0.2">
      <c r="A72" s="140">
        <v>62</v>
      </c>
      <c r="B72" s="12" t="s">
        <v>132</v>
      </c>
      <c r="C72" s="10" t="s">
        <v>262</v>
      </c>
      <c r="D72" s="141">
        <f t="shared" si="2"/>
        <v>0</v>
      </c>
      <c r="E72" s="141">
        <v>0</v>
      </c>
      <c r="F72" s="141"/>
      <c r="G72" s="141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1" s="1" customFormat="1" ht="24" x14ac:dyDescent="0.2">
      <c r="A73" s="140">
        <v>63</v>
      </c>
      <c r="B73" s="12" t="s">
        <v>133</v>
      </c>
      <c r="C73" s="10" t="s">
        <v>263</v>
      </c>
      <c r="D73" s="141">
        <f t="shared" si="2"/>
        <v>0</v>
      </c>
      <c r="E73" s="141">
        <v>0</v>
      </c>
      <c r="F73" s="141"/>
      <c r="G73" s="141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1" s="1" customFormat="1" x14ac:dyDescent="0.2">
      <c r="A74" s="140">
        <v>64</v>
      </c>
      <c r="B74" s="14" t="s">
        <v>134</v>
      </c>
      <c r="C74" s="10" t="s">
        <v>264</v>
      </c>
      <c r="D74" s="141">
        <f t="shared" si="2"/>
        <v>0</v>
      </c>
      <c r="E74" s="141">
        <v>0</v>
      </c>
      <c r="F74" s="141"/>
      <c r="G74" s="141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1" s="1" customFormat="1" x14ac:dyDescent="0.2">
      <c r="A75" s="140">
        <v>65</v>
      </c>
      <c r="B75" s="14" t="s">
        <v>135</v>
      </c>
      <c r="C75" s="10" t="s">
        <v>53</v>
      </c>
      <c r="D75" s="141">
        <f t="shared" si="2"/>
        <v>0</v>
      </c>
      <c r="E75" s="141">
        <v>0</v>
      </c>
      <c r="F75" s="141"/>
      <c r="G75" s="141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1" s="1" customFormat="1" x14ac:dyDescent="0.2">
      <c r="A76" s="140">
        <v>66</v>
      </c>
      <c r="B76" s="14" t="s">
        <v>136</v>
      </c>
      <c r="C76" s="10" t="s">
        <v>265</v>
      </c>
      <c r="D76" s="141">
        <f t="shared" ref="D76:D139" si="3">SUM(E76:G76)</f>
        <v>0</v>
      </c>
      <c r="E76" s="141">
        <v>0</v>
      </c>
      <c r="F76" s="141"/>
      <c r="G76" s="141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1" s="1" customFormat="1" ht="24" x14ac:dyDescent="0.2">
      <c r="A77" s="140">
        <v>67</v>
      </c>
      <c r="B77" s="14" t="s">
        <v>137</v>
      </c>
      <c r="C77" s="10" t="s">
        <v>266</v>
      </c>
      <c r="D77" s="141">
        <f t="shared" si="3"/>
        <v>0</v>
      </c>
      <c r="E77" s="141">
        <v>0</v>
      </c>
      <c r="F77" s="141"/>
      <c r="G77" s="141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1" s="1" customFormat="1" ht="24" x14ac:dyDescent="0.2">
      <c r="A78" s="140">
        <v>68</v>
      </c>
      <c r="B78" s="12" t="s">
        <v>138</v>
      </c>
      <c r="C78" s="10" t="s">
        <v>267</v>
      </c>
      <c r="D78" s="141">
        <f t="shared" si="3"/>
        <v>0</v>
      </c>
      <c r="E78" s="141">
        <v>0</v>
      </c>
      <c r="F78" s="141"/>
      <c r="G78" s="141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1" s="1" customFormat="1" ht="24" x14ac:dyDescent="0.2">
      <c r="A79" s="140">
        <v>69</v>
      </c>
      <c r="B79" s="14" t="s">
        <v>139</v>
      </c>
      <c r="C79" s="10" t="s">
        <v>268</v>
      </c>
      <c r="D79" s="141">
        <f t="shared" si="3"/>
        <v>0</v>
      </c>
      <c r="E79" s="141">
        <v>0</v>
      </c>
      <c r="F79" s="141"/>
      <c r="G79" s="141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</row>
    <row r="80" spans="1:21" s="1" customFormat="1" ht="24" x14ac:dyDescent="0.2">
      <c r="A80" s="140">
        <v>70</v>
      </c>
      <c r="B80" s="14" t="s">
        <v>140</v>
      </c>
      <c r="C80" s="10" t="s">
        <v>269</v>
      </c>
      <c r="D80" s="141">
        <f t="shared" si="3"/>
        <v>0</v>
      </c>
      <c r="E80" s="141">
        <v>0</v>
      </c>
      <c r="F80" s="141"/>
      <c r="G80" s="141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</row>
    <row r="81" spans="1:21" s="1" customFormat="1" ht="24" x14ac:dyDescent="0.2">
      <c r="A81" s="140">
        <v>71</v>
      </c>
      <c r="B81" s="12" t="s">
        <v>141</v>
      </c>
      <c r="C81" s="10" t="s">
        <v>270</v>
      </c>
      <c r="D81" s="141">
        <f t="shared" si="3"/>
        <v>0</v>
      </c>
      <c r="E81" s="141">
        <v>0</v>
      </c>
      <c r="F81" s="141"/>
      <c r="G81" s="141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</row>
    <row r="82" spans="1:21" s="1" customFormat="1" ht="24" x14ac:dyDescent="0.2">
      <c r="A82" s="140">
        <v>72</v>
      </c>
      <c r="B82" s="12" t="s">
        <v>142</v>
      </c>
      <c r="C82" s="10" t="s">
        <v>271</v>
      </c>
      <c r="D82" s="141">
        <f t="shared" si="3"/>
        <v>0</v>
      </c>
      <c r="E82" s="141">
        <v>0</v>
      </c>
      <c r="F82" s="141"/>
      <c r="G82" s="141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</row>
    <row r="83" spans="1:21" s="1" customFormat="1" ht="24" x14ac:dyDescent="0.2">
      <c r="A83" s="140">
        <v>73</v>
      </c>
      <c r="B83" s="12" t="s">
        <v>143</v>
      </c>
      <c r="C83" s="10" t="s">
        <v>272</v>
      </c>
      <c r="D83" s="141">
        <f t="shared" si="3"/>
        <v>0</v>
      </c>
      <c r="E83" s="141">
        <v>0</v>
      </c>
      <c r="F83" s="141"/>
      <c r="G83" s="141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1:21" s="1" customFormat="1" x14ac:dyDescent="0.2">
      <c r="A84" s="140">
        <v>74</v>
      </c>
      <c r="B84" s="26" t="s">
        <v>144</v>
      </c>
      <c r="C84" s="10" t="s">
        <v>145</v>
      </c>
      <c r="D84" s="141">
        <f t="shared" si="3"/>
        <v>0</v>
      </c>
      <c r="E84" s="141">
        <v>0</v>
      </c>
      <c r="F84" s="141"/>
      <c r="G84" s="141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</row>
    <row r="85" spans="1:21" s="1" customFormat="1" x14ac:dyDescent="0.2">
      <c r="A85" s="140">
        <v>75</v>
      </c>
      <c r="B85" s="12" t="s">
        <v>146</v>
      </c>
      <c r="C85" s="10" t="s">
        <v>273</v>
      </c>
      <c r="D85" s="141">
        <f t="shared" si="3"/>
        <v>0</v>
      </c>
      <c r="E85" s="141">
        <v>0</v>
      </c>
      <c r="F85" s="141"/>
      <c r="G85" s="141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</row>
    <row r="86" spans="1:21" s="1" customFormat="1" x14ac:dyDescent="0.2">
      <c r="A86" s="140">
        <v>76</v>
      </c>
      <c r="B86" s="26" t="s">
        <v>147</v>
      </c>
      <c r="C86" s="10" t="s">
        <v>36</v>
      </c>
      <c r="D86" s="141">
        <f t="shared" si="3"/>
        <v>0</v>
      </c>
      <c r="E86" s="141">
        <v>0</v>
      </c>
      <c r="F86" s="141"/>
      <c r="G86" s="141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</row>
    <row r="87" spans="1:21" s="1" customFormat="1" x14ac:dyDescent="0.2">
      <c r="A87" s="140">
        <v>77</v>
      </c>
      <c r="B87" s="12" t="s">
        <v>148</v>
      </c>
      <c r="C87" s="10" t="s">
        <v>38</v>
      </c>
      <c r="D87" s="141">
        <f t="shared" si="3"/>
        <v>0</v>
      </c>
      <c r="E87" s="141">
        <v>0</v>
      </c>
      <c r="F87" s="141"/>
      <c r="G87" s="141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</row>
    <row r="88" spans="1:21" s="1" customFormat="1" ht="13.5" customHeight="1" x14ac:dyDescent="0.2">
      <c r="A88" s="140">
        <v>78</v>
      </c>
      <c r="B88" s="12" t="s">
        <v>149</v>
      </c>
      <c r="C88" s="10" t="s">
        <v>37</v>
      </c>
      <c r="D88" s="141">
        <f t="shared" si="3"/>
        <v>0</v>
      </c>
      <c r="E88" s="141">
        <v>0</v>
      </c>
      <c r="F88" s="141"/>
      <c r="G88" s="141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</row>
    <row r="89" spans="1:21" s="1" customFormat="1" ht="14.25" customHeight="1" x14ac:dyDescent="0.2">
      <c r="A89" s="140">
        <v>79</v>
      </c>
      <c r="B89" s="12" t="s">
        <v>150</v>
      </c>
      <c r="C89" s="10" t="s">
        <v>52</v>
      </c>
      <c r="D89" s="141">
        <f t="shared" si="3"/>
        <v>0</v>
      </c>
      <c r="E89" s="141">
        <v>0</v>
      </c>
      <c r="F89" s="141"/>
      <c r="G89" s="141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</row>
    <row r="90" spans="1:21" s="1" customFormat="1" x14ac:dyDescent="0.2">
      <c r="A90" s="140">
        <v>80</v>
      </c>
      <c r="B90" s="12" t="s">
        <v>151</v>
      </c>
      <c r="C90" s="10" t="s">
        <v>254</v>
      </c>
      <c r="D90" s="141">
        <f t="shared" si="3"/>
        <v>0</v>
      </c>
      <c r="E90" s="141">
        <v>0</v>
      </c>
      <c r="F90" s="141"/>
      <c r="G90" s="141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</row>
    <row r="91" spans="1:21" s="1" customFormat="1" x14ac:dyDescent="0.2">
      <c r="A91" s="140">
        <v>81</v>
      </c>
      <c r="B91" s="12" t="s">
        <v>152</v>
      </c>
      <c r="C91" s="10" t="s">
        <v>380</v>
      </c>
      <c r="D91" s="141">
        <f t="shared" si="3"/>
        <v>0</v>
      </c>
      <c r="E91" s="141">
        <v>0</v>
      </c>
      <c r="F91" s="141"/>
      <c r="G91" s="141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</row>
    <row r="92" spans="1:21" s="1" customFormat="1" x14ac:dyDescent="0.2">
      <c r="A92" s="140">
        <v>82</v>
      </c>
      <c r="B92" s="14" t="s">
        <v>153</v>
      </c>
      <c r="C92" s="10" t="s">
        <v>287</v>
      </c>
      <c r="D92" s="141">
        <f t="shared" si="3"/>
        <v>1812905704</v>
      </c>
      <c r="E92" s="141">
        <v>1674930079</v>
      </c>
      <c r="F92" s="141">
        <v>5846516</v>
      </c>
      <c r="G92" s="141">
        <v>132129109</v>
      </c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</row>
    <row r="93" spans="1:21" s="1" customFormat="1" ht="24" x14ac:dyDescent="0.2">
      <c r="A93" s="187">
        <v>83</v>
      </c>
      <c r="B93" s="190" t="s">
        <v>154</v>
      </c>
      <c r="C93" s="17" t="s">
        <v>274</v>
      </c>
      <c r="D93" s="141">
        <f t="shared" si="3"/>
        <v>0</v>
      </c>
      <c r="E93" s="141">
        <v>0</v>
      </c>
      <c r="F93" s="141"/>
      <c r="G93" s="141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</row>
    <row r="94" spans="1:21" s="1" customFormat="1" ht="36" x14ac:dyDescent="0.2">
      <c r="A94" s="188"/>
      <c r="B94" s="165"/>
      <c r="C94" s="10" t="s">
        <v>378</v>
      </c>
      <c r="D94" s="141">
        <f t="shared" si="3"/>
        <v>0</v>
      </c>
      <c r="E94" s="141">
        <v>0</v>
      </c>
      <c r="F94" s="141"/>
      <c r="G94" s="141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</row>
    <row r="95" spans="1:21" s="1" customFormat="1" ht="24" x14ac:dyDescent="0.2">
      <c r="A95" s="188"/>
      <c r="B95" s="165"/>
      <c r="C95" s="10" t="s">
        <v>275</v>
      </c>
      <c r="D95" s="141">
        <f t="shared" si="3"/>
        <v>0</v>
      </c>
      <c r="E95" s="141">
        <v>0</v>
      </c>
      <c r="F95" s="141"/>
      <c r="G95" s="141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</row>
    <row r="96" spans="1:21" s="1" customFormat="1" ht="36" x14ac:dyDescent="0.2">
      <c r="A96" s="189"/>
      <c r="B96" s="166"/>
      <c r="C96" s="113" t="s">
        <v>379</v>
      </c>
      <c r="D96" s="141">
        <f t="shared" si="3"/>
        <v>0</v>
      </c>
      <c r="E96" s="141">
        <v>0</v>
      </c>
      <c r="F96" s="141"/>
      <c r="G96" s="141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</row>
    <row r="97" spans="1:21" s="1" customFormat="1" ht="24" x14ac:dyDescent="0.2">
      <c r="A97" s="140">
        <v>84</v>
      </c>
      <c r="B97" s="14" t="s">
        <v>155</v>
      </c>
      <c r="C97" s="10" t="s">
        <v>51</v>
      </c>
      <c r="D97" s="141">
        <f t="shared" si="3"/>
        <v>0</v>
      </c>
      <c r="E97" s="141">
        <v>0</v>
      </c>
      <c r="F97" s="141"/>
      <c r="G97" s="141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</row>
    <row r="98" spans="1:21" s="1" customFormat="1" x14ac:dyDescent="0.2">
      <c r="A98" s="140">
        <v>85</v>
      </c>
      <c r="B98" s="14" t="s">
        <v>156</v>
      </c>
      <c r="C98" s="10" t="s">
        <v>157</v>
      </c>
      <c r="D98" s="141">
        <f t="shared" si="3"/>
        <v>0</v>
      </c>
      <c r="E98" s="141">
        <v>0</v>
      </c>
      <c r="F98" s="141"/>
      <c r="G98" s="141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</row>
    <row r="99" spans="1:21" s="1" customFormat="1" x14ac:dyDescent="0.2">
      <c r="A99" s="140">
        <v>86</v>
      </c>
      <c r="B99" s="26" t="s">
        <v>158</v>
      </c>
      <c r="C99" s="10" t="s">
        <v>159</v>
      </c>
      <c r="D99" s="141">
        <f t="shared" si="3"/>
        <v>0</v>
      </c>
      <c r="E99" s="141">
        <v>0</v>
      </c>
      <c r="F99" s="141"/>
      <c r="G99" s="141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</row>
    <row r="100" spans="1:21" s="1" customFormat="1" x14ac:dyDescent="0.2">
      <c r="A100" s="140">
        <v>87</v>
      </c>
      <c r="B100" s="14" t="s">
        <v>160</v>
      </c>
      <c r="C100" s="10" t="s">
        <v>28</v>
      </c>
      <c r="D100" s="141">
        <f t="shared" si="3"/>
        <v>0</v>
      </c>
      <c r="E100" s="141">
        <v>0</v>
      </c>
      <c r="F100" s="141"/>
      <c r="G100" s="141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</row>
    <row r="101" spans="1:21" s="1" customFormat="1" x14ac:dyDescent="0.2">
      <c r="A101" s="140">
        <v>88</v>
      </c>
      <c r="B101" s="26" t="s">
        <v>161</v>
      </c>
      <c r="C101" s="10" t="s">
        <v>12</v>
      </c>
      <c r="D101" s="141">
        <f t="shared" si="3"/>
        <v>0</v>
      </c>
      <c r="E101" s="141">
        <v>0</v>
      </c>
      <c r="F101" s="141"/>
      <c r="G101" s="141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</row>
    <row r="102" spans="1:21" s="1" customFormat="1" x14ac:dyDescent="0.2">
      <c r="A102" s="140">
        <v>89</v>
      </c>
      <c r="B102" s="26" t="s">
        <v>162</v>
      </c>
      <c r="C102" s="10" t="s">
        <v>27</v>
      </c>
      <c r="D102" s="141">
        <f t="shared" si="3"/>
        <v>0</v>
      </c>
      <c r="E102" s="141">
        <v>0</v>
      </c>
      <c r="F102" s="141"/>
      <c r="G102" s="141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</row>
    <row r="103" spans="1:21" s="1" customFormat="1" x14ac:dyDescent="0.2">
      <c r="A103" s="140">
        <v>90</v>
      </c>
      <c r="B103" s="14" t="s">
        <v>163</v>
      </c>
      <c r="C103" s="10" t="s">
        <v>45</v>
      </c>
      <c r="D103" s="141">
        <f t="shared" si="3"/>
        <v>0</v>
      </c>
      <c r="E103" s="141">
        <v>0</v>
      </c>
      <c r="F103" s="141"/>
      <c r="G103" s="141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</row>
    <row r="104" spans="1:21" s="1" customFormat="1" x14ac:dyDescent="0.2">
      <c r="A104" s="140">
        <v>91</v>
      </c>
      <c r="B104" s="14" t="s">
        <v>164</v>
      </c>
      <c r="C104" s="10" t="s">
        <v>33</v>
      </c>
      <c r="D104" s="141">
        <f t="shared" si="3"/>
        <v>0</v>
      </c>
      <c r="E104" s="141">
        <v>0</v>
      </c>
      <c r="F104" s="141"/>
      <c r="G104" s="141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</row>
    <row r="105" spans="1:21" s="1" customFormat="1" x14ac:dyDescent="0.2">
      <c r="A105" s="140">
        <v>92</v>
      </c>
      <c r="B105" s="12" t="s">
        <v>165</v>
      </c>
      <c r="C105" s="10" t="s">
        <v>29</v>
      </c>
      <c r="D105" s="141">
        <f t="shared" si="3"/>
        <v>0</v>
      </c>
      <c r="E105" s="141">
        <v>0</v>
      </c>
      <c r="F105" s="141"/>
      <c r="G105" s="141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</row>
    <row r="106" spans="1:21" s="1" customFormat="1" x14ac:dyDescent="0.2">
      <c r="A106" s="140">
        <v>93</v>
      </c>
      <c r="B106" s="12" t="s">
        <v>166</v>
      </c>
      <c r="C106" s="10" t="s">
        <v>30</v>
      </c>
      <c r="D106" s="141">
        <f t="shared" si="3"/>
        <v>0</v>
      </c>
      <c r="E106" s="141">
        <v>0</v>
      </c>
      <c r="F106" s="141"/>
      <c r="G106" s="141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</row>
    <row r="107" spans="1:21" s="1" customFormat="1" x14ac:dyDescent="0.2">
      <c r="A107" s="140">
        <v>94</v>
      </c>
      <c r="B107" s="26" t="s">
        <v>167</v>
      </c>
      <c r="C107" s="10" t="s">
        <v>14</v>
      </c>
      <c r="D107" s="141">
        <f t="shared" si="3"/>
        <v>0</v>
      </c>
      <c r="E107" s="141">
        <v>0</v>
      </c>
      <c r="F107" s="141"/>
      <c r="G107" s="141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</row>
    <row r="108" spans="1:21" s="1" customFormat="1" x14ac:dyDescent="0.2">
      <c r="A108" s="140">
        <v>95</v>
      </c>
      <c r="B108" s="12" t="s">
        <v>168</v>
      </c>
      <c r="C108" s="10" t="s">
        <v>31</v>
      </c>
      <c r="D108" s="141">
        <f t="shared" si="3"/>
        <v>0</v>
      </c>
      <c r="E108" s="141">
        <v>0</v>
      </c>
      <c r="F108" s="141"/>
      <c r="G108" s="141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</row>
    <row r="109" spans="1:21" s="1" customFormat="1" ht="12" customHeight="1" x14ac:dyDescent="0.2">
      <c r="A109" s="140">
        <v>96</v>
      </c>
      <c r="B109" s="12" t="s">
        <v>169</v>
      </c>
      <c r="C109" s="10" t="s">
        <v>15</v>
      </c>
      <c r="D109" s="141">
        <f t="shared" si="3"/>
        <v>0</v>
      </c>
      <c r="E109" s="141">
        <v>0</v>
      </c>
      <c r="F109" s="141"/>
      <c r="G109" s="141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</row>
    <row r="110" spans="1:21" s="22" customFormat="1" x14ac:dyDescent="0.2">
      <c r="A110" s="140">
        <v>97</v>
      </c>
      <c r="B110" s="24" t="s">
        <v>170</v>
      </c>
      <c r="C110" s="21" t="s">
        <v>13</v>
      </c>
      <c r="D110" s="141">
        <f t="shared" si="3"/>
        <v>102612867</v>
      </c>
      <c r="E110" s="142">
        <v>101482815</v>
      </c>
      <c r="F110" s="142">
        <v>1130052</v>
      </c>
      <c r="G110" s="142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</row>
    <row r="111" spans="1:21" s="1" customFormat="1" x14ac:dyDescent="0.2">
      <c r="A111" s="140">
        <v>98</v>
      </c>
      <c r="B111" s="26" t="s">
        <v>171</v>
      </c>
      <c r="C111" s="10" t="s">
        <v>32</v>
      </c>
      <c r="D111" s="141">
        <f t="shared" si="3"/>
        <v>0</v>
      </c>
      <c r="E111" s="141">
        <v>0</v>
      </c>
      <c r="F111" s="141"/>
      <c r="G111" s="141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</row>
    <row r="112" spans="1:21" s="1" customFormat="1" x14ac:dyDescent="0.2">
      <c r="A112" s="140">
        <v>99</v>
      </c>
      <c r="B112" s="26" t="s">
        <v>172</v>
      </c>
      <c r="C112" s="10" t="s">
        <v>55</v>
      </c>
      <c r="D112" s="141">
        <f t="shared" si="3"/>
        <v>0</v>
      </c>
      <c r="E112" s="141">
        <v>0</v>
      </c>
      <c r="F112" s="141"/>
      <c r="G112" s="141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</row>
    <row r="113" spans="1:21" s="1" customFormat="1" x14ac:dyDescent="0.2">
      <c r="A113" s="140">
        <v>100</v>
      </c>
      <c r="B113" s="12" t="s">
        <v>173</v>
      </c>
      <c r="C113" s="10" t="s">
        <v>34</v>
      </c>
      <c r="D113" s="141">
        <f t="shared" si="3"/>
        <v>0</v>
      </c>
      <c r="E113" s="141">
        <v>0</v>
      </c>
      <c r="F113" s="141"/>
      <c r="G113" s="141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</row>
    <row r="114" spans="1:21" s="1" customFormat="1" x14ac:dyDescent="0.2">
      <c r="A114" s="140">
        <v>101</v>
      </c>
      <c r="B114" s="14" t="s">
        <v>174</v>
      </c>
      <c r="C114" s="10" t="s">
        <v>243</v>
      </c>
      <c r="D114" s="141">
        <f t="shared" si="3"/>
        <v>0</v>
      </c>
      <c r="E114" s="141">
        <v>0</v>
      </c>
      <c r="F114" s="141"/>
      <c r="G114" s="141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</row>
    <row r="115" spans="1:21" s="1" customFormat="1" ht="13.5" customHeight="1" x14ac:dyDescent="0.2">
      <c r="A115" s="140">
        <v>102</v>
      </c>
      <c r="B115" s="12" t="s">
        <v>175</v>
      </c>
      <c r="C115" s="10" t="s">
        <v>176</v>
      </c>
      <c r="D115" s="141">
        <f t="shared" si="3"/>
        <v>0</v>
      </c>
      <c r="E115" s="141">
        <v>0</v>
      </c>
      <c r="F115" s="141"/>
      <c r="G115" s="141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</row>
    <row r="116" spans="1:21" s="1" customFormat="1" x14ac:dyDescent="0.2">
      <c r="A116" s="140">
        <v>103</v>
      </c>
      <c r="B116" s="12" t="s">
        <v>177</v>
      </c>
      <c r="C116" s="10" t="s">
        <v>178</v>
      </c>
      <c r="D116" s="141">
        <f t="shared" si="3"/>
        <v>0</v>
      </c>
      <c r="E116" s="141">
        <v>0</v>
      </c>
      <c r="F116" s="141"/>
      <c r="G116" s="141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</row>
    <row r="117" spans="1:21" s="1" customFormat="1" x14ac:dyDescent="0.2">
      <c r="A117" s="140">
        <v>104</v>
      </c>
      <c r="B117" s="26" t="s">
        <v>179</v>
      </c>
      <c r="C117" s="10" t="s">
        <v>180</v>
      </c>
      <c r="D117" s="141">
        <f t="shared" si="3"/>
        <v>0</v>
      </c>
      <c r="E117" s="141">
        <v>0</v>
      </c>
      <c r="F117" s="141"/>
      <c r="G117" s="141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</row>
    <row r="118" spans="1:21" s="1" customFormat="1" x14ac:dyDescent="0.2">
      <c r="A118" s="140">
        <v>105</v>
      </c>
      <c r="B118" s="26" t="s">
        <v>181</v>
      </c>
      <c r="C118" s="10" t="s">
        <v>182</v>
      </c>
      <c r="D118" s="141">
        <f t="shared" si="3"/>
        <v>0</v>
      </c>
      <c r="E118" s="141">
        <v>0</v>
      </c>
      <c r="F118" s="141"/>
      <c r="G118" s="141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</row>
    <row r="119" spans="1:21" s="1" customFormat="1" ht="12.75" customHeight="1" x14ac:dyDescent="0.2">
      <c r="A119" s="140">
        <v>106</v>
      </c>
      <c r="B119" s="26" t="s">
        <v>183</v>
      </c>
      <c r="C119" s="10" t="s">
        <v>184</v>
      </c>
      <c r="D119" s="141">
        <f t="shared" si="3"/>
        <v>0</v>
      </c>
      <c r="E119" s="141">
        <v>0</v>
      </c>
      <c r="F119" s="141"/>
      <c r="G119" s="141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</row>
    <row r="120" spans="1:21" s="1" customFormat="1" ht="24" x14ac:dyDescent="0.2">
      <c r="A120" s="140">
        <v>107</v>
      </c>
      <c r="B120" s="26" t="s">
        <v>185</v>
      </c>
      <c r="C120" s="10" t="s">
        <v>186</v>
      </c>
      <c r="D120" s="141">
        <f t="shared" si="3"/>
        <v>0</v>
      </c>
      <c r="E120" s="141">
        <v>0</v>
      </c>
      <c r="F120" s="141"/>
      <c r="G120" s="141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</row>
    <row r="121" spans="1:21" s="1" customFormat="1" x14ac:dyDescent="0.2">
      <c r="A121" s="140">
        <v>108</v>
      </c>
      <c r="B121" s="26" t="s">
        <v>187</v>
      </c>
      <c r="C121" s="10" t="s">
        <v>188</v>
      </c>
      <c r="D121" s="141">
        <f t="shared" si="3"/>
        <v>0</v>
      </c>
      <c r="E121" s="141">
        <v>0</v>
      </c>
      <c r="F121" s="141"/>
      <c r="G121" s="141"/>
    </row>
    <row r="122" spans="1:21" s="1" customFormat="1" x14ac:dyDescent="0.2">
      <c r="A122" s="140">
        <v>109</v>
      </c>
      <c r="B122" s="26" t="s">
        <v>189</v>
      </c>
      <c r="C122" s="10" t="s">
        <v>190</v>
      </c>
      <c r="D122" s="141">
        <f t="shared" si="3"/>
        <v>0</v>
      </c>
      <c r="E122" s="141">
        <v>0</v>
      </c>
      <c r="F122" s="141"/>
      <c r="G122" s="141"/>
    </row>
    <row r="123" spans="1:21" s="1" customFormat="1" x14ac:dyDescent="0.2">
      <c r="A123" s="140">
        <v>110</v>
      </c>
      <c r="B123" s="146" t="s">
        <v>191</v>
      </c>
      <c r="C123" s="145" t="s">
        <v>192</v>
      </c>
      <c r="D123" s="141">
        <f t="shared" si="3"/>
        <v>0</v>
      </c>
      <c r="E123" s="141">
        <v>0</v>
      </c>
      <c r="F123" s="141"/>
      <c r="G123" s="141"/>
    </row>
    <row r="124" spans="1:21" s="1" customFormat="1" x14ac:dyDescent="0.2">
      <c r="A124" s="140">
        <v>111</v>
      </c>
      <c r="B124" s="146" t="s">
        <v>276</v>
      </c>
      <c r="C124" s="145" t="s">
        <v>252</v>
      </c>
      <c r="D124" s="141">
        <f t="shared" si="3"/>
        <v>0</v>
      </c>
      <c r="E124" s="141">
        <v>0</v>
      </c>
      <c r="F124" s="141"/>
      <c r="G124" s="141"/>
    </row>
    <row r="125" spans="1:21" s="1" customFormat="1" x14ac:dyDescent="0.2">
      <c r="A125" s="140">
        <v>112</v>
      </c>
      <c r="B125" s="14" t="s">
        <v>193</v>
      </c>
      <c r="C125" s="10" t="s">
        <v>194</v>
      </c>
      <c r="D125" s="141">
        <f t="shared" si="3"/>
        <v>0</v>
      </c>
      <c r="E125" s="141">
        <v>0</v>
      </c>
      <c r="F125" s="141"/>
      <c r="G125" s="141"/>
    </row>
    <row r="126" spans="1:21" s="1" customFormat="1" ht="11.25" customHeight="1" x14ac:dyDescent="0.2">
      <c r="A126" s="140">
        <v>113</v>
      </c>
      <c r="B126" s="26" t="s">
        <v>195</v>
      </c>
      <c r="C126" s="10" t="s">
        <v>196</v>
      </c>
      <c r="D126" s="141">
        <f t="shared" si="3"/>
        <v>0</v>
      </c>
      <c r="E126" s="141">
        <v>0</v>
      </c>
      <c r="F126" s="141"/>
      <c r="G126" s="141"/>
    </row>
    <row r="127" spans="1:21" s="1" customFormat="1" x14ac:dyDescent="0.2">
      <c r="A127" s="140">
        <v>114</v>
      </c>
      <c r="B127" s="12" t="s">
        <v>197</v>
      </c>
      <c r="C127" s="19" t="s">
        <v>198</v>
      </c>
      <c r="D127" s="141">
        <f t="shared" si="3"/>
        <v>0</v>
      </c>
      <c r="E127" s="141">
        <v>0</v>
      </c>
      <c r="F127" s="141"/>
      <c r="G127" s="141"/>
    </row>
    <row r="128" spans="1:21" s="1" customFormat="1" x14ac:dyDescent="0.2">
      <c r="A128" s="140">
        <v>115</v>
      </c>
      <c r="B128" s="26" t="s">
        <v>199</v>
      </c>
      <c r="C128" s="10" t="s">
        <v>290</v>
      </c>
      <c r="D128" s="141">
        <f t="shared" si="3"/>
        <v>0</v>
      </c>
      <c r="E128" s="141">
        <v>0</v>
      </c>
      <c r="F128" s="141"/>
      <c r="G128" s="141"/>
    </row>
    <row r="129" spans="1:7" s="1" customFormat="1" ht="14.25" customHeight="1" x14ac:dyDescent="0.2">
      <c r="A129" s="140">
        <v>116</v>
      </c>
      <c r="B129" s="14" t="s">
        <v>200</v>
      </c>
      <c r="C129" s="10" t="s">
        <v>277</v>
      </c>
      <c r="D129" s="141">
        <f t="shared" si="3"/>
        <v>0</v>
      </c>
      <c r="E129" s="141">
        <v>0</v>
      </c>
      <c r="F129" s="141"/>
      <c r="G129" s="141"/>
    </row>
    <row r="130" spans="1:7" s="1" customFormat="1" x14ac:dyDescent="0.2">
      <c r="A130" s="140">
        <v>117</v>
      </c>
      <c r="B130" s="14" t="s">
        <v>201</v>
      </c>
      <c r="C130" s="10" t="s">
        <v>202</v>
      </c>
      <c r="D130" s="141">
        <f t="shared" si="3"/>
        <v>0</v>
      </c>
      <c r="E130" s="141">
        <v>0</v>
      </c>
      <c r="F130" s="141"/>
      <c r="G130" s="141"/>
    </row>
    <row r="131" spans="1:7" s="1" customFormat="1" x14ac:dyDescent="0.2">
      <c r="A131" s="140">
        <v>118</v>
      </c>
      <c r="B131" s="14" t="s">
        <v>203</v>
      </c>
      <c r="C131" s="10" t="s">
        <v>204</v>
      </c>
      <c r="D131" s="141">
        <f t="shared" si="3"/>
        <v>0</v>
      </c>
      <c r="E131" s="141">
        <v>0</v>
      </c>
      <c r="F131" s="141"/>
      <c r="G131" s="141"/>
    </row>
    <row r="132" spans="1:7" s="1" customFormat="1" x14ac:dyDescent="0.2">
      <c r="A132" s="140">
        <v>119</v>
      </c>
      <c r="B132" s="12" t="s">
        <v>205</v>
      </c>
      <c r="C132" s="10" t="s">
        <v>206</v>
      </c>
      <c r="D132" s="141">
        <f t="shared" si="3"/>
        <v>0</v>
      </c>
      <c r="E132" s="141">
        <v>0</v>
      </c>
      <c r="F132" s="141"/>
      <c r="G132" s="141"/>
    </row>
    <row r="133" spans="1:7" s="1" customFormat="1" ht="13.5" customHeight="1" x14ac:dyDescent="0.2">
      <c r="A133" s="140">
        <v>120</v>
      </c>
      <c r="B133" s="14" t="s">
        <v>207</v>
      </c>
      <c r="C133" s="10" t="s">
        <v>208</v>
      </c>
      <c r="D133" s="141">
        <f t="shared" si="3"/>
        <v>0</v>
      </c>
      <c r="E133" s="141">
        <v>0</v>
      </c>
      <c r="F133" s="141"/>
      <c r="G133" s="141"/>
    </row>
    <row r="134" spans="1:7" s="1" customFormat="1" x14ac:dyDescent="0.2">
      <c r="A134" s="140">
        <v>121</v>
      </c>
      <c r="B134" s="26" t="s">
        <v>209</v>
      </c>
      <c r="C134" s="10" t="s">
        <v>210</v>
      </c>
      <c r="D134" s="141">
        <f t="shared" si="3"/>
        <v>0</v>
      </c>
      <c r="E134" s="141">
        <v>0</v>
      </c>
      <c r="F134" s="141"/>
      <c r="G134" s="141"/>
    </row>
    <row r="135" spans="1:7" s="1" customFormat="1" ht="24" x14ac:dyDescent="0.2">
      <c r="A135" s="140">
        <v>122</v>
      </c>
      <c r="B135" s="26" t="s">
        <v>211</v>
      </c>
      <c r="C135" s="78" t="s">
        <v>377</v>
      </c>
      <c r="D135" s="141">
        <f t="shared" si="3"/>
        <v>0</v>
      </c>
      <c r="E135" s="141">
        <v>0</v>
      </c>
      <c r="F135" s="141"/>
      <c r="G135" s="141"/>
    </row>
    <row r="136" spans="1:7" s="1" customFormat="1" x14ac:dyDescent="0.2">
      <c r="A136" s="140">
        <v>123</v>
      </c>
      <c r="B136" s="26" t="s">
        <v>212</v>
      </c>
      <c r="C136" s="10" t="s">
        <v>249</v>
      </c>
      <c r="D136" s="141">
        <f t="shared" si="3"/>
        <v>0</v>
      </c>
      <c r="E136" s="141">
        <v>0</v>
      </c>
      <c r="F136" s="141"/>
      <c r="G136" s="141"/>
    </row>
    <row r="137" spans="1:7" ht="10.5" customHeight="1" x14ac:dyDescent="0.2">
      <c r="A137" s="140">
        <v>124</v>
      </c>
      <c r="B137" s="26" t="s">
        <v>213</v>
      </c>
      <c r="C137" s="10" t="s">
        <v>214</v>
      </c>
      <c r="D137" s="141">
        <f t="shared" si="3"/>
        <v>0</v>
      </c>
      <c r="E137" s="143">
        <v>0</v>
      </c>
      <c r="F137" s="143"/>
      <c r="G137" s="143"/>
    </row>
    <row r="138" spans="1:7" s="1" customFormat="1" x14ac:dyDescent="0.2">
      <c r="A138" s="140">
        <v>125</v>
      </c>
      <c r="B138" s="26" t="s">
        <v>215</v>
      </c>
      <c r="C138" s="10" t="s">
        <v>42</v>
      </c>
      <c r="D138" s="141">
        <f t="shared" si="3"/>
        <v>0</v>
      </c>
      <c r="E138" s="141">
        <v>0</v>
      </c>
      <c r="F138" s="141"/>
      <c r="G138" s="141"/>
    </row>
    <row r="139" spans="1:7" s="1" customFormat="1" x14ac:dyDescent="0.2">
      <c r="A139" s="140">
        <v>126</v>
      </c>
      <c r="B139" s="12" t="s">
        <v>216</v>
      </c>
      <c r="C139" s="10" t="s">
        <v>48</v>
      </c>
      <c r="D139" s="141">
        <f t="shared" si="3"/>
        <v>0</v>
      </c>
      <c r="E139" s="141">
        <v>0</v>
      </c>
      <c r="F139" s="141"/>
      <c r="G139" s="141"/>
    </row>
    <row r="140" spans="1:7" s="1" customFormat="1" x14ac:dyDescent="0.2">
      <c r="A140" s="140">
        <v>127</v>
      </c>
      <c r="B140" s="12" t="s">
        <v>217</v>
      </c>
      <c r="C140" s="10" t="s">
        <v>253</v>
      </c>
      <c r="D140" s="141">
        <f t="shared" ref="D140:D153" si="4">SUM(E140:G140)</f>
        <v>0</v>
      </c>
      <c r="E140" s="141">
        <v>0</v>
      </c>
      <c r="F140" s="141"/>
      <c r="G140" s="141"/>
    </row>
    <row r="141" spans="1:7" s="1" customFormat="1" x14ac:dyDescent="0.2">
      <c r="A141" s="140">
        <v>128</v>
      </c>
      <c r="B141" s="12" t="s">
        <v>218</v>
      </c>
      <c r="C141" s="10" t="s">
        <v>50</v>
      </c>
      <c r="D141" s="141">
        <f t="shared" si="4"/>
        <v>0</v>
      </c>
      <c r="E141" s="141">
        <v>0</v>
      </c>
      <c r="F141" s="141"/>
      <c r="G141" s="141"/>
    </row>
    <row r="142" spans="1:7" s="1" customFormat="1" x14ac:dyDescent="0.2">
      <c r="A142" s="140">
        <v>129</v>
      </c>
      <c r="B142" s="26" t="s">
        <v>219</v>
      </c>
      <c r="C142" s="10" t="s">
        <v>49</v>
      </c>
      <c r="D142" s="141">
        <f t="shared" si="4"/>
        <v>0</v>
      </c>
      <c r="E142" s="141">
        <v>0</v>
      </c>
      <c r="F142" s="141"/>
      <c r="G142" s="141"/>
    </row>
    <row r="143" spans="1:7" s="1" customFormat="1" x14ac:dyDescent="0.2">
      <c r="A143" s="140">
        <v>130</v>
      </c>
      <c r="B143" s="26" t="s">
        <v>220</v>
      </c>
      <c r="C143" s="10" t="s">
        <v>221</v>
      </c>
      <c r="D143" s="141">
        <f t="shared" si="4"/>
        <v>0</v>
      </c>
      <c r="E143" s="141">
        <v>0</v>
      </c>
      <c r="F143" s="141"/>
      <c r="G143" s="141"/>
    </row>
    <row r="144" spans="1:7" s="1" customFormat="1" x14ac:dyDescent="0.2">
      <c r="A144" s="140">
        <v>131</v>
      </c>
      <c r="B144" s="26" t="s">
        <v>222</v>
      </c>
      <c r="C144" s="10" t="s">
        <v>43</v>
      </c>
      <c r="D144" s="141">
        <f t="shared" si="4"/>
        <v>0</v>
      </c>
      <c r="E144" s="141">
        <v>0</v>
      </c>
      <c r="F144" s="141"/>
      <c r="G144" s="141"/>
    </row>
    <row r="145" spans="1:74" s="1" customFormat="1" x14ac:dyDescent="0.2">
      <c r="A145" s="140">
        <v>132</v>
      </c>
      <c r="B145" s="12" t="s">
        <v>223</v>
      </c>
      <c r="C145" s="10" t="s">
        <v>251</v>
      </c>
      <c r="D145" s="141">
        <f t="shared" si="4"/>
        <v>0</v>
      </c>
      <c r="E145" s="141">
        <v>0</v>
      </c>
      <c r="F145" s="141"/>
      <c r="G145" s="141"/>
    </row>
    <row r="146" spans="1:74" s="1" customFormat="1" x14ac:dyDescent="0.2">
      <c r="A146" s="140">
        <v>133</v>
      </c>
      <c r="B146" s="14" t="s">
        <v>224</v>
      </c>
      <c r="C146" s="10" t="s">
        <v>225</v>
      </c>
      <c r="D146" s="141">
        <f t="shared" si="4"/>
        <v>0</v>
      </c>
      <c r="E146" s="141">
        <v>0</v>
      </c>
      <c r="F146" s="141"/>
      <c r="G146" s="141"/>
    </row>
    <row r="147" spans="1:74" x14ac:dyDescent="0.2">
      <c r="A147" s="140">
        <v>134</v>
      </c>
      <c r="B147" s="26" t="s">
        <v>226</v>
      </c>
      <c r="C147" s="10" t="s">
        <v>227</v>
      </c>
      <c r="D147" s="141">
        <f t="shared" si="4"/>
        <v>0</v>
      </c>
      <c r="E147" s="143">
        <v>0</v>
      </c>
      <c r="F147" s="143"/>
      <c r="G147" s="143"/>
    </row>
    <row r="148" spans="1:74" x14ac:dyDescent="0.2">
      <c r="A148" s="140">
        <v>135</v>
      </c>
      <c r="B148" s="12" t="s">
        <v>228</v>
      </c>
      <c r="C148" s="10" t="s">
        <v>229</v>
      </c>
      <c r="D148" s="141">
        <f t="shared" si="4"/>
        <v>0</v>
      </c>
      <c r="E148" s="143">
        <v>0</v>
      </c>
      <c r="F148" s="143"/>
      <c r="G148" s="143"/>
    </row>
    <row r="149" spans="1:74" ht="12.75" x14ac:dyDescent="0.2">
      <c r="A149" s="140">
        <v>136</v>
      </c>
      <c r="B149" s="20" t="s">
        <v>230</v>
      </c>
      <c r="C149" s="13" t="s">
        <v>231</v>
      </c>
      <c r="D149" s="141">
        <f t="shared" si="4"/>
        <v>0</v>
      </c>
      <c r="E149" s="143">
        <v>0</v>
      </c>
      <c r="F149" s="143"/>
      <c r="G149" s="143"/>
    </row>
    <row r="150" spans="1:74" ht="12.75" x14ac:dyDescent="0.2">
      <c r="A150" s="140">
        <v>137</v>
      </c>
      <c r="B150" s="56" t="s">
        <v>278</v>
      </c>
      <c r="C150" s="147" t="s">
        <v>279</v>
      </c>
      <c r="D150" s="141">
        <f t="shared" si="4"/>
        <v>0</v>
      </c>
      <c r="E150" s="143">
        <v>0</v>
      </c>
      <c r="F150" s="143"/>
      <c r="G150" s="143"/>
    </row>
    <row r="151" spans="1:74" ht="12.75" x14ac:dyDescent="0.2">
      <c r="A151" s="140">
        <v>138</v>
      </c>
      <c r="B151" s="58" t="s">
        <v>280</v>
      </c>
      <c r="C151" s="148" t="s">
        <v>281</v>
      </c>
      <c r="D151" s="141">
        <f t="shared" si="4"/>
        <v>0</v>
      </c>
      <c r="E151" s="143">
        <v>0</v>
      </c>
      <c r="F151" s="143"/>
      <c r="G151" s="143"/>
    </row>
    <row r="152" spans="1:74" ht="12.75" x14ac:dyDescent="0.2">
      <c r="A152" s="140">
        <v>139</v>
      </c>
      <c r="B152" s="126" t="s">
        <v>282</v>
      </c>
      <c r="C152" s="149" t="s">
        <v>283</v>
      </c>
      <c r="D152" s="141">
        <f t="shared" si="4"/>
        <v>0</v>
      </c>
      <c r="E152" s="143">
        <v>0</v>
      </c>
      <c r="F152" s="143"/>
      <c r="G152" s="143"/>
    </row>
    <row r="153" spans="1:74" x14ac:dyDescent="0.2">
      <c r="A153" s="140">
        <v>140</v>
      </c>
      <c r="B153" s="140" t="s">
        <v>288</v>
      </c>
      <c r="C153" s="150" t="s">
        <v>289</v>
      </c>
      <c r="D153" s="141">
        <f t="shared" si="4"/>
        <v>0</v>
      </c>
      <c r="E153" s="143">
        <v>0</v>
      </c>
      <c r="F153" s="143"/>
      <c r="G153" s="143"/>
    </row>
    <row r="154" spans="1:74" x14ac:dyDescent="0.2">
      <c r="A154" s="25">
        <v>141</v>
      </c>
      <c r="B154" s="119" t="s">
        <v>395</v>
      </c>
      <c r="C154" s="62" t="s">
        <v>394</v>
      </c>
      <c r="D154" s="66">
        <f t="shared" ref="D154:D155" si="5">SUM(E154:G154)</f>
        <v>0</v>
      </c>
      <c r="E154" s="115">
        <v>0</v>
      </c>
      <c r="F154" s="115"/>
      <c r="G154" s="115"/>
    </row>
    <row r="155" spans="1:74" x14ac:dyDescent="0.2">
      <c r="A155" s="25">
        <v>142</v>
      </c>
      <c r="B155" s="122" t="s">
        <v>407</v>
      </c>
      <c r="C155" s="62" t="s">
        <v>406</v>
      </c>
      <c r="D155" s="66">
        <f t="shared" si="5"/>
        <v>0</v>
      </c>
      <c r="E155" s="115">
        <v>0</v>
      </c>
      <c r="F155" s="115"/>
      <c r="G155" s="115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1" activePane="bottomLeft" state="frozen"/>
      <selection pane="bottomLeft" activeCell="D4" sqref="D4:E4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1" width="9.7109375" style="8" bestFit="1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197" t="s">
        <v>372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9.75" customHeight="1" x14ac:dyDescent="0.2">
      <c r="A4" s="112"/>
      <c r="B4" s="112"/>
      <c r="C4" s="112"/>
      <c r="D4" s="4"/>
      <c r="E4" s="4"/>
    </row>
    <row r="5" spans="1:11" ht="3.75" customHeight="1" x14ac:dyDescent="0.2">
      <c r="C5" s="9"/>
    </row>
    <row r="6" spans="1:11" s="2" customFormat="1" ht="15.75" customHeight="1" x14ac:dyDescent="0.2">
      <c r="A6" s="198" t="s">
        <v>46</v>
      </c>
      <c r="B6" s="198" t="s">
        <v>59</v>
      </c>
      <c r="C6" s="198" t="s">
        <v>47</v>
      </c>
      <c r="D6" s="198" t="s">
        <v>369</v>
      </c>
      <c r="E6" s="198" t="s">
        <v>381</v>
      </c>
      <c r="F6" s="199" t="s">
        <v>374</v>
      </c>
      <c r="G6" s="199"/>
      <c r="H6" s="199"/>
      <c r="I6" s="199"/>
      <c r="J6" s="200" t="s">
        <v>371</v>
      </c>
    </row>
    <row r="7" spans="1:11" ht="47.25" customHeight="1" x14ac:dyDescent="0.2">
      <c r="A7" s="198"/>
      <c r="B7" s="198"/>
      <c r="C7" s="198"/>
      <c r="D7" s="198"/>
      <c r="E7" s="198"/>
      <c r="F7" s="102" t="s">
        <v>375</v>
      </c>
      <c r="G7" s="77" t="s">
        <v>340</v>
      </c>
      <c r="H7" s="77" t="s">
        <v>376</v>
      </c>
      <c r="I7" s="77" t="s">
        <v>370</v>
      </c>
      <c r="J7" s="200"/>
    </row>
    <row r="8" spans="1:11" s="2" customFormat="1" x14ac:dyDescent="0.2">
      <c r="A8" s="194" t="s">
        <v>248</v>
      </c>
      <c r="B8" s="194"/>
      <c r="C8" s="194"/>
      <c r="D8" s="114">
        <f>D9+D10</f>
        <v>7395611865</v>
      </c>
      <c r="E8" s="114">
        <f t="shared" ref="E8:J8" si="0">E9+E10</f>
        <v>7362395145</v>
      </c>
      <c r="F8" s="114">
        <f t="shared" si="0"/>
        <v>3801236424</v>
      </c>
      <c r="G8" s="114">
        <f t="shared" si="0"/>
        <v>300584908</v>
      </c>
      <c r="H8" s="114">
        <f t="shared" si="0"/>
        <v>11954956.040000003</v>
      </c>
      <c r="I8" s="114">
        <f t="shared" si="0"/>
        <v>38425097</v>
      </c>
      <c r="J8" s="114">
        <f t="shared" si="0"/>
        <v>33216720</v>
      </c>
    </row>
    <row r="9" spans="1:11" s="3" customFormat="1" ht="11.25" customHeight="1" x14ac:dyDescent="0.2">
      <c r="A9" s="83"/>
      <c r="B9" s="83"/>
      <c r="C9" s="84" t="s">
        <v>56</v>
      </c>
      <c r="D9" s="85">
        <v>327058479</v>
      </c>
      <c r="E9" s="85">
        <v>327058479</v>
      </c>
      <c r="F9" s="85"/>
      <c r="G9" s="85"/>
      <c r="H9" s="85"/>
      <c r="I9" s="85"/>
      <c r="J9" s="85"/>
      <c r="K9" s="71"/>
    </row>
    <row r="10" spans="1:11" s="2" customFormat="1" x14ac:dyDescent="0.2">
      <c r="A10" s="194" t="s">
        <v>247</v>
      </c>
      <c r="B10" s="194"/>
      <c r="C10" s="194"/>
      <c r="D10" s="114">
        <f>SUM(D11:D155)-D96</f>
        <v>7068553386</v>
      </c>
      <c r="E10" s="114">
        <f t="shared" ref="E10:J10" si="1">SUM(E11:E155)-E96</f>
        <v>7035336666</v>
      </c>
      <c r="F10" s="114">
        <f t="shared" si="1"/>
        <v>3801236424</v>
      </c>
      <c r="G10" s="114">
        <f t="shared" si="1"/>
        <v>300584908</v>
      </c>
      <c r="H10" s="114">
        <f t="shared" si="1"/>
        <v>11954956.040000003</v>
      </c>
      <c r="I10" s="114">
        <f t="shared" si="1"/>
        <v>38425097</v>
      </c>
      <c r="J10" s="114">
        <f t="shared" si="1"/>
        <v>33216720</v>
      </c>
    </row>
    <row r="11" spans="1:11" s="1" customFormat="1" ht="12" customHeight="1" x14ac:dyDescent="0.2">
      <c r="A11" s="110">
        <v>1</v>
      </c>
      <c r="B11" s="86" t="s">
        <v>60</v>
      </c>
      <c r="C11" s="78" t="s">
        <v>44</v>
      </c>
      <c r="D11" s="87">
        <f t="shared" ref="D11:D42" si="2">E11+J11</f>
        <v>12159792</v>
      </c>
      <c r="E11" s="87">
        <v>12159792</v>
      </c>
      <c r="F11" s="87"/>
      <c r="G11" s="87"/>
      <c r="H11" s="87"/>
      <c r="I11" s="87"/>
      <c r="J11" s="87"/>
    </row>
    <row r="12" spans="1:11" s="1" customFormat="1" x14ac:dyDescent="0.2">
      <c r="A12" s="110">
        <v>2</v>
      </c>
      <c r="B12" s="86" t="s">
        <v>61</v>
      </c>
      <c r="C12" s="78" t="s">
        <v>232</v>
      </c>
      <c r="D12" s="87">
        <f t="shared" si="2"/>
        <v>12949238</v>
      </c>
      <c r="E12" s="87">
        <v>12949238</v>
      </c>
      <c r="F12" s="87"/>
      <c r="G12" s="87"/>
      <c r="H12" s="87"/>
      <c r="I12" s="87"/>
      <c r="J12" s="87"/>
    </row>
    <row r="13" spans="1:11" s="22" customFormat="1" x14ac:dyDescent="0.2">
      <c r="A13" s="110">
        <v>3</v>
      </c>
      <c r="B13" s="88" t="s">
        <v>62</v>
      </c>
      <c r="C13" s="89" t="s">
        <v>5</v>
      </c>
      <c r="D13" s="87">
        <f t="shared" si="2"/>
        <v>35927542</v>
      </c>
      <c r="E13" s="90">
        <v>35927542</v>
      </c>
      <c r="F13" s="90"/>
      <c r="G13" s="90"/>
      <c r="H13" s="90">
        <v>565437.11</v>
      </c>
      <c r="I13" s="90"/>
      <c r="J13" s="90"/>
    </row>
    <row r="14" spans="1:11" s="1" customFormat="1" ht="14.25" customHeight="1" x14ac:dyDescent="0.2">
      <c r="A14" s="110">
        <v>4</v>
      </c>
      <c r="B14" s="86" t="s">
        <v>63</v>
      </c>
      <c r="C14" s="78" t="s">
        <v>233</v>
      </c>
      <c r="D14" s="87">
        <f t="shared" si="2"/>
        <v>13417660</v>
      </c>
      <c r="E14" s="87">
        <v>13417660</v>
      </c>
      <c r="F14" s="87"/>
      <c r="G14" s="87"/>
      <c r="H14" s="87"/>
      <c r="I14" s="87"/>
      <c r="J14" s="87"/>
    </row>
    <row r="15" spans="1:11" s="1" customFormat="1" x14ac:dyDescent="0.2">
      <c r="A15" s="110">
        <v>5</v>
      </c>
      <c r="B15" s="86" t="s">
        <v>64</v>
      </c>
      <c r="C15" s="78" t="s">
        <v>8</v>
      </c>
      <c r="D15" s="87">
        <f t="shared" si="2"/>
        <v>14535647</v>
      </c>
      <c r="E15" s="87">
        <v>14535647</v>
      </c>
      <c r="F15" s="87"/>
      <c r="G15" s="87"/>
      <c r="H15" s="87"/>
      <c r="I15" s="87"/>
      <c r="J15" s="87"/>
    </row>
    <row r="16" spans="1:11" s="22" customFormat="1" x14ac:dyDescent="0.2">
      <c r="A16" s="110">
        <v>6</v>
      </c>
      <c r="B16" s="88" t="s">
        <v>65</v>
      </c>
      <c r="C16" s="89" t="s">
        <v>66</v>
      </c>
      <c r="D16" s="87">
        <f t="shared" si="2"/>
        <v>88077276</v>
      </c>
      <c r="E16" s="90">
        <v>88077276</v>
      </c>
      <c r="F16" s="90"/>
      <c r="G16" s="90"/>
      <c r="H16" s="90">
        <v>565437.11</v>
      </c>
      <c r="I16" s="90"/>
      <c r="J16" s="90"/>
    </row>
    <row r="17" spans="1:10" s="1" customFormat="1" x14ac:dyDescent="0.2">
      <c r="A17" s="110">
        <v>7</v>
      </c>
      <c r="B17" s="86" t="s">
        <v>67</v>
      </c>
      <c r="C17" s="78" t="s">
        <v>234</v>
      </c>
      <c r="D17" s="87">
        <f t="shared" si="2"/>
        <v>36740532</v>
      </c>
      <c r="E17" s="87">
        <v>36740532</v>
      </c>
      <c r="F17" s="87"/>
      <c r="G17" s="87"/>
      <c r="H17" s="87"/>
      <c r="I17" s="87"/>
      <c r="J17" s="87"/>
    </row>
    <row r="18" spans="1:10" s="1" customFormat="1" x14ac:dyDescent="0.2">
      <c r="A18" s="110">
        <v>8</v>
      </c>
      <c r="B18" s="111" t="s">
        <v>68</v>
      </c>
      <c r="C18" s="78" t="s">
        <v>17</v>
      </c>
      <c r="D18" s="87">
        <f t="shared" si="2"/>
        <v>15518498</v>
      </c>
      <c r="E18" s="87">
        <v>15518498</v>
      </c>
      <c r="F18" s="87"/>
      <c r="G18" s="87"/>
      <c r="H18" s="87"/>
      <c r="I18" s="87"/>
      <c r="J18" s="87"/>
    </row>
    <row r="19" spans="1:10" s="1" customFormat="1" x14ac:dyDescent="0.2">
      <c r="A19" s="110">
        <v>9</v>
      </c>
      <c r="B19" s="111" t="s">
        <v>69</v>
      </c>
      <c r="C19" s="78" t="s">
        <v>6</v>
      </c>
      <c r="D19" s="87">
        <f t="shared" si="2"/>
        <v>12774064</v>
      </c>
      <c r="E19" s="87">
        <v>12774064</v>
      </c>
      <c r="F19" s="87"/>
      <c r="G19" s="87"/>
      <c r="H19" s="87"/>
      <c r="I19" s="87"/>
      <c r="J19" s="87"/>
    </row>
    <row r="20" spans="1:10" s="1" customFormat="1" x14ac:dyDescent="0.2">
      <c r="A20" s="110">
        <v>10</v>
      </c>
      <c r="B20" s="111" t="s">
        <v>70</v>
      </c>
      <c r="C20" s="78" t="s">
        <v>18</v>
      </c>
      <c r="D20" s="87">
        <f t="shared" si="2"/>
        <v>16861186</v>
      </c>
      <c r="E20" s="87">
        <v>16861186</v>
      </c>
      <c r="F20" s="87"/>
      <c r="G20" s="87"/>
      <c r="H20" s="87"/>
      <c r="I20" s="87"/>
      <c r="J20" s="87"/>
    </row>
    <row r="21" spans="1:10" s="1" customFormat="1" x14ac:dyDescent="0.2">
      <c r="A21" s="110">
        <v>11</v>
      </c>
      <c r="B21" s="111" t="s">
        <v>71</v>
      </c>
      <c r="C21" s="78" t="s">
        <v>7</v>
      </c>
      <c r="D21" s="87">
        <f t="shared" si="2"/>
        <v>13457873</v>
      </c>
      <c r="E21" s="87">
        <v>13457873</v>
      </c>
      <c r="F21" s="87"/>
      <c r="G21" s="87"/>
      <c r="H21" s="87"/>
      <c r="I21" s="87"/>
      <c r="J21" s="87"/>
    </row>
    <row r="22" spans="1:10" s="1" customFormat="1" x14ac:dyDescent="0.2">
      <c r="A22" s="110">
        <v>12</v>
      </c>
      <c r="B22" s="111" t="s">
        <v>72</v>
      </c>
      <c r="C22" s="78" t="s">
        <v>19</v>
      </c>
      <c r="D22" s="87">
        <f t="shared" si="2"/>
        <v>26751433</v>
      </c>
      <c r="E22" s="87">
        <v>26751433</v>
      </c>
      <c r="F22" s="87"/>
      <c r="G22" s="87"/>
      <c r="H22" s="87"/>
      <c r="I22" s="87"/>
      <c r="J22" s="87"/>
    </row>
    <row r="23" spans="1:10" s="1" customFormat="1" x14ac:dyDescent="0.2">
      <c r="A23" s="110">
        <v>13</v>
      </c>
      <c r="B23" s="111" t="s">
        <v>256</v>
      </c>
      <c r="C23" s="78" t="s">
        <v>257</v>
      </c>
      <c r="D23" s="87">
        <f t="shared" si="2"/>
        <v>0</v>
      </c>
      <c r="E23" s="87">
        <v>0</v>
      </c>
      <c r="F23" s="87"/>
      <c r="G23" s="87"/>
      <c r="H23" s="87"/>
      <c r="I23" s="87"/>
      <c r="J23" s="87"/>
    </row>
    <row r="24" spans="1:10" s="1" customFormat="1" x14ac:dyDescent="0.2">
      <c r="A24" s="110">
        <v>14</v>
      </c>
      <c r="B24" s="86" t="s">
        <v>73</v>
      </c>
      <c r="C24" s="78" t="s">
        <v>74</v>
      </c>
      <c r="D24" s="87">
        <f t="shared" si="2"/>
        <v>0</v>
      </c>
      <c r="E24" s="87">
        <v>0</v>
      </c>
      <c r="F24" s="87"/>
      <c r="G24" s="87"/>
      <c r="H24" s="87"/>
      <c r="I24" s="87"/>
      <c r="J24" s="87"/>
    </row>
    <row r="25" spans="1:10" s="1" customFormat="1" x14ac:dyDescent="0.2">
      <c r="A25" s="110">
        <v>15</v>
      </c>
      <c r="B25" s="111" t="s">
        <v>75</v>
      </c>
      <c r="C25" s="78" t="s">
        <v>22</v>
      </c>
      <c r="D25" s="87">
        <f t="shared" si="2"/>
        <v>17716154</v>
      </c>
      <c r="E25" s="87">
        <v>17716154</v>
      </c>
      <c r="F25" s="87"/>
      <c r="G25" s="87"/>
      <c r="H25" s="87"/>
      <c r="I25" s="87"/>
      <c r="J25" s="87"/>
    </row>
    <row r="26" spans="1:10" s="1" customFormat="1" x14ac:dyDescent="0.2">
      <c r="A26" s="110">
        <v>16</v>
      </c>
      <c r="B26" s="111" t="s">
        <v>76</v>
      </c>
      <c r="C26" s="78" t="s">
        <v>10</v>
      </c>
      <c r="D26" s="87">
        <f t="shared" si="2"/>
        <v>24728207</v>
      </c>
      <c r="E26" s="87">
        <v>24728207</v>
      </c>
      <c r="F26" s="87"/>
      <c r="G26" s="87"/>
      <c r="H26" s="87"/>
      <c r="I26" s="87"/>
      <c r="J26" s="87"/>
    </row>
    <row r="27" spans="1:10" s="1" customFormat="1" x14ac:dyDescent="0.2">
      <c r="A27" s="110">
        <v>17</v>
      </c>
      <c r="B27" s="111" t="s">
        <v>77</v>
      </c>
      <c r="C27" s="78" t="s">
        <v>235</v>
      </c>
      <c r="D27" s="87">
        <f t="shared" si="2"/>
        <v>31806348</v>
      </c>
      <c r="E27" s="87">
        <v>31806348</v>
      </c>
      <c r="F27" s="87"/>
      <c r="G27" s="87"/>
      <c r="H27" s="87"/>
      <c r="I27" s="87"/>
      <c r="J27" s="87"/>
    </row>
    <row r="28" spans="1:10" s="22" customFormat="1" x14ac:dyDescent="0.2">
      <c r="A28" s="110">
        <v>18</v>
      </c>
      <c r="B28" s="88" t="s">
        <v>78</v>
      </c>
      <c r="C28" s="89" t="s">
        <v>9</v>
      </c>
      <c r="D28" s="87">
        <f t="shared" si="2"/>
        <v>73325276</v>
      </c>
      <c r="E28" s="90">
        <v>73325276</v>
      </c>
      <c r="F28" s="90"/>
      <c r="G28" s="90"/>
      <c r="H28" s="90">
        <v>807767.29999999993</v>
      </c>
      <c r="I28" s="90"/>
      <c r="J28" s="90"/>
    </row>
    <row r="29" spans="1:10" s="1" customFormat="1" x14ac:dyDescent="0.2">
      <c r="A29" s="110">
        <v>19</v>
      </c>
      <c r="B29" s="86" t="s">
        <v>79</v>
      </c>
      <c r="C29" s="78" t="s">
        <v>11</v>
      </c>
      <c r="D29" s="87">
        <f t="shared" si="2"/>
        <v>10795567</v>
      </c>
      <c r="E29" s="87">
        <v>10795567</v>
      </c>
      <c r="F29" s="87"/>
      <c r="G29" s="87"/>
      <c r="H29" s="87"/>
      <c r="I29" s="87"/>
      <c r="J29" s="87"/>
    </row>
    <row r="30" spans="1:10" s="1" customFormat="1" x14ac:dyDescent="0.2">
      <c r="A30" s="110">
        <v>20</v>
      </c>
      <c r="B30" s="86" t="s">
        <v>80</v>
      </c>
      <c r="C30" s="78" t="s">
        <v>236</v>
      </c>
      <c r="D30" s="87">
        <f t="shared" si="2"/>
        <v>8330324</v>
      </c>
      <c r="E30" s="87">
        <v>8330324</v>
      </c>
      <c r="F30" s="87"/>
      <c r="G30" s="87"/>
      <c r="H30" s="87"/>
      <c r="I30" s="87"/>
      <c r="J30" s="87"/>
    </row>
    <row r="31" spans="1:10" x14ac:dyDescent="0.2">
      <c r="A31" s="110">
        <v>21</v>
      </c>
      <c r="B31" s="86" t="s">
        <v>81</v>
      </c>
      <c r="C31" s="78" t="s">
        <v>82</v>
      </c>
      <c r="D31" s="87">
        <f t="shared" si="2"/>
        <v>42365899</v>
      </c>
      <c r="E31" s="91">
        <v>42365899</v>
      </c>
      <c r="F31" s="91"/>
      <c r="G31" s="91"/>
      <c r="H31" s="91"/>
      <c r="I31" s="91"/>
      <c r="J31" s="91"/>
    </row>
    <row r="32" spans="1:10" s="22" customFormat="1" x14ac:dyDescent="0.2">
      <c r="A32" s="110">
        <v>22</v>
      </c>
      <c r="B32" s="92" t="s">
        <v>83</v>
      </c>
      <c r="C32" s="89" t="s">
        <v>40</v>
      </c>
      <c r="D32" s="87">
        <f t="shared" si="2"/>
        <v>40547035</v>
      </c>
      <c r="E32" s="90">
        <v>40547035</v>
      </c>
      <c r="F32" s="90"/>
      <c r="G32" s="90"/>
      <c r="H32" s="90">
        <v>403883.64999999997</v>
      </c>
      <c r="I32" s="90"/>
      <c r="J32" s="90"/>
    </row>
    <row r="33" spans="1:10" s="22" customFormat="1" x14ac:dyDescent="0.2">
      <c r="A33" s="110">
        <v>23</v>
      </c>
      <c r="B33" s="88" t="s">
        <v>84</v>
      </c>
      <c r="C33" s="89" t="s">
        <v>85</v>
      </c>
      <c r="D33" s="87">
        <f t="shared" si="2"/>
        <v>8996064</v>
      </c>
      <c r="E33" s="90">
        <v>8996064</v>
      </c>
      <c r="F33" s="90"/>
      <c r="G33" s="90"/>
      <c r="H33" s="90"/>
      <c r="I33" s="90"/>
      <c r="J33" s="90"/>
    </row>
    <row r="34" spans="1:10" s="1" customFormat="1" ht="12" customHeight="1" x14ac:dyDescent="0.2">
      <c r="A34" s="110">
        <v>24</v>
      </c>
      <c r="B34" s="111" t="s">
        <v>86</v>
      </c>
      <c r="C34" s="78" t="s">
        <v>87</v>
      </c>
      <c r="D34" s="87">
        <f t="shared" si="2"/>
        <v>0</v>
      </c>
      <c r="E34" s="87">
        <v>0</v>
      </c>
      <c r="F34" s="87"/>
      <c r="G34" s="87"/>
      <c r="H34" s="87"/>
      <c r="I34" s="87"/>
      <c r="J34" s="87"/>
    </row>
    <row r="35" spans="1:10" s="1" customFormat="1" ht="24" x14ac:dyDescent="0.2">
      <c r="A35" s="110">
        <v>25</v>
      </c>
      <c r="B35" s="111" t="s">
        <v>88</v>
      </c>
      <c r="C35" s="78" t="s">
        <v>89</v>
      </c>
      <c r="D35" s="87">
        <f t="shared" si="2"/>
        <v>0</v>
      </c>
      <c r="E35" s="87">
        <v>0</v>
      </c>
      <c r="F35" s="87"/>
      <c r="G35" s="87"/>
      <c r="H35" s="87"/>
      <c r="I35" s="87"/>
      <c r="J35" s="87"/>
    </row>
    <row r="36" spans="1:10" s="1" customFormat="1" x14ac:dyDescent="0.2">
      <c r="A36" s="110">
        <v>26</v>
      </c>
      <c r="B36" s="86" t="s">
        <v>90</v>
      </c>
      <c r="C36" s="78" t="s">
        <v>91</v>
      </c>
      <c r="D36" s="87">
        <f t="shared" si="2"/>
        <v>111422099</v>
      </c>
      <c r="E36" s="87">
        <v>111422099</v>
      </c>
      <c r="F36" s="87"/>
      <c r="G36" s="87"/>
      <c r="H36" s="87"/>
      <c r="I36" s="87"/>
      <c r="J36" s="87"/>
    </row>
    <row r="37" spans="1:10" s="1" customFormat="1" x14ac:dyDescent="0.2">
      <c r="A37" s="110">
        <v>27</v>
      </c>
      <c r="B37" s="111" t="s">
        <v>92</v>
      </c>
      <c r="C37" s="78" t="s">
        <v>93</v>
      </c>
      <c r="D37" s="87">
        <f t="shared" si="2"/>
        <v>37013998</v>
      </c>
      <c r="E37" s="87">
        <v>37013998</v>
      </c>
      <c r="F37" s="87"/>
      <c r="G37" s="87"/>
      <c r="H37" s="87"/>
      <c r="I37" s="87"/>
      <c r="J37" s="87"/>
    </row>
    <row r="38" spans="1:10" s="1" customFormat="1" ht="15.75" customHeight="1" x14ac:dyDescent="0.2">
      <c r="A38" s="110">
        <v>28</v>
      </c>
      <c r="B38" s="111" t="s">
        <v>94</v>
      </c>
      <c r="C38" s="78" t="s">
        <v>95</v>
      </c>
      <c r="D38" s="87">
        <f t="shared" si="2"/>
        <v>31879772</v>
      </c>
      <c r="E38" s="87">
        <v>31879772</v>
      </c>
      <c r="F38" s="87"/>
      <c r="G38" s="87"/>
      <c r="H38" s="87">
        <v>4038836.5</v>
      </c>
      <c r="I38" s="87"/>
      <c r="J38" s="87"/>
    </row>
    <row r="39" spans="1:10" s="1" customFormat="1" x14ac:dyDescent="0.2">
      <c r="A39" s="110">
        <v>29</v>
      </c>
      <c r="B39" s="86" t="s">
        <v>96</v>
      </c>
      <c r="C39" s="78" t="s">
        <v>97</v>
      </c>
      <c r="D39" s="87">
        <f t="shared" si="2"/>
        <v>0</v>
      </c>
      <c r="E39" s="87">
        <v>0</v>
      </c>
      <c r="F39" s="87"/>
      <c r="G39" s="87"/>
      <c r="H39" s="87"/>
      <c r="I39" s="87"/>
      <c r="J39" s="87"/>
    </row>
    <row r="40" spans="1:10" s="22" customFormat="1" x14ac:dyDescent="0.2">
      <c r="A40" s="110">
        <v>30</v>
      </c>
      <c r="B40" s="92" t="s">
        <v>98</v>
      </c>
      <c r="C40" s="78" t="s">
        <v>292</v>
      </c>
      <c r="D40" s="87">
        <f t="shared" si="2"/>
        <v>0</v>
      </c>
      <c r="E40" s="90">
        <v>0</v>
      </c>
      <c r="F40" s="90"/>
      <c r="G40" s="90"/>
      <c r="H40" s="90"/>
      <c r="I40" s="90"/>
      <c r="J40" s="90"/>
    </row>
    <row r="41" spans="1:10" s="22" customFormat="1" ht="20.25" customHeight="1" x14ac:dyDescent="0.2">
      <c r="A41" s="110">
        <v>31</v>
      </c>
      <c r="B41" s="88" t="s">
        <v>99</v>
      </c>
      <c r="C41" s="89" t="s">
        <v>57</v>
      </c>
      <c r="D41" s="87">
        <f t="shared" si="2"/>
        <v>5111259</v>
      </c>
      <c r="E41" s="90">
        <v>5111259</v>
      </c>
      <c r="F41" s="90"/>
      <c r="G41" s="90"/>
      <c r="H41" s="90"/>
      <c r="I41" s="90"/>
      <c r="J41" s="90"/>
    </row>
    <row r="42" spans="1:10" s="22" customFormat="1" x14ac:dyDescent="0.2">
      <c r="A42" s="110">
        <v>32</v>
      </c>
      <c r="B42" s="92" t="s">
        <v>100</v>
      </c>
      <c r="C42" s="89" t="s">
        <v>41</v>
      </c>
      <c r="D42" s="87">
        <f t="shared" si="2"/>
        <v>54425452</v>
      </c>
      <c r="E42" s="90">
        <v>54425452</v>
      </c>
      <c r="F42" s="90"/>
      <c r="G42" s="90"/>
      <c r="H42" s="90">
        <v>565437.11</v>
      </c>
      <c r="I42" s="90"/>
      <c r="J42" s="90"/>
    </row>
    <row r="43" spans="1:10" x14ac:dyDescent="0.2">
      <c r="A43" s="110">
        <v>33</v>
      </c>
      <c r="B43" s="86" t="s">
        <v>101</v>
      </c>
      <c r="C43" s="78" t="s">
        <v>39</v>
      </c>
      <c r="D43" s="87">
        <f t="shared" ref="D43:D74" si="3">E43+J43</f>
        <v>71640054</v>
      </c>
      <c r="E43" s="91">
        <v>71640054</v>
      </c>
      <c r="F43" s="91"/>
      <c r="G43" s="91"/>
      <c r="H43" s="91">
        <v>646214.11</v>
      </c>
      <c r="I43" s="91"/>
      <c r="J43" s="91"/>
    </row>
    <row r="44" spans="1:10" s="1" customFormat="1" x14ac:dyDescent="0.2">
      <c r="A44" s="110">
        <v>34</v>
      </c>
      <c r="B44" s="86" t="s">
        <v>102</v>
      </c>
      <c r="C44" s="78" t="s">
        <v>16</v>
      </c>
      <c r="D44" s="87">
        <f t="shared" si="3"/>
        <v>14821224</v>
      </c>
      <c r="E44" s="87">
        <v>14821224</v>
      </c>
      <c r="F44" s="87"/>
      <c r="G44" s="87"/>
      <c r="H44" s="87"/>
      <c r="I44" s="87"/>
      <c r="J44" s="87"/>
    </row>
    <row r="45" spans="1:10" s="1" customFormat="1" x14ac:dyDescent="0.2">
      <c r="A45" s="110">
        <v>35</v>
      </c>
      <c r="B45" s="111" t="s">
        <v>103</v>
      </c>
      <c r="C45" s="78" t="s">
        <v>21</v>
      </c>
      <c r="D45" s="87">
        <f t="shared" si="3"/>
        <v>50960586</v>
      </c>
      <c r="E45" s="87">
        <v>50960586</v>
      </c>
      <c r="F45" s="87"/>
      <c r="G45" s="87"/>
      <c r="H45" s="87">
        <v>807767.29999999993</v>
      </c>
      <c r="I45" s="87"/>
      <c r="J45" s="87"/>
    </row>
    <row r="46" spans="1:10" s="1" customFormat="1" x14ac:dyDescent="0.2">
      <c r="A46" s="110">
        <v>36</v>
      </c>
      <c r="B46" s="86" t="s">
        <v>104</v>
      </c>
      <c r="C46" s="78" t="s">
        <v>25</v>
      </c>
      <c r="D46" s="87">
        <f t="shared" si="3"/>
        <v>18694023</v>
      </c>
      <c r="E46" s="87">
        <v>18694023</v>
      </c>
      <c r="F46" s="87"/>
      <c r="G46" s="87"/>
      <c r="H46" s="87"/>
      <c r="I46" s="87"/>
      <c r="J46" s="87"/>
    </row>
    <row r="47" spans="1:10" x14ac:dyDescent="0.2">
      <c r="A47" s="110">
        <v>37</v>
      </c>
      <c r="B47" s="86" t="s">
        <v>105</v>
      </c>
      <c r="C47" s="78" t="s">
        <v>237</v>
      </c>
      <c r="D47" s="87">
        <f t="shared" si="3"/>
        <v>52303109</v>
      </c>
      <c r="E47" s="91">
        <v>52303109</v>
      </c>
      <c r="F47" s="91"/>
      <c r="G47" s="91"/>
      <c r="H47" s="91">
        <v>807767.29999999993</v>
      </c>
      <c r="I47" s="91"/>
      <c r="J47" s="91"/>
    </row>
    <row r="48" spans="1:10" s="1" customFormat="1" x14ac:dyDescent="0.2">
      <c r="A48" s="110">
        <v>38</v>
      </c>
      <c r="B48" s="93" t="s">
        <v>106</v>
      </c>
      <c r="C48" s="94" t="s">
        <v>238</v>
      </c>
      <c r="D48" s="87">
        <f t="shared" si="3"/>
        <v>17812195</v>
      </c>
      <c r="E48" s="87">
        <v>17812195</v>
      </c>
      <c r="F48" s="87"/>
      <c r="G48" s="87"/>
      <c r="H48" s="87"/>
      <c r="I48" s="87"/>
      <c r="J48" s="87"/>
    </row>
    <row r="49" spans="1:10" s="1" customFormat="1" x14ac:dyDescent="0.2">
      <c r="A49" s="110">
        <v>39</v>
      </c>
      <c r="B49" s="86" t="s">
        <v>107</v>
      </c>
      <c r="C49" s="78" t="s">
        <v>239</v>
      </c>
      <c r="D49" s="87">
        <f t="shared" si="3"/>
        <v>10574166</v>
      </c>
      <c r="E49" s="87">
        <v>10574166</v>
      </c>
      <c r="F49" s="87"/>
      <c r="G49" s="87"/>
      <c r="H49" s="87"/>
      <c r="I49" s="87"/>
      <c r="J49" s="87"/>
    </row>
    <row r="50" spans="1:10" s="1" customFormat="1" x14ac:dyDescent="0.2">
      <c r="A50" s="110">
        <v>40</v>
      </c>
      <c r="B50" s="86" t="s">
        <v>108</v>
      </c>
      <c r="C50" s="78" t="s">
        <v>24</v>
      </c>
      <c r="D50" s="87">
        <f t="shared" si="3"/>
        <v>19289471</v>
      </c>
      <c r="E50" s="87">
        <v>19289471</v>
      </c>
      <c r="F50" s="87"/>
      <c r="G50" s="87"/>
      <c r="H50" s="87"/>
      <c r="I50" s="87"/>
      <c r="J50" s="87"/>
    </row>
    <row r="51" spans="1:10" s="1" customFormat="1" x14ac:dyDescent="0.2">
      <c r="A51" s="110">
        <v>41</v>
      </c>
      <c r="B51" s="111" t="s">
        <v>109</v>
      </c>
      <c r="C51" s="78" t="s">
        <v>20</v>
      </c>
      <c r="D51" s="87">
        <f t="shared" si="3"/>
        <v>8894223</v>
      </c>
      <c r="E51" s="87">
        <v>8894223</v>
      </c>
      <c r="F51" s="87"/>
      <c r="G51" s="87"/>
      <c r="H51" s="87"/>
      <c r="I51" s="87"/>
      <c r="J51" s="87"/>
    </row>
    <row r="52" spans="1:10" s="1" customFormat="1" x14ac:dyDescent="0.2">
      <c r="A52" s="110">
        <v>42</v>
      </c>
      <c r="B52" s="86" t="s">
        <v>110</v>
      </c>
      <c r="C52" s="78" t="s">
        <v>111</v>
      </c>
      <c r="D52" s="87">
        <f t="shared" si="3"/>
        <v>14757683</v>
      </c>
      <c r="E52" s="87">
        <v>14757683</v>
      </c>
      <c r="F52" s="87"/>
      <c r="G52" s="87"/>
      <c r="H52" s="87"/>
      <c r="I52" s="87">
        <v>5292713</v>
      </c>
      <c r="J52" s="87"/>
    </row>
    <row r="53" spans="1:10" s="22" customFormat="1" x14ac:dyDescent="0.2">
      <c r="A53" s="110">
        <v>43</v>
      </c>
      <c r="B53" s="88" t="s">
        <v>112</v>
      </c>
      <c r="C53" s="89" t="s">
        <v>113</v>
      </c>
      <c r="D53" s="87">
        <f t="shared" si="3"/>
        <v>70346039</v>
      </c>
      <c r="E53" s="90">
        <v>70346039</v>
      </c>
      <c r="F53" s="90"/>
      <c r="G53" s="90"/>
      <c r="H53" s="90">
        <v>1373204.14</v>
      </c>
      <c r="I53" s="90"/>
      <c r="J53" s="90"/>
    </row>
    <row r="54" spans="1:10" s="1" customFormat="1" x14ac:dyDescent="0.2">
      <c r="A54" s="110">
        <v>44</v>
      </c>
      <c r="B54" s="86" t="s">
        <v>114</v>
      </c>
      <c r="C54" s="78" t="s">
        <v>244</v>
      </c>
      <c r="D54" s="87">
        <f t="shared" si="3"/>
        <v>17177474</v>
      </c>
      <c r="E54" s="87">
        <v>17177474</v>
      </c>
      <c r="F54" s="87"/>
      <c r="G54" s="87"/>
      <c r="H54" s="87"/>
      <c r="I54" s="87"/>
      <c r="J54" s="87"/>
    </row>
    <row r="55" spans="1:10" s="1" customFormat="1" ht="10.5" customHeight="1" x14ac:dyDescent="0.2">
      <c r="A55" s="110">
        <v>45</v>
      </c>
      <c r="B55" s="86" t="s">
        <v>115</v>
      </c>
      <c r="C55" s="78" t="s">
        <v>2</v>
      </c>
      <c r="D55" s="87">
        <f t="shared" si="3"/>
        <v>52340468</v>
      </c>
      <c r="E55" s="87">
        <v>52340468</v>
      </c>
      <c r="F55" s="87"/>
      <c r="G55" s="87"/>
      <c r="H55" s="87"/>
      <c r="I55" s="87"/>
      <c r="J55" s="87"/>
    </row>
    <row r="56" spans="1:10" s="1" customFormat="1" x14ac:dyDescent="0.2">
      <c r="A56" s="110">
        <v>46</v>
      </c>
      <c r="B56" s="111" t="s">
        <v>116</v>
      </c>
      <c r="C56" s="78" t="s">
        <v>3</v>
      </c>
      <c r="D56" s="87">
        <f t="shared" si="3"/>
        <v>11642163</v>
      </c>
      <c r="E56" s="87">
        <v>11642163</v>
      </c>
      <c r="F56" s="87"/>
      <c r="G56" s="87"/>
      <c r="H56" s="87"/>
      <c r="I56" s="87"/>
      <c r="J56" s="87"/>
    </row>
    <row r="57" spans="1:10" s="1" customFormat="1" x14ac:dyDescent="0.2">
      <c r="A57" s="110">
        <v>47</v>
      </c>
      <c r="B57" s="111" t="s">
        <v>117</v>
      </c>
      <c r="C57" s="78" t="s">
        <v>240</v>
      </c>
      <c r="D57" s="87">
        <f t="shared" si="3"/>
        <v>19159296</v>
      </c>
      <c r="E57" s="87">
        <v>19159296</v>
      </c>
      <c r="F57" s="87"/>
      <c r="G57" s="87"/>
      <c r="H57" s="87"/>
      <c r="I57" s="87"/>
      <c r="J57" s="87"/>
    </row>
    <row r="58" spans="1:10" s="1" customFormat="1" x14ac:dyDescent="0.2">
      <c r="A58" s="110">
        <v>48</v>
      </c>
      <c r="B58" s="86" t="s">
        <v>118</v>
      </c>
      <c r="C58" s="78" t="s">
        <v>0</v>
      </c>
      <c r="D58" s="87">
        <f t="shared" si="3"/>
        <v>22930960</v>
      </c>
      <c r="E58" s="87">
        <v>22930960</v>
      </c>
      <c r="F58" s="87"/>
      <c r="G58" s="87"/>
      <c r="H58" s="87"/>
      <c r="I58" s="87"/>
      <c r="J58" s="87"/>
    </row>
    <row r="59" spans="1:10" s="1" customFormat="1" ht="10.5" customHeight="1" x14ac:dyDescent="0.2">
      <c r="A59" s="110">
        <v>49</v>
      </c>
      <c r="B59" s="111" t="s">
        <v>119</v>
      </c>
      <c r="C59" s="78" t="s">
        <v>4</v>
      </c>
      <c r="D59" s="87">
        <f t="shared" si="3"/>
        <v>7429888</v>
      </c>
      <c r="E59" s="87">
        <v>7429888</v>
      </c>
      <c r="F59" s="87"/>
      <c r="G59" s="87"/>
      <c r="H59" s="87"/>
      <c r="I59" s="87"/>
      <c r="J59" s="87"/>
    </row>
    <row r="60" spans="1:10" s="1" customFormat="1" x14ac:dyDescent="0.2">
      <c r="A60" s="110">
        <v>50</v>
      </c>
      <c r="B60" s="86" t="s">
        <v>120</v>
      </c>
      <c r="C60" s="78" t="s">
        <v>1</v>
      </c>
      <c r="D60" s="87">
        <f t="shared" si="3"/>
        <v>15229461</v>
      </c>
      <c r="E60" s="87">
        <v>15229461</v>
      </c>
      <c r="F60" s="87"/>
      <c r="G60" s="87"/>
      <c r="H60" s="87"/>
      <c r="I60" s="87"/>
      <c r="J60" s="87"/>
    </row>
    <row r="61" spans="1:10" s="1" customFormat="1" x14ac:dyDescent="0.2">
      <c r="A61" s="110">
        <v>51</v>
      </c>
      <c r="B61" s="111" t="s">
        <v>121</v>
      </c>
      <c r="C61" s="78" t="s">
        <v>241</v>
      </c>
      <c r="D61" s="87">
        <f t="shared" si="3"/>
        <v>21536544</v>
      </c>
      <c r="E61" s="87">
        <v>21536544</v>
      </c>
      <c r="F61" s="87"/>
      <c r="G61" s="87"/>
      <c r="H61" s="87"/>
      <c r="I61" s="87"/>
      <c r="J61" s="87"/>
    </row>
    <row r="62" spans="1:10" s="1" customFormat="1" x14ac:dyDescent="0.2">
      <c r="A62" s="110">
        <v>52</v>
      </c>
      <c r="B62" s="111" t="s">
        <v>122</v>
      </c>
      <c r="C62" s="78" t="s">
        <v>26</v>
      </c>
      <c r="D62" s="87">
        <f t="shared" si="3"/>
        <v>85654667</v>
      </c>
      <c r="E62" s="87">
        <v>85654667</v>
      </c>
      <c r="F62" s="87"/>
      <c r="G62" s="87"/>
      <c r="H62" s="87">
        <v>807767.29999999993</v>
      </c>
      <c r="I62" s="87"/>
      <c r="J62" s="87"/>
    </row>
    <row r="63" spans="1:10" s="1" customFormat="1" x14ac:dyDescent="0.2">
      <c r="A63" s="110">
        <v>53</v>
      </c>
      <c r="B63" s="111" t="s">
        <v>123</v>
      </c>
      <c r="C63" s="78" t="s">
        <v>242</v>
      </c>
      <c r="D63" s="87">
        <f t="shared" si="3"/>
        <v>13413724</v>
      </c>
      <c r="E63" s="87">
        <v>13413724</v>
      </c>
      <c r="F63" s="87"/>
      <c r="G63" s="87"/>
      <c r="H63" s="87"/>
      <c r="I63" s="87"/>
      <c r="J63" s="87"/>
    </row>
    <row r="64" spans="1:10" s="1" customFormat="1" x14ac:dyDescent="0.2">
      <c r="A64" s="110">
        <v>54</v>
      </c>
      <c r="B64" s="111" t="s">
        <v>124</v>
      </c>
      <c r="C64" s="78" t="s">
        <v>125</v>
      </c>
      <c r="D64" s="87">
        <f t="shared" si="3"/>
        <v>43940</v>
      </c>
      <c r="E64" s="87">
        <v>43940</v>
      </c>
      <c r="F64" s="87"/>
      <c r="G64" s="87"/>
      <c r="H64" s="87"/>
      <c r="I64" s="87"/>
      <c r="J64" s="87"/>
    </row>
    <row r="65" spans="1:10" s="1" customFormat="1" x14ac:dyDescent="0.2">
      <c r="A65" s="110">
        <v>55</v>
      </c>
      <c r="B65" s="111" t="s">
        <v>246</v>
      </c>
      <c r="C65" s="78" t="s">
        <v>245</v>
      </c>
      <c r="D65" s="87">
        <f t="shared" si="3"/>
        <v>0</v>
      </c>
      <c r="E65" s="87">
        <v>0</v>
      </c>
      <c r="F65" s="87"/>
      <c r="G65" s="87"/>
      <c r="H65" s="87"/>
      <c r="I65" s="87"/>
      <c r="J65" s="87"/>
    </row>
    <row r="66" spans="1:10" s="1" customFormat="1" x14ac:dyDescent="0.2">
      <c r="A66" s="110">
        <v>56</v>
      </c>
      <c r="B66" s="111" t="s">
        <v>258</v>
      </c>
      <c r="C66" s="78" t="s">
        <v>259</v>
      </c>
      <c r="D66" s="87">
        <f t="shared" si="3"/>
        <v>0</v>
      </c>
      <c r="E66" s="87">
        <v>0</v>
      </c>
      <c r="F66" s="87"/>
      <c r="G66" s="87"/>
      <c r="H66" s="87"/>
      <c r="I66" s="87"/>
      <c r="J66" s="87"/>
    </row>
    <row r="67" spans="1:10" s="1" customFormat="1" x14ac:dyDescent="0.2">
      <c r="A67" s="110">
        <v>57</v>
      </c>
      <c r="B67" s="111" t="s">
        <v>126</v>
      </c>
      <c r="C67" s="78" t="s">
        <v>54</v>
      </c>
      <c r="D67" s="87">
        <f t="shared" si="3"/>
        <v>24363521</v>
      </c>
      <c r="E67" s="87">
        <v>24363521</v>
      </c>
      <c r="F67" s="87"/>
      <c r="G67" s="87"/>
      <c r="H67" s="87"/>
      <c r="I67" s="87"/>
      <c r="J67" s="87"/>
    </row>
    <row r="68" spans="1:10" s="1" customFormat="1" x14ac:dyDescent="0.2">
      <c r="A68" s="110">
        <v>58</v>
      </c>
      <c r="B68" s="86" t="s">
        <v>127</v>
      </c>
      <c r="C68" s="78" t="s">
        <v>260</v>
      </c>
      <c r="D68" s="87">
        <f t="shared" si="3"/>
        <v>19174224</v>
      </c>
      <c r="E68" s="87">
        <v>19174224</v>
      </c>
      <c r="F68" s="87"/>
      <c r="G68" s="87"/>
      <c r="H68" s="87"/>
      <c r="I68" s="87"/>
      <c r="J68" s="87"/>
    </row>
    <row r="69" spans="1:10" s="1" customFormat="1" ht="24" x14ac:dyDescent="0.2">
      <c r="A69" s="110">
        <v>59</v>
      </c>
      <c r="B69" s="86" t="s">
        <v>128</v>
      </c>
      <c r="C69" s="78" t="s">
        <v>129</v>
      </c>
      <c r="D69" s="87">
        <f t="shared" si="3"/>
        <v>26782915</v>
      </c>
      <c r="E69" s="87">
        <v>26782915</v>
      </c>
      <c r="F69" s="87"/>
      <c r="G69" s="87"/>
      <c r="H69" s="87"/>
      <c r="I69" s="87"/>
      <c r="J69" s="87"/>
    </row>
    <row r="70" spans="1:10" s="1" customFormat="1" ht="23.25" customHeight="1" x14ac:dyDescent="0.2">
      <c r="A70" s="110">
        <v>60</v>
      </c>
      <c r="B70" s="86" t="s">
        <v>130</v>
      </c>
      <c r="C70" s="78" t="s">
        <v>261</v>
      </c>
      <c r="D70" s="87">
        <f t="shared" si="3"/>
        <v>35435760</v>
      </c>
      <c r="E70" s="87">
        <v>35435760</v>
      </c>
      <c r="F70" s="87"/>
      <c r="G70" s="87"/>
      <c r="H70" s="87"/>
      <c r="I70" s="87"/>
      <c r="J70" s="87"/>
    </row>
    <row r="71" spans="1:10" s="1" customFormat="1" ht="27.75" customHeight="1" x14ac:dyDescent="0.2">
      <c r="A71" s="110">
        <v>61</v>
      </c>
      <c r="B71" s="111" t="s">
        <v>131</v>
      </c>
      <c r="C71" s="78" t="s">
        <v>250</v>
      </c>
      <c r="D71" s="87">
        <f t="shared" si="3"/>
        <v>15787089</v>
      </c>
      <c r="E71" s="87">
        <v>15787089</v>
      </c>
      <c r="F71" s="87"/>
      <c r="G71" s="87"/>
      <c r="H71" s="87"/>
      <c r="I71" s="87"/>
      <c r="J71" s="87"/>
    </row>
    <row r="72" spans="1:10" s="1" customFormat="1" ht="24" x14ac:dyDescent="0.2">
      <c r="A72" s="110">
        <v>62</v>
      </c>
      <c r="B72" s="86" t="s">
        <v>132</v>
      </c>
      <c r="C72" s="78" t="s">
        <v>262</v>
      </c>
      <c r="D72" s="87">
        <f t="shared" si="3"/>
        <v>0</v>
      </c>
      <c r="E72" s="87">
        <v>0</v>
      </c>
      <c r="F72" s="87"/>
      <c r="G72" s="87"/>
      <c r="H72" s="87"/>
      <c r="I72" s="87"/>
      <c r="J72" s="87"/>
    </row>
    <row r="73" spans="1:10" s="1" customFormat="1" ht="24" x14ac:dyDescent="0.2">
      <c r="A73" s="110">
        <v>63</v>
      </c>
      <c r="B73" s="86" t="s">
        <v>133</v>
      </c>
      <c r="C73" s="78" t="s">
        <v>263</v>
      </c>
      <c r="D73" s="87">
        <f t="shared" si="3"/>
        <v>0</v>
      </c>
      <c r="E73" s="87">
        <v>0</v>
      </c>
      <c r="F73" s="87"/>
      <c r="G73" s="87"/>
      <c r="H73" s="87"/>
      <c r="I73" s="87"/>
      <c r="J73" s="87"/>
    </row>
    <row r="74" spans="1:10" s="1" customFormat="1" x14ac:dyDescent="0.2">
      <c r="A74" s="110">
        <v>64</v>
      </c>
      <c r="B74" s="86" t="s">
        <v>134</v>
      </c>
      <c r="C74" s="78" t="s">
        <v>264</v>
      </c>
      <c r="D74" s="87">
        <f t="shared" si="3"/>
        <v>46428136</v>
      </c>
      <c r="E74" s="87">
        <v>46428136</v>
      </c>
      <c r="F74" s="87"/>
      <c r="G74" s="87"/>
      <c r="H74" s="87"/>
      <c r="I74" s="87"/>
      <c r="J74" s="87"/>
    </row>
    <row r="75" spans="1:10" s="1" customFormat="1" x14ac:dyDescent="0.2">
      <c r="A75" s="110">
        <v>65</v>
      </c>
      <c r="B75" s="86" t="s">
        <v>135</v>
      </c>
      <c r="C75" s="78" t="s">
        <v>53</v>
      </c>
      <c r="D75" s="87">
        <f t="shared" ref="D75:D93" si="4">E75+J75</f>
        <v>27946713</v>
      </c>
      <c r="E75" s="87">
        <v>27946713</v>
      </c>
      <c r="F75" s="87"/>
      <c r="G75" s="87"/>
      <c r="H75" s="87"/>
      <c r="I75" s="87"/>
      <c r="J75" s="87"/>
    </row>
    <row r="76" spans="1:10" s="1" customFormat="1" x14ac:dyDescent="0.2">
      <c r="A76" s="110">
        <v>66</v>
      </c>
      <c r="B76" s="86" t="s">
        <v>136</v>
      </c>
      <c r="C76" s="78" t="s">
        <v>265</v>
      </c>
      <c r="D76" s="87">
        <f t="shared" si="4"/>
        <v>70140490</v>
      </c>
      <c r="E76" s="87">
        <v>70140490</v>
      </c>
      <c r="F76" s="87">
        <v>213040</v>
      </c>
      <c r="G76" s="87"/>
      <c r="H76" s="87"/>
      <c r="I76" s="87"/>
      <c r="J76" s="87"/>
    </row>
    <row r="77" spans="1:10" s="1" customFormat="1" ht="24" x14ac:dyDescent="0.2">
      <c r="A77" s="110">
        <v>67</v>
      </c>
      <c r="B77" s="86" t="s">
        <v>137</v>
      </c>
      <c r="C77" s="78" t="s">
        <v>266</v>
      </c>
      <c r="D77" s="87">
        <f t="shared" si="4"/>
        <v>0</v>
      </c>
      <c r="E77" s="87">
        <v>0</v>
      </c>
      <c r="F77" s="87"/>
      <c r="G77" s="87"/>
      <c r="H77" s="87"/>
      <c r="I77" s="87"/>
      <c r="J77" s="87"/>
    </row>
    <row r="78" spans="1:10" s="1" customFormat="1" ht="24" x14ac:dyDescent="0.2">
      <c r="A78" s="110">
        <v>68</v>
      </c>
      <c r="B78" s="86" t="s">
        <v>138</v>
      </c>
      <c r="C78" s="78" t="s">
        <v>267</v>
      </c>
      <c r="D78" s="87">
        <f t="shared" si="4"/>
        <v>0</v>
      </c>
      <c r="E78" s="87">
        <v>0</v>
      </c>
      <c r="F78" s="87"/>
      <c r="G78" s="87"/>
      <c r="H78" s="87"/>
      <c r="I78" s="87"/>
      <c r="J78" s="87"/>
    </row>
    <row r="79" spans="1:10" s="1" customFormat="1" ht="24" x14ac:dyDescent="0.2">
      <c r="A79" s="110">
        <v>69</v>
      </c>
      <c r="B79" s="86" t="s">
        <v>139</v>
      </c>
      <c r="C79" s="78" t="s">
        <v>268</v>
      </c>
      <c r="D79" s="87">
        <f t="shared" si="4"/>
        <v>0</v>
      </c>
      <c r="E79" s="87">
        <v>0</v>
      </c>
      <c r="F79" s="87"/>
      <c r="G79" s="87"/>
      <c r="H79" s="87"/>
      <c r="I79" s="87"/>
      <c r="J79" s="87"/>
    </row>
    <row r="80" spans="1:10" s="1" customFormat="1" ht="24" x14ac:dyDescent="0.2">
      <c r="A80" s="110">
        <v>70</v>
      </c>
      <c r="B80" s="86" t="s">
        <v>140</v>
      </c>
      <c r="C80" s="78" t="s">
        <v>269</v>
      </c>
      <c r="D80" s="87">
        <f t="shared" si="4"/>
        <v>0</v>
      </c>
      <c r="E80" s="87">
        <v>0</v>
      </c>
      <c r="F80" s="87"/>
      <c r="G80" s="87"/>
      <c r="H80" s="87"/>
      <c r="I80" s="87"/>
      <c r="J80" s="87"/>
    </row>
    <row r="81" spans="1:10" s="1" customFormat="1" ht="24" x14ac:dyDescent="0.2">
      <c r="A81" s="110">
        <v>71</v>
      </c>
      <c r="B81" s="86" t="s">
        <v>141</v>
      </c>
      <c r="C81" s="78" t="s">
        <v>270</v>
      </c>
      <c r="D81" s="87">
        <f t="shared" si="4"/>
        <v>0</v>
      </c>
      <c r="E81" s="87">
        <v>0</v>
      </c>
      <c r="F81" s="87"/>
      <c r="G81" s="87"/>
      <c r="H81" s="87"/>
      <c r="I81" s="87"/>
      <c r="J81" s="87"/>
    </row>
    <row r="82" spans="1:10" s="1" customFormat="1" ht="24" x14ac:dyDescent="0.2">
      <c r="A82" s="110">
        <v>72</v>
      </c>
      <c r="B82" s="86" t="s">
        <v>142</v>
      </c>
      <c r="C82" s="78" t="s">
        <v>271</v>
      </c>
      <c r="D82" s="87">
        <f t="shared" si="4"/>
        <v>0</v>
      </c>
      <c r="E82" s="87">
        <v>0</v>
      </c>
      <c r="F82" s="87"/>
      <c r="G82" s="87"/>
      <c r="H82" s="87"/>
      <c r="I82" s="87"/>
      <c r="J82" s="87"/>
    </row>
    <row r="83" spans="1:10" s="1" customFormat="1" ht="24" x14ac:dyDescent="0.2">
      <c r="A83" s="110">
        <v>73</v>
      </c>
      <c r="B83" s="86" t="s">
        <v>143</v>
      </c>
      <c r="C83" s="78" t="s">
        <v>272</v>
      </c>
      <c r="D83" s="87">
        <f t="shared" si="4"/>
        <v>0</v>
      </c>
      <c r="E83" s="87">
        <v>0</v>
      </c>
      <c r="F83" s="87"/>
      <c r="G83" s="87"/>
      <c r="H83" s="87"/>
      <c r="I83" s="87"/>
      <c r="J83" s="87"/>
    </row>
    <row r="84" spans="1:10" s="1" customFormat="1" x14ac:dyDescent="0.2">
      <c r="A84" s="110">
        <v>74</v>
      </c>
      <c r="B84" s="111" t="s">
        <v>144</v>
      </c>
      <c r="C84" s="78" t="s">
        <v>145</v>
      </c>
      <c r="D84" s="87">
        <f t="shared" si="4"/>
        <v>53074640</v>
      </c>
      <c r="E84" s="87">
        <v>53074640</v>
      </c>
      <c r="F84" s="87"/>
      <c r="G84" s="87"/>
      <c r="H84" s="87"/>
      <c r="I84" s="87"/>
      <c r="J84" s="87"/>
    </row>
    <row r="85" spans="1:10" s="1" customFormat="1" x14ac:dyDescent="0.2">
      <c r="A85" s="110">
        <v>75</v>
      </c>
      <c r="B85" s="86" t="s">
        <v>146</v>
      </c>
      <c r="C85" s="78" t="s">
        <v>273</v>
      </c>
      <c r="D85" s="87">
        <f t="shared" si="4"/>
        <v>92799781</v>
      </c>
      <c r="E85" s="87">
        <v>92799781</v>
      </c>
      <c r="F85" s="87"/>
      <c r="G85" s="87"/>
      <c r="H85" s="87"/>
      <c r="I85" s="87"/>
      <c r="J85" s="87"/>
    </row>
    <row r="86" spans="1:10" s="1" customFormat="1" x14ac:dyDescent="0.2">
      <c r="A86" s="110">
        <v>76</v>
      </c>
      <c r="B86" s="111" t="s">
        <v>147</v>
      </c>
      <c r="C86" s="78" t="s">
        <v>36</v>
      </c>
      <c r="D86" s="87">
        <f t="shared" si="4"/>
        <v>54410249</v>
      </c>
      <c r="E86" s="87">
        <v>54410249</v>
      </c>
      <c r="F86" s="87"/>
      <c r="G86" s="87"/>
      <c r="H86" s="87"/>
      <c r="I86" s="87"/>
      <c r="J86" s="87"/>
    </row>
    <row r="87" spans="1:10" s="1" customFormat="1" x14ac:dyDescent="0.2">
      <c r="A87" s="110">
        <v>77</v>
      </c>
      <c r="B87" s="86" t="s">
        <v>148</v>
      </c>
      <c r="C87" s="78" t="s">
        <v>38</v>
      </c>
      <c r="D87" s="87">
        <f t="shared" si="4"/>
        <v>17503178</v>
      </c>
      <c r="E87" s="87">
        <v>17503178</v>
      </c>
      <c r="F87" s="87"/>
      <c r="G87" s="87"/>
      <c r="H87" s="87"/>
      <c r="I87" s="87"/>
      <c r="J87" s="87"/>
    </row>
    <row r="88" spans="1:10" s="1" customFormat="1" ht="13.5" customHeight="1" x14ac:dyDescent="0.2">
      <c r="A88" s="110">
        <v>78</v>
      </c>
      <c r="B88" s="86" t="s">
        <v>149</v>
      </c>
      <c r="C88" s="78" t="s">
        <v>37</v>
      </c>
      <c r="D88" s="87">
        <f t="shared" si="4"/>
        <v>103543259</v>
      </c>
      <c r="E88" s="87">
        <v>103543259</v>
      </c>
      <c r="F88" s="87">
        <v>17405382</v>
      </c>
      <c r="G88" s="87"/>
      <c r="H88" s="87"/>
      <c r="I88" s="87"/>
      <c r="J88" s="87"/>
    </row>
    <row r="89" spans="1:10" s="1" customFormat="1" ht="14.25" customHeight="1" x14ac:dyDescent="0.2">
      <c r="A89" s="110">
        <v>79</v>
      </c>
      <c r="B89" s="86" t="s">
        <v>150</v>
      </c>
      <c r="C89" s="78" t="s">
        <v>52</v>
      </c>
      <c r="D89" s="87">
        <f t="shared" si="4"/>
        <v>18568723</v>
      </c>
      <c r="E89" s="87">
        <v>18568723</v>
      </c>
      <c r="F89" s="87"/>
      <c r="G89" s="87"/>
      <c r="H89" s="87"/>
      <c r="I89" s="87"/>
      <c r="J89" s="87"/>
    </row>
    <row r="90" spans="1:10" s="1" customFormat="1" x14ac:dyDescent="0.2">
      <c r="A90" s="110">
        <v>80</v>
      </c>
      <c r="B90" s="86" t="s">
        <v>151</v>
      </c>
      <c r="C90" s="78" t="s">
        <v>254</v>
      </c>
      <c r="D90" s="87">
        <f t="shared" si="4"/>
        <v>69978316</v>
      </c>
      <c r="E90" s="87">
        <v>69978316</v>
      </c>
      <c r="F90" s="87"/>
      <c r="G90" s="87"/>
      <c r="H90" s="87"/>
      <c r="I90" s="87"/>
      <c r="J90" s="87"/>
    </row>
    <row r="91" spans="1:10" s="1" customFormat="1" x14ac:dyDescent="0.2">
      <c r="A91" s="110">
        <v>81</v>
      </c>
      <c r="B91" s="86" t="s">
        <v>152</v>
      </c>
      <c r="C91" s="10" t="s">
        <v>380</v>
      </c>
      <c r="D91" s="87">
        <f>E91+J91</f>
        <v>7426708</v>
      </c>
      <c r="E91" s="87">
        <v>7426708</v>
      </c>
      <c r="F91" s="87"/>
      <c r="G91" s="87"/>
      <c r="H91" s="87"/>
      <c r="I91" s="87"/>
      <c r="J91" s="87"/>
    </row>
    <row r="92" spans="1:10" s="1" customFormat="1" x14ac:dyDescent="0.2">
      <c r="A92" s="110">
        <v>82</v>
      </c>
      <c r="B92" s="86" t="s">
        <v>153</v>
      </c>
      <c r="C92" s="78" t="s">
        <v>287</v>
      </c>
      <c r="D92" s="87">
        <f t="shared" si="4"/>
        <v>0</v>
      </c>
      <c r="E92" s="87">
        <v>0</v>
      </c>
      <c r="F92" s="87"/>
      <c r="G92" s="87"/>
      <c r="H92" s="87"/>
      <c r="I92" s="87"/>
      <c r="J92" s="87"/>
    </row>
    <row r="93" spans="1:10" s="1" customFormat="1" ht="24" x14ac:dyDescent="0.2">
      <c r="A93" s="195">
        <v>83</v>
      </c>
      <c r="B93" s="196" t="s">
        <v>154</v>
      </c>
      <c r="C93" s="95" t="s">
        <v>274</v>
      </c>
      <c r="D93" s="87">
        <f t="shared" si="4"/>
        <v>205848711</v>
      </c>
      <c r="E93" s="87">
        <v>205848711</v>
      </c>
      <c r="F93" s="87"/>
      <c r="G93" s="87"/>
      <c r="H93" s="87"/>
      <c r="I93" s="87"/>
      <c r="J93" s="87"/>
    </row>
    <row r="94" spans="1:10" s="1" customFormat="1" ht="36" x14ac:dyDescent="0.2">
      <c r="A94" s="195"/>
      <c r="B94" s="196"/>
      <c r="C94" s="10" t="s">
        <v>378</v>
      </c>
      <c r="D94" s="99"/>
      <c r="E94" s="99"/>
      <c r="F94" s="87"/>
      <c r="G94" s="87"/>
      <c r="H94" s="87"/>
      <c r="I94" s="87"/>
      <c r="J94" s="87"/>
    </row>
    <row r="95" spans="1:10" s="1" customFormat="1" ht="24" x14ac:dyDescent="0.2">
      <c r="A95" s="195"/>
      <c r="B95" s="196"/>
      <c r="C95" s="10" t="s">
        <v>275</v>
      </c>
      <c r="D95" s="87">
        <f>E97+J95</f>
        <v>0</v>
      </c>
      <c r="E95" s="87"/>
      <c r="F95" s="87"/>
      <c r="G95" s="87"/>
      <c r="H95" s="87"/>
      <c r="I95" s="87"/>
      <c r="J95" s="87"/>
    </row>
    <row r="96" spans="1:10" s="1" customFormat="1" ht="36" x14ac:dyDescent="0.2">
      <c r="A96" s="195"/>
      <c r="B96" s="196"/>
      <c r="C96" s="113" t="s">
        <v>379</v>
      </c>
      <c r="D96" s="87">
        <f>E96+J94</f>
        <v>205848711</v>
      </c>
      <c r="E96" s="87">
        <v>205848711</v>
      </c>
      <c r="F96" s="87"/>
      <c r="G96" s="87"/>
      <c r="H96" s="87"/>
      <c r="I96" s="87"/>
      <c r="J96" s="87"/>
    </row>
    <row r="97" spans="1:10" s="1" customFormat="1" ht="24" x14ac:dyDescent="0.2">
      <c r="A97" s="110">
        <v>84</v>
      </c>
      <c r="B97" s="86" t="s">
        <v>155</v>
      </c>
      <c r="C97" s="78" t="s">
        <v>51</v>
      </c>
      <c r="D97" s="87">
        <f t="shared" ref="D97:D128" si="5">E97+J97</f>
        <v>0</v>
      </c>
      <c r="E97" s="87"/>
      <c r="F97" s="87"/>
      <c r="G97" s="87"/>
      <c r="H97" s="87"/>
      <c r="I97" s="87"/>
      <c r="J97" s="87"/>
    </row>
    <row r="98" spans="1:10" s="1" customFormat="1" x14ac:dyDescent="0.2">
      <c r="A98" s="110">
        <v>85</v>
      </c>
      <c r="B98" s="86" t="s">
        <v>156</v>
      </c>
      <c r="C98" s="78" t="s">
        <v>157</v>
      </c>
      <c r="D98" s="87">
        <f t="shared" si="5"/>
        <v>1332001</v>
      </c>
      <c r="E98" s="79">
        <v>1332001</v>
      </c>
      <c r="F98" s="109"/>
      <c r="G98" s="109"/>
      <c r="H98" s="109"/>
      <c r="I98" s="109"/>
      <c r="J98" s="109"/>
    </row>
    <row r="99" spans="1:10" s="1" customFormat="1" x14ac:dyDescent="0.2">
      <c r="A99" s="110">
        <v>86</v>
      </c>
      <c r="B99" s="111" t="s">
        <v>158</v>
      </c>
      <c r="C99" s="78" t="s">
        <v>159</v>
      </c>
      <c r="D99" s="87">
        <f t="shared" si="5"/>
        <v>15639533</v>
      </c>
      <c r="E99" s="79">
        <v>15639533</v>
      </c>
      <c r="F99" s="109"/>
      <c r="G99" s="109"/>
      <c r="H99" s="109"/>
      <c r="I99" s="109"/>
      <c r="J99" s="109"/>
    </row>
    <row r="100" spans="1:10" s="1" customFormat="1" x14ac:dyDescent="0.2">
      <c r="A100" s="110">
        <v>87</v>
      </c>
      <c r="B100" s="86" t="s">
        <v>160</v>
      </c>
      <c r="C100" s="78" t="s">
        <v>28</v>
      </c>
      <c r="D100" s="87">
        <f t="shared" si="5"/>
        <v>9541427</v>
      </c>
      <c r="E100" s="80">
        <v>9541427</v>
      </c>
      <c r="F100" s="109"/>
      <c r="G100" s="109"/>
      <c r="H100" s="109"/>
      <c r="I100" s="109"/>
      <c r="J100" s="109"/>
    </row>
    <row r="101" spans="1:10" s="1" customFormat="1" x14ac:dyDescent="0.2">
      <c r="A101" s="110">
        <v>88</v>
      </c>
      <c r="B101" s="111" t="s">
        <v>161</v>
      </c>
      <c r="C101" s="78" t="s">
        <v>12</v>
      </c>
      <c r="D101" s="87">
        <f t="shared" si="5"/>
        <v>10532032</v>
      </c>
      <c r="E101" s="79">
        <v>10532032</v>
      </c>
      <c r="F101" s="109"/>
      <c r="G101" s="109"/>
      <c r="H101" s="109"/>
      <c r="I101" s="109"/>
      <c r="J101" s="109"/>
    </row>
    <row r="102" spans="1:10" s="1" customFormat="1" x14ac:dyDescent="0.2">
      <c r="A102" s="110">
        <v>89</v>
      </c>
      <c r="B102" s="111" t="s">
        <v>162</v>
      </c>
      <c r="C102" s="78" t="s">
        <v>27</v>
      </c>
      <c r="D102" s="87">
        <f t="shared" si="5"/>
        <v>28194115</v>
      </c>
      <c r="E102" s="79">
        <v>28194115</v>
      </c>
      <c r="F102" s="109"/>
      <c r="G102" s="109"/>
      <c r="H102" s="109"/>
      <c r="I102" s="109"/>
      <c r="J102" s="109"/>
    </row>
    <row r="103" spans="1:10" s="1" customFormat="1" x14ac:dyDescent="0.2">
      <c r="A103" s="110">
        <v>90</v>
      </c>
      <c r="B103" s="86" t="s">
        <v>163</v>
      </c>
      <c r="C103" s="78" t="s">
        <v>45</v>
      </c>
      <c r="D103" s="87">
        <f t="shared" si="5"/>
        <v>13311464</v>
      </c>
      <c r="E103" s="80">
        <v>13311464</v>
      </c>
      <c r="F103" s="109"/>
      <c r="G103" s="109"/>
      <c r="H103" s="109"/>
      <c r="I103" s="109"/>
      <c r="J103" s="109"/>
    </row>
    <row r="104" spans="1:10" s="1" customFormat="1" x14ac:dyDescent="0.2">
      <c r="A104" s="110">
        <v>91</v>
      </c>
      <c r="B104" s="86" t="s">
        <v>164</v>
      </c>
      <c r="C104" s="78" t="s">
        <v>33</v>
      </c>
      <c r="D104" s="87">
        <f t="shared" si="5"/>
        <v>15992782</v>
      </c>
      <c r="E104" s="79">
        <v>15992782</v>
      </c>
      <c r="F104" s="109"/>
      <c r="G104" s="109"/>
      <c r="H104" s="109"/>
      <c r="I104" s="109"/>
      <c r="J104" s="109"/>
    </row>
    <row r="105" spans="1:10" s="1" customFormat="1" x14ac:dyDescent="0.2">
      <c r="A105" s="110">
        <v>92</v>
      </c>
      <c r="B105" s="86" t="s">
        <v>165</v>
      </c>
      <c r="C105" s="78" t="s">
        <v>29</v>
      </c>
      <c r="D105" s="87">
        <f t="shared" si="5"/>
        <v>34413282</v>
      </c>
      <c r="E105" s="80">
        <v>34413282</v>
      </c>
      <c r="F105" s="109"/>
      <c r="G105" s="109"/>
      <c r="H105" s="109"/>
      <c r="I105" s="109"/>
      <c r="J105" s="109"/>
    </row>
    <row r="106" spans="1:10" s="1" customFormat="1" x14ac:dyDescent="0.2">
      <c r="A106" s="110">
        <v>93</v>
      </c>
      <c r="B106" s="86" t="s">
        <v>166</v>
      </c>
      <c r="C106" s="78" t="s">
        <v>30</v>
      </c>
      <c r="D106" s="87">
        <f t="shared" si="5"/>
        <v>28869778</v>
      </c>
      <c r="E106" s="79">
        <v>28869778</v>
      </c>
      <c r="F106" s="109"/>
      <c r="G106" s="109"/>
      <c r="H106" s="109"/>
      <c r="I106" s="109"/>
      <c r="J106" s="109"/>
    </row>
    <row r="107" spans="1:10" s="1" customFormat="1" x14ac:dyDescent="0.2">
      <c r="A107" s="110">
        <v>94</v>
      </c>
      <c r="B107" s="111" t="s">
        <v>167</v>
      </c>
      <c r="C107" s="78" t="s">
        <v>14</v>
      </c>
      <c r="D107" s="87">
        <f t="shared" si="5"/>
        <v>9456801</v>
      </c>
      <c r="E107" s="79">
        <v>9456801</v>
      </c>
      <c r="F107" s="109"/>
      <c r="G107" s="109"/>
      <c r="H107" s="109"/>
      <c r="I107" s="109"/>
      <c r="J107" s="109"/>
    </row>
    <row r="108" spans="1:10" s="1" customFormat="1" x14ac:dyDescent="0.2">
      <c r="A108" s="110">
        <v>95</v>
      </c>
      <c r="B108" s="86" t="s">
        <v>168</v>
      </c>
      <c r="C108" s="78" t="s">
        <v>31</v>
      </c>
      <c r="D108" s="87">
        <f t="shared" si="5"/>
        <v>15178036</v>
      </c>
      <c r="E108" s="81">
        <v>15178036</v>
      </c>
      <c r="F108" s="109"/>
      <c r="G108" s="109"/>
      <c r="H108" s="109"/>
      <c r="I108" s="109"/>
      <c r="J108" s="109"/>
    </row>
    <row r="109" spans="1:10" s="1" customFormat="1" ht="12" customHeight="1" x14ac:dyDescent="0.2">
      <c r="A109" s="110">
        <v>96</v>
      </c>
      <c r="B109" s="86" t="s">
        <v>169</v>
      </c>
      <c r="C109" s="78" t="s">
        <v>15</v>
      </c>
      <c r="D109" s="87">
        <f t="shared" si="5"/>
        <v>15105735</v>
      </c>
      <c r="E109" s="80">
        <v>15105735</v>
      </c>
      <c r="F109" s="109"/>
      <c r="G109" s="109"/>
      <c r="H109" s="109"/>
      <c r="I109" s="109"/>
      <c r="J109" s="109"/>
    </row>
    <row r="110" spans="1:10" s="22" customFormat="1" x14ac:dyDescent="0.2">
      <c r="A110" s="110">
        <v>97</v>
      </c>
      <c r="B110" s="92" t="s">
        <v>170</v>
      </c>
      <c r="C110" s="89" t="s">
        <v>13</v>
      </c>
      <c r="D110" s="87">
        <f t="shared" si="5"/>
        <v>19118097</v>
      </c>
      <c r="E110" s="79">
        <v>19118097</v>
      </c>
      <c r="F110" s="109">
        <v>90485</v>
      </c>
      <c r="G110" s="109"/>
      <c r="H110" s="109">
        <v>565437.11</v>
      </c>
      <c r="I110" s="109"/>
      <c r="J110" s="109"/>
    </row>
    <row r="111" spans="1:10" s="1" customFormat="1" x14ac:dyDescent="0.2">
      <c r="A111" s="110">
        <v>98</v>
      </c>
      <c r="B111" s="111" t="s">
        <v>171</v>
      </c>
      <c r="C111" s="78" t="s">
        <v>32</v>
      </c>
      <c r="D111" s="87">
        <f t="shared" si="5"/>
        <v>12226692</v>
      </c>
      <c r="E111" s="81">
        <v>12226692</v>
      </c>
      <c r="F111" s="109"/>
      <c r="G111" s="109"/>
      <c r="H111" s="109"/>
      <c r="I111" s="109"/>
      <c r="J111" s="109"/>
    </row>
    <row r="112" spans="1:10" s="1" customFormat="1" x14ac:dyDescent="0.2">
      <c r="A112" s="110">
        <v>99</v>
      </c>
      <c r="B112" s="111" t="s">
        <v>172</v>
      </c>
      <c r="C112" s="78" t="s">
        <v>55</v>
      </c>
      <c r="D112" s="87">
        <f t="shared" si="5"/>
        <v>17292797</v>
      </c>
      <c r="E112" s="79">
        <v>17292797</v>
      </c>
      <c r="F112" s="109"/>
      <c r="G112" s="109"/>
      <c r="H112" s="109"/>
      <c r="I112" s="109"/>
      <c r="J112" s="109"/>
    </row>
    <row r="113" spans="1:10" s="1" customFormat="1" x14ac:dyDescent="0.2">
      <c r="A113" s="110">
        <v>100</v>
      </c>
      <c r="B113" s="86" t="s">
        <v>173</v>
      </c>
      <c r="C113" s="78" t="s">
        <v>34</v>
      </c>
      <c r="D113" s="87">
        <f t="shared" si="5"/>
        <v>29501513</v>
      </c>
      <c r="E113" s="79">
        <v>29501513</v>
      </c>
      <c r="F113" s="109"/>
      <c r="G113" s="109"/>
      <c r="H113" s="109"/>
      <c r="I113" s="109"/>
      <c r="J113" s="109"/>
    </row>
    <row r="114" spans="1:10" s="1" customFormat="1" x14ac:dyDescent="0.2">
      <c r="A114" s="110">
        <v>101</v>
      </c>
      <c r="B114" s="86" t="s">
        <v>174</v>
      </c>
      <c r="C114" s="78" t="s">
        <v>243</v>
      </c>
      <c r="D114" s="87">
        <f t="shared" si="5"/>
        <v>13025991</v>
      </c>
      <c r="E114" s="80">
        <v>13025991</v>
      </c>
      <c r="F114" s="109"/>
      <c r="G114" s="109"/>
      <c r="H114" s="109"/>
      <c r="I114" s="109"/>
      <c r="J114" s="109"/>
    </row>
    <row r="115" spans="1:10" s="1" customFormat="1" ht="13.5" customHeight="1" x14ac:dyDescent="0.2">
      <c r="A115" s="110">
        <v>102</v>
      </c>
      <c r="B115" s="86" t="s">
        <v>175</v>
      </c>
      <c r="C115" s="78" t="s">
        <v>176</v>
      </c>
      <c r="D115" s="87">
        <f t="shared" si="5"/>
        <v>0</v>
      </c>
      <c r="E115" s="81">
        <v>0</v>
      </c>
      <c r="F115" s="109"/>
      <c r="G115" s="109"/>
      <c r="H115" s="109"/>
      <c r="I115" s="109"/>
      <c r="J115" s="109"/>
    </row>
    <row r="116" spans="1:10" s="1" customFormat="1" x14ac:dyDescent="0.2">
      <c r="A116" s="110">
        <v>103</v>
      </c>
      <c r="B116" s="86" t="s">
        <v>177</v>
      </c>
      <c r="C116" s="78" t="s">
        <v>178</v>
      </c>
      <c r="D116" s="87">
        <f t="shared" si="5"/>
        <v>105432755</v>
      </c>
      <c r="E116" s="81">
        <v>105432755</v>
      </c>
      <c r="F116" s="109"/>
      <c r="G116" s="109">
        <v>105432755</v>
      </c>
      <c r="H116" s="109"/>
      <c r="I116" s="109"/>
      <c r="J116" s="109"/>
    </row>
    <row r="117" spans="1:10" s="1" customFormat="1" x14ac:dyDescent="0.2">
      <c r="A117" s="110">
        <v>104</v>
      </c>
      <c r="B117" s="111" t="s">
        <v>179</v>
      </c>
      <c r="C117" s="78" t="s">
        <v>180</v>
      </c>
      <c r="D117" s="87">
        <f t="shared" si="5"/>
        <v>0</v>
      </c>
      <c r="E117" s="109">
        <v>0</v>
      </c>
      <c r="F117" s="109"/>
      <c r="G117" s="109">
        <v>0</v>
      </c>
      <c r="H117" s="109"/>
      <c r="I117" s="109"/>
      <c r="J117" s="109"/>
    </row>
    <row r="118" spans="1:10" s="1" customFormat="1" x14ac:dyDescent="0.2">
      <c r="A118" s="110">
        <v>105</v>
      </c>
      <c r="B118" s="111" t="s">
        <v>181</v>
      </c>
      <c r="C118" s="78" t="s">
        <v>182</v>
      </c>
      <c r="D118" s="87">
        <f t="shared" si="5"/>
        <v>211043</v>
      </c>
      <c r="E118" s="79">
        <v>211043</v>
      </c>
      <c r="F118" s="109"/>
      <c r="G118" s="109">
        <v>0</v>
      </c>
      <c r="H118" s="109"/>
      <c r="I118" s="109"/>
      <c r="J118" s="109"/>
    </row>
    <row r="119" spans="1:10" s="1" customFormat="1" ht="12.75" customHeight="1" x14ac:dyDescent="0.2">
      <c r="A119" s="110">
        <v>106</v>
      </c>
      <c r="B119" s="111" t="s">
        <v>183</v>
      </c>
      <c r="C119" s="78" t="s">
        <v>184</v>
      </c>
      <c r="D119" s="87">
        <f t="shared" si="5"/>
        <v>233013</v>
      </c>
      <c r="E119" s="80">
        <v>233013</v>
      </c>
      <c r="F119" s="109"/>
      <c r="G119" s="109">
        <v>0</v>
      </c>
      <c r="H119" s="109"/>
      <c r="I119" s="109"/>
      <c r="J119" s="109"/>
    </row>
    <row r="120" spans="1:10" s="1" customFormat="1" ht="24" x14ac:dyDescent="0.2">
      <c r="A120" s="110">
        <v>107</v>
      </c>
      <c r="B120" s="111" t="s">
        <v>185</v>
      </c>
      <c r="C120" s="78" t="s">
        <v>186</v>
      </c>
      <c r="D120" s="87">
        <f t="shared" si="5"/>
        <v>286938</v>
      </c>
      <c r="E120" s="81">
        <v>286938</v>
      </c>
      <c r="F120" s="109"/>
      <c r="G120" s="109">
        <v>0</v>
      </c>
      <c r="H120" s="109"/>
      <c r="I120" s="109"/>
      <c r="J120" s="109"/>
    </row>
    <row r="121" spans="1:10" s="1" customFormat="1" x14ac:dyDescent="0.2">
      <c r="A121" s="110">
        <v>108</v>
      </c>
      <c r="B121" s="111" t="s">
        <v>187</v>
      </c>
      <c r="C121" s="78" t="s">
        <v>188</v>
      </c>
      <c r="D121" s="87">
        <f t="shared" si="5"/>
        <v>0</v>
      </c>
      <c r="E121" s="109">
        <v>0</v>
      </c>
      <c r="F121" s="109"/>
      <c r="G121" s="109">
        <v>0</v>
      </c>
      <c r="H121" s="109"/>
      <c r="I121" s="109"/>
      <c r="J121" s="109"/>
    </row>
    <row r="122" spans="1:10" s="1" customFormat="1" x14ac:dyDescent="0.2">
      <c r="A122" s="110">
        <v>109</v>
      </c>
      <c r="B122" s="111" t="s">
        <v>189</v>
      </c>
      <c r="C122" s="78" t="s">
        <v>190</v>
      </c>
      <c r="D122" s="87">
        <f t="shared" si="5"/>
        <v>25193314</v>
      </c>
      <c r="E122" s="79">
        <v>25193314</v>
      </c>
      <c r="F122" s="109"/>
      <c r="G122" s="109">
        <v>0</v>
      </c>
      <c r="H122" s="96"/>
      <c r="I122" s="79">
        <v>25193314</v>
      </c>
      <c r="J122" s="109"/>
    </row>
    <row r="123" spans="1:10" s="1" customFormat="1" x14ac:dyDescent="0.2">
      <c r="A123" s="110">
        <v>110</v>
      </c>
      <c r="B123" s="110" t="s">
        <v>191</v>
      </c>
      <c r="C123" s="94" t="s">
        <v>192</v>
      </c>
      <c r="D123" s="87">
        <f t="shared" si="5"/>
        <v>0</v>
      </c>
      <c r="E123" s="109">
        <v>0</v>
      </c>
      <c r="F123" s="109"/>
      <c r="G123" s="109">
        <v>0</v>
      </c>
      <c r="H123" s="96"/>
      <c r="I123" s="109"/>
      <c r="J123" s="109"/>
    </row>
    <row r="124" spans="1:10" s="1" customFormat="1" x14ac:dyDescent="0.2">
      <c r="A124" s="110">
        <v>111</v>
      </c>
      <c r="B124" s="110" t="s">
        <v>276</v>
      </c>
      <c r="C124" s="94" t="s">
        <v>252</v>
      </c>
      <c r="D124" s="87">
        <f t="shared" si="5"/>
        <v>0</v>
      </c>
      <c r="E124" s="109">
        <v>0</v>
      </c>
      <c r="F124" s="109"/>
      <c r="G124" s="109">
        <v>0</v>
      </c>
      <c r="H124" s="96"/>
      <c r="I124" s="109"/>
      <c r="J124" s="109"/>
    </row>
    <row r="125" spans="1:10" s="1" customFormat="1" x14ac:dyDescent="0.2">
      <c r="A125" s="110">
        <v>112</v>
      </c>
      <c r="B125" s="86" t="s">
        <v>193</v>
      </c>
      <c r="C125" s="78" t="s">
        <v>194</v>
      </c>
      <c r="D125" s="87">
        <f t="shared" si="5"/>
        <v>55637018</v>
      </c>
      <c r="E125" s="81">
        <v>55637018</v>
      </c>
      <c r="F125" s="109">
        <v>11212665</v>
      </c>
      <c r="G125" s="109">
        <v>44424353</v>
      </c>
      <c r="H125" s="96"/>
      <c r="I125" s="109"/>
      <c r="J125" s="109"/>
    </row>
    <row r="126" spans="1:10" s="1" customFormat="1" ht="11.25" customHeight="1" x14ac:dyDescent="0.2">
      <c r="A126" s="110">
        <v>113</v>
      </c>
      <c r="B126" s="111" t="s">
        <v>195</v>
      </c>
      <c r="C126" s="78" t="s">
        <v>196</v>
      </c>
      <c r="D126" s="87">
        <f t="shared" si="5"/>
        <v>0</v>
      </c>
      <c r="E126" s="109">
        <v>0</v>
      </c>
      <c r="F126" s="109"/>
      <c r="G126" s="109">
        <v>0</v>
      </c>
      <c r="H126" s="96"/>
      <c r="I126" s="109"/>
      <c r="J126" s="109"/>
    </row>
    <row r="127" spans="1:10" s="1" customFormat="1" x14ac:dyDescent="0.2">
      <c r="A127" s="110">
        <v>114</v>
      </c>
      <c r="B127" s="86" t="s">
        <v>197</v>
      </c>
      <c r="C127" s="78" t="s">
        <v>198</v>
      </c>
      <c r="D127" s="87">
        <f t="shared" si="5"/>
        <v>21161493</v>
      </c>
      <c r="E127" s="81">
        <v>21161493</v>
      </c>
      <c r="F127" s="109"/>
      <c r="G127" s="109">
        <v>21161493</v>
      </c>
      <c r="H127" s="96"/>
      <c r="I127" s="109"/>
      <c r="J127" s="109"/>
    </row>
    <row r="128" spans="1:10" s="1" customFormat="1" x14ac:dyDescent="0.2">
      <c r="A128" s="110">
        <v>115</v>
      </c>
      <c r="B128" s="111" t="s">
        <v>199</v>
      </c>
      <c r="C128" s="78" t="s">
        <v>290</v>
      </c>
      <c r="D128" s="87">
        <f t="shared" si="5"/>
        <v>262040</v>
      </c>
      <c r="E128" s="79">
        <v>262040</v>
      </c>
      <c r="F128" s="109"/>
      <c r="G128" s="109">
        <v>0</v>
      </c>
      <c r="H128" s="96"/>
      <c r="I128" s="109"/>
      <c r="J128" s="109"/>
    </row>
    <row r="129" spans="1:10" s="1" customFormat="1" ht="14.25" customHeight="1" x14ac:dyDescent="0.2">
      <c r="A129" s="110">
        <v>116</v>
      </c>
      <c r="B129" s="86" t="s">
        <v>200</v>
      </c>
      <c r="C129" s="78" t="s">
        <v>277</v>
      </c>
      <c r="D129" s="87">
        <f t="shared" ref="D129:D155" si="6">E129+J129</f>
        <v>130088</v>
      </c>
      <c r="E129" s="79">
        <v>130088</v>
      </c>
      <c r="F129" s="109"/>
      <c r="G129" s="109">
        <v>0</v>
      </c>
      <c r="H129" s="96"/>
      <c r="I129" s="109"/>
      <c r="J129" s="109"/>
    </row>
    <row r="130" spans="1:10" s="1" customFormat="1" x14ac:dyDescent="0.2">
      <c r="A130" s="110">
        <v>117</v>
      </c>
      <c r="B130" s="86" t="s">
        <v>201</v>
      </c>
      <c r="C130" s="78" t="s">
        <v>202</v>
      </c>
      <c r="D130" s="87">
        <f t="shared" si="6"/>
        <v>0</v>
      </c>
      <c r="E130" s="109">
        <v>0</v>
      </c>
      <c r="F130" s="109"/>
      <c r="G130" s="109">
        <v>0</v>
      </c>
      <c r="H130" s="96"/>
      <c r="I130" s="109"/>
      <c r="J130" s="109"/>
    </row>
    <row r="131" spans="1:10" s="1" customFormat="1" x14ac:dyDescent="0.2">
      <c r="A131" s="110">
        <v>118</v>
      </c>
      <c r="B131" s="86" t="s">
        <v>203</v>
      </c>
      <c r="C131" s="78" t="s">
        <v>204</v>
      </c>
      <c r="D131" s="87">
        <f t="shared" si="6"/>
        <v>0</v>
      </c>
      <c r="E131" s="109">
        <v>0</v>
      </c>
      <c r="F131" s="109"/>
      <c r="G131" s="109">
        <v>0</v>
      </c>
      <c r="H131" s="96"/>
      <c r="I131" s="109"/>
      <c r="J131" s="109"/>
    </row>
    <row r="132" spans="1:10" s="1" customFormat="1" x14ac:dyDescent="0.2">
      <c r="A132" s="110">
        <v>119</v>
      </c>
      <c r="B132" s="86" t="s">
        <v>205</v>
      </c>
      <c r="C132" s="78" t="s">
        <v>206</v>
      </c>
      <c r="D132" s="87">
        <f t="shared" si="6"/>
        <v>0</v>
      </c>
      <c r="E132" s="109">
        <v>0</v>
      </c>
      <c r="F132" s="109"/>
      <c r="G132" s="109">
        <v>0</v>
      </c>
      <c r="H132" s="96"/>
      <c r="I132" s="109"/>
      <c r="J132" s="109"/>
    </row>
    <row r="133" spans="1:10" s="1" customFormat="1" ht="13.5" customHeight="1" x14ac:dyDescent="0.2">
      <c r="A133" s="110">
        <v>120</v>
      </c>
      <c r="B133" s="86" t="s">
        <v>207</v>
      </c>
      <c r="C133" s="78" t="s">
        <v>208</v>
      </c>
      <c r="D133" s="87">
        <f t="shared" si="6"/>
        <v>44058065</v>
      </c>
      <c r="E133" s="82">
        <v>44058065</v>
      </c>
      <c r="F133" s="109"/>
      <c r="G133" s="109">
        <v>44058065</v>
      </c>
      <c r="H133" s="96"/>
      <c r="I133" s="109"/>
      <c r="J133" s="109"/>
    </row>
    <row r="134" spans="1:10" s="1" customFormat="1" x14ac:dyDescent="0.2">
      <c r="A134" s="110">
        <v>121</v>
      </c>
      <c r="B134" s="111" t="s">
        <v>209</v>
      </c>
      <c r="C134" s="78" t="s">
        <v>210</v>
      </c>
      <c r="D134" s="87">
        <f t="shared" si="6"/>
        <v>0</v>
      </c>
      <c r="E134" s="109">
        <v>0</v>
      </c>
      <c r="F134" s="109"/>
      <c r="G134" s="109">
        <v>0</v>
      </c>
      <c r="H134" s="96"/>
      <c r="I134" s="109"/>
      <c r="J134" s="109"/>
    </row>
    <row r="135" spans="1:10" s="1" customFormat="1" ht="24" x14ac:dyDescent="0.2">
      <c r="A135" s="110">
        <v>122</v>
      </c>
      <c r="B135" s="111" t="s">
        <v>211</v>
      </c>
      <c r="C135" s="78" t="s">
        <v>377</v>
      </c>
      <c r="D135" s="87">
        <f t="shared" si="6"/>
        <v>172562</v>
      </c>
      <c r="E135" s="79">
        <v>172562</v>
      </c>
      <c r="F135" s="109"/>
      <c r="G135" s="109">
        <v>0</v>
      </c>
      <c r="H135" s="96"/>
      <c r="I135" s="109"/>
      <c r="J135" s="109"/>
    </row>
    <row r="136" spans="1:10" s="1" customFormat="1" x14ac:dyDescent="0.2">
      <c r="A136" s="110">
        <v>123</v>
      </c>
      <c r="B136" s="111" t="s">
        <v>212</v>
      </c>
      <c r="C136" s="78" t="s">
        <v>249</v>
      </c>
      <c r="D136" s="87">
        <f t="shared" si="6"/>
        <v>46786282</v>
      </c>
      <c r="E136" s="79">
        <v>46786282</v>
      </c>
      <c r="F136" s="109"/>
      <c r="G136" s="109">
        <v>0</v>
      </c>
      <c r="H136" s="96"/>
      <c r="I136" s="109">
        <v>7939070</v>
      </c>
      <c r="J136" s="109"/>
    </row>
    <row r="137" spans="1:10" ht="10.5" customHeight="1" x14ac:dyDescent="0.2">
      <c r="A137" s="110">
        <v>124</v>
      </c>
      <c r="B137" s="111" t="s">
        <v>213</v>
      </c>
      <c r="C137" s="78" t="s">
        <v>214</v>
      </c>
      <c r="D137" s="87">
        <f t="shared" si="6"/>
        <v>3673043928</v>
      </c>
      <c r="E137" s="79">
        <v>3652064918</v>
      </c>
      <c r="F137" s="109">
        <v>3652064918</v>
      </c>
      <c r="G137" s="109">
        <v>0</v>
      </c>
      <c r="H137" s="109"/>
      <c r="I137" s="109"/>
      <c r="J137" s="109">
        <v>20979010</v>
      </c>
    </row>
    <row r="138" spans="1:10" s="1" customFormat="1" x14ac:dyDescent="0.2">
      <c r="A138" s="110">
        <v>125</v>
      </c>
      <c r="B138" s="111" t="s">
        <v>215</v>
      </c>
      <c r="C138" s="78" t="s">
        <v>42</v>
      </c>
      <c r="D138" s="87">
        <f t="shared" si="6"/>
        <v>4485158</v>
      </c>
      <c r="E138" s="79">
        <v>4485158</v>
      </c>
      <c r="F138" s="109"/>
      <c r="G138" s="109">
        <v>0</v>
      </c>
      <c r="H138" s="109"/>
      <c r="I138" s="109"/>
      <c r="J138" s="109"/>
    </row>
    <row r="139" spans="1:10" s="1" customFormat="1" x14ac:dyDescent="0.2">
      <c r="A139" s="110">
        <v>126</v>
      </c>
      <c r="B139" s="86" t="s">
        <v>216</v>
      </c>
      <c r="C139" s="78" t="s">
        <v>48</v>
      </c>
      <c r="D139" s="87">
        <f t="shared" si="6"/>
        <v>62519169</v>
      </c>
      <c r="E139" s="79">
        <v>62519169</v>
      </c>
      <c r="F139" s="109">
        <v>12757770</v>
      </c>
      <c r="G139" s="109">
        <v>0</v>
      </c>
      <c r="H139" s="109"/>
      <c r="I139" s="109"/>
      <c r="J139" s="109"/>
    </row>
    <row r="140" spans="1:10" s="1" customFormat="1" x14ac:dyDescent="0.2">
      <c r="A140" s="110">
        <v>127</v>
      </c>
      <c r="B140" s="86" t="s">
        <v>217</v>
      </c>
      <c r="C140" s="78" t="s">
        <v>253</v>
      </c>
      <c r="D140" s="87">
        <f t="shared" si="6"/>
        <v>41458652</v>
      </c>
      <c r="E140" s="79">
        <v>41458652</v>
      </c>
      <c r="F140" s="109"/>
      <c r="G140" s="109">
        <v>0</v>
      </c>
      <c r="H140" s="109"/>
      <c r="I140" s="109"/>
      <c r="J140" s="109"/>
    </row>
    <row r="141" spans="1:10" s="1" customFormat="1" x14ac:dyDescent="0.2">
      <c r="A141" s="110">
        <v>128</v>
      </c>
      <c r="B141" s="86" t="s">
        <v>218</v>
      </c>
      <c r="C141" s="78" t="s">
        <v>50</v>
      </c>
      <c r="D141" s="87">
        <f t="shared" si="6"/>
        <v>27091232</v>
      </c>
      <c r="E141" s="81">
        <v>27091232</v>
      </c>
      <c r="F141" s="109"/>
      <c r="G141" s="109">
        <v>0</v>
      </c>
      <c r="H141" s="109"/>
      <c r="I141" s="109"/>
      <c r="J141" s="109"/>
    </row>
    <row r="142" spans="1:10" s="1" customFormat="1" x14ac:dyDescent="0.2">
      <c r="A142" s="110">
        <v>129</v>
      </c>
      <c r="B142" s="111" t="s">
        <v>219</v>
      </c>
      <c r="C142" s="78" t="s">
        <v>49</v>
      </c>
      <c r="D142" s="87">
        <f t="shared" si="6"/>
        <v>88907162</v>
      </c>
      <c r="E142" s="81">
        <v>88907162</v>
      </c>
      <c r="F142" s="109"/>
      <c r="G142" s="109">
        <v>85508242</v>
      </c>
      <c r="H142" s="109"/>
      <c r="I142" s="109"/>
      <c r="J142" s="109"/>
    </row>
    <row r="143" spans="1:10" s="1" customFormat="1" x14ac:dyDescent="0.2">
      <c r="A143" s="110">
        <v>130</v>
      </c>
      <c r="B143" s="111" t="s">
        <v>220</v>
      </c>
      <c r="C143" s="78" t="s">
        <v>221</v>
      </c>
      <c r="D143" s="87">
        <f t="shared" si="6"/>
        <v>0</v>
      </c>
      <c r="E143" s="79">
        <v>0</v>
      </c>
      <c r="F143" s="109"/>
      <c r="G143" s="109">
        <v>0</v>
      </c>
      <c r="H143" s="109"/>
      <c r="I143" s="109"/>
      <c r="J143" s="109"/>
    </row>
    <row r="144" spans="1:10" s="1" customFormat="1" x14ac:dyDescent="0.2">
      <c r="A144" s="110">
        <v>131</v>
      </c>
      <c r="B144" s="111" t="s">
        <v>222</v>
      </c>
      <c r="C144" s="78" t="s">
        <v>43</v>
      </c>
      <c r="D144" s="87">
        <f t="shared" si="6"/>
        <v>8834503</v>
      </c>
      <c r="E144" s="79">
        <v>8834503</v>
      </c>
      <c r="F144" s="109"/>
      <c r="G144" s="109">
        <v>0</v>
      </c>
      <c r="H144" s="109"/>
      <c r="I144" s="109"/>
      <c r="J144" s="109"/>
    </row>
    <row r="145" spans="1:66" s="1" customFormat="1" x14ac:dyDescent="0.2">
      <c r="A145" s="110">
        <v>132</v>
      </c>
      <c r="B145" s="86" t="s">
        <v>223</v>
      </c>
      <c r="C145" s="78" t="s">
        <v>251</v>
      </c>
      <c r="D145" s="87">
        <f t="shared" si="6"/>
        <v>36301351</v>
      </c>
      <c r="E145" s="79">
        <v>36301351</v>
      </c>
      <c r="F145" s="109"/>
      <c r="G145" s="109">
        <v>0</v>
      </c>
      <c r="H145" s="109"/>
      <c r="I145" s="109"/>
      <c r="J145" s="109"/>
    </row>
    <row r="146" spans="1:66" s="1" customFormat="1" x14ac:dyDescent="0.2">
      <c r="A146" s="110">
        <v>133</v>
      </c>
      <c r="B146" s="86" t="s">
        <v>224</v>
      </c>
      <c r="C146" s="78" t="s">
        <v>225</v>
      </c>
      <c r="D146" s="87">
        <f t="shared" si="6"/>
        <v>64592392</v>
      </c>
      <c r="E146" s="79">
        <v>64592392</v>
      </c>
      <c r="F146" s="109"/>
      <c r="G146" s="109">
        <v>0</v>
      </c>
      <c r="H146" s="109"/>
      <c r="I146" s="109"/>
      <c r="J146" s="109"/>
    </row>
    <row r="147" spans="1:66" x14ac:dyDescent="0.2">
      <c r="A147" s="110">
        <v>134</v>
      </c>
      <c r="B147" s="111" t="s">
        <v>226</v>
      </c>
      <c r="C147" s="78" t="s">
        <v>227</v>
      </c>
      <c r="D147" s="87">
        <f t="shared" si="6"/>
        <v>21478601</v>
      </c>
      <c r="E147" s="79">
        <v>21478601</v>
      </c>
      <c r="F147" s="109"/>
      <c r="G147" s="109"/>
      <c r="H147" s="109"/>
      <c r="I147" s="109"/>
      <c r="J147" s="109"/>
    </row>
    <row r="148" spans="1:66" x14ac:dyDescent="0.2">
      <c r="A148" s="110">
        <v>135</v>
      </c>
      <c r="B148" s="86" t="s">
        <v>228</v>
      </c>
      <c r="C148" s="78" t="s">
        <v>229</v>
      </c>
      <c r="D148" s="87">
        <f t="shared" si="6"/>
        <v>0</v>
      </c>
      <c r="E148" s="109">
        <v>0</v>
      </c>
      <c r="F148" s="109"/>
      <c r="G148" s="109"/>
      <c r="H148" s="109"/>
      <c r="I148" s="109"/>
      <c r="J148" s="109"/>
    </row>
    <row r="149" spans="1:66" ht="12.75" x14ac:dyDescent="0.2">
      <c r="A149" s="110">
        <v>136</v>
      </c>
      <c r="B149" s="56" t="s">
        <v>230</v>
      </c>
      <c r="C149" s="97" t="s">
        <v>231</v>
      </c>
      <c r="D149" s="87">
        <f t="shared" si="6"/>
        <v>148046585</v>
      </c>
      <c r="E149" s="79">
        <v>135808875</v>
      </c>
      <c r="F149" s="109">
        <v>107492164</v>
      </c>
      <c r="G149" s="109"/>
      <c r="H149" s="109"/>
      <c r="I149" s="109"/>
      <c r="J149" s="109">
        <v>12237710</v>
      </c>
    </row>
    <row r="150" spans="1:66" ht="12.75" x14ac:dyDescent="0.2">
      <c r="A150" s="110">
        <v>137</v>
      </c>
      <c r="B150" s="56" t="s">
        <v>278</v>
      </c>
      <c r="C150" s="57" t="s">
        <v>279</v>
      </c>
      <c r="D150" s="87">
        <f t="shared" si="6"/>
        <v>0</v>
      </c>
      <c r="E150" s="91"/>
      <c r="F150" s="91"/>
      <c r="G150" s="91"/>
      <c r="H150" s="91"/>
      <c r="I150" s="91"/>
      <c r="J150" s="91"/>
    </row>
    <row r="151" spans="1:66" ht="12.75" x14ac:dyDescent="0.2">
      <c r="A151" s="110">
        <v>138</v>
      </c>
      <c r="B151" s="56" t="s">
        <v>280</v>
      </c>
      <c r="C151" s="59" t="s">
        <v>281</v>
      </c>
      <c r="D151" s="87">
        <f t="shared" si="6"/>
        <v>0</v>
      </c>
      <c r="E151" s="91"/>
      <c r="F151" s="91"/>
      <c r="G151" s="91"/>
      <c r="H151" s="91"/>
      <c r="I151" s="91"/>
      <c r="J151" s="91"/>
    </row>
    <row r="152" spans="1:66" ht="12.75" x14ac:dyDescent="0.2">
      <c r="A152" s="110">
        <v>139</v>
      </c>
      <c r="B152" s="56" t="s">
        <v>282</v>
      </c>
      <c r="C152" s="57" t="s">
        <v>283</v>
      </c>
      <c r="D152" s="87">
        <f t="shared" si="6"/>
        <v>0</v>
      </c>
      <c r="E152" s="91"/>
      <c r="F152" s="91"/>
      <c r="G152" s="91"/>
      <c r="H152" s="91"/>
      <c r="I152" s="91"/>
      <c r="J152" s="91"/>
    </row>
    <row r="153" spans="1:66" x14ac:dyDescent="0.2">
      <c r="A153" s="110">
        <v>140</v>
      </c>
      <c r="B153" s="110" t="s">
        <v>288</v>
      </c>
      <c r="C153" s="98" t="s">
        <v>289</v>
      </c>
      <c r="D153" s="87">
        <f t="shared" si="6"/>
        <v>0</v>
      </c>
      <c r="E153" s="91"/>
      <c r="F153" s="91"/>
      <c r="G153" s="91"/>
      <c r="H153" s="91"/>
      <c r="I153" s="91"/>
      <c r="J153" s="91"/>
    </row>
    <row r="154" spans="1:66" x14ac:dyDescent="0.2">
      <c r="A154" s="25">
        <v>141</v>
      </c>
      <c r="B154" s="119" t="s">
        <v>395</v>
      </c>
      <c r="C154" s="62" t="s">
        <v>394</v>
      </c>
      <c r="D154" s="87">
        <f t="shared" si="6"/>
        <v>0</v>
      </c>
      <c r="E154" s="115"/>
      <c r="F154" s="115"/>
      <c r="G154" s="115"/>
      <c r="H154" s="115"/>
      <c r="I154" s="115"/>
      <c r="J154" s="115"/>
    </row>
    <row r="155" spans="1:66" s="4" customFormat="1" x14ac:dyDescent="0.2">
      <c r="A155" s="25">
        <v>142</v>
      </c>
      <c r="B155" s="122" t="s">
        <v>407</v>
      </c>
      <c r="C155" s="62" t="s">
        <v>406</v>
      </c>
      <c r="D155" s="87">
        <f t="shared" si="6"/>
        <v>0</v>
      </c>
      <c r="E155" s="115"/>
      <c r="F155" s="115"/>
      <c r="G155" s="115"/>
      <c r="H155" s="115"/>
      <c r="I155" s="115"/>
      <c r="J155" s="115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A3:K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62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17" sqref="E1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73" customWidth="1"/>
    <col min="5" max="5" width="16.140625" style="73" customWidth="1"/>
    <col min="6" max="8" width="13.140625" style="73" customWidth="1"/>
    <col min="9" max="16384" width="9.140625" style="8"/>
  </cols>
  <sheetData>
    <row r="2" spans="1:8" ht="33" customHeight="1" x14ac:dyDescent="0.2">
      <c r="A2" s="202" t="s">
        <v>408</v>
      </c>
      <c r="B2" s="202"/>
      <c r="C2" s="202"/>
      <c r="D2" s="202"/>
      <c r="E2" s="202"/>
      <c r="F2" s="202"/>
      <c r="G2" s="202"/>
      <c r="H2" s="202"/>
    </row>
    <row r="3" spans="1:8" x14ac:dyDescent="0.2">
      <c r="C3" s="9"/>
      <c r="H3" s="73" t="s">
        <v>308</v>
      </c>
    </row>
    <row r="4" spans="1:8" s="2" customFormat="1" ht="15.75" customHeight="1" x14ac:dyDescent="0.2">
      <c r="A4" s="192" t="s">
        <v>46</v>
      </c>
      <c r="B4" s="192" t="s">
        <v>59</v>
      </c>
      <c r="C4" s="193" t="s">
        <v>47</v>
      </c>
      <c r="D4" s="206" t="s">
        <v>341</v>
      </c>
      <c r="E4" s="206"/>
      <c r="F4" s="206"/>
      <c r="G4" s="206"/>
      <c r="H4" s="206"/>
    </row>
    <row r="5" spans="1:8" ht="15" customHeight="1" x14ac:dyDescent="0.2">
      <c r="A5" s="192"/>
      <c r="B5" s="192"/>
      <c r="C5" s="193"/>
      <c r="D5" s="203" t="s">
        <v>255</v>
      </c>
      <c r="E5" s="203" t="s">
        <v>367</v>
      </c>
      <c r="F5" s="203" t="s">
        <v>342</v>
      </c>
      <c r="G5" s="203" t="s">
        <v>343</v>
      </c>
      <c r="H5" s="203" t="s">
        <v>35</v>
      </c>
    </row>
    <row r="6" spans="1:8" ht="14.25" customHeight="1" x14ac:dyDescent="0.2">
      <c r="A6" s="192"/>
      <c r="B6" s="192"/>
      <c r="C6" s="193"/>
      <c r="D6" s="204"/>
      <c r="E6" s="204"/>
      <c r="F6" s="204"/>
      <c r="G6" s="204"/>
      <c r="H6" s="204"/>
    </row>
    <row r="7" spans="1:8" ht="30.75" customHeight="1" x14ac:dyDescent="0.2">
      <c r="A7" s="192"/>
      <c r="B7" s="192"/>
      <c r="C7" s="193"/>
      <c r="D7" s="205"/>
      <c r="E7" s="205"/>
      <c r="F7" s="205"/>
      <c r="G7" s="205"/>
      <c r="H7" s="205"/>
    </row>
    <row r="8" spans="1:8" s="2" customFormat="1" x14ac:dyDescent="0.2">
      <c r="A8" s="180" t="s">
        <v>248</v>
      </c>
      <c r="B8" s="180"/>
      <c r="C8" s="180"/>
      <c r="D8" s="124">
        <f>D9+D10</f>
        <v>28550484192</v>
      </c>
      <c r="E8" s="124">
        <f t="shared" ref="E8:H8" si="0">E9+E10</f>
        <v>20322828246</v>
      </c>
      <c r="F8" s="124">
        <f t="shared" si="0"/>
        <v>3363221691</v>
      </c>
      <c r="G8" s="124">
        <f t="shared" si="0"/>
        <v>715830297</v>
      </c>
      <c r="H8" s="124">
        <f t="shared" si="0"/>
        <v>4148603958</v>
      </c>
    </row>
    <row r="9" spans="1:8" s="3" customFormat="1" ht="11.25" customHeight="1" x14ac:dyDescent="0.2">
      <c r="A9" s="5"/>
      <c r="B9" s="5"/>
      <c r="C9" s="11" t="s">
        <v>56</v>
      </c>
      <c r="D9" s="125">
        <f>E9</f>
        <v>1568385363</v>
      </c>
      <c r="E9" s="125">
        <v>1568385363</v>
      </c>
      <c r="F9" s="125"/>
      <c r="G9" s="125"/>
      <c r="H9" s="125"/>
    </row>
    <row r="10" spans="1:8" s="2" customFormat="1" x14ac:dyDescent="0.2">
      <c r="A10" s="180" t="s">
        <v>247</v>
      </c>
      <c r="B10" s="180"/>
      <c r="C10" s="180"/>
      <c r="D10" s="124">
        <f>SUM(D11:D155)-D96</f>
        <v>26982098829</v>
      </c>
      <c r="E10" s="124">
        <f t="shared" ref="E10:H10" si="1">SUM(E11:E155)-E96</f>
        <v>18754442883</v>
      </c>
      <c r="F10" s="124">
        <f t="shared" si="1"/>
        <v>3363221691</v>
      </c>
      <c r="G10" s="124">
        <f t="shared" si="1"/>
        <v>715830297</v>
      </c>
      <c r="H10" s="124">
        <f t="shared" si="1"/>
        <v>4148603958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117">
        <f t="shared" ref="D11:D74" si="2">E11+F11+G11+H11</f>
        <v>56482513</v>
      </c>
      <c r="E11" s="117">
        <v>56482513</v>
      </c>
      <c r="F11" s="117">
        <v>0</v>
      </c>
      <c r="G11" s="117">
        <v>0</v>
      </c>
      <c r="H11" s="117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117">
        <f t="shared" si="2"/>
        <v>40254509</v>
      </c>
      <c r="E12" s="117">
        <v>40195735</v>
      </c>
      <c r="F12" s="117">
        <v>58774</v>
      </c>
      <c r="G12" s="117">
        <v>0</v>
      </c>
      <c r="H12" s="117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120">
        <f t="shared" si="2"/>
        <v>238399993</v>
      </c>
      <c r="E13" s="120">
        <v>238399993</v>
      </c>
      <c r="F13" s="120">
        <v>0</v>
      </c>
      <c r="G13" s="120">
        <v>0</v>
      </c>
      <c r="H13" s="120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117">
        <f t="shared" si="2"/>
        <v>46352582</v>
      </c>
      <c r="E14" s="117">
        <v>46352582</v>
      </c>
      <c r="F14" s="117">
        <v>0</v>
      </c>
      <c r="G14" s="117">
        <v>0</v>
      </c>
      <c r="H14" s="117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117">
        <f t="shared" si="2"/>
        <v>55448479</v>
      </c>
      <c r="E15" s="117">
        <v>55448479</v>
      </c>
      <c r="F15" s="117">
        <v>0</v>
      </c>
      <c r="G15" s="117">
        <v>0</v>
      </c>
      <c r="H15" s="117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120">
        <f t="shared" si="2"/>
        <v>629462653</v>
      </c>
      <c r="E16" s="120">
        <v>569090808</v>
      </c>
      <c r="F16" s="120">
        <v>9217534</v>
      </c>
      <c r="G16" s="120">
        <v>0</v>
      </c>
      <c r="H16" s="120">
        <v>51154311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117">
        <f t="shared" si="2"/>
        <v>204489144</v>
      </c>
      <c r="E17" s="117">
        <v>204489144</v>
      </c>
      <c r="F17" s="117">
        <v>0</v>
      </c>
      <c r="G17" s="117">
        <v>0</v>
      </c>
      <c r="H17" s="117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117">
        <f t="shared" si="2"/>
        <v>41733783</v>
      </c>
      <c r="E18" s="117">
        <v>41620934</v>
      </c>
      <c r="F18" s="117">
        <v>112849</v>
      </c>
      <c r="G18" s="117">
        <v>0</v>
      </c>
      <c r="H18" s="117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117">
        <f t="shared" si="2"/>
        <v>67708194</v>
      </c>
      <c r="E19" s="117">
        <v>67619417</v>
      </c>
      <c r="F19" s="117">
        <v>88777</v>
      </c>
      <c r="G19" s="117">
        <v>0</v>
      </c>
      <c r="H19" s="117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117">
        <f t="shared" si="2"/>
        <v>51324821</v>
      </c>
      <c r="E20" s="117">
        <v>51324821</v>
      </c>
      <c r="F20" s="117">
        <v>0</v>
      </c>
      <c r="G20" s="117">
        <v>0</v>
      </c>
      <c r="H20" s="117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117">
        <f t="shared" si="2"/>
        <v>55221436</v>
      </c>
      <c r="E21" s="117">
        <v>55221436</v>
      </c>
      <c r="F21" s="117">
        <v>0</v>
      </c>
      <c r="G21" s="117">
        <v>0</v>
      </c>
      <c r="H21" s="117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117">
        <f t="shared" si="2"/>
        <v>145994688</v>
      </c>
      <c r="E22" s="117">
        <v>145994688</v>
      </c>
      <c r="F22" s="117">
        <v>0</v>
      </c>
      <c r="G22" s="117">
        <v>0</v>
      </c>
      <c r="H22" s="117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117">
        <f t="shared" si="2"/>
        <v>0</v>
      </c>
      <c r="E23" s="117">
        <v>0</v>
      </c>
      <c r="F23" s="117">
        <v>0</v>
      </c>
      <c r="G23" s="117">
        <v>0</v>
      </c>
      <c r="H23" s="117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117">
        <f t="shared" si="2"/>
        <v>0</v>
      </c>
      <c r="E24" s="117">
        <v>0</v>
      </c>
      <c r="F24" s="117">
        <v>0</v>
      </c>
      <c r="G24" s="117">
        <v>0</v>
      </c>
      <c r="H24" s="117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117">
        <f t="shared" si="2"/>
        <v>61799360</v>
      </c>
      <c r="E25" s="117">
        <v>61799360</v>
      </c>
      <c r="F25" s="117">
        <v>0</v>
      </c>
      <c r="G25" s="117">
        <v>0</v>
      </c>
      <c r="H25" s="117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117">
        <f t="shared" si="2"/>
        <v>82686518</v>
      </c>
      <c r="E26" s="117">
        <v>82686518</v>
      </c>
      <c r="F26" s="117">
        <v>0</v>
      </c>
      <c r="G26" s="117">
        <v>0</v>
      </c>
      <c r="H26" s="117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117">
        <f t="shared" si="2"/>
        <v>135002680</v>
      </c>
      <c r="E27" s="117">
        <v>135002680</v>
      </c>
      <c r="F27" s="117">
        <v>0</v>
      </c>
      <c r="G27" s="117">
        <v>0</v>
      </c>
      <c r="H27" s="117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120">
        <f t="shared" si="2"/>
        <v>618169513</v>
      </c>
      <c r="E28" s="120">
        <v>568094508</v>
      </c>
      <c r="F28" s="120">
        <v>8090462</v>
      </c>
      <c r="G28" s="120">
        <v>0</v>
      </c>
      <c r="H28" s="120">
        <v>41984543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117">
        <f t="shared" si="2"/>
        <v>32076185</v>
      </c>
      <c r="E29" s="117">
        <v>32076185</v>
      </c>
      <c r="F29" s="117">
        <v>0</v>
      </c>
      <c r="G29" s="117">
        <v>0</v>
      </c>
      <c r="H29" s="117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117">
        <f t="shared" si="2"/>
        <v>31216164</v>
      </c>
      <c r="E30" s="117">
        <v>31216164</v>
      </c>
      <c r="F30" s="117">
        <v>0</v>
      </c>
      <c r="G30" s="117">
        <v>0</v>
      </c>
      <c r="H30" s="117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116">
        <f t="shared" si="2"/>
        <v>209057322</v>
      </c>
      <c r="E31" s="116">
        <v>208607999</v>
      </c>
      <c r="F31" s="116">
        <v>449323</v>
      </c>
      <c r="G31" s="116">
        <v>0</v>
      </c>
      <c r="H31" s="116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120">
        <f t="shared" si="2"/>
        <v>374915934</v>
      </c>
      <c r="E32" s="120">
        <v>326698514</v>
      </c>
      <c r="F32" s="120">
        <v>120393</v>
      </c>
      <c r="G32" s="120">
        <v>30173280</v>
      </c>
      <c r="H32" s="120">
        <v>17923747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120">
        <f t="shared" si="2"/>
        <v>0</v>
      </c>
      <c r="E33" s="120">
        <v>0</v>
      </c>
      <c r="F33" s="120">
        <v>0</v>
      </c>
      <c r="G33" s="120">
        <v>0</v>
      </c>
      <c r="H33" s="120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117">
        <f t="shared" si="2"/>
        <v>0</v>
      </c>
      <c r="E34" s="117">
        <v>0</v>
      </c>
      <c r="F34" s="117">
        <v>0</v>
      </c>
      <c r="G34" s="117">
        <v>0</v>
      </c>
      <c r="H34" s="117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117">
        <f t="shared" si="2"/>
        <v>0</v>
      </c>
      <c r="E35" s="117">
        <v>0</v>
      </c>
      <c r="F35" s="117">
        <v>0</v>
      </c>
      <c r="G35" s="117">
        <v>0</v>
      </c>
      <c r="H35" s="117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117">
        <f t="shared" si="2"/>
        <v>1301488773</v>
      </c>
      <c r="E36" s="117">
        <v>1029576913</v>
      </c>
      <c r="F36" s="117">
        <v>48620544</v>
      </c>
      <c r="G36" s="117">
        <v>0</v>
      </c>
      <c r="H36" s="117">
        <v>223291316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117">
        <f t="shared" si="2"/>
        <v>176916206</v>
      </c>
      <c r="E37" s="117">
        <v>176612540</v>
      </c>
      <c r="F37" s="117">
        <v>303666</v>
      </c>
      <c r="G37" s="117">
        <v>0</v>
      </c>
      <c r="H37" s="117">
        <v>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117">
        <f t="shared" si="2"/>
        <v>98700214</v>
      </c>
      <c r="E38" s="117">
        <v>98700214</v>
      </c>
      <c r="F38" s="117">
        <v>0</v>
      </c>
      <c r="G38" s="117">
        <v>0</v>
      </c>
      <c r="H38" s="117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117">
        <f t="shared" si="2"/>
        <v>0</v>
      </c>
      <c r="E39" s="117">
        <v>0</v>
      </c>
      <c r="F39" s="117">
        <v>0</v>
      </c>
      <c r="G39" s="117">
        <v>0</v>
      </c>
      <c r="H39" s="117">
        <v>0</v>
      </c>
    </row>
    <row r="40" spans="1:8" s="22" customFormat="1" x14ac:dyDescent="0.2">
      <c r="A40" s="25">
        <v>30</v>
      </c>
      <c r="B40" s="23" t="s">
        <v>98</v>
      </c>
      <c r="C40" s="78" t="s">
        <v>292</v>
      </c>
      <c r="D40" s="120">
        <f t="shared" si="2"/>
        <v>0</v>
      </c>
      <c r="E40" s="120">
        <v>0</v>
      </c>
      <c r="F40" s="120">
        <v>0</v>
      </c>
      <c r="G40" s="120">
        <v>0</v>
      </c>
      <c r="H40" s="120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120">
        <f t="shared" si="2"/>
        <v>0</v>
      </c>
      <c r="E41" s="120">
        <v>0</v>
      </c>
      <c r="F41" s="120">
        <v>0</v>
      </c>
      <c r="G41" s="120">
        <v>0</v>
      </c>
      <c r="H41" s="120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120">
        <f t="shared" si="2"/>
        <v>490089978</v>
      </c>
      <c r="E42" s="120">
        <v>444111526</v>
      </c>
      <c r="F42" s="120">
        <v>12276576</v>
      </c>
      <c r="G42" s="120">
        <v>0</v>
      </c>
      <c r="H42" s="120">
        <v>33701876</v>
      </c>
    </row>
    <row r="43" spans="1:8" x14ac:dyDescent="0.2">
      <c r="A43" s="25">
        <v>33</v>
      </c>
      <c r="B43" s="12" t="s">
        <v>101</v>
      </c>
      <c r="C43" s="10" t="s">
        <v>39</v>
      </c>
      <c r="D43" s="116">
        <f t="shared" si="2"/>
        <v>552538696</v>
      </c>
      <c r="E43" s="116">
        <v>465481986</v>
      </c>
      <c r="F43" s="116">
        <v>7759244</v>
      </c>
      <c r="G43" s="116">
        <v>0</v>
      </c>
      <c r="H43" s="116">
        <v>79297466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117">
        <f t="shared" si="2"/>
        <v>54335465</v>
      </c>
      <c r="E44" s="117">
        <v>54335465</v>
      </c>
      <c r="F44" s="117">
        <v>0</v>
      </c>
      <c r="G44" s="117">
        <v>0</v>
      </c>
      <c r="H44" s="117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117">
        <f t="shared" si="2"/>
        <v>374295970</v>
      </c>
      <c r="E45" s="117">
        <v>363297014</v>
      </c>
      <c r="F45" s="117">
        <v>1213204</v>
      </c>
      <c r="G45" s="117">
        <v>0</v>
      </c>
      <c r="H45" s="117">
        <v>9785752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117">
        <f t="shared" si="2"/>
        <v>66183928</v>
      </c>
      <c r="E46" s="117">
        <v>66183928</v>
      </c>
      <c r="F46" s="117">
        <v>0</v>
      </c>
      <c r="G46" s="117">
        <v>0</v>
      </c>
      <c r="H46" s="117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116">
        <f t="shared" si="2"/>
        <v>235039920</v>
      </c>
      <c r="E47" s="116">
        <v>234977714</v>
      </c>
      <c r="F47" s="116">
        <v>62206</v>
      </c>
      <c r="G47" s="116">
        <v>0</v>
      </c>
      <c r="H47" s="116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117">
        <f t="shared" si="2"/>
        <v>67434212</v>
      </c>
      <c r="E48" s="117">
        <v>67434212</v>
      </c>
      <c r="F48" s="117">
        <v>0</v>
      </c>
      <c r="G48" s="117">
        <v>0</v>
      </c>
      <c r="H48" s="117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117">
        <f t="shared" si="2"/>
        <v>41545103</v>
      </c>
      <c r="E49" s="117">
        <v>41545103</v>
      </c>
      <c r="F49" s="117">
        <v>0</v>
      </c>
      <c r="G49" s="117">
        <v>0</v>
      </c>
      <c r="H49" s="117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117">
        <f t="shared" si="2"/>
        <v>57894767</v>
      </c>
      <c r="E50" s="117">
        <v>57894767</v>
      </c>
      <c r="F50" s="117">
        <v>0</v>
      </c>
      <c r="G50" s="117">
        <v>0</v>
      </c>
      <c r="H50" s="117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117">
        <f t="shared" si="2"/>
        <v>32293392</v>
      </c>
      <c r="E51" s="117">
        <v>32293392</v>
      </c>
      <c r="F51" s="117">
        <v>0</v>
      </c>
      <c r="G51" s="117">
        <v>0</v>
      </c>
      <c r="H51" s="117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117">
        <f t="shared" si="2"/>
        <v>63915647</v>
      </c>
      <c r="E52" s="117">
        <v>41709142</v>
      </c>
      <c r="F52" s="117">
        <v>181557</v>
      </c>
      <c r="G52" s="117">
        <v>0</v>
      </c>
      <c r="H52" s="117">
        <v>22024948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120">
        <f t="shared" si="2"/>
        <v>465035253</v>
      </c>
      <c r="E53" s="120">
        <v>446868392</v>
      </c>
      <c r="F53" s="120">
        <v>12594931</v>
      </c>
      <c r="G53" s="120">
        <v>0</v>
      </c>
      <c r="H53" s="120">
        <v>5571930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117">
        <f t="shared" si="2"/>
        <v>64692128</v>
      </c>
      <c r="E54" s="117">
        <v>64603351</v>
      </c>
      <c r="F54" s="117">
        <v>88777</v>
      </c>
      <c r="G54" s="117">
        <v>0</v>
      </c>
      <c r="H54" s="117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117">
        <f t="shared" si="2"/>
        <v>329754588</v>
      </c>
      <c r="E55" s="117">
        <v>329522717</v>
      </c>
      <c r="F55" s="117">
        <v>231871</v>
      </c>
      <c r="G55" s="117">
        <v>0</v>
      </c>
      <c r="H55" s="117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117">
        <f t="shared" si="2"/>
        <v>49425545</v>
      </c>
      <c r="E56" s="117">
        <v>49425545</v>
      </c>
      <c r="F56" s="117">
        <v>0</v>
      </c>
      <c r="G56" s="117">
        <v>0</v>
      </c>
      <c r="H56" s="117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117">
        <f t="shared" si="2"/>
        <v>74728358</v>
      </c>
      <c r="E57" s="117">
        <v>74708942</v>
      </c>
      <c r="F57" s="117">
        <v>19416</v>
      </c>
      <c r="G57" s="117">
        <v>0</v>
      </c>
      <c r="H57" s="117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117">
        <f t="shared" si="2"/>
        <v>95699493</v>
      </c>
      <c r="E58" s="117">
        <v>95699493</v>
      </c>
      <c r="F58" s="117">
        <v>0</v>
      </c>
      <c r="G58" s="117">
        <v>0</v>
      </c>
      <c r="H58" s="117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117">
        <f t="shared" si="2"/>
        <v>36558949</v>
      </c>
      <c r="E59" s="117">
        <v>36558949</v>
      </c>
      <c r="F59" s="117">
        <v>0</v>
      </c>
      <c r="G59" s="117">
        <v>0</v>
      </c>
      <c r="H59" s="117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117">
        <f t="shared" si="2"/>
        <v>61573193</v>
      </c>
      <c r="E60" s="117">
        <v>61573193</v>
      </c>
      <c r="F60" s="117">
        <v>0</v>
      </c>
      <c r="G60" s="117">
        <v>0</v>
      </c>
      <c r="H60" s="117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117">
        <f t="shared" si="2"/>
        <v>82568588</v>
      </c>
      <c r="E61" s="117">
        <v>82568588</v>
      </c>
      <c r="F61" s="117">
        <v>0</v>
      </c>
      <c r="G61" s="117">
        <v>0</v>
      </c>
      <c r="H61" s="117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117">
        <f t="shared" si="2"/>
        <v>583493718</v>
      </c>
      <c r="E62" s="117">
        <v>458159320</v>
      </c>
      <c r="F62" s="117">
        <v>668345</v>
      </c>
      <c r="G62" s="117">
        <v>124666053</v>
      </c>
      <c r="H62" s="117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117">
        <f t="shared" si="2"/>
        <v>57591907</v>
      </c>
      <c r="E63" s="117">
        <v>57591907</v>
      </c>
      <c r="F63" s="117">
        <v>0</v>
      </c>
      <c r="G63" s="117">
        <v>0</v>
      </c>
      <c r="H63" s="117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117">
        <f t="shared" si="2"/>
        <v>0</v>
      </c>
      <c r="E64" s="117">
        <v>0</v>
      </c>
      <c r="F64" s="117">
        <v>0</v>
      </c>
      <c r="G64" s="117">
        <v>0</v>
      </c>
      <c r="H64" s="117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117">
        <f t="shared" si="2"/>
        <v>195034391</v>
      </c>
      <c r="E65" s="117">
        <v>86805912</v>
      </c>
      <c r="F65" s="117">
        <v>0</v>
      </c>
      <c r="G65" s="117">
        <v>0</v>
      </c>
      <c r="H65" s="117">
        <v>108228479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117">
        <f t="shared" si="2"/>
        <v>0</v>
      </c>
      <c r="E66" s="117">
        <v>0</v>
      </c>
      <c r="F66" s="117">
        <v>0</v>
      </c>
      <c r="G66" s="117">
        <v>0</v>
      </c>
      <c r="H66" s="117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117">
        <f t="shared" si="2"/>
        <v>0</v>
      </c>
      <c r="E67" s="117">
        <v>0</v>
      </c>
      <c r="F67" s="117">
        <v>0</v>
      </c>
      <c r="G67" s="117">
        <v>0</v>
      </c>
      <c r="H67" s="117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117">
        <f t="shared" si="2"/>
        <v>0</v>
      </c>
      <c r="E68" s="117">
        <v>0</v>
      </c>
      <c r="F68" s="117">
        <v>0</v>
      </c>
      <c r="G68" s="117">
        <v>0</v>
      </c>
      <c r="H68" s="117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117">
        <f t="shared" si="2"/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117">
        <f t="shared" si="2"/>
        <v>0</v>
      </c>
      <c r="E70" s="117">
        <v>0</v>
      </c>
      <c r="F70" s="117">
        <v>0</v>
      </c>
      <c r="G70" s="117">
        <v>0</v>
      </c>
      <c r="H70" s="117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117">
        <f t="shared" si="2"/>
        <v>0</v>
      </c>
      <c r="E71" s="117">
        <v>0</v>
      </c>
      <c r="F71" s="117">
        <v>0</v>
      </c>
      <c r="G71" s="117">
        <v>0</v>
      </c>
      <c r="H71" s="117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117">
        <f t="shared" si="2"/>
        <v>0</v>
      </c>
      <c r="E72" s="117">
        <v>0</v>
      </c>
      <c r="F72" s="117">
        <v>0</v>
      </c>
      <c r="G72" s="117">
        <v>0</v>
      </c>
      <c r="H72" s="117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117">
        <f t="shared" si="2"/>
        <v>0</v>
      </c>
      <c r="E73" s="117">
        <v>0</v>
      </c>
      <c r="F73" s="117">
        <v>0</v>
      </c>
      <c r="G73" s="117">
        <v>0</v>
      </c>
      <c r="H73" s="117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117">
        <f t="shared" si="2"/>
        <v>0</v>
      </c>
      <c r="E74" s="117">
        <v>0</v>
      </c>
      <c r="F74" s="117">
        <v>0</v>
      </c>
      <c r="G74" s="117">
        <v>0</v>
      </c>
      <c r="H74" s="117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117">
        <f t="shared" ref="D75:D92" si="3">E75+F75+G75+H75</f>
        <v>0</v>
      </c>
      <c r="E75" s="117">
        <v>0</v>
      </c>
      <c r="F75" s="117">
        <v>0</v>
      </c>
      <c r="G75" s="117">
        <v>0</v>
      </c>
      <c r="H75" s="117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117">
        <f t="shared" si="3"/>
        <v>0</v>
      </c>
      <c r="E76" s="117">
        <v>0</v>
      </c>
      <c r="F76" s="117">
        <v>0</v>
      </c>
      <c r="G76" s="117">
        <v>0</v>
      </c>
      <c r="H76" s="117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117">
        <f t="shared" si="3"/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117">
        <f t="shared" si="3"/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117">
        <f t="shared" si="3"/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117">
        <f t="shared" si="3"/>
        <v>0</v>
      </c>
      <c r="E80" s="117">
        <v>0</v>
      </c>
      <c r="F80" s="117">
        <v>0</v>
      </c>
      <c r="G80" s="117">
        <v>0</v>
      </c>
      <c r="H80" s="117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117">
        <f t="shared" si="3"/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117">
        <f t="shared" si="3"/>
        <v>0</v>
      </c>
      <c r="E82" s="117">
        <v>0</v>
      </c>
      <c r="F82" s="117">
        <v>0</v>
      </c>
      <c r="G82" s="117">
        <v>0</v>
      </c>
      <c r="H82" s="117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117">
        <f t="shared" si="3"/>
        <v>0</v>
      </c>
      <c r="E83" s="117">
        <v>0</v>
      </c>
      <c r="F83" s="117">
        <v>0</v>
      </c>
      <c r="G83" s="117">
        <v>0</v>
      </c>
      <c r="H83" s="117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117">
        <f t="shared" si="3"/>
        <v>369246026</v>
      </c>
      <c r="E84" s="117">
        <v>274541875</v>
      </c>
      <c r="F84" s="117">
        <v>10583</v>
      </c>
      <c r="G84" s="117">
        <v>94693568</v>
      </c>
      <c r="H84" s="117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117">
        <f t="shared" si="3"/>
        <v>78031418</v>
      </c>
      <c r="E85" s="117">
        <v>78031418</v>
      </c>
      <c r="F85" s="117">
        <v>0</v>
      </c>
      <c r="G85" s="117">
        <v>0</v>
      </c>
      <c r="H85" s="117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117">
        <f t="shared" si="3"/>
        <v>705940510</v>
      </c>
      <c r="E86" s="117">
        <v>612087543</v>
      </c>
      <c r="F86" s="117">
        <v>163290</v>
      </c>
      <c r="G86" s="117">
        <v>0</v>
      </c>
      <c r="H86" s="117">
        <v>93689677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117">
        <f t="shared" si="3"/>
        <v>28165736</v>
      </c>
      <c r="E87" s="117">
        <v>28165736</v>
      </c>
      <c r="F87" s="117">
        <v>0</v>
      </c>
      <c r="G87" s="117">
        <v>0</v>
      </c>
      <c r="H87" s="117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117">
        <f t="shared" si="3"/>
        <v>649477600</v>
      </c>
      <c r="E88" s="117">
        <v>474606309</v>
      </c>
      <c r="F88" s="117">
        <v>116054443</v>
      </c>
      <c r="G88" s="117">
        <v>0</v>
      </c>
      <c r="H88" s="117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117">
        <f t="shared" si="3"/>
        <v>457035772</v>
      </c>
      <c r="E89" s="117">
        <v>358602756</v>
      </c>
      <c r="F89" s="117">
        <v>0</v>
      </c>
      <c r="G89" s="117">
        <v>0</v>
      </c>
      <c r="H89" s="117">
        <v>98433016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117">
        <f t="shared" si="3"/>
        <v>949376061</v>
      </c>
      <c r="E90" s="117">
        <v>642109261</v>
      </c>
      <c r="F90" s="117">
        <v>117564</v>
      </c>
      <c r="G90" s="117">
        <v>37488324</v>
      </c>
      <c r="H90" s="117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117">
        <f t="shared" si="3"/>
        <v>337582568</v>
      </c>
      <c r="E91" s="117">
        <v>306040563</v>
      </c>
      <c r="F91" s="117">
        <v>0</v>
      </c>
      <c r="G91" s="117">
        <v>0</v>
      </c>
      <c r="H91" s="117">
        <v>31542005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117">
        <f t="shared" si="3"/>
        <v>0</v>
      </c>
      <c r="E92" s="117">
        <v>0</v>
      </c>
      <c r="F92" s="117">
        <v>0</v>
      </c>
      <c r="G92" s="117">
        <v>0</v>
      </c>
      <c r="H92" s="117">
        <v>0</v>
      </c>
    </row>
    <row r="93" spans="1:8" s="1" customFormat="1" ht="24" x14ac:dyDescent="0.2">
      <c r="A93" s="201">
        <v>83</v>
      </c>
      <c r="B93" s="190" t="s">
        <v>154</v>
      </c>
      <c r="C93" s="17" t="s">
        <v>274</v>
      </c>
      <c r="D93" s="117">
        <f>E93+F93+G93+H93</f>
        <v>566695440</v>
      </c>
      <c r="E93" s="117">
        <v>559272025</v>
      </c>
      <c r="F93" s="117">
        <v>0</v>
      </c>
      <c r="G93" s="117">
        <v>0</v>
      </c>
      <c r="H93" s="117">
        <v>7423415</v>
      </c>
    </row>
    <row r="94" spans="1:8" s="1" customFormat="1" ht="36" x14ac:dyDescent="0.2">
      <c r="A94" s="162"/>
      <c r="B94" s="165"/>
      <c r="C94" s="10" t="s">
        <v>378</v>
      </c>
      <c r="D94" s="117">
        <f t="shared" ref="D94:D155" si="4">E94+F94+G94+H94</f>
        <v>0</v>
      </c>
      <c r="E94" s="117">
        <v>0</v>
      </c>
      <c r="F94" s="117">
        <v>0</v>
      </c>
      <c r="G94" s="117">
        <v>0</v>
      </c>
      <c r="H94" s="117">
        <v>0</v>
      </c>
    </row>
    <row r="95" spans="1:8" s="1" customFormat="1" ht="24" x14ac:dyDescent="0.2">
      <c r="A95" s="162"/>
      <c r="B95" s="165"/>
      <c r="C95" s="10" t="s">
        <v>275</v>
      </c>
      <c r="D95" s="117">
        <f t="shared" si="4"/>
        <v>0</v>
      </c>
      <c r="E95" s="117">
        <v>0</v>
      </c>
      <c r="F95" s="117">
        <v>0</v>
      </c>
      <c r="G95" s="117">
        <v>0</v>
      </c>
      <c r="H95" s="117">
        <v>0</v>
      </c>
    </row>
    <row r="96" spans="1:8" s="1" customFormat="1" ht="36" x14ac:dyDescent="0.2">
      <c r="A96" s="163"/>
      <c r="B96" s="166"/>
      <c r="C96" s="113" t="s">
        <v>379</v>
      </c>
      <c r="D96" s="117">
        <f t="shared" si="4"/>
        <v>566695440</v>
      </c>
      <c r="E96" s="117">
        <v>559272025</v>
      </c>
      <c r="F96" s="117">
        <v>0</v>
      </c>
      <c r="G96" s="117">
        <v>0</v>
      </c>
      <c r="H96" s="117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117">
        <f t="shared" si="4"/>
        <v>0</v>
      </c>
      <c r="E97" s="117">
        <v>0</v>
      </c>
      <c r="F97" s="117">
        <v>0</v>
      </c>
      <c r="G97" s="117">
        <v>0</v>
      </c>
      <c r="H97" s="117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117">
        <f t="shared" si="4"/>
        <v>0</v>
      </c>
      <c r="E98" s="117">
        <v>0</v>
      </c>
      <c r="F98" s="117">
        <v>0</v>
      </c>
      <c r="G98" s="117">
        <v>0</v>
      </c>
      <c r="H98" s="117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117">
        <f t="shared" si="4"/>
        <v>194050646</v>
      </c>
      <c r="E99" s="117">
        <v>194050646</v>
      </c>
      <c r="F99" s="117">
        <v>0</v>
      </c>
      <c r="G99" s="117">
        <v>0</v>
      </c>
      <c r="H99" s="117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117">
        <f t="shared" si="4"/>
        <v>42244185</v>
      </c>
      <c r="E100" s="117">
        <v>42244185</v>
      </c>
      <c r="F100" s="117">
        <v>0</v>
      </c>
      <c r="G100" s="117">
        <v>0</v>
      </c>
      <c r="H100" s="117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117">
        <f t="shared" si="4"/>
        <v>41598871</v>
      </c>
      <c r="E101" s="117">
        <v>41598871</v>
      </c>
      <c r="F101" s="117">
        <v>0</v>
      </c>
      <c r="G101" s="117">
        <v>0</v>
      </c>
      <c r="H101" s="117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117">
        <f t="shared" si="4"/>
        <v>97785284</v>
      </c>
      <c r="E102" s="117">
        <v>97785284</v>
      </c>
      <c r="F102" s="117">
        <v>0</v>
      </c>
      <c r="G102" s="117">
        <v>0</v>
      </c>
      <c r="H102" s="117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117">
        <f t="shared" si="4"/>
        <v>51410034</v>
      </c>
      <c r="E103" s="117">
        <v>51410034</v>
      </c>
      <c r="F103" s="117">
        <v>0</v>
      </c>
      <c r="G103" s="117">
        <v>0</v>
      </c>
      <c r="H103" s="117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117">
        <f t="shared" si="4"/>
        <v>80888099</v>
      </c>
      <c r="E104" s="117">
        <v>80846647</v>
      </c>
      <c r="F104" s="117">
        <v>41452</v>
      </c>
      <c r="G104" s="117">
        <v>0</v>
      </c>
      <c r="H104" s="117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117">
        <f t="shared" si="4"/>
        <v>69977397</v>
      </c>
      <c r="E105" s="117">
        <v>69977397</v>
      </c>
      <c r="F105" s="117">
        <v>0</v>
      </c>
      <c r="G105" s="117">
        <v>0</v>
      </c>
      <c r="H105" s="117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117">
        <f t="shared" si="4"/>
        <v>115615313</v>
      </c>
      <c r="E106" s="117">
        <v>115570528</v>
      </c>
      <c r="F106" s="117">
        <v>44785</v>
      </c>
      <c r="G106" s="117">
        <v>0</v>
      </c>
      <c r="H106" s="117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117">
        <f t="shared" si="4"/>
        <v>33607142</v>
      </c>
      <c r="E107" s="117">
        <v>33607142</v>
      </c>
      <c r="F107" s="117">
        <v>0</v>
      </c>
      <c r="G107" s="117">
        <v>0</v>
      </c>
      <c r="H107" s="117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117">
        <f t="shared" si="4"/>
        <v>50720116</v>
      </c>
      <c r="E108" s="117">
        <v>50720116</v>
      </c>
      <c r="F108" s="117">
        <v>0</v>
      </c>
      <c r="G108" s="117">
        <v>0</v>
      </c>
      <c r="H108" s="117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17">
        <f t="shared" si="4"/>
        <v>103367110</v>
      </c>
      <c r="E109" s="117">
        <v>96284612</v>
      </c>
      <c r="F109" s="117">
        <v>0</v>
      </c>
      <c r="G109" s="117">
        <v>0</v>
      </c>
      <c r="H109" s="117">
        <v>7082498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120">
        <f t="shared" si="4"/>
        <v>215868735</v>
      </c>
      <c r="E110" s="120">
        <v>160910038</v>
      </c>
      <c r="F110" s="120">
        <v>2582308</v>
      </c>
      <c r="G110" s="120">
        <v>0</v>
      </c>
      <c r="H110" s="120">
        <v>52376389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117">
        <f t="shared" si="4"/>
        <v>42108118</v>
      </c>
      <c r="E111" s="117">
        <v>42108118</v>
      </c>
      <c r="F111" s="117">
        <v>0</v>
      </c>
      <c r="G111" s="117">
        <v>0</v>
      </c>
      <c r="H111" s="117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117">
        <f t="shared" si="4"/>
        <v>57766826</v>
      </c>
      <c r="E112" s="117">
        <v>57766826</v>
      </c>
      <c r="F112" s="117">
        <v>0</v>
      </c>
      <c r="G112" s="117">
        <v>0</v>
      </c>
      <c r="H112" s="117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117">
        <f t="shared" si="4"/>
        <v>98531080</v>
      </c>
      <c r="E113" s="117">
        <v>98531080</v>
      </c>
      <c r="F113" s="117">
        <v>0</v>
      </c>
      <c r="G113" s="117">
        <v>0</v>
      </c>
      <c r="H113" s="117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117">
        <f t="shared" si="4"/>
        <v>41800972</v>
      </c>
      <c r="E114" s="117">
        <v>41800972</v>
      </c>
      <c r="F114" s="117">
        <v>0</v>
      </c>
      <c r="G114" s="117">
        <v>0</v>
      </c>
      <c r="H114" s="117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117">
        <f t="shared" si="4"/>
        <v>0</v>
      </c>
      <c r="E115" s="117">
        <v>0</v>
      </c>
      <c r="F115" s="117">
        <v>0</v>
      </c>
      <c r="G115" s="117">
        <v>0</v>
      </c>
      <c r="H115" s="117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117">
        <f t="shared" si="4"/>
        <v>0</v>
      </c>
      <c r="E116" s="117">
        <v>0</v>
      </c>
      <c r="F116" s="117">
        <v>0</v>
      </c>
      <c r="G116" s="117">
        <v>0</v>
      </c>
      <c r="H116" s="117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117">
        <f t="shared" si="4"/>
        <v>0</v>
      </c>
      <c r="E117" s="117">
        <v>0</v>
      </c>
      <c r="F117" s="117">
        <v>0</v>
      </c>
      <c r="G117" s="117">
        <v>0</v>
      </c>
      <c r="H117" s="117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117">
        <f t="shared" si="4"/>
        <v>0</v>
      </c>
      <c r="E118" s="117">
        <v>0</v>
      </c>
      <c r="F118" s="117">
        <v>0</v>
      </c>
      <c r="G118" s="117">
        <v>0</v>
      </c>
      <c r="H118" s="117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117">
        <f t="shared" si="4"/>
        <v>0</v>
      </c>
      <c r="E119" s="117">
        <v>0</v>
      </c>
      <c r="F119" s="117">
        <v>0</v>
      </c>
      <c r="G119" s="117">
        <v>0</v>
      </c>
      <c r="H119" s="117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117">
        <f t="shared" si="4"/>
        <v>0</v>
      </c>
      <c r="E120" s="117">
        <v>0</v>
      </c>
      <c r="F120" s="117">
        <v>0</v>
      </c>
      <c r="G120" s="117">
        <v>0</v>
      </c>
      <c r="H120" s="117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117">
        <f t="shared" si="4"/>
        <v>0</v>
      </c>
      <c r="E121" s="117">
        <v>0</v>
      </c>
      <c r="F121" s="117">
        <v>0</v>
      </c>
      <c r="G121" s="117">
        <v>0</v>
      </c>
      <c r="H121" s="117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117">
        <f t="shared" si="4"/>
        <v>0</v>
      </c>
      <c r="E122" s="117">
        <v>0</v>
      </c>
      <c r="F122" s="117">
        <v>0</v>
      </c>
      <c r="G122" s="117">
        <v>0</v>
      </c>
      <c r="H122" s="117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117">
        <f t="shared" si="4"/>
        <v>0</v>
      </c>
      <c r="E123" s="117">
        <v>0</v>
      </c>
      <c r="F123" s="117">
        <v>0</v>
      </c>
      <c r="G123" s="117">
        <v>0</v>
      </c>
      <c r="H123" s="117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117">
        <f t="shared" si="4"/>
        <v>0</v>
      </c>
      <c r="E124" s="117">
        <v>0</v>
      </c>
      <c r="F124" s="117">
        <v>0</v>
      </c>
      <c r="G124" s="117">
        <v>0</v>
      </c>
      <c r="H124" s="117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117">
        <f t="shared" si="4"/>
        <v>215238475</v>
      </c>
      <c r="E125" s="117">
        <v>9765048</v>
      </c>
      <c r="F125" s="117">
        <v>156049200</v>
      </c>
      <c r="G125" s="117">
        <v>0</v>
      </c>
      <c r="H125" s="117">
        <v>49424227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117">
        <f t="shared" si="4"/>
        <v>0</v>
      </c>
      <c r="E126" s="117">
        <v>0</v>
      </c>
      <c r="F126" s="117">
        <v>0</v>
      </c>
      <c r="G126" s="117">
        <v>0</v>
      </c>
      <c r="H126" s="117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117">
        <f t="shared" si="4"/>
        <v>0</v>
      </c>
      <c r="E127" s="117">
        <v>0</v>
      </c>
      <c r="F127" s="117">
        <v>0</v>
      </c>
      <c r="G127" s="117">
        <v>0</v>
      </c>
      <c r="H127" s="117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117">
        <f t="shared" si="4"/>
        <v>18021816</v>
      </c>
      <c r="E128" s="117">
        <v>18021816</v>
      </c>
      <c r="F128" s="117">
        <v>0</v>
      </c>
      <c r="G128" s="117">
        <v>0</v>
      </c>
      <c r="H128" s="117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117">
        <f t="shared" si="4"/>
        <v>0</v>
      </c>
      <c r="E129" s="117">
        <v>0</v>
      </c>
      <c r="F129" s="117">
        <v>0</v>
      </c>
      <c r="G129" s="117">
        <v>0</v>
      </c>
      <c r="H129" s="117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117">
        <f t="shared" si="4"/>
        <v>0</v>
      </c>
      <c r="E130" s="117">
        <v>0</v>
      </c>
      <c r="F130" s="117">
        <v>0</v>
      </c>
      <c r="G130" s="117">
        <v>0</v>
      </c>
      <c r="H130" s="117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117">
        <f t="shared" si="4"/>
        <v>0</v>
      </c>
      <c r="E131" s="117">
        <v>0</v>
      </c>
      <c r="F131" s="117">
        <v>0</v>
      </c>
      <c r="G131" s="117">
        <v>0</v>
      </c>
      <c r="H131" s="117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117">
        <f t="shared" si="4"/>
        <v>0</v>
      </c>
      <c r="E132" s="117">
        <v>0</v>
      </c>
      <c r="F132" s="117">
        <v>0</v>
      </c>
      <c r="G132" s="117">
        <v>0</v>
      </c>
      <c r="H132" s="117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117">
        <f t="shared" si="4"/>
        <v>0</v>
      </c>
      <c r="E133" s="117">
        <v>0</v>
      </c>
      <c r="F133" s="117">
        <v>0</v>
      </c>
      <c r="G133" s="117">
        <v>0</v>
      </c>
      <c r="H133" s="117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117">
        <f t="shared" si="4"/>
        <v>0</v>
      </c>
      <c r="E134" s="117">
        <v>0</v>
      </c>
      <c r="F134" s="117">
        <v>0</v>
      </c>
      <c r="G134" s="117">
        <v>0</v>
      </c>
      <c r="H134" s="117">
        <v>0</v>
      </c>
    </row>
    <row r="135" spans="1:8" s="1" customFormat="1" ht="24" x14ac:dyDescent="0.2">
      <c r="A135" s="25">
        <v>122</v>
      </c>
      <c r="B135" s="26" t="s">
        <v>211</v>
      </c>
      <c r="C135" s="78" t="s">
        <v>377</v>
      </c>
      <c r="D135" s="117">
        <f t="shared" si="4"/>
        <v>0</v>
      </c>
      <c r="E135" s="117">
        <v>0</v>
      </c>
      <c r="F135" s="117">
        <v>0</v>
      </c>
      <c r="G135" s="117">
        <v>0</v>
      </c>
      <c r="H135" s="117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117">
        <f t="shared" si="4"/>
        <v>2143641190</v>
      </c>
      <c r="E136" s="117">
        <v>1305034215</v>
      </c>
      <c r="F136" s="117">
        <v>227927374</v>
      </c>
      <c r="G136" s="117">
        <v>0</v>
      </c>
      <c r="H136" s="117">
        <v>610679601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116">
        <f t="shared" si="4"/>
        <v>3121527250</v>
      </c>
      <c r="E137" s="116">
        <v>78466302</v>
      </c>
      <c r="F137" s="116">
        <v>2607845061</v>
      </c>
      <c r="G137" s="116">
        <v>0</v>
      </c>
      <c r="H137" s="116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117">
        <f t="shared" si="4"/>
        <v>1262504208</v>
      </c>
      <c r="E138" s="117">
        <v>460578046</v>
      </c>
      <c r="F138" s="117">
        <v>0</v>
      </c>
      <c r="G138" s="117">
        <v>0</v>
      </c>
      <c r="H138" s="117">
        <v>801926162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117">
        <f t="shared" si="4"/>
        <v>1070156033</v>
      </c>
      <c r="E139" s="117">
        <v>704383284</v>
      </c>
      <c r="F139" s="117">
        <v>143252011</v>
      </c>
      <c r="G139" s="117">
        <v>0</v>
      </c>
      <c r="H139" s="117">
        <v>222520738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117">
        <f t="shared" si="4"/>
        <v>317676247</v>
      </c>
      <c r="E140" s="117">
        <v>311797351</v>
      </c>
      <c r="F140" s="117">
        <v>0</v>
      </c>
      <c r="G140" s="117">
        <v>0</v>
      </c>
      <c r="H140" s="117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117">
        <f>E141+F141+G141+H141</f>
        <v>1096571508</v>
      </c>
      <c r="E141" s="117">
        <v>849196889</v>
      </c>
      <c r="F141" s="117">
        <v>0</v>
      </c>
      <c r="G141" s="117">
        <v>0</v>
      </c>
      <c r="H141" s="117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117">
        <f t="shared" si="4"/>
        <v>0</v>
      </c>
      <c r="E142" s="117">
        <v>0</v>
      </c>
      <c r="F142" s="117">
        <v>0</v>
      </c>
      <c r="G142" s="117">
        <v>0</v>
      </c>
      <c r="H142" s="117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117">
        <f t="shared" si="4"/>
        <v>0</v>
      </c>
      <c r="E143" s="117">
        <v>0</v>
      </c>
      <c r="F143" s="117">
        <v>0</v>
      </c>
      <c r="G143" s="117">
        <v>0</v>
      </c>
      <c r="H143" s="117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117">
        <f t="shared" si="4"/>
        <v>290239354</v>
      </c>
      <c r="E144" s="117">
        <v>227231514</v>
      </c>
      <c r="F144" s="117">
        <v>0</v>
      </c>
      <c r="G144" s="117">
        <v>0</v>
      </c>
      <c r="H144" s="117">
        <v>63007840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117">
        <f t="shared" si="4"/>
        <v>1190154734</v>
      </c>
      <c r="E145" s="117">
        <v>929622712</v>
      </c>
      <c r="F145" s="117">
        <v>1263154</v>
      </c>
      <c r="G145" s="117">
        <v>0</v>
      </c>
      <c r="H145" s="117">
        <v>259268868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117">
        <f t="shared" si="4"/>
        <v>1004350718</v>
      </c>
      <c r="E146" s="117">
        <v>757320709</v>
      </c>
      <c r="F146" s="117">
        <v>5712017</v>
      </c>
      <c r="G146" s="117">
        <v>0</v>
      </c>
      <c r="H146" s="117">
        <v>241317992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116">
        <f t="shared" si="4"/>
        <v>886501384</v>
      </c>
      <c r="E147" s="116">
        <v>457692312</v>
      </c>
      <c r="F147" s="116">
        <v>0</v>
      </c>
      <c r="G147" s="116">
        <v>428809072</v>
      </c>
      <c r="H147" s="116">
        <v>0</v>
      </c>
    </row>
    <row r="148" spans="1:72" x14ac:dyDescent="0.2">
      <c r="A148" s="25">
        <v>135</v>
      </c>
      <c r="B148" s="12" t="s">
        <v>228</v>
      </c>
      <c r="C148" s="10" t="s">
        <v>229</v>
      </c>
      <c r="D148" s="116">
        <f t="shared" si="4"/>
        <v>0</v>
      </c>
      <c r="E148" s="116">
        <v>0</v>
      </c>
      <c r="F148" s="116">
        <v>0</v>
      </c>
      <c r="G148" s="116">
        <v>0</v>
      </c>
      <c r="H148" s="116">
        <v>0</v>
      </c>
    </row>
    <row r="149" spans="1:72" ht="12.75" x14ac:dyDescent="0.2">
      <c r="A149" s="25">
        <v>136</v>
      </c>
      <c r="B149" s="20" t="s">
        <v>230</v>
      </c>
      <c r="C149" s="13" t="s">
        <v>231</v>
      </c>
      <c r="D149" s="116">
        <f t="shared" si="4"/>
        <v>0</v>
      </c>
      <c r="E149" s="116">
        <v>0</v>
      </c>
      <c r="F149" s="116">
        <v>0</v>
      </c>
      <c r="G149" s="116">
        <v>0</v>
      </c>
      <c r="H149" s="116">
        <v>0</v>
      </c>
    </row>
    <row r="150" spans="1:72" ht="12.75" x14ac:dyDescent="0.2">
      <c r="A150" s="25">
        <v>137</v>
      </c>
      <c r="B150" s="56" t="s">
        <v>278</v>
      </c>
      <c r="C150" s="57" t="s">
        <v>279</v>
      </c>
      <c r="D150" s="116">
        <f t="shared" si="4"/>
        <v>0</v>
      </c>
      <c r="E150" s="116">
        <v>0</v>
      </c>
      <c r="F150" s="116">
        <v>0</v>
      </c>
      <c r="G150" s="116">
        <v>0</v>
      </c>
      <c r="H150" s="116">
        <v>0</v>
      </c>
    </row>
    <row r="151" spans="1:72" ht="12.75" x14ac:dyDescent="0.2">
      <c r="A151" s="25">
        <v>138</v>
      </c>
      <c r="B151" s="58" t="s">
        <v>280</v>
      </c>
      <c r="C151" s="59" t="s">
        <v>281</v>
      </c>
      <c r="D151" s="116">
        <f t="shared" si="4"/>
        <v>0</v>
      </c>
      <c r="E151" s="116">
        <v>0</v>
      </c>
      <c r="F151" s="116">
        <v>0</v>
      </c>
      <c r="G151" s="116">
        <v>0</v>
      </c>
      <c r="H151" s="116">
        <v>0</v>
      </c>
    </row>
    <row r="152" spans="1:72" ht="12.75" x14ac:dyDescent="0.2">
      <c r="A152" s="25">
        <v>139</v>
      </c>
      <c r="B152" s="126" t="s">
        <v>282</v>
      </c>
      <c r="C152" s="127" t="s">
        <v>283</v>
      </c>
      <c r="D152" s="116">
        <f t="shared" si="4"/>
        <v>0</v>
      </c>
      <c r="E152" s="116">
        <v>0</v>
      </c>
      <c r="F152" s="116">
        <v>0</v>
      </c>
      <c r="G152" s="116">
        <v>0</v>
      </c>
      <c r="H152" s="116">
        <v>0</v>
      </c>
    </row>
    <row r="153" spans="1:72" x14ac:dyDescent="0.2">
      <c r="A153" s="25">
        <v>140</v>
      </c>
      <c r="B153" s="25" t="s">
        <v>288</v>
      </c>
      <c r="C153" s="62" t="s">
        <v>289</v>
      </c>
      <c r="D153" s="116">
        <f t="shared" si="4"/>
        <v>0</v>
      </c>
      <c r="E153" s="116">
        <v>0</v>
      </c>
      <c r="F153" s="116">
        <v>0</v>
      </c>
      <c r="G153" s="116">
        <v>0</v>
      </c>
      <c r="H153" s="116">
        <v>0</v>
      </c>
    </row>
    <row r="154" spans="1:72" x14ac:dyDescent="0.2">
      <c r="A154" s="25">
        <v>141</v>
      </c>
      <c r="B154" s="119" t="s">
        <v>395</v>
      </c>
      <c r="C154" s="62" t="s">
        <v>394</v>
      </c>
      <c r="D154" s="116">
        <f t="shared" si="4"/>
        <v>0</v>
      </c>
      <c r="E154" s="116">
        <v>0</v>
      </c>
      <c r="F154" s="116">
        <v>0</v>
      </c>
      <c r="G154" s="116">
        <v>0</v>
      </c>
      <c r="H154" s="116">
        <v>0</v>
      </c>
    </row>
    <row r="155" spans="1:72" x14ac:dyDescent="0.2">
      <c r="A155" s="25">
        <v>142</v>
      </c>
      <c r="B155" s="122" t="s">
        <v>407</v>
      </c>
      <c r="C155" s="62" t="s">
        <v>406</v>
      </c>
      <c r="D155" s="116">
        <f t="shared" si="4"/>
        <v>0</v>
      </c>
      <c r="E155" s="116">
        <v>0</v>
      </c>
      <c r="F155" s="116">
        <v>0</v>
      </c>
      <c r="G155" s="116">
        <v>0</v>
      </c>
      <c r="H155" s="116">
        <v>0</v>
      </c>
    </row>
    <row r="156" spans="1:72" ht="12.75" x14ac:dyDescent="0.2">
      <c r="C156" s="157"/>
      <c r="D156" s="158"/>
    </row>
    <row r="157" spans="1:72" s="4" customFormat="1" x14ac:dyDescent="0.2">
      <c r="A157" s="6"/>
      <c r="B157" s="6"/>
      <c r="C157" s="7"/>
      <c r="D157" s="73"/>
      <c r="E157" s="73"/>
      <c r="F157" s="73"/>
      <c r="G157" s="73"/>
      <c r="H157" s="73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</row>
    <row r="158" spans="1:72" s="4" customFormat="1" x14ac:dyDescent="0.2">
      <c r="A158" s="6"/>
      <c r="B158" s="6"/>
      <c r="C158" s="7"/>
      <c r="D158" s="73"/>
      <c r="E158" s="73"/>
      <c r="F158" s="73"/>
      <c r="G158" s="73"/>
      <c r="H158" s="73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  <row r="159" spans="1:72" s="4" customFormat="1" x14ac:dyDescent="0.2">
      <c r="A159" s="6"/>
      <c r="B159" s="6"/>
      <c r="C159" s="7"/>
      <c r="D159" s="73"/>
      <c r="E159" s="73"/>
      <c r="F159" s="73"/>
      <c r="G159" s="73"/>
      <c r="H159" s="73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</row>
    <row r="161" spans="1:72" s="4" customFormat="1" x14ac:dyDescent="0.2">
      <c r="A161" s="6"/>
      <c r="B161" s="6"/>
      <c r="C161" s="7"/>
      <c r="D161" s="73"/>
      <c r="E161" s="73"/>
      <c r="F161" s="73"/>
      <c r="G161" s="73"/>
      <c r="H161" s="73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</row>
    <row r="162" spans="1:72" s="4" customFormat="1" x14ac:dyDescent="0.2">
      <c r="A162" s="6"/>
      <c r="B162" s="6"/>
      <c r="C162" s="7"/>
      <c r="D162" s="73"/>
      <c r="E162" s="73"/>
      <c r="F162" s="73"/>
      <c r="G162" s="73"/>
      <c r="H162" s="73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6"/>
  <sheetViews>
    <sheetView zoomScale="98" zoomScaleNormal="98" workbookViewId="0">
      <pane xSplit="3" ySplit="11" topLeftCell="D152" activePane="bottomRight" state="frozen"/>
      <selection pane="topRight" activeCell="D1" sqref="D1"/>
      <selection pane="bottomLeft" activeCell="A14" sqref="A14"/>
      <selection pane="bottomRight" activeCell="H26" sqref="H26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43.5703125" style="55" customWidth="1"/>
    <col min="4" max="4" width="12.28515625" style="33" customWidth="1"/>
    <col min="5" max="5" width="12.42578125" style="33" customWidth="1"/>
    <col min="6" max="6" width="13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3" width="12.42578125" style="33" customWidth="1"/>
    <col min="14" max="14" width="15" style="33" customWidth="1"/>
    <col min="15" max="16384" width="9.140625" style="30"/>
  </cols>
  <sheetData>
    <row r="1" spans="1:14" ht="35.25" customHeight="1" x14ac:dyDescent="0.2">
      <c r="A1" s="207" t="s">
        <v>401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2.75" customHeight="1" x14ac:dyDescent="0.2">
      <c r="C2" s="32"/>
      <c r="N2" s="33" t="s">
        <v>308</v>
      </c>
    </row>
    <row r="3" spans="1:14" s="34" customFormat="1" ht="20.25" customHeight="1" x14ac:dyDescent="0.2">
      <c r="A3" s="208" t="s">
        <v>46</v>
      </c>
      <c r="B3" s="208" t="s">
        <v>59</v>
      </c>
      <c r="C3" s="208" t="s">
        <v>47</v>
      </c>
      <c r="D3" s="216" t="s">
        <v>309</v>
      </c>
      <c r="E3" s="216"/>
      <c r="F3" s="216"/>
      <c r="G3" s="216"/>
      <c r="H3" s="216"/>
      <c r="I3" s="216"/>
      <c r="J3" s="216"/>
      <c r="K3" s="216"/>
      <c r="L3" s="216"/>
      <c r="M3" s="216"/>
      <c r="N3" s="209" t="s">
        <v>310</v>
      </c>
    </row>
    <row r="4" spans="1:14" s="34" customFormat="1" ht="17.25" customHeight="1" x14ac:dyDescent="0.2">
      <c r="A4" s="208"/>
      <c r="B4" s="208"/>
      <c r="C4" s="208"/>
      <c r="D4" s="211" t="s">
        <v>291</v>
      </c>
      <c r="E4" s="216" t="s">
        <v>304</v>
      </c>
      <c r="F4" s="216"/>
      <c r="G4" s="216"/>
      <c r="H4" s="216"/>
      <c r="I4" s="216"/>
      <c r="J4" s="216"/>
      <c r="K4" s="216"/>
      <c r="L4" s="216"/>
      <c r="M4" s="216"/>
      <c r="N4" s="210"/>
    </row>
    <row r="5" spans="1:14" s="34" customFormat="1" ht="24.75" customHeight="1" x14ac:dyDescent="0.2">
      <c r="A5" s="208"/>
      <c r="B5" s="208"/>
      <c r="C5" s="208"/>
      <c r="D5" s="212"/>
      <c r="E5" s="213" t="s">
        <v>311</v>
      </c>
      <c r="F5" s="213"/>
      <c r="G5" s="211"/>
      <c r="H5" s="211"/>
      <c r="I5" s="211"/>
      <c r="J5" s="216" t="s">
        <v>312</v>
      </c>
      <c r="K5" s="216"/>
      <c r="L5" s="216"/>
      <c r="M5" s="216"/>
      <c r="N5" s="210"/>
    </row>
    <row r="6" spans="1:14" s="34" customFormat="1" ht="24.75" customHeight="1" x14ac:dyDescent="0.2">
      <c r="A6" s="208"/>
      <c r="B6" s="208"/>
      <c r="C6" s="208"/>
      <c r="D6" s="212"/>
      <c r="E6" s="209" t="s">
        <v>313</v>
      </c>
      <c r="F6" s="209" t="s">
        <v>314</v>
      </c>
      <c r="G6" s="224" t="s">
        <v>304</v>
      </c>
      <c r="H6" s="225"/>
      <c r="I6" s="226"/>
      <c r="J6" s="210" t="s">
        <v>255</v>
      </c>
      <c r="K6" s="216" t="s">
        <v>304</v>
      </c>
      <c r="L6" s="216"/>
      <c r="M6" s="216"/>
      <c r="N6" s="210"/>
    </row>
    <row r="7" spans="1:14" ht="49.5" customHeight="1" x14ac:dyDescent="0.2">
      <c r="A7" s="208"/>
      <c r="B7" s="208"/>
      <c r="C7" s="208"/>
      <c r="D7" s="212"/>
      <c r="E7" s="210"/>
      <c r="F7" s="210"/>
      <c r="G7" s="209" t="s">
        <v>315</v>
      </c>
      <c r="H7" s="35" t="s">
        <v>316</v>
      </c>
      <c r="I7" s="211" t="s">
        <v>317</v>
      </c>
      <c r="J7" s="210"/>
      <c r="K7" s="211" t="s">
        <v>318</v>
      </c>
      <c r="L7" s="214" t="s">
        <v>392</v>
      </c>
      <c r="M7" s="217" t="s">
        <v>393</v>
      </c>
      <c r="N7" s="210"/>
    </row>
    <row r="8" spans="1:14" ht="60.75" customHeight="1" x14ac:dyDescent="0.2">
      <c r="A8" s="208"/>
      <c r="B8" s="208"/>
      <c r="C8" s="208"/>
      <c r="D8" s="212"/>
      <c r="E8" s="211"/>
      <c r="F8" s="211"/>
      <c r="G8" s="211"/>
      <c r="H8" s="36" t="s">
        <v>319</v>
      </c>
      <c r="I8" s="212"/>
      <c r="J8" s="211"/>
      <c r="K8" s="212"/>
      <c r="L8" s="215"/>
      <c r="M8" s="215"/>
      <c r="N8" s="211"/>
    </row>
    <row r="9" spans="1:14" ht="21" customHeight="1" x14ac:dyDescent="0.2">
      <c r="A9" s="227" t="s">
        <v>255</v>
      </c>
      <c r="B9" s="227"/>
      <c r="C9" s="227"/>
      <c r="D9" s="65">
        <f>D10+D11</f>
        <v>8500318606</v>
      </c>
      <c r="E9" s="65">
        <f t="shared" ref="E9:N9" si="0">E10+E11</f>
        <v>2371553580</v>
      </c>
      <c r="F9" s="65">
        <f t="shared" si="0"/>
        <v>3616664472</v>
      </c>
      <c r="G9" s="65">
        <f t="shared" si="0"/>
        <v>3006400427</v>
      </c>
      <c r="H9" s="65">
        <f t="shared" si="0"/>
        <v>165134343</v>
      </c>
      <c r="I9" s="65">
        <f t="shared" si="0"/>
        <v>445129702</v>
      </c>
      <c r="J9" s="65">
        <f t="shared" si="0"/>
        <v>2512100554</v>
      </c>
      <c r="K9" s="65">
        <f t="shared" si="0"/>
        <v>963715396</v>
      </c>
      <c r="L9" s="65">
        <f t="shared" si="0"/>
        <v>1485836197</v>
      </c>
      <c r="M9" s="65">
        <f t="shared" si="0"/>
        <v>62548961</v>
      </c>
      <c r="N9" s="65">
        <f t="shared" si="0"/>
        <v>1445232997</v>
      </c>
    </row>
    <row r="10" spans="1:14" ht="17.25" customHeight="1" x14ac:dyDescent="0.2">
      <c r="A10" s="228" t="s">
        <v>56</v>
      </c>
      <c r="B10" s="229"/>
      <c r="C10" s="230"/>
      <c r="D10" s="106">
        <v>146097450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146097450</v>
      </c>
      <c r="K10" s="106">
        <v>29204401</v>
      </c>
      <c r="L10" s="106">
        <v>116881679</v>
      </c>
      <c r="M10" s="105">
        <v>11370</v>
      </c>
      <c r="N10" s="38">
        <v>1111894</v>
      </c>
    </row>
    <row r="11" spans="1:14" ht="15.75" customHeight="1" x14ac:dyDescent="0.2">
      <c r="A11" s="231" t="s">
        <v>247</v>
      </c>
      <c r="B11" s="232"/>
      <c r="C11" s="233"/>
      <c r="D11" s="65">
        <f>E11+F11+J11</f>
        <v>8354221156</v>
      </c>
      <c r="E11" s="65">
        <f>SUM(E12:E155)-E94</f>
        <v>2371553580</v>
      </c>
      <c r="F11" s="65">
        <f t="shared" ref="F11:N11" si="1">SUM(F12:F155)-F94</f>
        <v>3616664472</v>
      </c>
      <c r="G11" s="65">
        <f t="shared" si="1"/>
        <v>3006400427</v>
      </c>
      <c r="H11" s="65">
        <f t="shared" si="1"/>
        <v>165134343</v>
      </c>
      <c r="I11" s="65">
        <f t="shared" si="1"/>
        <v>445129702</v>
      </c>
      <c r="J11" s="65">
        <f t="shared" si="1"/>
        <v>2366003104</v>
      </c>
      <c r="K11" s="65">
        <f t="shared" si="1"/>
        <v>934510995</v>
      </c>
      <c r="L11" s="65">
        <f t="shared" si="1"/>
        <v>1368954518</v>
      </c>
      <c r="M11" s="65">
        <f t="shared" si="1"/>
        <v>62537591</v>
      </c>
      <c r="N11" s="65">
        <f t="shared" si="1"/>
        <v>1444121103</v>
      </c>
    </row>
    <row r="12" spans="1:14" ht="12" customHeight="1" x14ac:dyDescent="0.2">
      <c r="A12" s="39">
        <v>1</v>
      </c>
      <c r="B12" s="40" t="s">
        <v>60</v>
      </c>
      <c r="C12" s="41" t="s">
        <v>44</v>
      </c>
      <c r="D12" s="106">
        <f>E12+F12+J12</f>
        <v>38920167</v>
      </c>
      <c r="E12" s="106">
        <v>11909732</v>
      </c>
      <c r="F12" s="106">
        <f>G12+H12+I12</f>
        <v>19033200</v>
      </c>
      <c r="G12" s="106">
        <v>14166467</v>
      </c>
      <c r="H12" s="106">
        <v>1637682</v>
      </c>
      <c r="I12" s="106">
        <v>3229051</v>
      </c>
      <c r="J12" s="106">
        <f>K12+L12+M12</f>
        <v>7977235</v>
      </c>
      <c r="K12" s="106">
        <v>4466673</v>
      </c>
      <c r="L12" s="106">
        <v>3506627</v>
      </c>
      <c r="M12" s="106">
        <v>3935</v>
      </c>
      <c r="N12" s="37">
        <v>12567435</v>
      </c>
    </row>
    <row r="13" spans="1:14" ht="12" customHeight="1" x14ac:dyDescent="0.2">
      <c r="A13" s="39">
        <v>2</v>
      </c>
      <c r="B13" s="42" t="s">
        <v>61</v>
      </c>
      <c r="C13" s="41" t="s">
        <v>232</v>
      </c>
      <c r="D13" s="106">
        <f t="shared" ref="D13:D76" si="2">E13+F13+J13</f>
        <v>34985508</v>
      </c>
      <c r="E13" s="106">
        <v>10919849</v>
      </c>
      <c r="F13" s="106">
        <f t="shared" ref="F13:F76" si="3">G13+H13+I13</f>
        <v>17339675</v>
      </c>
      <c r="G13" s="106">
        <v>15211336</v>
      </c>
      <c r="H13" s="106">
        <v>0</v>
      </c>
      <c r="I13" s="106">
        <v>2128339</v>
      </c>
      <c r="J13" s="106">
        <f t="shared" ref="J13:J76" si="4">K13+L13+M13</f>
        <v>6725984</v>
      </c>
      <c r="K13" s="106">
        <v>4536914</v>
      </c>
      <c r="L13" s="130">
        <v>1623814</v>
      </c>
      <c r="M13" s="130">
        <v>565256</v>
      </c>
      <c r="N13" s="43">
        <v>7901942</v>
      </c>
    </row>
    <row r="14" spans="1:14" ht="12" customHeight="1" x14ac:dyDescent="0.2">
      <c r="A14" s="39">
        <v>3</v>
      </c>
      <c r="B14" s="44" t="s">
        <v>62</v>
      </c>
      <c r="C14" s="45" t="s">
        <v>5</v>
      </c>
      <c r="D14" s="106">
        <f t="shared" si="2"/>
        <v>115272752</v>
      </c>
      <c r="E14" s="106">
        <v>34326026</v>
      </c>
      <c r="F14" s="106">
        <f t="shared" si="3"/>
        <v>51342853</v>
      </c>
      <c r="G14" s="106">
        <v>45281125</v>
      </c>
      <c r="H14" s="106">
        <v>0</v>
      </c>
      <c r="I14" s="106">
        <v>6061728</v>
      </c>
      <c r="J14" s="106">
        <f t="shared" si="4"/>
        <v>29603873</v>
      </c>
      <c r="K14" s="106">
        <v>13846932</v>
      </c>
      <c r="L14" s="130">
        <v>14662342</v>
      </c>
      <c r="M14" s="130">
        <v>1094599</v>
      </c>
      <c r="N14" s="43">
        <v>21003862</v>
      </c>
    </row>
    <row r="15" spans="1:14" ht="12" customHeight="1" x14ac:dyDescent="0.2">
      <c r="A15" s="39">
        <v>4</v>
      </c>
      <c r="B15" s="40" t="s">
        <v>63</v>
      </c>
      <c r="C15" s="41" t="s">
        <v>233</v>
      </c>
      <c r="D15" s="106">
        <f t="shared" si="2"/>
        <v>36081862</v>
      </c>
      <c r="E15" s="106">
        <v>10765619</v>
      </c>
      <c r="F15" s="106">
        <f t="shared" si="3"/>
        <v>18467574</v>
      </c>
      <c r="G15" s="106">
        <v>16229689</v>
      </c>
      <c r="H15" s="106">
        <v>0</v>
      </c>
      <c r="I15" s="106">
        <v>2237885</v>
      </c>
      <c r="J15" s="106">
        <f t="shared" si="4"/>
        <v>6848669</v>
      </c>
      <c r="K15" s="106">
        <v>4839581</v>
      </c>
      <c r="L15" s="130">
        <v>2003185</v>
      </c>
      <c r="M15" s="130">
        <v>5903</v>
      </c>
      <c r="N15" s="43">
        <v>7122719</v>
      </c>
    </row>
    <row r="16" spans="1:14" ht="12" customHeight="1" x14ac:dyDescent="0.2">
      <c r="A16" s="39">
        <v>5</v>
      </c>
      <c r="B16" s="40" t="s">
        <v>64</v>
      </c>
      <c r="C16" s="41" t="s">
        <v>8</v>
      </c>
      <c r="D16" s="106">
        <f t="shared" si="2"/>
        <v>43160708</v>
      </c>
      <c r="E16" s="106">
        <v>13991214</v>
      </c>
      <c r="F16" s="106">
        <f t="shared" si="3"/>
        <v>18585605</v>
      </c>
      <c r="G16" s="106">
        <v>16964997</v>
      </c>
      <c r="H16" s="106">
        <v>0</v>
      </c>
      <c r="I16" s="106">
        <v>1620608</v>
      </c>
      <c r="J16" s="106">
        <f t="shared" si="4"/>
        <v>10583889</v>
      </c>
      <c r="K16" s="106">
        <v>5387038</v>
      </c>
      <c r="L16" s="130">
        <v>5194883</v>
      </c>
      <c r="M16" s="130">
        <v>1968</v>
      </c>
      <c r="N16" s="43">
        <v>8014465</v>
      </c>
    </row>
    <row r="17" spans="1:14" ht="12" customHeight="1" x14ac:dyDescent="0.2">
      <c r="A17" s="39">
        <v>6</v>
      </c>
      <c r="B17" s="44" t="s">
        <v>65</v>
      </c>
      <c r="C17" s="45" t="s">
        <v>66</v>
      </c>
      <c r="D17" s="106">
        <f t="shared" si="2"/>
        <v>286610518</v>
      </c>
      <c r="E17" s="106">
        <v>83602196</v>
      </c>
      <c r="F17" s="106">
        <f t="shared" si="3"/>
        <v>125968414</v>
      </c>
      <c r="G17" s="106">
        <v>114869076</v>
      </c>
      <c r="H17" s="106">
        <v>0</v>
      </c>
      <c r="I17" s="106">
        <v>11099338</v>
      </c>
      <c r="J17" s="106">
        <f t="shared" si="4"/>
        <v>77039908</v>
      </c>
      <c r="K17" s="106">
        <v>35637730</v>
      </c>
      <c r="L17" s="130">
        <v>38159003</v>
      </c>
      <c r="M17" s="130">
        <v>3243175</v>
      </c>
      <c r="N17" s="43">
        <v>65910464</v>
      </c>
    </row>
    <row r="18" spans="1:14" ht="12" customHeight="1" x14ac:dyDescent="0.2">
      <c r="A18" s="39">
        <v>7</v>
      </c>
      <c r="B18" s="46" t="s">
        <v>67</v>
      </c>
      <c r="C18" s="47" t="s">
        <v>234</v>
      </c>
      <c r="D18" s="106">
        <f t="shared" si="2"/>
        <v>117789012</v>
      </c>
      <c r="E18" s="106">
        <v>33073466</v>
      </c>
      <c r="F18" s="106">
        <f t="shared" si="3"/>
        <v>51218146</v>
      </c>
      <c r="G18" s="106">
        <v>43570615</v>
      </c>
      <c r="H18" s="106">
        <v>0</v>
      </c>
      <c r="I18" s="106">
        <v>7647531</v>
      </c>
      <c r="J18" s="106">
        <f t="shared" si="4"/>
        <v>33497400</v>
      </c>
      <c r="K18" s="106">
        <v>13947555</v>
      </c>
      <c r="L18" s="130">
        <v>18140876</v>
      </c>
      <c r="M18" s="130">
        <v>1408969</v>
      </c>
      <c r="N18" s="43">
        <v>21856225</v>
      </c>
    </row>
    <row r="19" spans="1:14" ht="12" customHeight="1" x14ac:dyDescent="0.2">
      <c r="A19" s="39">
        <v>8</v>
      </c>
      <c r="B19" s="44" t="s">
        <v>68</v>
      </c>
      <c r="C19" s="45" t="s">
        <v>17</v>
      </c>
      <c r="D19" s="106">
        <f t="shared" si="2"/>
        <v>47100588</v>
      </c>
      <c r="E19" s="106">
        <v>13893730</v>
      </c>
      <c r="F19" s="106">
        <f t="shared" si="3"/>
        <v>20700389</v>
      </c>
      <c r="G19" s="106">
        <v>18777964</v>
      </c>
      <c r="H19" s="106">
        <v>0</v>
      </c>
      <c r="I19" s="106">
        <v>1922425</v>
      </c>
      <c r="J19" s="106">
        <f t="shared" si="4"/>
        <v>12506469</v>
      </c>
      <c r="K19" s="106">
        <v>5665921</v>
      </c>
      <c r="L19" s="130">
        <v>6838580</v>
      </c>
      <c r="M19" s="130">
        <v>1968</v>
      </c>
      <c r="N19" s="43">
        <v>8758525</v>
      </c>
    </row>
    <row r="20" spans="1:14" ht="12" customHeight="1" x14ac:dyDescent="0.2">
      <c r="A20" s="39">
        <v>9</v>
      </c>
      <c r="B20" s="44" t="s">
        <v>69</v>
      </c>
      <c r="C20" s="45" t="s">
        <v>6</v>
      </c>
      <c r="D20" s="106">
        <f t="shared" si="2"/>
        <v>41277605</v>
      </c>
      <c r="E20" s="106">
        <v>13174045</v>
      </c>
      <c r="F20" s="106">
        <f t="shared" si="3"/>
        <v>18938034</v>
      </c>
      <c r="G20" s="106">
        <v>15831365</v>
      </c>
      <c r="H20" s="106">
        <v>0</v>
      </c>
      <c r="I20" s="106">
        <v>3106669</v>
      </c>
      <c r="J20" s="106">
        <f t="shared" si="4"/>
        <v>9165526</v>
      </c>
      <c r="K20" s="106">
        <v>5039251</v>
      </c>
      <c r="L20" s="130">
        <v>4120372</v>
      </c>
      <c r="M20" s="130">
        <v>5903</v>
      </c>
      <c r="N20" s="43">
        <v>10376046</v>
      </c>
    </row>
    <row r="21" spans="1:14" ht="12" customHeight="1" x14ac:dyDescent="0.2">
      <c r="A21" s="39">
        <v>10</v>
      </c>
      <c r="B21" s="44" t="s">
        <v>70</v>
      </c>
      <c r="C21" s="45" t="s">
        <v>18</v>
      </c>
      <c r="D21" s="106">
        <f t="shared" si="2"/>
        <v>49340643</v>
      </c>
      <c r="E21" s="106">
        <v>14335894</v>
      </c>
      <c r="F21" s="106">
        <f t="shared" si="3"/>
        <v>23107149</v>
      </c>
      <c r="G21" s="106">
        <v>20841014</v>
      </c>
      <c r="H21" s="106">
        <v>0</v>
      </c>
      <c r="I21" s="106">
        <v>2266135</v>
      </c>
      <c r="J21" s="106">
        <f t="shared" si="4"/>
        <v>11897600</v>
      </c>
      <c r="K21" s="106">
        <v>6626314</v>
      </c>
      <c r="L21" s="130">
        <v>5265383</v>
      </c>
      <c r="M21" s="130">
        <v>5903</v>
      </c>
      <c r="N21" s="43">
        <v>12674332</v>
      </c>
    </row>
    <row r="22" spans="1:14" ht="12" customHeight="1" x14ac:dyDescent="0.2">
      <c r="A22" s="39">
        <v>11</v>
      </c>
      <c r="B22" s="44" t="s">
        <v>71</v>
      </c>
      <c r="C22" s="45" t="s">
        <v>7</v>
      </c>
      <c r="D22" s="106">
        <f t="shared" si="2"/>
        <v>43109550</v>
      </c>
      <c r="E22" s="106">
        <v>15026364</v>
      </c>
      <c r="F22" s="106">
        <f t="shared" si="3"/>
        <v>18226003</v>
      </c>
      <c r="G22" s="106">
        <v>16447869</v>
      </c>
      <c r="H22" s="106">
        <v>0</v>
      </c>
      <c r="I22" s="106">
        <v>1778134</v>
      </c>
      <c r="J22" s="106">
        <f t="shared" si="4"/>
        <v>9857183</v>
      </c>
      <c r="K22" s="106">
        <v>5122923</v>
      </c>
      <c r="L22" s="130">
        <v>4730325</v>
      </c>
      <c r="M22" s="130">
        <v>3935</v>
      </c>
      <c r="N22" s="43">
        <v>12153912</v>
      </c>
    </row>
    <row r="23" spans="1:14" ht="12" customHeight="1" x14ac:dyDescent="0.2">
      <c r="A23" s="39">
        <v>12</v>
      </c>
      <c r="B23" s="44" t="s">
        <v>72</v>
      </c>
      <c r="C23" s="45" t="s">
        <v>19</v>
      </c>
      <c r="D23" s="106">
        <f t="shared" si="2"/>
        <v>77256313</v>
      </c>
      <c r="E23" s="106">
        <v>25388442</v>
      </c>
      <c r="F23" s="106">
        <f t="shared" si="3"/>
        <v>37666218</v>
      </c>
      <c r="G23" s="106">
        <v>32891788</v>
      </c>
      <c r="H23" s="106">
        <v>0</v>
      </c>
      <c r="I23" s="106">
        <v>4774430</v>
      </c>
      <c r="J23" s="106">
        <f t="shared" si="4"/>
        <v>14201653</v>
      </c>
      <c r="K23" s="106">
        <v>10325187</v>
      </c>
      <c r="L23" s="130">
        <v>2889216</v>
      </c>
      <c r="M23" s="130">
        <v>987250</v>
      </c>
      <c r="N23" s="43">
        <v>20632535</v>
      </c>
    </row>
    <row r="24" spans="1:14" ht="12" customHeight="1" x14ac:dyDescent="0.2">
      <c r="A24" s="39">
        <v>13</v>
      </c>
      <c r="B24" s="44" t="s">
        <v>256</v>
      </c>
      <c r="C24" s="41" t="s">
        <v>257</v>
      </c>
      <c r="D24" s="106">
        <f t="shared" si="2"/>
        <v>0</v>
      </c>
      <c r="E24" s="106">
        <v>0</v>
      </c>
      <c r="F24" s="106">
        <f t="shared" si="3"/>
        <v>0</v>
      </c>
      <c r="G24" s="106">
        <v>0</v>
      </c>
      <c r="H24" s="106">
        <v>0</v>
      </c>
      <c r="I24" s="106">
        <v>0</v>
      </c>
      <c r="J24" s="106">
        <f t="shared" si="4"/>
        <v>0</v>
      </c>
      <c r="K24" s="106">
        <v>0</v>
      </c>
      <c r="L24" s="130">
        <v>0</v>
      </c>
      <c r="M24" s="130">
        <v>0</v>
      </c>
      <c r="N24" s="43">
        <v>0</v>
      </c>
    </row>
    <row r="25" spans="1:14" ht="12" customHeight="1" x14ac:dyDescent="0.2">
      <c r="A25" s="39">
        <v>14</v>
      </c>
      <c r="B25" s="40" t="s">
        <v>73</v>
      </c>
      <c r="C25" s="45" t="s">
        <v>74</v>
      </c>
      <c r="D25" s="106">
        <f t="shared" si="2"/>
        <v>0</v>
      </c>
      <c r="E25" s="106">
        <v>0</v>
      </c>
      <c r="F25" s="106">
        <f t="shared" si="3"/>
        <v>0</v>
      </c>
      <c r="G25" s="106">
        <v>0</v>
      </c>
      <c r="H25" s="106">
        <v>0</v>
      </c>
      <c r="I25" s="106">
        <v>0</v>
      </c>
      <c r="J25" s="106">
        <f t="shared" si="4"/>
        <v>0</v>
      </c>
      <c r="K25" s="106">
        <v>0</v>
      </c>
      <c r="L25" s="130">
        <v>0</v>
      </c>
      <c r="M25" s="130">
        <v>0</v>
      </c>
      <c r="N25" s="43">
        <v>0</v>
      </c>
    </row>
    <row r="26" spans="1:14" ht="12" customHeight="1" x14ac:dyDescent="0.2">
      <c r="A26" s="39">
        <v>15</v>
      </c>
      <c r="B26" s="44" t="s">
        <v>75</v>
      </c>
      <c r="C26" s="45" t="s">
        <v>22</v>
      </c>
      <c r="D26" s="106">
        <f t="shared" si="2"/>
        <v>51904361</v>
      </c>
      <c r="E26" s="106">
        <v>20353087</v>
      </c>
      <c r="F26" s="106">
        <f t="shared" si="3"/>
        <v>22645143</v>
      </c>
      <c r="G26" s="106">
        <v>20857441</v>
      </c>
      <c r="H26" s="106">
        <v>0</v>
      </c>
      <c r="I26" s="106">
        <v>1787702</v>
      </c>
      <c r="J26" s="106">
        <f t="shared" si="4"/>
        <v>8906131</v>
      </c>
      <c r="K26" s="106">
        <v>6816051</v>
      </c>
      <c r="L26" s="130">
        <v>1817660</v>
      </c>
      <c r="M26" s="130">
        <v>272420</v>
      </c>
      <c r="N26" s="43">
        <v>8941375</v>
      </c>
    </row>
    <row r="27" spans="1:14" ht="12" customHeight="1" x14ac:dyDescent="0.2">
      <c r="A27" s="39">
        <v>16</v>
      </c>
      <c r="B27" s="44" t="s">
        <v>76</v>
      </c>
      <c r="C27" s="45" t="s">
        <v>10</v>
      </c>
      <c r="D27" s="106">
        <f t="shared" si="2"/>
        <v>84369829</v>
      </c>
      <c r="E27" s="106">
        <v>28807819</v>
      </c>
      <c r="F27" s="106">
        <f t="shared" si="3"/>
        <v>32412521</v>
      </c>
      <c r="G27" s="106">
        <v>29633898</v>
      </c>
      <c r="H27" s="106">
        <v>0</v>
      </c>
      <c r="I27" s="106">
        <v>2778623</v>
      </c>
      <c r="J27" s="106">
        <f t="shared" si="4"/>
        <v>23149489</v>
      </c>
      <c r="K27" s="106">
        <v>9792250</v>
      </c>
      <c r="L27" s="130">
        <v>13343466</v>
      </c>
      <c r="M27" s="130">
        <v>13773</v>
      </c>
      <c r="N27" s="43">
        <v>9066557</v>
      </c>
    </row>
    <row r="28" spans="1:14" ht="12" customHeight="1" x14ac:dyDescent="0.2">
      <c r="A28" s="39">
        <v>17</v>
      </c>
      <c r="B28" s="44" t="s">
        <v>77</v>
      </c>
      <c r="C28" s="45" t="s">
        <v>235</v>
      </c>
      <c r="D28" s="106">
        <f t="shared" si="2"/>
        <v>102647551</v>
      </c>
      <c r="E28" s="106">
        <v>36366136</v>
      </c>
      <c r="F28" s="106">
        <f t="shared" si="3"/>
        <v>43080030</v>
      </c>
      <c r="G28" s="106">
        <v>38405713</v>
      </c>
      <c r="H28" s="106">
        <v>0</v>
      </c>
      <c r="I28" s="106">
        <v>4674317</v>
      </c>
      <c r="J28" s="106">
        <f t="shared" si="4"/>
        <v>23201385</v>
      </c>
      <c r="K28" s="106">
        <v>12943841</v>
      </c>
      <c r="L28" s="130">
        <v>10241804</v>
      </c>
      <c r="M28" s="130">
        <v>15740</v>
      </c>
      <c r="N28" s="43">
        <v>10720648</v>
      </c>
    </row>
    <row r="29" spans="1:14" ht="12" customHeight="1" x14ac:dyDescent="0.2">
      <c r="A29" s="39">
        <v>18</v>
      </c>
      <c r="B29" s="44" t="s">
        <v>78</v>
      </c>
      <c r="C29" s="45" t="s">
        <v>9</v>
      </c>
      <c r="D29" s="106">
        <f t="shared" si="2"/>
        <v>209061740</v>
      </c>
      <c r="E29" s="106">
        <v>58033983</v>
      </c>
      <c r="F29" s="106">
        <f t="shared" si="3"/>
        <v>99949006</v>
      </c>
      <c r="G29" s="106">
        <v>77157393</v>
      </c>
      <c r="H29" s="106">
        <v>11814091</v>
      </c>
      <c r="I29" s="106">
        <v>10977522</v>
      </c>
      <c r="J29" s="106">
        <f t="shared" si="4"/>
        <v>51078751</v>
      </c>
      <c r="K29" s="106">
        <v>22795191</v>
      </c>
      <c r="L29" s="130">
        <v>26985893</v>
      </c>
      <c r="M29" s="130">
        <v>1297667</v>
      </c>
      <c r="N29" s="43">
        <v>18320184</v>
      </c>
    </row>
    <row r="30" spans="1:14" ht="12" customHeight="1" x14ac:dyDescent="0.2">
      <c r="A30" s="39">
        <v>19</v>
      </c>
      <c r="B30" s="40" t="s">
        <v>79</v>
      </c>
      <c r="C30" s="41" t="s">
        <v>11</v>
      </c>
      <c r="D30" s="106">
        <f t="shared" si="2"/>
        <v>32901183</v>
      </c>
      <c r="E30" s="106">
        <v>12757541</v>
      </c>
      <c r="F30" s="106">
        <f t="shared" si="3"/>
        <v>13572228</v>
      </c>
      <c r="G30" s="106">
        <v>11633174</v>
      </c>
      <c r="H30" s="106">
        <v>0</v>
      </c>
      <c r="I30" s="106">
        <v>1939054</v>
      </c>
      <c r="J30" s="106">
        <f t="shared" si="4"/>
        <v>6571414</v>
      </c>
      <c r="K30" s="106">
        <v>4175062</v>
      </c>
      <c r="L30" s="130">
        <v>2394384</v>
      </c>
      <c r="M30" s="130">
        <v>1968</v>
      </c>
      <c r="N30" s="43">
        <v>4696437</v>
      </c>
    </row>
    <row r="31" spans="1:14" ht="12" customHeight="1" x14ac:dyDescent="0.2">
      <c r="A31" s="39">
        <v>20</v>
      </c>
      <c r="B31" s="40" t="s">
        <v>80</v>
      </c>
      <c r="C31" s="41" t="s">
        <v>236</v>
      </c>
      <c r="D31" s="106">
        <f t="shared" si="2"/>
        <v>24678049</v>
      </c>
      <c r="E31" s="106">
        <v>8434015</v>
      </c>
      <c r="F31" s="106">
        <f t="shared" si="3"/>
        <v>12045620</v>
      </c>
      <c r="G31" s="106">
        <v>10888045</v>
      </c>
      <c r="H31" s="106">
        <v>0</v>
      </c>
      <c r="I31" s="106">
        <v>1157575</v>
      </c>
      <c r="J31" s="106">
        <f t="shared" si="4"/>
        <v>4198414</v>
      </c>
      <c r="K31" s="106">
        <v>3150725</v>
      </c>
      <c r="L31" s="130">
        <v>1045721</v>
      </c>
      <c r="M31" s="130">
        <v>1968</v>
      </c>
      <c r="N31" s="43">
        <v>6399757</v>
      </c>
    </row>
    <row r="32" spans="1:14" ht="12" customHeight="1" x14ac:dyDescent="0.2">
      <c r="A32" s="39">
        <v>21</v>
      </c>
      <c r="B32" s="40" t="s">
        <v>81</v>
      </c>
      <c r="C32" s="41" t="s">
        <v>82</v>
      </c>
      <c r="D32" s="106">
        <f t="shared" si="2"/>
        <v>131246884</v>
      </c>
      <c r="E32" s="106">
        <v>43624429</v>
      </c>
      <c r="F32" s="106">
        <f t="shared" si="3"/>
        <v>57262264</v>
      </c>
      <c r="G32" s="106">
        <v>51245476</v>
      </c>
      <c r="H32" s="106">
        <v>0</v>
      </c>
      <c r="I32" s="106">
        <v>6016788</v>
      </c>
      <c r="J32" s="106">
        <f t="shared" si="4"/>
        <v>30360191</v>
      </c>
      <c r="K32" s="106">
        <v>16713776</v>
      </c>
      <c r="L32" s="130">
        <v>12057018</v>
      </c>
      <c r="M32" s="130">
        <v>1589397</v>
      </c>
      <c r="N32" s="43">
        <v>24755104</v>
      </c>
    </row>
    <row r="33" spans="1:14" ht="12" customHeight="1" x14ac:dyDescent="0.2">
      <c r="A33" s="39">
        <v>22</v>
      </c>
      <c r="B33" s="40" t="s">
        <v>83</v>
      </c>
      <c r="C33" s="41" t="s">
        <v>40</v>
      </c>
      <c r="D33" s="106">
        <f t="shared" si="2"/>
        <v>121366309</v>
      </c>
      <c r="E33" s="106">
        <v>37176206</v>
      </c>
      <c r="F33" s="106">
        <f t="shared" si="3"/>
        <v>50046480</v>
      </c>
      <c r="G33" s="106">
        <v>43024863</v>
      </c>
      <c r="H33" s="106">
        <v>0</v>
      </c>
      <c r="I33" s="106">
        <v>7021617</v>
      </c>
      <c r="J33" s="106">
        <f t="shared" si="4"/>
        <v>34143623</v>
      </c>
      <c r="K33" s="106">
        <v>13419976</v>
      </c>
      <c r="L33" s="130">
        <v>19542207</v>
      </c>
      <c r="M33" s="130">
        <v>1181440</v>
      </c>
      <c r="N33" s="43">
        <v>24898571</v>
      </c>
    </row>
    <row r="34" spans="1:14" ht="12" customHeight="1" x14ac:dyDescent="0.2">
      <c r="A34" s="39">
        <v>23</v>
      </c>
      <c r="B34" s="44" t="s">
        <v>84</v>
      </c>
      <c r="C34" s="45" t="s">
        <v>85</v>
      </c>
      <c r="D34" s="106">
        <f t="shared" si="2"/>
        <v>49432166</v>
      </c>
      <c r="E34" s="106">
        <v>13340045</v>
      </c>
      <c r="F34" s="106">
        <f t="shared" si="3"/>
        <v>21415182</v>
      </c>
      <c r="G34" s="106">
        <v>19240429</v>
      </c>
      <c r="H34" s="106">
        <v>0</v>
      </c>
      <c r="I34" s="106">
        <v>2174753</v>
      </c>
      <c r="J34" s="106">
        <f t="shared" si="4"/>
        <v>14676939</v>
      </c>
      <c r="K34" s="106">
        <v>6101994</v>
      </c>
      <c r="L34" s="130">
        <v>8564181</v>
      </c>
      <c r="M34" s="130">
        <v>10764</v>
      </c>
      <c r="N34" s="43">
        <v>5365708</v>
      </c>
    </row>
    <row r="35" spans="1:14" ht="12" customHeight="1" x14ac:dyDescent="0.2">
      <c r="A35" s="39">
        <v>24</v>
      </c>
      <c r="B35" s="44" t="s">
        <v>86</v>
      </c>
      <c r="C35" s="45" t="s">
        <v>87</v>
      </c>
      <c r="D35" s="106">
        <f t="shared" si="2"/>
        <v>0</v>
      </c>
      <c r="E35" s="106">
        <v>0</v>
      </c>
      <c r="F35" s="106">
        <f t="shared" si="3"/>
        <v>0</v>
      </c>
      <c r="G35" s="106">
        <v>0</v>
      </c>
      <c r="H35" s="106">
        <v>0</v>
      </c>
      <c r="I35" s="106">
        <v>0</v>
      </c>
      <c r="J35" s="106">
        <f t="shared" si="4"/>
        <v>0</v>
      </c>
      <c r="K35" s="106">
        <v>0</v>
      </c>
      <c r="L35" s="130">
        <v>0</v>
      </c>
      <c r="M35" s="130">
        <v>0</v>
      </c>
      <c r="N35" s="43">
        <v>0</v>
      </c>
    </row>
    <row r="36" spans="1:14" ht="12" customHeight="1" x14ac:dyDescent="0.2">
      <c r="A36" s="39">
        <v>25</v>
      </c>
      <c r="B36" s="44" t="s">
        <v>88</v>
      </c>
      <c r="C36" s="45" t="s">
        <v>89</v>
      </c>
      <c r="D36" s="106">
        <f t="shared" si="2"/>
        <v>0</v>
      </c>
      <c r="E36" s="106">
        <v>0</v>
      </c>
      <c r="F36" s="106">
        <f t="shared" si="3"/>
        <v>0</v>
      </c>
      <c r="G36" s="106">
        <v>0</v>
      </c>
      <c r="H36" s="106">
        <v>0</v>
      </c>
      <c r="I36" s="106">
        <v>0</v>
      </c>
      <c r="J36" s="106">
        <f t="shared" si="4"/>
        <v>0</v>
      </c>
      <c r="K36" s="106">
        <v>0</v>
      </c>
      <c r="L36" s="130">
        <v>0</v>
      </c>
      <c r="M36" s="130">
        <v>0</v>
      </c>
      <c r="N36" s="43">
        <v>0</v>
      </c>
    </row>
    <row r="37" spans="1:14" ht="12" customHeight="1" x14ac:dyDescent="0.2">
      <c r="A37" s="39">
        <v>26</v>
      </c>
      <c r="B37" s="40" t="s">
        <v>90</v>
      </c>
      <c r="C37" s="47" t="s">
        <v>91</v>
      </c>
      <c r="D37" s="106">
        <f t="shared" si="2"/>
        <v>368673424</v>
      </c>
      <c r="E37" s="106">
        <v>57011509</v>
      </c>
      <c r="F37" s="106">
        <f t="shared" si="3"/>
        <v>214620087</v>
      </c>
      <c r="G37" s="106">
        <v>175398497</v>
      </c>
      <c r="H37" s="106">
        <v>17609332</v>
      </c>
      <c r="I37" s="106">
        <v>21612258</v>
      </c>
      <c r="J37" s="106">
        <f t="shared" si="4"/>
        <v>97041828</v>
      </c>
      <c r="K37" s="106">
        <v>46373179</v>
      </c>
      <c r="L37" s="130">
        <v>45603670</v>
      </c>
      <c r="M37" s="130">
        <v>5064979</v>
      </c>
      <c r="N37" s="43">
        <v>66550155</v>
      </c>
    </row>
    <row r="38" spans="1:14" ht="12" customHeight="1" x14ac:dyDescent="0.2">
      <c r="A38" s="39">
        <v>27</v>
      </c>
      <c r="B38" s="44" t="s">
        <v>92</v>
      </c>
      <c r="C38" s="45" t="s">
        <v>93</v>
      </c>
      <c r="D38" s="106">
        <f t="shared" si="2"/>
        <v>103283082</v>
      </c>
      <c r="E38" s="106">
        <v>21055994</v>
      </c>
      <c r="F38" s="106">
        <f t="shared" si="3"/>
        <v>61105472</v>
      </c>
      <c r="G38" s="106">
        <v>37861075</v>
      </c>
      <c r="H38" s="106">
        <v>19634470</v>
      </c>
      <c r="I38" s="106">
        <v>3609927</v>
      </c>
      <c r="J38" s="106">
        <f t="shared" si="4"/>
        <v>21121616</v>
      </c>
      <c r="K38" s="106">
        <v>12458631</v>
      </c>
      <c r="L38" s="130">
        <v>8662985</v>
      </c>
      <c r="M38" s="130">
        <v>0</v>
      </c>
      <c r="N38" s="43">
        <v>11427016</v>
      </c>
    </row>
    <row r="39" spans="1:14" ht="12" customHeight="1" x14ac:dyDescent="0.2">
      <c r="A39" s="39">
        <v>28</v>
      </c>
      <c r="B39" s="44" t="s">
        <v>94</v>
      </c>
      <c r="C39" s="45" t="s">
        <v>95</v>
      </c>
      <c r="D39" s="106">
        <f t="shared" si="2"/>
        <v>125028256</v>
      </c>
      <c r="E39" s="106">
        <v>105311970</v>
      </c>
      <c r="F39" s="106">
        <f t="shared" si="3"/>
        <v>1981801</v>
      </c>
      <c r="G39" s="106">
        <v>1981801</v>
      </c>
      <c r="H39" s="106">
        <v>0</v>
      </c>
      <c r="I39" s="106">
        <v>0</v>
      </c>
      <c r="J39" s="106">
        <f t="shared" si="4"/>
        <v>17734485</v>
      </c>
      <c r="K39" s="106">
        <v>9333464</v>
      </c>
      <c r="L39" s="130">
        <v>8336094</v>
      </c>
      <c r="M39" s="130">
        <v>64927</v>
      </c>
      <c r="N39" s="43">
        <v>0</v>
      </c>
    </row>
    <row r="40" spans="1:14" ht="12" customHeight="1" x14ac:dyDescent="0.2">
      <c r="A40" s="39">
        <v>29</v>
      </c>
      <c r="B40" s="42" t="s">
        <v>96</v>
      </c>
      <c r="C40" s="47" t="s">
        <v>97</v>
      </c>
      <c r="D40" s="106">
        <f t="shared" si="2"/>
        <v>8303555</v>
      </c>
      <c r="E40" s="106">
        <v>0</v>
      </c>
      <c r="F40" s="106">
        <f t="shared" si="3"/>
        <v>0</v>
      </c>
      <c r="G40" s="106">
        <v>0</v>
      </c>
      <c r="H40" s="106">
        <v>0</v>
      </c>
      <c r="I40" s="106">
        <v>0</v>
      </c>
      <c r="J40" s="106">
        <f t="shared" si="4"/>
        <v>8303555</v>
      </c>
      <c r="K40" s="106">
        <v>0</v>
      </c>
      <c r="L40" s="130">
        <v>8303555</v>
      </c>
      <c r="M40" s="130">
        <v>0</v>
      </c>
      <c r="N40" s="43">
        <v>0</v>
      </c>
    </row>
    <row r="41" spans="1:14" ht="12" customHeight="1" x14ac:dyDescent="0.2">
      <c r="A41" s="39">
        <v>30</v>
      </c>
      <c r="B41" s="40" t="s">
        <v>98</v>
      </c>
      <c r="C41" s="41" t="s">
        <v>23</v>
      </c>
      <c r="D41" s="106">
        <f t="shared" si="2"/>
        <v>0</v>
      </c>
      <c r="E41" s="106">
        <v>0</v>
      </c>
      <c r="F41" s="106">
        <f t="shared" si="3"/>
        <v>0</v>
      </c>
      <c r="G41" s="106">
        <v>0</v>
      </c>
      <c r="H41" s="106">
        <v>0</v>
      </c>
      <c r="I41" s="106">
        <v>0</v>
      </c>
      <c r="J41" s="106">
        <f t="shared" si="4"/>
        <v>0</v>
      </c>
      <c r="K41" s="106">
        <v>0</v>
      </c>
      <c r="L41" s="130">
        <v>0</v>
      </c>
      <c r="M41" s="130">
        <v>0</v>
      </c>
      <c r="N41" s="43">
        <v>0</v>
      </c>
    </row>
    <row r="42" spans="1:14" ht="12" customHeight="1" x14ac:dyDescent="0.2">
      <c r="A42" s="39">
        <v>31</v>
      </c>
      <c r="B42" s="44" t="s">
        <v>99</v>
      </c>
      <c r="C42" s="45" t="s">
        <v>57</v>
      </c>
      <c r="D42" s="106">
        <f t="shared" si="2"/>
        <v>12520503</v>
      </c>
      <c r="E42" s="106">
        <v>594780</v>
      </c>
      <c r="F42" s="106">
        <f t="shared" si="3"/>
        <v>9545155</v>
      </c>
      <c r="G42" s="106">
        <v>8285922</v>
      </c>
      <c r="H42" s="106">
        <v>0</v>
      </c>
      <c r="I42" s="106">
        <v>1259233</v>
      </c>
      <c r="J42" s="106">
        <f t="shared" si="4"/>
        <v>2380568</v>
      </c>
      <c r="K42" s="106">
        <v>1942594</v>
      </c>
      <c r="L42" s="130">
        <v>437974</v>
      </c>
      <c r="M42" s="130">
        <v>0</v>
      </c>
      <c r="N42" s="43">
        <v>219420</v>
      </c>
    </row>
    <row r="43" spans="1:14" ht="12" customHeight="1" x14ac:dyDescent="0.2">
      <c r="A43" s="39">
        <v>32</v>
      </c>
      <c r="B43" s="42" t="s">
        <v>100</v>
      </c>
      <c r="C43" s="41" t="s">
        <v>41</v>
      </c>
      <c r="D43" s="106">
        <f t="shared" si="2"/>
        <v>165468932</v>
      </c>
      <c r="E43" s="106">
        <v>47003456</v>
      </c>
      <c r="F43" s="106">
        <f t="shared" si="3"/>
        <v>71568922</v>
      </c>
      <c r="G43" s="106">
        <v>64821224</v>
      </c>
      <c r="H43" s="106">
        <v>0</v>
      </c>
      <c r="I43" s="106">
        <v>6747698</v>
      </c>
      <c r="J43" s="106">
        <f t="shared" si="4"/>
        <v>46896554</v>
      </c>
      <c r="K43" s="106">
        <v>18613021</v>
      </c>
      <c r="L43" s="130">
        <v>27194828</v>
      </c>
      <c r="M43" s="130">
        <v>1088705</v>
      </c>
      <c r="N43" s="43">
        <v>25604654</v>
      </c>
    </row>
    <row r="44" spans="1:14" ht="12" customHeight="1" x14ac:dyDescent="0.2">
      <c r="A44" s="39">
        <v>33</v>
      </c>
      <c r="B44" s="46" t="s">
        <v>101</v>
      </c>
      <c r="C44" s="47" t="s">
        <v>39</v>
      </c>
      <c r="D44" s="106">
        <f t="shared" si="2"/>
        <v>244127905</v>
      </c>
      <c r="E44" s="106">
        <v>76517318</v>
      </c>
      <c r="F44" s="106">
        <f t="shared" si="3"/>
        <v>104532675</v>
      </c>
      <c r="G44" s="106">
        <v>91342109</v>
      </c>
      <c r="H44" s="106">
        <v>0</v>
      </c>
      <c r="I44" s="106">
        <v>13190566</v>
      </c>
      <c r="J44" s="106">
        <f t="shared" si="4"/>
        <v>63077912</v>
      </c>
      <c r="K44" s="106">
        <v>27764491</v>
      </c>
      <c r="L44" s="130">
        <v>33116327</v>
      </c>
      <c r="M44" s="130">
        <v>2197094</v>
      </c>
      <c r="N44" s="43">
        <v>36712101</v>
      </c>
    </row>
    <row r="45" spans="1:14" ht="12" customHeight="1" x14ac:dyDescent="0.2">
      <c r="A45" s="39">
        <v>34</v>
      </c>
      <c r="B45" s="42" t="s">
        <v>102</v>
      </c>
      <c r="C45" s="41" t="s">
        <v>16</v>
      </c>
      <c r="D45" s="106">
        <f t="shared" si="2"/>
        <v>45885279</v>
      </c>
      <c r="E45" s="106">
        <v>15759985</v>
      </c>
      <c r="F45" s="106">
        <f t="shared" si="3"/>
        <v>20322037</v>
      </c>
      <c r="G45" s="106">
        <v>17630887</v>
      </c>
      <c r="H45" s="106">
        <v>0</v>
      </c>
      <c r="I45" s="106">
        <v>2691150</v>
      </c>
      <c r="J45" s="106">
        <f t="shared" si="4"/>
        <v>9803257</v>
      </c>
      <c r="K45" s="106">
        <v>5789323</v>
      </c>
      <c r="L45" s="130">
        <v>4009999</v>
      </c>
      <c r="M45" s="130">
        <v>3935</v>
      </c>
      <c r="N45" s="43">
        <v>6014365</v>
      </c>
    </row>
    <row r="46" spans="1:14" ht="12" customHeight="1" x14ac:dyDescent="0.2">
      <c r="A46" s="39">
        <v>35</v>
      </c>
      <c r="B46" s="44" t="s">
        <v>103</v>
      </c>
      <c r="C46" s="45" t="s">
        <v>21</v>
      </c>
      <c r="D46" s="106">
        <f t="shared" si="2"/>
        <v>155816071</v>
      </c>
      <c r="E46" s="106">
        <v>48974240</v>
      </c>
      <c r="F46" s="106">
        <f t="shared" si="3"/>
        <v>68178294</v>
      </c>
      <c r="G46" s="106">
        <v>62119969</v>
      </c>
      <c r="H46" s="106">
        <v>0</v>
      </c>
      <c r="I46" s="106">
        <v>6058325</v>
      </c>
      <c r="J46" s="106">
        <f t="shared" si="4"/>
        <v>38663537</v>
      </c>
      <c r="K46" s="106">
        <v>18966230</v>
      </c>
      <c r="L46" s="130">
        <v>18351062</v>
      </c>
      <c r="M46" s="130">
        <v>1346245</v>
      </c>
      <c r="N46" s="43">
        <v>22783135</v>
      </c>
    </row>
    <row r="47" spans="1:14" ht="12" customHeight="1" x14ac:dyDescent="0.2">
      <c r="A47" s="39">
        <v>36</v>
      </c>
      <c r="B47" s="42" t="s">
        <v>104</v>
      </c>
      <c r="C47" s="41" t="s">
        <v>25</v>
      </c>
      <c r="D47" s="106">
        <f t="shared" si="2"/>
        <v>60125903</v>
      </c>
      <c r="E47" s="106">
        <v>20950056</v>
      </c>
      <c r="F47" s="106">
        <f t="shared" si="3"/>
        <v>26770120</v>
      </c>
      <c r="G47" s="106">
        <v>23346886</v>
      </c>
      <c r="H47" s="106">
        <v>0</v>
      </c>
      <c r="I47" s="106">
        <v>3423234</v>
      </c>
      <c r="J47" s="106">
        <f t="shared" si="4"/>
        <v>12405727</v>
      </c>
      <c r="K47" s="106">
        <v>7640440</v>
      </c>
      <c r="L47" s="130">
        <v>3423682</v>
      </c>
      <c r="M47" s="130">
        <v>1341605</v>
      </c>
      <c r="N47" s="43">
        <v>9495552</v>
      </c>
    </row>
    <row r="48" spans="1:14" ht="12" customHeight="1" x14ac:dyDescent="0.2">
      <c r="A48" s="39">
        <v>37</v>
      </c>
      <c r="B48" s="40" t="s">
        <v>105</v>
      </c>
      <c r="C48" s="41" t="s">
        <v>237</v>
      </c>
      <c r="D48" s="106">
        <f t="shared" si="2"/>
        <v>146372349</v>
      </c>
      <c r="E48" s="106">
        <v>46947001</v>
      </c>
      <c r="F48" s="106">
        <f t="shared" si="3"/>
        <v>68835700</v>
      </c>
      <c r="G48" s="106">
        <v>62096581</v>
      </c>
      <c r="H48" s="106">
        <v>0</v>
      </c>
      <c r="I48" s="106">
        <v>6739119</v>
      </c>
      <c r="J48" s="106">
        <f t="shared" si="4"/>
        <v>30589648</v>
      </c>
      <c r="K48" s="106">
        <v>18143942</v>
      </c>
      <c r="L48" s="130">
        <v>10903869</v>
      </c>
      <c r="M48" s="130">
        <v>1541837</v>
      </c>
      <c r="N48" s="43">
        <v>43155460</v>
      </c>
    </row>
    <row r="49" spans="1:14" ht="12" customHeight="1" x14ac:dyDescent="0.2">
      <c r="A49" s="39">
        <v>38</v>
      </c>
      <c r="B49" s="48" t="s">
        <v>106</v>
      </c>
      <c r="C49" s="49" t="s">
        <v>238</v>
      </c>
      <c r="D49" s="106">
        <f t="shared" si="2"/>
        <v>51495958</v>
      </c>
      <c r="E49" s="106">
        <v>17499988</v>
      </c>
      <c r="F49" s="106">
        <f t="shared" si="3"/>
        <v>23127915</v>
      </c>
      <c r="G49" s="106">
        <v>21156929</v>
      </c>
      <c r="H49" s="106">
        <v>0</v>
      </c>
      <c r="I49" s="106">
        <v>1970986</v>
      </c>
      <c r="J49" s="106">
        <f t="shared" si="4"/>
        <v>10868055</v>
      </c>
      <c r="K49" s="106">
        <v>6797775</v>
      </c>
      <c r="L49" s="130">
        <v>3492711</v>
      </c>
      <c r="M49" s="130">
        <v>577569</v>
      </c>
      <c r="N49" s="43">
        <v>9693874</v>
      </c>
    </row>
    <row r="50" spans="1:14" ht="12" customHeight="1" x14ac:dyDescent="0.2">
      <c r="A50" s="39">
        <v>39</v>
      </c>
      <c r="B50" s="40" t="s">
        <v>107</v>
      </c>
      <c r="C50" s="41" t="s">
        <v>239</v>
      </c>
      <c r="D50" s="106">
        <f t="shared" si="2"/>
        <v>31712616</v>
      </c>
      <c r="E50" s="106">
        <v>9433936</v>
      </c>
      <c r="F50" s="106">
        <f t="shared" si="3"/>
        <v>15855649</v>
      </c>
      <c r="G50" s="106">
        <v>14447944</v>
      </c>
      <c r="H50" s="106">
        <v>0</v>
      </c>
      <c r="I50" s="106">
        <v>1407705</v>
      </c>
      <c r="J50" s="106">
        <f t="shared" si="4"/>
        <v>6423031</v>
      </c>
      <c r="K50" s="106">
        <v>4358453</v>
      </c>
      <c r="L50" s="130">
        <v>2062610</v>
      </c>
      <c r="M50" s="130">
        <v>1968</v>
      </c>
      <c r="N50" s="43">
        <v>9951271</v>
      </c>
    </row>
    <row r="51" spans="1:14" ht="12" customHeight="1" x14ac:dyDescent="0.2">
      <c r="A51" s="39">
        <v>40</v>
      </c>
      <c r="B51" s="46" t="s">
        <v>108</v>
      </c>
      <c r="C51" s="47" t="s">
        <v>24</v>
      </c>
      <c r="D51" s="106">
        <f t="shared" si="2"/>
        <v>52952964</v>
      </c>
      <c r="E51" s="106">
        <v>16211848</v>
      </c>
      <c r="F51" s="106">
        <f t="shared" si="3"/>
        <v>26700460</v>
      </c>
      <c r="G51" s="106">
        <v>24344233</v>
      </c>
      <c r="H51" s="106">
        <v>0</v>
      </c>
      <c r="I51" s="106">
        <v>2356227</v>
      </c>
      <c r="J51" s="106">
        <f t="shared" si="4"/>
        <v>10040656</v>
      </c>
      <c r="K51" s="106">
        <v>7503207</v>
      </c>
      <c r="L51" s="130">
        <v>2533514</v>
      </c>
      <c r="M51" s="130">
        <v>3935</v>
      </c>
      <c r="N51" s="43">
        <v>15684328</v>
      </c>
    </row>
    <row r="52" spans="1:14" ht="12" customHeight="1" x14ac:dyDescent="0.2">
      <c r="A52" s="39">
        <v>41</v>
      </c>
      <c r="B52" s="44" t="s">
        <v>109</v>
      </c>
      <c r="C52" s="45" t="s">
        <v>20</v>
      </c>
      <c r="D52" s="106">
        <f t="shared" si="2"/>
        <v>24950231</v>
      </c>
      <c r="E52" s="106">
        <v>6471912</v>
      </c>
      <c r="F52" s="106">
        <f t="shared" si="3"/>
        <v>13052364</v>
      </c>
      <c r="G52" s="106">
        <v>11707135</v>
      </c>
      <c r="H52" s="106">
        <v>0</v>
      </c>
      <c r="I52" s="106">
        <v>1345229</v>
      </c>
      <c r="J52" s="106">
        <f t="shared" si="4"/>
        <v>5425955</v>
      </c>
      <c r="K52" s="106">
        <v>3436543</v>
      </c>
      <c r="L52" s="130">
        <v>1987444</v>
      </c>
      <c r="M52" s="130">
        <v>1968</v>
      </c>
      <c r="N52" s="43">
        <v>6720448</v>
      </c>
    </row>
    <row r="53" spans="1:14" ht="12" customHeight="1" x14ac:dyDescent="0.2">
      <c r="A53" s="39">
        <v>42</v>
      </c>
      <c r="B53" s="42" t="s">
        <v>110</v>
      </c>
      <c r="C53" s="41" t="s">
        <v>111</v>
      </c>
      <c r="D53" s="106">
        <f t="shared" si="2"/>
        <v>27191800</v>
      </c>
      <c r="E53" s="106">
        <v>1152525</v>
      </c>
      <c r="F53" s="106">
        <f t="shared" si="3"/>
        <v>21477374</v>
      </c>
      <c r="G53" s="106">
        <v>16074043</v>
      </c>
      <c r="H53" s="106">
        <v>0</v>
      </c>
      <c r="I53" s="106">
        <v>5403331</v>
      </c>
      <c r="J53" s="106">
        <f t="shared" si="4"/>
        <v>4561901</v>
      </c>
      <c r="K53" s="106">
        <v>3881156</v>
      </c>
      <c r="L53" s="130">
        <v>680745</v>
      </c>
      <c r="M53" s="130">
        <v>0</v>
      </c>
      <c r="N53" s="43">
        <v>1941025</v>
      </c>
    </row>
    <row r="54" spans="1:14" ht="12" customHeight="1" x14ac:dyDescent="0.2">
      <c r="A54" s="39">
        <v>43</v>
      </c>
      <c r="B54" s="44" t="s">
        <v>112</v>
      </c>
      <c r="C54" s="45" t="s">
        <v>113</v>
      </c>
      <c r="D54" s="106">
        <f t="shared" si="2"/>
        <v>230521295</v>
      </c>
      <c r="E54" s="106">
        <v>63592939</v>
      </c>
      <c r="F54" s="106">
        <f t="shared" si="3"/>
        <v>105955013</v>
      </c>
      <c r="G54" s="106">
        <v>78686455</v>
      </c>
      <c r="H54" s="106">
        <v>16730257</v>
      </c>
      <c r="I54" s="106">
        <v>10538301</v>
      </c>
      <c r="J54" s="106">
        <f t="shared" si="4"/>
        <v>60973343</v>
      </c>
      <c r="K54" s="106">
        <v>23996101</v>
      </c>
      <c r="L54" s="130">
        <v>36486015</v>
      </c>
      <c r="M54" s="130">
        <v>491227</v>
      </c>
      <c r="N54" s="43">
        <v>42969797</v>
      </c>
    </row>
    <row r="55" spans="1:14" ht="12" customHeight="1" x14ac:dyDescent="0.2">
      <c r="A55" s="39">
        <v>44</v>
      </c>
      <c r="B55" s="40" t="s">
        <v>114</v>
      </c>
      <c r="C55" s="41" t="s">
        <v>244</v>
      </c>
      <c r="D55" s="106">
        <f t="shared" si="2"/>
        <v>44370354</v>
      </c>
      <c r="E55" s="106">
        <v>13453904</v>
      </c>
      <c r="F55" s="106">
        <f t="shared" si="3"/>
        <v>22767690</v>
      </c>
      <c r="G55" s="106">
        <v>20464854</v>
      </c>
      <c r="H55" s="106">
        <v>0</v>
      </c>
      <c r="I55" s="106">
        <v>2302836</v>
      </c>
      <c r="J55" s="106">
        <f t="shared" si="4"/>
        <v>8148760</v>
      </c>
      <c r="K55" s="106">
        <v>6164239</v>
      </c>
      <c r="L55" s="130">
        <v>1976651</v>
      </c>
      <c r="M55" s="130">
        <v>7870</v>
      </c>
      <c r="N55" s="43">
        <v>10786755</v>
      </c>
    </row>
    <row r="56" spans="1:14" ht="12" customHeight="1" x14ac:dyDescent="0.2">
      <c r="A56" s="39">
        <v>45</v>
      </c>
      <c r="B56" s="40" t="s">
        <v>115</v>
      </c>
      <c r="C56" s="41" t="s">
        <v>2</v>
      </c>
      <c r="D56" s="106">
        <f t="shared" si="2"/>
        <v>158354327</v>
      </c>
      <c r="E56" s="106">
        <v>47291819</v>
      </c>
      <c r="F56" s="106">
        <f t="shared" si="3"/>
        <v>77721644</v>
      </c>
      <c r="G56" s="106">
        <v>65479720</v>
      </c>
      <c r="H56" s="106">
        <v>0</v>
      </c>
      <c r="I56" s="106">
        <v>12241924</v>
      </c>
      <c r="J56" s="106">
        <f t="shared" si="4"/>
        <v>33340864</v>
      </c>
      <c r="K56" s="106">
        <v>19620872</v>
      </c>
      <c r="L56" s="130">
        <v>11388270</v>
      </c>
      <c r="M56" s="130">
        <v>2331722</v>
      </c>
      <c r="N56" s="43">
        <v>16633742</v>
      </c>
    </row>
    <row r="57" spans="1:14" ht="12" customHeight="1" x14ac:dyDescent="0.2">
      <c r="A57" s="39">
        <v>46</v>
      </c>
      <c r="B57" s="44" t="s">
        <v>116</v>
      </c>
      <c r="C57" s="45" t="s">
        <v>3</v>
      </c>
      <c r="D57" s="106">
        <f t="shared" si="2"/>
        <v>37020982</v>
      </c>
      <c r="E57" s="106">
        <v>12078297</v>
      </c>
      <c r="F57" s="106">
        <f t="shared" si="3"/>
        <v>17971313</v>
      </c>
      <c r="G57" s="106">
        <v>15913412</v>
      </c>
      <c r="H57" s="106">
        <v>0</v>
      </c>
      <c r="I57" s="106">
        <v>2057901</v>
      </c>
      <c r="J57" s="106">
        <f t="shared" si="4"/>
        <v>6971372</v>
      </c>
      <c r="K57" s="106">
        <v>4652307</v>
      </c>
      <c r="L57" s="130">
        <v>2317097</v>
      </c>
      <c r="M57" s="130">
        <v>1968</v>
      </c>
      <c r="N57" s="43">
        <v>9671369</v>
      </c>
    </row>
    <row r="58" spans="1:14" ht="12" customHeight="1" x14ac:dyDescent="0.2">
      <c r="A58" s="39">
        <v>47</v>
      </c>
      <c r="B58" s="44" t="s">
        <v>117</v>
      </c>
      <c r="C58" s="45" t="s">
        <v>240</v>
      </c>
      <c r="D58" s="106">
        <f t="shared" si="2"/>
        <v>59219955</v>
      </c>
      <c r="E58" s="106">
        <v>17804967</v>
      </c>
      <c r="F58" s="106">
        <f t="shared" si="3"/>
        <v>27424439</v>
      </c>
      <c r="G58" s="106">
        <v>23805056</v>
      </c>
      <c r="H58" s="106">
        <v>0</v>
      </c>
      <c r="I58" s="106">
        <v>3619383</v>
      </c>
      <c r="J58" s="106">
        <f t="shared" si="4"/>
        <v>13990549</v>
      </c>
      <c r="K58" s="106">
        <v>7433790</v>
      </c>
      <c r="L58" s="130">
        <v>6550856</v>
      </c>
      <c r="M58" s="130">
        <v>5903</v>
      </c>
      <c r="N58" s="43">
        <v>14969805</v>
      </c>
    </row>
    <row r="59" spans="1:14" ht="12" customHeight="1" x14ac:dyDescent="0.2">
      <c r="A59" s="39">
        <v>48</v>
      </c>
      <c r="B59" s="42" t="s">
        <v>118</v>
      </c>
      <c r="C59" s="41" t="s">
        <v>0</v>
      </c>
      <c r="D59" s="106">
        <f t="shared" si="2"/>
        <v>65664336</v>
      </c>
      <c r="E59" s="106">
        <v>21502720</v>
      </c>
      <c r="F59" s="106">
        <f t="shared" si="3"/>
        <v>31307764</v>
      </c>
      <c r="G59" s="106">
        <v>27822518</v>
      </c>
      <c r="H59" s="106">
        <v>0</v>
      </c>
      <c r="I59" s="106">
        <v>3485246</v>
      </c>
      <c r="J59" s="106">
        <f t="shared" si="4"/>
        <v>12853852</v>
      </c>
      <c r="K59" s="106">
        <v>8566123</v>
      </c>
      <c r="L59" s="130">
        <v>4275924</v>
      </c>
      <c r="M59" s="130">
        <v>11805</v>
      </c>
      <c r="N59" s="43">
        <v>14276381</v>
      </c>
    </row>
    <row r="60" spans="1:14" ht="12" customHeight="1" x14ac:dyDescent="0.2">
      <c r="A60" s="39">
        <v>49</v>
      </c>
      <c r="B60" s="44" t="s">
        <v>119</v>
      </c>
      <c r="C60" s="45" t="s">
        <v>4</v>
      </c>
      <c r="D60" s="106">
        <f t="shared" si="2"/>
        <v>22015416</v>
      </c>
      <c r="E60" s="106">
        <v>6323685</v>
      </c>
      <c r="F60" s="106">
        <f t="shared" si="3"/>
        <v>11474367</v>
      </c>
      <c r="G60" s="106">
        <v>9940498</v>
      </c>
      <c r="H60" s="106">
        <v>0</v>
      </c>
      <c r="I60" s="106">
        <v>1533869</v>
      </c>
      <c r="J60" s="106">
        <f t="shared" si="4"/>
        <v>4217364</v>
      </c>
      <c r="K60" s="106">
        <v>2951550</v>
      </c>
      <c r="L60" s="130">
        <v>1263846</v>
      </c>
      <c r="M60" s="130">
        <v>1968</v>
      </c>
      <c r="N60" s="43">
        <v>5592403</v>
      </c>
    </row>
    <row r="61" spans="1:14" ht="12" customHeight="1" x14ac:dyDescent="0.2">
      <c r="A61" s="39">
        <v>50</v>
      </c>
      <c r="B61" s="42" t="s">
        <v>120</v>
      </c>
      <c r="C61" s="41" t="s">
        <v>1</v>
      </c>
      <c r="D61" s="106">
        <f t="shared" si="2"/>
        <v>44892982</v>
      </c>
      <c r="E61" s="106">
        <v>14727047</v>
      </c>
      <c r="F61" s="106">
        <f t="shared" si="3"/>
        <v>20662136</v>
      </c>
      <c r="G61" s="106">
        <v>18493774</v>
      </c>
      <c r="H61" s="106">
        <v>0</v>
      </c>
      <c r="I61" s="106">
        <v>2168362</v>
      </c>
      <c r="J61" s="106">
        <f t="shared" si="4"/>
        <v>9503799</v>
      </c>
      <c r="K61" s="106">
        <v>5882950</v>
      </c>
      <c r="L61" s="130">
        <v>2705435</v>
      </c>
      <c r="M61" s="130">
        <v>915414</v>
      </c>
      <c r="N61" s="43">
        <v>7636106</v>
      </c>
    </row>
    <row r="62" spans="1:14" ht="12" customHeight="1" x14ac:dyDescent="0.2">
      <c r="A62" s="39">
        <v>51</v>
      </c>
      <c r="B62" s="44" t="s">
        <v>121</v>
      </c>
      <c r="C62" s="45" t="s">
        <v>241</v>
      </c>
      <c r="D62" s="106">
        <f t="shared" si="2"/>
        <v>66867034</v>
      </c>
      <c r="E62" s="106">
        <v>21053903</v>
      </c>
      <c r="F62" s="106">
        <f t="shared" si="3"/>
        <v>32140905</v>
      </c>
      <c r="G62" s="106">
        <v>28220102</v>
      </c>
      <c r="H62" s="106">
        <v>0</v>
      </c>
      <c r="I62" s="106">
        <v>3920803</v>
      </c>
      <c r="J62" s="106">
        <f t="shared" si="4"/>
        <v>13672226</v>
      </c>
      <c r="K62" s="106">
        <v>9201495</v>
      </c>
      <c r="L62" s="130">
        <v>4464828</v>
      </c>
      <c r="M62" s="130">
        <v>5903</v>
      </c>
      <c r="N62" s="43">
        <v>18161244</v>
      </c>
    </row>
    <row r="63" spans="1:14" ht="12" customHeight="1" x14ac:dyDescent="0.2">
      <c r="A63" s="39">
        <v>52</v>
      </c>
      <c r="B63" s="44" t="s">
        <v>122</v>
      </c>
      <c r="C63" s="45" t="s">
        <v>26</v>
      </c>
      <c r="D63" s="106">
        <f t="shared" si="2"/>
        <v>237141043</v>
      </c>
      <c r="E63" s="106">
        <v>75035814</v>
      </c>
      <c r="F63" s="106">
        <f t="shared" si="3"/>
        <v>109267389</v>
      </c>
      <c r="G63" s="106">
        <v>97066272</v>
      </c>
      <c r="H63" s="106">
        <v>0</v>
      </c>
      <c r="I63" s="106">
        <v>12201117</v>
      </c>
      <c r="J63" s="106">
        <f t="shared" si="4"/>
        <v>52837840</v>
      </c>
      <c r="K63" s="106">
        <v>29607212</v>
      </c>
      <c r="L63" s="130">
        <v>20806836</v>
      </c>
      <c r="M63" s="130">
        <v>2423792</v>
      </c>
      <c r="N63" s="43">
        <v>50168469</v>
      </c>
    </row>
    <row r="64" spans="1:14" ht="12" customHeight="1" x14ac:dyDescent="0.2">
      <c r="A64" s="39">
        <v>53</v>
      </c>
      <c r="B64" s="44" t="s">
        <v>123</v>
      </c>
      <c r="C64" s="45" t="s">
        <v>242</v>
      </c>
      <c r="D64" s="106">
        <f t="shared" si="2"/>
        <v>40770275</v>
      </c>
      <c r="E64" s="106">
        <v>12637046</v>
      </c>
      <c r="F64" s="106">
        <f t="shared" si="3"/>
        <v>17878736</v>
      </c>
      <c r="G64" s="106">
        <v>15913597</v>
      </c>
      <c r="H64" s="106">
        <v>0</v>
      </c>
      <c r="I64" s="106">
        <v>1965139</v>
      </c>
      <c r="J64" s="106">
        <f t="shared" si="4"/>
        <v>10254493</v>
      </c>
      <c r="K64" s="106">
        <v>4842921</v>
      </c>
      <c r="L64" s="130">
        <v>5407637</v>
      </c>
      <c r="M64" s="130">
        <v>3935</v>
      </c>
      <c r="N64" s="43">
        <v>8395637</v>
      </c>
    </row>
    <row r="65" spans="1:14" ht="12" customHeight="1" x14ac:dyDescent="0.2">
      <c r="A65" s="39">
        <v>54</v>
      </c>
      <c r="B65" s="44" t="s">
        <v>124</v>
      </c>
      <c r="C65" s="45" t="s">
        <v>125</v>
      </c>
      <c r="D65" s="106">
        <f t="shared" si="2"/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f t="shared" si="4"/>
        <v>0</v>
      </c>
      <c r="K65" s="106">
        <v>0</v>
      </c>
      <c r="L65" s="130">
        <v>0</v>
      </c>
      <c r="M65" s="130">
        <v>0</v>
      </c>
      <c r="N65" s="43">
        <v>0</v>
      </c>
    </row>
    <row r="66" spans="1:14" ht="12" customHeight="1" x14ac:dyDescent="0.2">
      <c r="A66" s="39">
        <v>55</v>
      </c>
      <c r="B66" s="44" t="s">
        <v>246</v>
      </c>
      <c r="C66" s="45" t="s">
        <v>245</v>
      </c>
      <c r="D66" s="106">
        <f t="shared" si="2"/>
        <v>0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f t="shared" si="4"/>
        <v>0</v>
      </c>
      <c r="K66" s="106">
        <v>0</v>
      </c>
      <c r="L66" s="130">
        <v>0</v>
      </c>
      <c r="M66" s="130">
        <v>0</v>
      </c>
      <c r="N66" s="43">
        <v>0</v>
      </c>
    </row>
    <row r="67" spans="1:14" ht="12" customHeight="1" x14ac:dyDescent="0.2">
      <c r="A67" s="39">
        <v>56</v>
      </c>
      <c r="B67" s="128" t="s">
        <v>258</v>
      </c>
      <c r="C67" s="47" t="s">
        <v>259</v>
      </c>
      <c r="D67" s="106">
        <f t="shared" si="2"/>
        <v>0</v>
      </c>
      <c r="E67" s="106">
        <v>0</v>
      </c>
      <c r="F67" s="106">
        <v>0</v>
      </c>
      <c r="G67" s="106">
        <v>0</v>
      </c>
      <c r="H67" s="106">
        <v>0</v>
      </c>
      <c r="I67" s="106"/>
      <c r="J67" s="106">
        <f t="shared" si="4"/>
        <v>0</v>
      </c>
      <c r="K67" s="106">
        <v>0</v>
      </c>
      <c r="L67" s="130">
        <v>0</v>
      </c>
      <c r="M67" s="130">
        <v>0</v>
      </c>
      <c r="N67" s="43">
        <v>0</v>
      </c>
    </row>
    <row r="68" spans="1:14" ht="12" customHeight="1" x14ac:dyDescent="0.2">
      <c r="A68" s="39">
        <v>57</v>
      </c>
      <c r="B68" s="44" t="s">
        <v>126</v>
      </c>
      <c r="C68" s="45" t="s">
        <v>54</v>
      </c>
      <c r="D68" s="106">
        <f t="shared" si="2"/>
        <v>106242215</v>
      </c>
      <c r="E68" s="106">
        <v>94256195</v>
      </c>
      <c r="F68" s="106">
        <f t="shared" si="3"/>
        <v>1541928</v>
      </c>
      <c r="G68" s="106">
        <v>1541928</v>
      </c>
      <c r="H68" s="106">
        <v>0</v>
      </c>
      <c r="I68" s="106">
        <v>0</v>
      </c>
      <c r="J68" s="106">
        <f t="shared" si="4"/>
        <v>10444092</v>
      </c>
      <c r="K68" s="106">
        <v>8573534</v>
      </c>
      <c r="L68" s="130">
        <v>1801696</v>
      </c>
      <c r="M68" s="130">
        <v>68862</v>
      </c>
      <c r="N68" s="43">
        <v>0</v>
      </c>
    </row>
    <row r="69" spans="1:14" ht="12" customHeight="1" x14ac:dyDescent="0.2">
      <c r="A69" s="39">
        <v>58</v>
      </c>
      <c r="B69" s="42" t="s">
        <v>127</v>
      </c>
      <c r="C69" s="45" t="s">
        <v>320</v>
      </c>
      <c r="D69" s="106">
        <f t="shared" si="2"/>
        <v>86268704</v>
      </c>
      <c r="E69" s="106">
        <v>75964872</v>
      </c>
      <c r="F69" s="106">
        <f t="shared" si="3"/>
        <v>2837802</v>
      </c>
      <c r="G69" s="106">
        <v>2837802</v>
      </c>
      <c r="H69" s="106">
        <v>0</v>
      </c>
      <c r="I69" s="106">
        <v>0</v>
      </c>
      <c r="J69" s="106">
        <f t="shared" si="4"/>
        <v>7466030</v>
      </c>
      <c r="K69" s="106">
        <v>6727546</v>
      </c>
      <c r="L69" s="130">
        <v>665687</v>
      </c>
      <c r="M69" s="130">
        <v>72797</v>
      </c>
      <c r="N69" s="43">
        <v>0</v>
      </c>
    </row>
    <row r="70" spans="1:14" ht="12" customHeight="1" x14ac:dyDescent="0.2">
      <c r="A70" s="39">
        <v>59</v>
      </c>
      <c r="B70" s="46" t="s">
        <v>128</v>
      </c>
      <c r="C70" s="47" t="s">
        <v>129</v>
      </c>
      <c r="D70" s="106">
        <f t="shared" si="2"/>
        <v>125298824</v>
      </c>
      <c r="E70" s="106">
        <v>111622295</v>
      </c>
      <c r="F70" s="106">
        <f t="shared" si="3"/>
        <v>954785</v>
      </c>
      <c r="G70" s="106">
        <v>954785</v>
      </c>
      <c r="H70" s="106">
        <v>0</v>
      </c>
      <c r="I70" s="106">
        <v>0</v>
      </c>
      <c r="J70" s="106">
        <f t="shared" si="4"/>
        <v>12721744</v>
      </c>
      <c r="K70" s="106">
        <v>9565493</v>
      </c>
      <c r="L70" s="130">
        <v>3085422</v>
      </c>
      <c r="M70" s="130">
        <v>70829</v>
      </c>
      <c r="N70" s="43">
        <v>0</v>
      </c>
    </row>
    <row r="71" spans="1:14" ht="12" customHeight="1" x14ac:dyDescent="0.2">
      <c r="A71" s="39">
        <v>60</v>
      </c>
      <c r="B71" s="42" t="s">
        <v>130</v>
      </c>
      <c r="C71" s="45" t="s">
        <v>321</v>
      </c>
      <c r="D71" s="106">
        <f t="shared" si="2"/>
        <v>161941000</v>
      </c>
      <c r="E71" s="106">
        <v>132670055</v>
      </c>
      <c r="F71" s="106">
        <f t="shared" si="3"/>
        <v>1874783</v>
      </c>
      <c r="G71" s="106">
        <v>1874783</v>
      </c>
      <c r="H71" s="106">
        <v>0</v>
      </c>
      <c r="I71" s="106">
        <v>0</v>
      </c>
      <c r="J71" s="106">
        <f t="shared" si="4"/>
        <v>27396162</v>
      </c>
      <c r="K71" s="106">
        <v>12345148</v>
      </c>
      <c r="L71" s="130">
        <v>14942803</v>
      </c>
      <c r="M71" s="130">
        <v>108211</v>
      </c>
      <c r="N71" s="43">
        <v>0</v>
      </c>
    </row>
    <row r="72" spans="1:14" ht="12" customHeight="1" x14ac:dyDescent="0.2">
      <c r="A72" s="39">
        <v>61</v>
      </c>
      <c r="B72" s="44" t="s">
        <v>131</v>
      </c>
      <c r="C72" s="45" t="s">
        <v>250</v>
      </c>
      <c r="D72" s="106">
        <f t="shared" si="2"/>
        <v>68461346</v>
      </c>
      <c r="E72" s="106">
        <v>58977163</v>
      </c>
      <c r="F72" s="106">
        <f t="shared" si="3"/>
        <v>600144</v>
      </c>
      <c r="G72" s="106">
        <v>600144</v>
      </c>
      <c r="H72" s="106">
        <v>0</v>
      </c>
      <c r="I72" s="106">
        <v>0</v>
      </c>
      <c r="J72" s="106">
        <f t="shared" si="4"/>
        <v>8884039</v>
      </c>
      <c r="K72" s="106">
        <v>4938872</v>
      </c>
      <c r="L72" s="130">
        <v>3911720</v>
      </c>
      <c r="M72" s="130">
        <v>33447</v>
      </c>
      <c r="N72" s="43">
        <v>0</v>
      </c>
    </row>
    <row r="73" spans="1:14" ht="12" customHeight="1" x14ac:dyDescent="0.2">
      <c r="A73" s="39">
        <v>62</v>
      </c>
      <c r="B73" s="40" t="s">
        <v>132</v>
      </c>
      <c r="C73" s="45" t="s">
        <v>322</v>
      </c>
      <c r="D73" s="106">
        <f t="shared" si="2"/>
        <v>27637372</v>
      </c>
      <c r="E73" s="106">
        <v>0</v>
      </c>
      <c r="F73" s="106">
        <f t="shared" si="3"/>
        <v>0</v>
      </c>
      <c r="G73" s="106">
        <v>0</v>
      </c>
      <c r="H73" s="106">
        <v>0</v>
      </c>
      <c r="I73" s="106">
        <v>0</v>
      </c>
      <c r="J73" s="106">
        <f t="shared" si="4"/>
        <v>27637372</v>
      </c>
      <c r="K73" s="106">
        <v>0</v>
      </c>
      <c r="L73" s="130">
        <v>27637372</v>
      </c>
      <c r="M73" s="130">
        <v>0</v>
      </c>
      <c r="N73" s="43">
        <v>0</v>
      </c>
    </row>
    <row r="74" spans="1:14" ht="12" customHeight="1" x14ac:dyDescent="0.2">
      <c r="A74" s="39">
        <v>63</v>
      </c>
      <c r="B74" s="40" t="s">
        <v>133</v>
      </c>
      <c r="C74" s="45" t="s">
        <v>323</v>
      </c>
      <c r="D74" s="106">
        <f t="shared" si="2"/>
        <v>22620953</v>
      </c>
      <c r="E74" s="106">
        <v>0</v>
      </c>
      <c r="F74" s="106">
        <f t="shared" si="3"/>
        <v>0</v>
      </c>
      <c r="G74" s="106">
        <v>0</v>
      </c>
      <c r="H74" s="106">
        <v>0</v>
      </c>
      <c r="I74" s="106">
        <v>0</v>
      </c>
      <c r="J74" s="106">
        <f t="shared" si="4"/>
        <v>22620953</v>
      </c>
      <c r="K74" s="106">
        <v>0</v>
      </c>
      <c r="L74" s="130">
        <v>22620953</v>
      </c>
      <c r="M74" s="130">
        <v>0</v>
      </c>
      <c r="N74" s="43">
        <v>0</v>
      </c>
    </row>
    <row r="75" spans="1:14" ht="12" customHeight="1" x14ac:dyDescent="0.2">
      <c r="A75" s="39">
        <v>64</v>
      </c>
      <c r="B75" s="42" t="s">
        <v>134</v>
      </c>
      <c r="C75" s="45" t="s">
        <v>324</v>
      </c>
      <c r="D75" s="106">
        <f t="shared" si="2"/>
        <v>123872371</v>
      </c>
      <c r="E75" s="106">
        <v>5700300</v>
      </c>
      <c r="F75" s="106">
        <f t="shared" si="3"/>
        <v>90007058</v>
      </c>
      <c r="G75" s="106">
        <v>76937369</v>
      </c>
      <c r="H75" s="106">
        <v>0</v>
      </c>
      <c r="I75" s="106">
        <v>13069689</v>
      </c>
      <c r="J75" s="106">
        <f t="shared" si="4"/>
        <v>28165013</v>
      </c>
      <c r="K75" s="106">
        <v>18806811</v>
      </c>
      <c r="L75" s="130">
        <v>6842314</v>
      </c>
      <c r="M75" s="130">
        <v>2515888</v>
      </c>
      <c r="N75" s="43">
        <v>37231114</v>
      </c>
    </row>
    <row r="76" spans="1:14" ht="12" customHeight="1" x14ac:dyDescent="0.2">
      <c r="A76" s="39">
        <v>65</v>
      </c>
      <c r="B76" s="42" t="s">
        <v>135</v>
      </c>
      <c r="C76" s="41" t="s">
        <v>53</v>
      </c>
      <c r="D76" s="106">
        <f t="shared" si="2"/>
        <v>91814148</v>
      </c>
      <c r="E76" s="106">
        <v>3581303</v>
      </c>
      <c r="F76" s="106">
        <f t="shared" si="3"/>
        <v>60488967</v>
      </c>
      <c r="G76" s="106">
        <v>48279280</v>
      </c>
      <c r="H76" s="106">
        <v>0</v>
      </c>
      <c r="I76" s="106">
        <v>12209687</v>
      </c>
      <c r="J76" s="106">
        <f t="shared" si="4"/>
        <v>27743878</v>
      </c>
      <c r="K76" s="106">
        <v>11648440</v>
      </c>
      <c r="L76" s="130">
        <v>14697032</v>
      </c>
      <c r="M76" s="130">
        <v>1398406</v>
      </c>
      <c r="N76" s="43">
        <v>42234177</v>
      </c>
    </row>
    <row r="77" spans="1:14" ht="12" customHeight="1" x14ac:dyDescent="0.2">
      <c r="A77" s="39">
        <v>66</v>
      </c>
      <c r="B77" s="42" t="s">
        <v>136</v>
      </c>
      <c r="C77" s="45" t="s">
        <v>325</v>
      </c>
      <c r="D77" s="106">
        <f t="shared" ref="D77:D140" si="5">E77+F77+J77</f>
        <v>165652834</v>
      </c>
      <c r="E77" s="106">
        <v>7738395</v>
      </c>
      <c r="F77" s="106">
        <f t="shared" ref="F77:F140" si="6">G77+H77+I77</f>
        <v>119135463</v>
      </c>
      <c r="G77" s="106">
        <v>104341753</v>
      </c>
      <c r="H77" s="106">
        <v>0</v>
      </c>
      <c r="I77" s="106">
        <v>14793710</v>
      </c>
      <c r="J77" s="106">
        <f t="shared" ref="J77:J140" si="7">K77+L77+M77</f>
        <v>38778976</v>
      </c>
      <c r="K77" s="106">
        <v>26023309</v>
      </c>
      <c r="L77" s="130">
        <v>10268792</v>
      </c>
      <c r="M77" s="130">
        <v>2486875</v>
      </c>
      <c r="N77" s="43">
        <v>59258937</v>
      </c>
    </row>
    <row r="78" spans="1:14" ht="12" customHeight="1" x14ac:dyDescent="0.2">
      <c r="A78" s="39">
        <v>67</v>
      </c>
      <c r="B78" s="42" t="s">
        <v>137</v>
      </c>
      <c r="C78" s="45" t="s">
        <v>326</v>
      </c>
      <c r="D78" s="106">
        <f t="shared" si="5"/>
        <v>1555981</v>
      </c>
      <c r="E78" s="106">
        <v>0</v>
      </c>
      <c r="F78" s="106">
        <f t="shared" si="6"/>
        <v>0</v>
      </c>
      <c r="G78" s="106">
        <v>0</v>
      </c>
      <c r="H78" s="106">
        <v>0</v>
      </c>
      <c r="I78" s="106">
        <v>0</v>
      </c>
      <c r="J78" s="106">
        <f t="shared" si="7"/>
        <v>1555981</v>
      </c>
      <c r="K78" s="106">
        <v>0</v>
      </c>
      <c r="L78" s="130">
        <v>1555981</v>
      </c>
      <c r="M78" s="130">
        <v>0</v>
      </c>
      <c r="N78" s="43">
        <v>9846</v>
      </c>
    </row>
    <row r="79" spans="1:14" ht="12" customHeight="1" x14ac:dyDescent="0.2">
      <c r="A79" s="39">
        <v>68</v>
      </c>
      <c r="B79" s="40" t="s">
        <v>138</v>
      </c>
      <c r="C79" s="45" t="s">
        <v>327</v>
      </c>
      <c r="D79" s="106">
        <f t="shared" si="5"/>
        <v>2388207</v>
      </c>
      <c r="E79" s="106">
        <v>0</v>
      </c>
      <c r="F79" s="106">
        <f t="shared" si="6"/>
        <v>0</v>
      </c>
      <c r="G79" s="106">
        <v>0</v>
      </c>
      <c r="H79" s="106">
        <v>0</v>
      </c>
      <c r="I79" s="106">
        <v>0</v>
      </c>
      <c r="J79" s="106">
        <f t="shared" si="7"/>
        <v>2388207</v>
      </c>
      <c r="K79" s="106">
        <v>0</v>
      </c>
      <c r="L79" s="130">
        <v>2388207</v>
      </c>
      <c r="M79" s="130">
        <v>0</v>
      </c>
      <c r="N79" s="43">
        <v>0</v>
      </c>
    </row>
    <row r="80" spans="1:14" ht="12" customHeight="1" x14ac:dyDescent="0.2">
      <c r="A80" s="39">
        <v>69</v>
      </c>
      <c r="B80" s="42" t="s">
        <v>139</v>
      </c>
      <c r="C80" s="45" t="s">
        <v>328</v>
      </c>
      <c r="D80" s="106">
        <f t="shared" si="5"/>
        <v>2254179</v>
      </c>
      <c r="E80" s="106">
        <v>0</v>
      </c>
      <c r="F80" s="106">
        <f t="shared" si="6"/>
        <v>0</v>
      </c>
      <c r="G80" s="106">
        <v>0</v>
      </c>
      <c r="H80" s="106">
        <v>0</v>
      </c>
      <c r="I80" s="106">
        <v>0</v>
      </c>
      <c r="J80" s="106">
        <f t="shared" si="7"/>
        <v>2254179</v>
      </c>
      <c r="K80" s="106">
        <v>0</v>
      </c>
      <c r="L80" s="130">
        <v>2254179</v>
      </c>
      <c r="M80" s="130">
        <v>0</v>
      </c>
      <c r="N80" s="43">
        <v>16878</v>
      </c>
    </row>
    <row r="81" spans="1:14" ht="12" customHeight="1" x14ac:dyDescent="0.2">
      <c r="A81" s="39">
        <v>70</v>
      </c>
      <c r="B81" s="42" t="s">
        <v>140</v>
      </c>
      <c r="C81" s="45" t="s">
        <v>329</v>
      </c>
      <c r="D81" s="106">
        <f t="shared" si="5"/>
        <v>2156929</v>
      </c>
      <c r="E81" s="106">
        <v>0</v>
      </c>
      <c r="F81" s="106">
        <f t="shared" si="6"/>
        <v>0</v>
      </c>
      <c r="G81" s="106">
        <v>0</v>
      </c>
      <c r="H81" s="106">
        <v>0</v>
      </c>
      <c r="I81" s="106">
        <v>0</v>
      </c>
      <c r="J81" s="106">
        <f t="shared" si="7"/>
        <v>2156929</v>
      </c>
      <c r="K81" s="106">
        <v>0</v>
      </c>
      <c r="L81" s="130">
        <v>2156929</v>
      </c>
      <c r="M81" s="130">
        <v>0</v>
      </c>
      <c r="N81" s="43">
        <v>26724</v>
      </c>
    </row>
    <row r="82" spans="1:14" ht="12" customHeight="1" x14ac:dyDescent="0.2">
      <c r="A82" s="39">
        <v>71</v>
      </c>
      <c r="B82" s="40" t="s">
        <v>141</v>
      </c>
      <c r="C82" s="45" t="s">
        <v>330</v>
      </c>
      <c r="D82" s="106">
        <f t="shared" si="5"/>
        <v>12898562</v>
      </c>
      <c r="E82" s="106">
        <v>0</v>
      </c>
      <c r="F82" s="106">
        <f t="shared" si="6"/>
        <v>0</v>
      </c>
      <c r="G82" s="106">
        <v>0</v>
      </c>
      <c r="H82" s="106">
        <v>0</v>
      </c>
      <c r="I82" s="106">
        <v>0</v>
      </c>
      <c r="J82" s="106">
        <f t="shared" si="7"/>
        <v>12898562</v>
      </c>
      <c r="K82" s="106">
        <v>0</v>
      </c>
      <c r="L82" s="130">
        <v>12898562</v>
      </c>
      <c r="M82" s="130">
        <v>0</v>
      </c>
      <c r="N82" s="43">
        <v>0</v>
      </c>
    </row>
    <row r="83" spans="1:14" ht="12" customHeight="1" x14ac:dyDescent="0.2">
      <c r="A83" s="39">
        <v>72</v>
      </c>
      <c r="B83" s="40" t="s">
        <v>142</v>
      </c>
      <c r="C83" s="45" t="s">
        <v>331</v>
      </c>
      <c r="D83" s="106">
        <f t="shared" si="5"/>
        <v>1698115</v>
      </c>
      <c r="E83" s="106">
        <v>0</v>
      </c>
      <c r="F83" s="106">
        <f t="shared" si="6"/>
        <v>0</v>
      </c>
      <c r="G83" s="106">
        <v>0</v>
      </c>
      <c r="H83" s="106">
        <v>0</v>
      </c>
      <c r="I83" s="106">
        <v>0</v>
      </c>
      <c r="J83" s="106">
        <f t="shared" si="7"/>
        <v>1698115</v>
      </c>
      <c r="K83" s="106">
        <v>0</v>
      </c>
      <c r="L83" s="130">
        <v>1698115</v>
      </c>
      <c r="M83" s="130">
        <v>0</v>
      </c>
      <c r="N83" s="43">
        <v>14065</v>
      </c>
    </row>
    <row r="84" spans="1:14" ht="12" customHeight="1" x14ac:dyDescent="0.2">
      <c r="A84" s="39">
        <v>73</v>
      </c>
      <c r="B84" s="40" t="s">
        <v>143</v>
      </c>
      <c r="C84" s="45" t="s">
        <v>332</v>
      </c>
      <c r="D84" s="106">
        <f t="shared" si="5"/>
        <v>4432302</v>
      </c>
      <c r="E84" s="106">
        <v>0</v>
      </c>
      <c r="F84" s="106">
        <f t="shared" si="6"/>
        <v>0</v>
      </c>
      <c r="G84" s="106">
        <v>0</v>
      </c>
      <c r="H84" s="106">
        <v>0</v>
      </c>
      <c r="I84" s="106">
        <v>0</v>
      </c>
      <c r="J84" s="106">
        <f t="shared" si="7"/>
        <v>4432302</v>
      </c>
      <c r="K84" s="106">
        <v>0</v>
      </c>
      <c r="L84" s="130">
        <v>4432302</v>
      </c>
      <c r="M84" s="130">
        <v>0</v>
      </c>
      <c r="N84" s="43">
        <v>0</v>
      </c>
    </row>
    <row r="85" spans="1:14" ht="12" customHeight="1" x14ac:dyDescent="0.2">
      <c r="A85" s="39">
        <v>74</v>
      </c>
      <c r="B85" s="44" t="s">
        <v>144</v>
      </c>
      <c r="C85" s="45" t="s">
        <v>145</v>
      </c>
      <c r="D85" s="106">
        <f t="shared" si="5"/>
        <v>169939817</v>
      </c>
      <c r="E85" s="106">
        <v>66645864</v>
      </c>
      <c r="F85" s="106">
        <f t="shared" si="6"/>
        <v>66828583</v>
      </c>
      <c r="G85" s="106">
        <v>57440976</v>
      </c>
      <c r="H85" s="106">
        <v>0</v>
      </c>
      <c r="I85" s="106">
        <v>9387607</v>
      </c>
      <c r="J85" s="106">
        <f t="shared" si="7"/>
        <v>36465370</v>
      </c>
      <c r="K85" s="106">
        <v>19507379</v>
      </c>
      <c r="L85" s="130">
        <v>15114498</v>
      </c>
      <c r="M85" s="130">
        <v>1843493</v>
      </c>
      <c r="N85" s="43">
        <v>36435012</v>
      </c>
    </row>
    <row r="86" spans="1:14" ht="12" customHeight="1" x14ac:dyDescent="0.2">
      <c r="A86" s="39">
        <v>75</v>
      </c>
      <c r="B86" s="40" t="s">
        <v>146</v>
      </c>
      <c r="C86" s="45" t="s">
        <v>333</v>
      </c>
      <c r="D86" s="106">
        <f t="shared" si="5"/>
        <v>249862595</v>
      </c>
      <c r="E86" s="106">
        <v>29079880</v>
      </c>
      <c r="F86" s="106">
        <f t="shared" si="6"/>
        <v>164211420</v>
      </c>
      <c r="G86" s="106">
        <v>139435824</v>
      </c>
      <c r="H86" s="106">
        <v>0</v>
      </c>
      <c r="I86" s="106">
        <v>24775596</v>
      </c>
      <c r="J86" s="106">
        <f t="shared" si="7"/>
        <v>56571295</v>
      </c>
      <c r="K86" s="106">
        <v>36460724</v>
      </c>
      <c r="L86" s="130">
        <v>17583004</v>
      </c>
      <c r="M86" s="130">
        <v>2527567</v>
      </c>
      <c r="N86" s="43">
        <v>52200919</v>
      </c>
    </row>
    <row r="87" spans="1:14" ht="12" customHeight="1" x14ac:dyDescent="0.2">
      <c r="A87" s="39">
        <v>76</v>
      </c>
      <c r="B87" s="44" t="s">
        <v>147</v>
      </c>
      <c r="C87" s="45" t="s">
        <v>36</v>
      </c>
      <c r="D87" s="106">
        <f t="shared" si="5"/>
        <v>143094265</v>
      </c>
      <c r="E87" s="106">
        <v>6069027</v>
      </c>
      <c r="F87" s="106">
        <f t="shared" si="6"/>
        <v>94615930</v>
      </c>
      <c r="G87" s="106">
        <v>82410633</v>
      </c>
      <c r="H87" s="106">
        <v>0</v>
      </c>
      <c r="I87" s="106">
        <v>12205297</v>
      </c>
      <c r="J87" s="106">
        <f t="shared" si="7"/>
        <v>42409308</v>
      </c>
      <c r="K87" s="106">
        <v>20038917</v>
      </c>
      <c r="L87" s="130">
        <v>20153859</v>
      </c>
      <c r="M87" s="130">
        <v>2216532</v>
      </c>
      <c r="N87" s="43">
        <v>44968490</v>
      </c>
    </row>
    <row r="88" spans="1:14" ht="12" customHeight="1" x14ac:dyDescent="0.2">
      <c r="A88" s="39">
        <v>77</v>
      </c>
      <c r="B88" s="46" t="s">
        <v>148</v>
      </c>
      <c r="C88" s="47" t="s">
        <v>38</v>
      </c>
      <c r="D88" s="106">
        <f t="shared" si="5"/>
        <v>50591480</v>
      </c>
      <c r="E88" s="106">
        <v>2411360</v>
      </c>
      <c r="F88" s="106">
        <f t="shared" si="6"/>
        <v>38446028</v>
      </c>
      <c r="G88" s="106">
        <v>33234613</v>
      </c>
      <c r="H88" s="106">
        <v>0</v>
      </c>
      <c r="I88" s="106">
        <v>5211415</v>
      </c>
      <c r="J88" s="106">
        <f t="shared" si="7"/>
        <v>9734092</v>
      </c>
      <c r="K88" s="106">
        <v>6079429</v>
      </c>
      <c r="L88" s="130">
        <v>3654663</v>
      </c>
      <c r="M88" s="130">
        <v>0</v>
      </c>
      <c r="N88" s="43">
        <v>14495801</v>
      </c>
    </row>
    <row r="89" spans="1:14" ht="12" customHeight="1" x14ac:dyDescent="0.2">
      <c r="A89" s="39">
        <v>78</v>
      </c>
      <c r="B89" s="40" t="s">
        <v>149</v>
      </c>
      <c r="C89" s="45" t="s">
        <v>37</v>
      </c>
      <c r="D89" s="106">
        <f t="shared" si="5"/>
        <v>294978297</v>
      </c>
      <c r="E89" s="106">
        <v>9904495</v>
      </c>
      <c r="F89" s="106">
        <f t="shared" si="6"/>
        <v>227488608</v>
      </c>
      <c r="G89" s="106">
        <v>134048354</v>
      </c>
      <c r="H89" s="106">
        <v>58773973</v>
      </c>
      <c r="I89" s="106">
        <v>34666281</v>
      </c>
      <c r="J89" s="106">
        <f t="shared" si="7"/>
        <v>57585194</v>
      </c>
      <c r="K89" s="106">
        <v>33682442</v>
      </c>
      <c r="L89" s="130">
        <v>20786156</v>
      </c>
      <c r="M89" s="130">
        <v>3116596</v>
      </c>
      <c r="N89" s="43">
        <v>82198198</v>
      </c>
    </row>
    <row r="90" spans="1:14" ht="12" customHeight="1" x14ac:dyDescent="0.2">
      <c r="A90" s="39">
        <v>79</v>
      </c>
      <c r="B90" s="46" t="s">
        <v>150</v>
      </c>
      <c r="C90" s="47" t="s">
        <v>52</v>
      </c>
      <c r="D90" s="106">
        <f t="shared" si="5"/>
        <v>99300967</v>
      </c>
      <c r="E90" s="106">
        <v>81504359</v>
      </c>
      <c r="F90" s="106">
        <f t="shared" si="6"/>
        <v>2863224</v>
      </c>
      <c r="G90" s="106">
        <v>2863224</v>
      </c>
      <c r="H90" s="106">
        <v>0</v>
      </c>
      <c r="I90" s="106">
        <v>0</v>
      </c>
      <c r="J90" s="106">
        <f t="shared" si="7"/>
        <v>14933384</v>
      </c>
      <c r="K90" s="106">
        <v>6892428</v>
      </c>
      <c r="L90" s="130">
        <v>8007509</v>
      </c>
      <c r="M90" s="130">
        <v>33447</v>
      </c>
      <c r="N90" s="43">
        <v>0</v>
      </c>
    </row>
    <row r="91" spans="1:14" ht="12" customHeight="1" x14ac:dyDescent="0.2">
      <c r="A91" s="39">
        <v>80</v>
      </c>
      <c r="B91" s="40" t="s">
        <v>151</v>
      </c>
      <c r="C91" s="45" t="s">
        <v>334</v>
      </c>
      <c r="D91" s="106">
        <f t="shared" si="5"/>
        <v>223860381</v>
      </c>
      <c r="E91" s="106">
        <v>7909767</v>
      </c>
      <c r="F91" s="106">
        <f t="shared" si="6"/>
        <v>132653166</v>
      </c>
      <c r="G91" s="106">
        <v>107802335</v>
      </c>
      <c r="H91" s="106">
        <v>0</v>
      </c>
      <c r="I91" s="106">
        <v>24850831</v>
      </c>
      <c r="J91" s="106">
        <f t="shared" si="7"/>
        <v>83297448</v>
      </c>
      <c r="K91" s="106">
        <v>27107839</v>
      </c>
      <c r="L91" s="130">
        <v>53785014</v>
      </c>
      <c r="M91" s="130">
        <v>2404595</v>
      </c>
      <c r="N91" s="43">
        <v>52846521</v>
      </c>
    </row>
    <row r="92" spans="1:14" ht="12" customHeight="1" x14ac:dyDescent="0.2">
      <c r="A92" s="39">
        <v>81</v>
      </c>
      <c r="B92" s="46" t="s">
        <v>152</v>
      </c>
      <c r="C92" s="10" t="s">
        <v>380</v>
      </c>
      <c r="D92" s="106">
        <f t="shared" si="5"/>
        <v>11300480</v>
      </c>
      <c r="E92" s="106">
        <v>0</v>
      </c>
      <c r="F92" s="106">
        <f t="shared" si="6"/>
        <v>0</v>
      </c>
      <c r="G92" s="106">
        <v>0</v>
      </c>
      <c r="H92" s="106">
        <v>0</v>
      </c>
      <c r="I92" s="106">
        <v>0</v>
      </c>
      <c r="J92" s="106">
        <f t="shared" si="7"/>
        <v>11300480</v>
      </c>
      <c r="K92" s="106">
        <v>0</v>
      </c>
      <c r="L92" s="130">
        <v>11300480</v>
      </c>
      <c r="M92" s="130">
        <v>0</v>
      </c>
      <c r="N92" s="43">
        <v>0</v>
      </c>
    </row>
    <row r="93" spans="1:14" ht="12" customHeight="1" x14ac:dyDescent="0.2">
      <c r="A93" s="39">
        <v>82</v>
      </c>
      <c r="B93" s="42" t="s">
        <v>153</v>
      </c>
      <c r="C93" s="131" t="s">
        <v>287</v>
      </c>
      <c r="D93" s="106">
        <f t="shared" si="5"/>
        <v>0</v>
      </c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f t="shared" si="7"/>
        <v>0</v>
      </c>
      <c r="K93" s="106">
        <v>0</v>
      </c>
      <c r="L93" s="130">
        <v>0</v>
      </c>
      <c r="M93" s="130">
        <v>0</v>
      </c>
      <c r="N93" s="43">
        <v>0</v>
      </c>
    </row>
    <row r="94" spans="1:14" ht="22.5" customHeight="1" x14ac:dyDescent="0.2">
      <c r="A94" s="218">
        <v>83</v>
      </c>
      <c r="B94" s="221" t="s">
        <v>154</v>
      </c>
      <c r="C94" s="45" t="s">
        <v>274</v>
      </c>
      <c r="D94" s="106">
        <f t="shared" si="5"/>
        <v>15076624</v>
      </c>
      <c r="E94" s="106">
        <v>461708</v>
      </c>
      <c r="F94" s="106">
        <f t="shared" ref="F94" si="8">F95+F96+F97</f>
        <v>7073783</v>
      </c>
      <c r="G94" s="106">
        <v>6173218</v>
      </c>
      <c r="H94" s="106">
        <v>0</v>
      </c>
      <c r="I94" s="106">
        <v>900565</v>
      </c>
      <c r="J94" s="106">
        <f t="shared" si="7"/>
        <v>7541133</v>
      </c>
      <c r="K94" s="106">
        <f>K95+K96+K97</f>
        <v>1374199</v>
      </c>
      <c r="L94" s="106">
        <f>L95+L96+L97</f>
        <v>6166934</v>
      </c>
      <c r="M94" s="106">
        <v>0</v>
      </c>
      <c r="N94" s="37">
        <v>272869</v>
      </c>
    </row>
    <row r="95" spans="1:14" ht="36" customHeight="1" x14ac:dyDescent="0.2">
      <c r="A95" s="219"/>
      <c r="B95" s="222"/>
      <c r="C95" s="10" t="s">
        <v>378</v>
      </c>
      <c r="D95" s="106">
        <f t="shared" si="5"/>
        <v>11179620</v>
      </c>
      <c r="E95" s="106">
        <v>461708</v>
      </c>
      <c r="F95" s="106">
        <f t="shared" si="6"/>
        <v>7073783</v>
      </c>
      <c r="G95" s="106">
        <v>6173218</v>
      </c>
      <c r="H95" s="106">
        <v>0</v>
      </c>
      <c r="I95" s="106">
        <v>900565</v>
      </c>
      <c r="J95" s="106">
        <f t="shared" si="7"/>
        <v>3644129</v>
      </c>
      <c r="K95" s="106">
        <v>1374199</v>
      </c>
      <c r="L95" s="130">
        <v>2269930</v>
      </c>
      <c r="M95" s="130">
        <v>0</v>
      </c>
      <c r="N95" s="43">
        <v>272869</v>
      </c>
    </row>
    <row r="96" spans="1:14" ht="25.5" customHeight="1" x14ac:dyDescent="0.2">
      <c r="A96" s="219"/>
      <c r="B96" s="222"/>
      <c r="C96" s="10" t="s">
        <v>275</v>
      </c>
      <c r="D96" s="106">
        <f t="shared" si="5"/>
        <v>2244204</v>
      </c>
      <c r="E96" s="106">
        <v>0</v>
      </c>
      <c r="F96" s="106">
        <f t="shared" si="6"/>
        <v>0</v>
      </c>
      <c r="G96" s="106">
        <v>0</v>
      </c>
      <c r="H96" s="106">
        <v>0</v>
      </c>
      <c r="I96" s="106"/>
      <c r="J96" s="106">
        <f t="shared" si="7"/>
        <v>2244204</v>
      </c>
      <c r="K96" s="106">
        <v>0</v>
      </c>
      <c r="L96" s="130">
        <v>2244204</v>
      </c>
      <c r="M96" s="130">
        <v>0</v>
      </c>
      <c r="N96" s="43">
        <v>0</v>
      </c>
    </row>
    <row r="97" spans="1:14" ht="38.25" customHeight="1" x14ac:dyDescent="0.2">
      <c r="A97" s="220"/>
      <c r="B97" s="223"/>
      <c r="C97" s="28" t="s">
        <v>379</v>
      </c>
      <c r="D97" s="106">
        <f t="shared" si="5"/>
        <v>1652800</v>
      </c>
      <c r="E97" s="106">
        <v>0</v>
      </c>
      <c r="F97" s="106">
        <f t="shared" si="6"/>
        <v>0</v>
      </c>
      <c r="G97" s="106">
        <v>0</v>
      </c>
      <c r="H97" s="106">
        <v>0</v>
      </c>
      <c r="I97" s="106"/>
      <c r="J97" s="106">
        <f t="shared" si="7"/>
        <v>1652800</v>
      </c>
      <c r="K97" s="106">
        <v>0</v>
      </c>
      <c r="L97" s="130">
        <v>1652800</v>
      </c>
      <c r="M97" s="130">
        <v>0</v>
      </c>
      <c r="N97" s="43">
        <v>0</v>
      </c>
    </row>
    <row r="98" spans="1:14" ht="12" customHeight="1" x14ac:dyDescent="0.2">
      <c r="A98" s="39">
        <v>84</v>
      </c>
      <c r="B98" s="42" t="s">
        <v>155</v>
      </c>
      <c r="C98" s="41" t="s">
        <v>51</v>
      </c>
      <c r="D98" s="106">
        <f t="shared" si="5"/>
        <v>1681386</v>
      </c>
      <c r="E98" s="106">
        <v>0</v>
      </c>
      <c r="F98" s="106">
        <f t="shared" si="6"/>
        <v>0</v>
      </c>
      <c r="G98" s="106">
        <v>0</v>
      </c>
      <c r="H98" s="106">
        <v>0</v>
      </c>
      <c r="I98" s="106">
        <v>0</v>
      </c>
      <c r="J98" s="106">
        <f t="shared" si="7"/>
        <v>1681386</v>
      </c>
      <c r="K98" s="106">
        <v>0</v>
      </c>
      <c r="L98" s="130">
        <v>1681386</v>
      </c>
      <c r="M98" s="130">
        <v>0</v>
      </c>
      <c r="N98" s="43">
        <v>0</v>
      </c>
    </row>
    <row r="99" spans="1:14" ht="12" customHeight="1" x14ac:dyDescent="0.2">
      <c r="A99" s="39">
        <v>85</v>
      </c>
      <c r="B99" s="42" t="s">
        <v>156</v>
      </c>
      <c r="C99" s="47" t="s">
        <v>157</v>
      </c>
      <c r="D99" s="106">
        <f t="shared" si="5"/>
        <v>8522386</v>
      </c>
      <c r="E99" s="106">
        <v>385389</v>
      </c>
      <c r="F99" s="106">
        <f t="shared" si="6"/>
        <v>6084199</v>
      </c>
      <c r="G99" s="106">
        <v>5155509</v>
      </c>
      <c r="H99" s="106">
        <v>0</v>
      </c>
      <c r="I99" s="106">
        <v>928690</v>
      </c>
      <c r="J99" s="106">
        <f t="shared" si="7"/>
        <v>2052798</v>
      </c>
      <c r="K99" s="106">
        <v>1252444</v>
      </c>
      <c r="L99" s="130">
        <v>800354</v>
      </c>
      <c r="M99" s="130">
        <v>0</v>
      </c>
      <c r="N99" s="43">
        <v>3050785</v>
      </c>
    </row>
    <row r="100" spans="1:14" ht="12" customHeight="1" x14ac:dyDescent="0.2">
      <c r="A100" s="39">
        <v>86</v>
      </c>
      <c r="B100" s="44" t="s">
        <v>158</v>
      </c>
      <c r="C100" s="45" t="s">
        <v>159</v>
      </c>
      <c r="D100" s="106">
        <f t="shared" si="5"/>
        <v>35717134</v>
      </c>
      <c r="E100" s="106">
        <v>1561986</v>
      </c>
      <c r="F100" s="106">
        <f t="shared" si="6"/>
        <v>26079625</v>
      </c>
      <c r="G100" s="106">
        <v>21327317</v>
      </c>
      <c r="H100" s="106">
        <v>0</v>
      </c>
      <c r="I100" s="106">
        <v>4752308</v>
      </c>
      <c r="J100" s="106">
        <f t="shared" si="7"/>
        <v>8075523</v>
      </c>
      <c r="K100" s="106">
        <v>5144841</v>
      </c>
      <c r="L100" s="130">
        <v>2930682</v>
      </c>
      <c r="M100" s="130">
        <v>0</v>
      </c>
      <c r="N100" s="43">
        <v>9409753</v>
      </c>
    </row>
    <row r="101" spans="1:14" ht="12" customHeight="1" x14ac:dyDescent="0.2">
      <c r="A101" s="39">
        <v>87</v>
      </c>
      <c r="B101" s="42" t="s">
        <v>160</v>
      </c>
      <c r="C101" s="41" t="s">
        <v>28</v>
      </c>
      <c r="D101" s="106">
        <f t="shared" si="5"/>
        <v>32554173</v>
      </c>
      <c r="E101" s="106">
        <v>11545971</v>
      </c>
      <c r="F101" s="106">
        <f t="shared" si="6"/>
        <v>14991634</v>
      </c>
      <c r="G101" s="106">
        <v>13344433</v>
      </c>
      <c r="H101" s="106">
        <v>0</v>
      </c>
      <c r="I101" s="106">
        <v>1647201</v>
      </c>
      <c r="J101" s="106">
        <f t="shared" si="7"/>
        <v>6016568</v>
      </c>
      <c r="K101" s="106">
        <v>4070996</v>
      </c>
      <c r="L101" s="130">
        <v>1941637</v>
      </c>
      <c r="M101" s="130">
        <v>3935</v>
      </c>
      <c r="N101" s="43">
        <v>6441953</v>
      </c>
    </row>
    <row r="102" spans="1:14" ht="12" customHeight="1" x14ac:dyDescent="0.2">
      <c r="A102" s="39">
        <v>88</v>
      </c>
      <c r="B102" s="44" t="s">
        <v>161</v>
      </c>
      <c r="C102" s="45" t="s">
        <v>12</v>
      </c>
      <c r="D102" s="106">
        <f t="shared" si="5"/>
        <v>30734907</v>
      </c>
      <c r="E102" s="106">
        <v>11685197</v>
      </c>
      <c r="F102" s="106">
        <f t="shared" si="6"/>
        <v>13658356</v>
      </c>
      <c r="G102" s="106">
        <v>12775268</v>
      </c>
      <c r="H102" s="106">
        <v>0</v>
      </c>
      <c r="I102" s="106">
        <v>883088</v>
      </c>
      <c r="J102" s="106">
        <f t="shared" si="7"/>
        <v>5391354</v>
      </c>
      <c r="K102" s="106">
        <v>4189106</v>
      </c>
      <c r="L102" s="130">
        <v>1200280</v>
      </c>
      <c r="M102" s="130">
        <v>1968</v>
      </c>
      <c r="N102" s="43">
        <v>5039633</v>
      </c>
    </row>
    <row r="103" spans="1:14" ht="12" customHeight="1" x14ac:dyDescent="0.2">
      <c r="A103" s="39">
        <v>89</v>
      </c>
      <c r="B103" s="44" t="s">
        <v>162</v>
      </c>
      <c r="C103" s="45" t="s">
        <v>27</v>
      </c>
      <c r="D103" s="106">
        <f t="shared" si="5"/>
        <v>97066637</v>
      </c>
      <c r="E103" s="106">
        <v>33833487</v>
      </c>
      <c r="F103" s="106">
        <f t="shared" si="6"/>
        <v>41907126</v>
      </c>
      <c r="G103" s="106">
        <v>36640847</v>
      </c>
      <c r="H103" s="106">
        <v>0</v>
      </c>
      <c r="I103" s="106">
        <v>5266279</v>
      </c>
      <c r="J103" s="106">
        <f t="shared" si="7"/>
        <v>21326024</v>
      </c>
      <c r="K103" s="106">
        <v>11687598</v>
      </c>
      <c r="L103" s="130">
        <v>8318374</v>
      </c>
      <c r="M103" s="130">
        <v>1320052</v>
      </c>
      <c r="N103" s="43">
        <v>18481936</v>
      </c>
    </row>
    <row r="104" spans="1:14" ht="12" customHeight="1" x14ac:dyDescent="0.2">
      <c r="A104" s="39">
        <v>90</v>
      </c>
      <c r="B104" s="42" t="s">
        <v>163</v>
      </c>
      <c r="C104" s="47" t="s">
        <v>45</v>
      </c>
      <c r="D104" s="106">
        <f t="shared" si="5"/>
        <v>38997728</v>
      </c>
      <c r="E104" s="106">
        <v>13400584</v>
      </c>
      <c r="F104" s="106">
        <f t="shared" si="6"/>
        <v>17885592</v>
      </c>
      <c r="G104" s="106">
        <v>15498363</v>
      </c>
      <c r="H104" s="106">
        <v>0</v>
      </c>
      <c r="I104" s="106">
        <v>2387229</v>
      </c>
      <c r="J104" s="106">
        <f t="shared" si="7"/>
        <v>7711552</v>
      </c>
      <c r="K104" s="106">
        <v>5061990</v>
      </c>
      <c r="L104" s="130">
        <v>2647594</v>
      </c>
      <c r="M104" s="130">
        <v>1968</v>
      </c>
      <c r="N104" s="43">
        <v>7404027</v>
      </c>
    </row>
    <row r="105" spans="1:14" ht="12" customHeight="1" x14ac:dyDescent="0.2">
      <c r="A105" s="39">
        <v>91</v>
      </c>
      <c r="B105" s="42" t="s">
        <v>164</v>
      </c>
      <c r="C105" s="41" t="s">
        <v>33</v>
      </c>
      <c r="D105" s="106">
        <f t="shared" si="5"/>
        <v>47741623</v>
      </c>
      <c r="E105" s="106">
        <v>11783015</v>
      </c>
      <c r="F105" s="106">
        <f t="shared" si="6"/>
        <v>23392006</v>
      </c>
      <c r="G105" s="106">
        <v>20185569</v>
      </c>
      <c r="H105" s="106">
        <v>0</v>
      </c>
      <c r="I105" s="106">
        <v>3206437</v>
      </c>
      <c r="J105" s="106">
        <f t="shared" si="7"/>
        <v>12566602</v>
      </c>
      <c r="K105" s="106">
        <v>6140146</v>
      </c>
      <c r="L105" s="130">
        <v>5075043</v>
      </c>
      <c r="M105" s="130">
        <v>1351413</v>
      </c>
      <c r="N105" s="43">
        <v>14747572</v>
      </c>
    </row>
    <row r="106" spans="1:14" ht="12" customHeight="1" x14ac:dyDescent="0.2">
      <c r="A106" s="39">
        <v>92</v>
      </c>
      <c r="B106" s="40" t="s">
        <v>165</v>
      </c>
      <c r="C106" s="41" t="s">
        <v>29</v>
      </c>
      <c r="D106" s="106">
        <f t="shared" si="5"/>
        <v>105985154</v>
      </c>
      <c r="E106" s="106">
        <v>39211210</v>
      </c>
      <c r="F106" s="106">
        <f t="shared" si="6"/>
        <v>45513577</v>
      </c>
      <c r="G106" s="106">
        <v>41633995</v>
      </c>
      <c r="H106" s="106">
        <v>0</v>
      </c>
      <c r="I106" s="106">
        <v>3879582</v>
      </c>
      <c r="J106" s="106">
        <f t="shared" si="7"/>
        <v>21260367</v>
      </c>
      <c r="K106" s="106">
        <v>14677824</v>
      </c>
      <c r="L106" s="130">
        <v>5481769</v>
      </c>
      <c r="M106" s="130">
        <v>1100774</v>
      </c>
      <c r="N106" s="43">
        <v>13581550</v>
      </c>
    </row>
    <row r="107" spans="1:14" ht="12" customHeight="1" x14ac:dyDescent="0.2">
      <c r="A107" s="39">
        <v>93</v>
      </c>
      <c r="B107" s="40" t="s">
        <v>166</v>
      </c>
      <c r="C107" s="41" t="s">
        <v>30</v>
      </c>
      <c r="D107" s="106">
        <f t="shared" si="5"/>
        <v>88423912</v>
      </c>
      <c r="E107" s="106">
        <v>25363627</v>
      </c>
      <c r="F107" s="106">
        <f t="shared" si="6"/>
        <v>39508686</v>
      </c>
      <c r="G107" s="106">
        <v>34156393</v>
      </c>
      <c r="H107" s="106">
        <v>0</v>
      </c>
      <c r="I107" s="106">
        <v>5352293</v>
      </c>
      <c r="J107" s="106">
        <f t="shared" si="7"/>
        <v>23551599</v>
      </c>
      <c r="K107" s="106">
        <v>11086926</v>
      </c>
      <c r="L107" s="130">
        <v>11180534</v>
      </c>
      <c r="M107" s="130">
        <v>1284139</v>
      </c>
      <c r="N107" s="43">
        <v>11802277</v>
      </c>
    </row>
    <row r="108" spans="1:14" ht="12" customHeight="1" x14ac:dyDescent="0.2">
      <c r="A108" s="39">
        <v>94</v>
      </c>
      <c r="B108" s="44" t="s">
        <v>167</v>
      </c>
      <c r="C108" s="45" t="s">
        <v>14</v>
      </c>
      <c r="D108" s="106">
        <f t="shared" si="5"/>
        <v>29894539</v>
      </c>
      <c r="E108" s="106">
        <v>10227259</v>
      </c>
      <c r="F108" s="106">
        <f t="shared" si="6"/>
        <v>13011465</v>
      </c>
      <c r="G108" s="106">
        <v>12215703</v>
      </c>
      <c r="H108" s="106">
        <v>0</v>
      </c>
      <c r="I108" s="106">
        <v>795762</v>
      </c>
      <c r="J108" s="106">
        <f t="shared" si="7"/>
        <v>6655815</v>
      </c>
      <c r="K108" s="106">
        <v>3823270</v>
      </c>
      <c r="L108" s="130">
        <v>2463329</v>
      </c>
      <c r="M108" s="130">
        <v>369216</v>
      </c>
      <c r="N108" s="43">
        <v>7022854</v>
      </c>
    </row>
    <row r="109" spans="1:14" ht="12" customHeight="1" x14ac:dyDescent="0.2">
      <c r="A109" s="39">
        <v>95</v>
      </c>
      <c r="B109" s="46" t="s">
        <v>168</v>
      </c>
      <c r="C109" s="47" t="s">
        <v>31</v>
      </c>
      <c r="D109" s="106">
        <f t="shared" si="5"/>
        <v>45076568</v>
      </c>
      <c r="E109" s="106">
        <v>14403013</v>
      </c>
      <c r="F109" s="106">
        <f t="shared" si="6"/>
        <v>21348572</v>
      </c>
      <c r="G109" s="106">
        <v>18575220</v>
      </c>
      <c r="H109" s="106">
        <v>0</v>
      </c>
      <c r="I109" s="106">
        <v>2773352</v>
      </c>
      <c r="J109" s="106">
        <f t="shared" si="7"/>
        <v>9324983</v>
      </c>
      <c r="K109" s="106">
        <v>6010348</v>
      </c>
      <c r="L109" s="130">
        <v>3308732</v>
      </c>
      <c r="M109" s="130">
        <v>5903</v>
      </c>
      <c r="N109" s="43">
        <v>10155219</v>
      </c>
    </row>
    <row r="110" spans="1:14" ht="12" customHeight="1" x14ac:dyDescent="0.2">
      <c r="A110" s="39">
        <v>96</v>
      </c>
      <c r="B110" s="40" t="s">
        <v>169</v>
      </c>
      <c r="C110" s="41" t="s">
        <v>15</v>
      </c>
      <c r="D110" s="106">
        <f t="shared" si="5"/>
        <v>44914080</v>
      </c>
      <c r="E110" s="106">
        <v>15770643</v>
      </c>
      <c r="F110" s="106">
        <f t="shared" si="6"/>
        <v>18794990</v>
      </c>
      <c r="G110" s="106">
        <v>17763603</v>
      </c>
      <c r="H110" s="106">
        <v>0</v>
      </c>
      <c r="I110" s="106">
        <v>1031387</v>
      </c>
      <c r="J110" s="106">
        <f t="shared" si="7"/>
        <v>10348447</v>
      </c>
      <c r="K110" s="106">
        <v>5715436</v>
      </c>
      <c r="L110" s="130">
        <v>4631043</v>
      </c>
      <c r="M110" s="130">
        <v>1968</v>
      </c>
      <c r="N110" s="43">
        <v>9745916</v>
      </c>
    </row>
    <row r="111" spans="1:14" ht="12" customHeight="1" x14ac:dyDescent="0.2">
      <c r="A111" s="39">
        <v>97</v>
      </c>
      <c r="B111" s="42" t="s">
        <v>170</v>
      </c>
      <c r="C111" s="41" t="s">
        <v>13</v>
      </c>
      <c r="D111" s="106">
        <f t="shared" si="5"/>
        <v>62482927</v>
      </c>
      <c r="E111" s="106">
        <v>19883311</v>
      </c>
      <c r="F111" s="106">
        <f t="shared" si="6"/>
        <v>22622126</v>
      </c>
      <c r="G111" s="106">
        <v>20697766</v>
      </c>
      <c r="H111" s="106">
        <v>0</v>
      </c>
      <c r="I111" s="106">
        <v>1924360</v>
      </c>
      <c r="J111" s="106">
        <f t="shared" si="7"/>
        <v>19977490</v>
      </c>
      <c r="K111" s="106">
        <v>6990436</v>
      </c>
      <c r="L111" s="130">
        <v>12389085</v>
      </c>
      <c r="M111" s="130">
        <v>597969</v>
      </c>
      <c r="N111" s="43">
        <v>9014515</v>
      </c>
    </row>
    <row r="112" spans="1:14" ht="12" customHeight="1" x14ac:dyDescent="0.2">
      <c r="A112" s="39">
        <v>98</v>
      </c>
      <c r="B112" s="44" t="s">
        <v>171</v>
      </c>
      <c r="C112" s="45" t="s">
        <v>32</v>
      </c>
      <c r="D112" s="106">
        <f t="shared" si="5"/>
        <v>39747128</v>
      </c>
      <c r="E112" s="106">
        <v>13189940</v>
      </c>
      <c r="F112" s="106">
        <f t="shared" si="6"/>
        <v>15990128</v>
      </c>
      <c r="G112" s="106">
        <v>14007490</v>
      </c>
      <c r="H112" s="106">
        <v>0</v>
      </c>
      <c r="I112" s="106">
        <v>1982638</v>
      </c>
      <c r="J112" s="106">
        <f t="shared" si="7"/>
        <v>10567060</v>
      </c>
      <c r="K112" s="106">
        <v>4439450</v>
      </c>
      <c r="L112" s="130">
        <v>6119740</v>
      </c>
      <c r="M112" s="130">
        <v>7870</v>
      </c>
      <c r="N112" s="43">
        <v>6112823</v>
      </c>
    </row>
    <row r="113" spans="1:14" ht="12" customHeight="1" x14ac:dyDescent="0.2">
      <c r="A113" s="39">
        <v>99</v>
      </c>
      <c r="B113" s="44" t="s">
        <v>172</v>
      </c>
      <c r="C113" s="45" t="s">
        <v>55</v>
      </c>
      <c r="D113" s="106">
        <f t="shared" si="5"/>
        <v>51131641</v>
      </c>
      <c r="E113" s="106">
        <v>16429026</v>
      </c>
      <c r="F113" s="106">
        <f t="shared" si="6"/>
        <v>22525733</v>
      </c>
      <c r="G113" s="106">
        <v>20494029</v>
      </c>
      <c r="H113" s="106">
        <v>0</v>
      </c>
      <c r="I113" s="106">
        <v>2031704</v>
      </c>
      <c r="J113" s="106">
        <f t="shared" si="7"/>
        <v>12176882</v>
      </c>
      <c r="K113" s="106">
        <v>6557706</v>
      </c>
      <c r="L113" s="130">
        <v>4591962</v>
      </c>
      <c r="M113" s="130">
        <v>1027214</v>
      </c>
      <c r="N113" s="43">
        <v>11783992</v>
      </c>
    </row>
    <row r="114" spans="1:14" ht="12" customHeight="1" x14ac:dyDescent="0.2">
      <c r="A114" s="39">
        <v>100</v>
      </c>
      <c r="B114" s="40" t="s">
        <v>173</v>
      </c>
      <c r="C114" s="41" t="s">
        <v>34</v>
      </c>
      <c r="D114" s="106">
        <f t="shared" si="5"/>
        <v>85804028</v>
      </c>
      <c r="E114" s="106">
        <v>25844942</v>
      </c>
      <c r="F114" s="106">
        <f t="shared" si="6"/>
        <v>38895928</v>
      </c>
      <c r="G114" s="106">
        <v>35329853</v>
      </c>
      <c r="H114" s="106">
        <v>0</v>
      </c>
      <c r="I114" s="106">
        <v>3566075</v>
      </c>
      <c r="J114" s="106">
        <f t="shared" si="7"/>
        <v>21063158</v>
      </c>
      <c r="K114" s="106">
        <v>11160843</v>
      </c>
      <c r="L114" s="130">
        <v>8949511</v>
      </c>
      <c r="M114" s="130">
        <v>952804</v>
      </c>
      <c r="N114" s="43">
        <v>18078259</v>
      </c>
    </row>
    <row r="115" spans="1:14" ht="12" customHeight="1" x14ac:dyDescent="0.2">
      <c r="A115" s="39">
        <v>101</v>
      </c>
      <c r="B115" s="42" t="s">
        <v>174</v>
      </c>
      <c r="C115" s="41" t="s">
        <v>243</v>
      </c>
      <c r="D115" s="106">
        <f t="shared" si="5"/>
        <v>39947285</v>
      </c>
      <c r="E115" s="106">
        <v>12929140</v>
      </c>
      <c r="F115" s="106">
        <f t="shared" si="6"/>
        <v>18900183</v>
      </c>
      <c r="G115" s="106">
        <v>16237775</v>
      </c>
      <c r="H115" s="106">
        <v>0</v>
      </c>
      <c r="I115" s="106">
        <v>2662408</v>
      </c>
      <c r="J115" s="106">
        <f t="shared" si="7"/>
        <v>8117962</v>
      </c>
      <c r="K115" s="106">
        <v>5208324</v>
      </c>
      <c r="L115" s="130">
        <v>2903735</v>
      </c>
      <c r="M115" s="130">
        <v>5903</v>
      </c>
      <c r="N115" s="43">
        <v>9914700</v>
      </c>
    </row>
    <row r="116" spans="1:14" ht="12" customHeight="1" x14ac:dyDescent="0.2">
      <c r="A116" s="39">
        <v>102</v>
      </c>
      <c r="B116" s="40" t="s">
        <v>175</v>
      </c>
      <c r="C116" s="45" t="s">
        <v>176</v>
      </c>
      <c r="D116" s="106">
        <f t="shared" si="5"/>
        <v>1359119</v>
      </c>
      <c r="E116" s="106">
        <v>0</v>
      </c>
      <c r="F116" s="106">
        <v>0</v>
      </c>
      <c r="G116" s="106">
        <v>0</v>
      </c>
      <c r="H116" s="106">
        <v>0</v>
      </c>
      <c r="I116" s="106">
        <v>0</v>
      </c>
      <c r="J116" s="106">
        <f t="shared" si="7"/>
        <v>1359119</v>
      </c>
      <c r="K116" s="106">
        <v>0</v>
      </c>
      <c r="L116" s="130">
        <v>1359119</v>
      </c>
      <c r="M116" s="130">
        <v>0</v>
      </c>
      <c r="N116" s="43">
        <v>0</v>
      </c>
    </row>
    <row r="117" spans="1:14" ht="12" customHeight="1" x14ac:dyDescent="0.2">
      <c r="A117" s="39">
        <v>103</v>
      </c>
      <c r="B117" s="40" t="s">
        <v>177</v>
      </c>
      <c r="C117" s="41" t="s">
        <v>178</v>
      </c>
      <c r="D117" s="106">
        <f t="shared" si="5"/>
        <v>0</v>
      </c>
      <c r="E117" s="106">
        <v>0</v>
      </c>
      <c r="F117" s="106">
        <v>0</v>
      </c>
      <c r="G117" s="106">
        <v>0</v>
      </c>
      <c r="H117" s="106">
        <v>0</v>
      </c>
      <c r="I117" s="106">
        <v>0</v>
      </c>
      <c r="J117" s="106">
        <f t="shared" si="7"/>
        <v>0</v>
      </c>
      <c r="K117" s="106">
        <v>0</v>
      </c>
      <c r="L117" s="130">
        <v>0</v>
      </c>
      <c r="M117" s="130">
        <v>0</v>
      </c>
      <c r="N117" s="43">
        <v>0</v>
      </c>
    </row>
    <row r="118" spans="1:14" ht="12" customHeight="1" x14ac:dyDescent="0.2">
      <c r="A118" s="39">
        <v>104</v>
      </c>
      <c r="B118" s="44" t="s">
        <v>179</v>
      </c>
      <c r="C118" s="45" t="s">
        <v>180</v>
      </c>
      <c r="D118" s="106">
        <f t="shared" si="5"/>
        <v>193528</v>
      </c>
      <c r="E118" s="106">
        <v>0</v>
      </c>
      <c r="F118" s="106">
        <v>0</v>
      </c>
      <c r="G118" s="106">
        <v>0</v>
      </c>
      <c r="H118" s="106">
        <v>0</v>
      </c>
      <c r="I118" s="106">
        <v>0</v>
      </c>
      <c r="J118" s="106">
        <f t="shared" si="7"/>
        <v>193528</v>
      </c>
      <c r="K118" s="106">
        <v>0</v>
      </c>
      <c r="L118" s="130">
        <v>193528</v>
      </c>
      <c r="M118" s="130">
        <v>0</v>
      </c>
      <c r="N118" s="43">
        <v>0</v>
      </c>
    </row>
    <row r="119" spans="1:14" ht="12" customHeight="1" x14ac:dyDescent="0.2">
      <c r="A119" s="39">
        <v>105</v>
      </c>
      <c r="B119" s="44" t="s">
        <v>181</v>
      </c>
      <c r="C119" s="45" t="s">
        <v>182</v>
      </c>
      <c r="D119" s="106">
        <f t="shared" si="5"/>
        <v>0</v>
      </c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06">
        <f t="shared" si="7"/>
        <v>0</v>
      </c>
      <c r="K119" s="106">
        <v>0</v>
      </c>
      <c r="L119" s="130">
        <v>0</v>
      </c>
      <c r="M119" s="130">
        <v>0</v>
      </c>
      <c r="N119" s="43">
        <v>0</v>
      </c>
    </row>
    <row r="120" spans="1:14" ht="12" customHeight="1" x14ac:dyDescent="0.2">
      <c r="A120" s="39">
        <v>106</v>
      </c>
      <c r="B120" s="44" t="s">
        <v>183</v>
      </c>
      <c r="C120" s="45" t="s">
        <v>184</v>
      </c>
      <c r="D120" s="106">
        <f t="shared" si="5"/>
        <v>0</v>
      </c>
      <c r="E120" s="106">
        <v>0</v>
      </c>
      <c r="F120" s="106">
        <v>0</v>
      </c>
      <c r="G120" s="106">
        <v>0</v>
      </c>
      <c r="H120" s="106">
        <v>0</v>
      </c>
      <c r="I120" s="106">
        <v>0</v>
      </c>
      <c r="J120" s="106">
        <f t="shared" si="7"/>
        <v>0</v>
      </c>
      <c r="K120" s="106">
        <v>0</v>
      </c>
      <c r="L120" s="130">
        <v>0</v>
      </c>
      <c r="M120" s="130">
        <v>0</v>
      </c>
      <c r="N120" s="43">
        <v>0</v>
      </c>
    </row>
    <row r="121" spans="1:14" ht="12" customHeight="1" x14ac:dyDescent="0.2">
      <c r="A121" s="39">
        <v>107</v>
      </c>
      <c r="B121" s="44" t="s">
        <v>185</v>
      </c>
      <c r="C121" s="45" t="s">
        <v>186</v>
      </c>
      <c r="D121" s="106">
        <f t="shared" si="5"/>
        <v>0</v>
      </c>
      <c r="E121" s="106">
        <v>0</v>
      </c>
      <c r="F121" s="106">
        <v>0</v>
      </c>
      <c r="G121" s="106">
        <v>0</v>
      </c>
      <c r="H121" s="106">
        <v>0</v>
      </c>
      <c r="I121" s="106">
        <v>0</v>
      </c>
      <c r="J121" s="106">
        <f t="shared" si="7"/>
        <v>0</v>
      </c>
      <c r="K121" s="106">
        <v>0</v>
      </c>
      <c r="L121" s="130">
        <v>0</v>
      </c>
      <c r="M121" s="130">
        <v>0</v>
      </c>
      <c r="N121" s="43">
        <v>0</v>
      </c>
    </row>
    <row r="122" spans="1:14" ht="12" customHeight="1" x14ac:dyDescent="0.2">
      <c r="A122" s="39">
        <v>108</v>
      </c>
      <c r="B122" s="44" t="s">
        <v>187</v>
      </c>
      <c r="C122" s="45" t="s">
        <v>188</v>
      </c>
      <c r="D122" s="106">
        <f t="shared" si="5"/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f t="shared" si="7"/>
        <v>0</v>
      </c>
      <c r="K122" s="106">
        <v>0</v>
      </c>
      <c r="L122" s="130">
        <v>0</v>
      </c>
      <c r="M122" s="130">
        <v>0</v>
      </c>
      <c r="N122" s="43">
        <v>0</v>
      </c>
    </row>
    <row r="123" spans="1:14" ht="12" customHeight="1" x14ac:dyDescent="0.2">
      <c r="A123" s="39">
        <v>109</v>
      </c>
      <c r="B123" s="44" t="s">
        <v>189</v>
      </c>
      <c r="C123" s="45" t="s">
        <v>190</v>
      </c>
      <c r="D123" s="106">
        <f t="shared" si="5"/>
        <v>4974934</v>
      </c>
      <c r="E123" s="106">
        <v>0</v>
      </c>
      <c r="F123" s="106">
        <v>0</v>
      </c>
      <c r="G123" s="106">
        <v>0</v>
      </c>
      <c r="H123" s="106">
        <v>0</v>
      </c>
      <c r="I123" s="106">
        <v>0</v>
      </c>
      <c r="J123" s="106">
        <f t="shared" si="7"/>
        <v>4974934</v>
      </c>
      <c r="K123" s="106">
        <v>0</v>
      </c>
      <c r="L123" s="130">
        <v>4974934</v>
      </c>
      <c r="M123" s="130">
        <v>0</v>
      </c>
      <c r="N123" s="43">
        <v>0</v>
      </c>
    </row>
    <row r="124" spans="1:14" ht="12" customHeight="1" x14ac:dyDescent="0.2">
      <c r="A124" s="39">
        <v>110</v>
      </c>
      <c r="B124" s="50" t="s">
        <v>191</v>
      </c>
      <c r="C124" s="51" t="s">
        <v>192</v>
      </c>
      <c r="D124" s="106">
        <f t="shared" si="5"/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f t="shared" si="7"/>
        <v>0</v>
      </c>
      <c r="K124" s="106">
        <v>0</v>
      </c>
      <c r="L124" s="130">
        <v>0</v>
      </c>
      <c r="M124" s="130">
        <v>0</v>
      </c>
      <c r="N124" s="43">
        <v>0</v>
      </c>
    </row>
    <row r="125" spans="1:14" ht="12" customHeight="1" x14ac:dyDescent="0.2">
      <c r="A125" s="39">
        <v>111</v>
      </c>
      <c r="B125" s="50" t="s">
        <v>276</v>
      </c>
      <c r="C125" s="51" t="s">
        <v>252</v>
      </c>
      <c r="D125" s="106">
        <f t="shared" si="5"/>
        <v>260002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06">
        <f t="shared" si="7"/>
        <v>260002</v>
      </c>
      <c r="K125" s="106">
        <v>0</v>
      </c>
      <c r="L125" s="130">
        <v>260002</v>
      </c>
      <c r="M125" s="130">
        <v>0</v>
      </c>
      <c r="N125" s="43">
        <v>0</v>
      </c>
    </row>
    <row r="126" spans="1:14" ht="12" customHeight="1" x14ac:dyDescent="0.2">
      <c r="A126" s="39">
        <v>112</v>
      </c>
      <c r="B126" s="42" t="s">
        <v>193</v>
      </c>
      <c r="C126" s="41" t="s">
        <v>194</v>
      </c>
      <c r="D126" s="106">
        <f t="shared" si="5"/>
        <v>0</v>
      </c>
      <c r="E126" s="106">
        <v>0</v>
      </c>
      <c r="F126" s="106">
        <v>0</v>
      </c>
      <c r="G126" s="106">
        <v>0</v>
      </c>
      <c r="H126" s="106">
        <v>0</v>
      </c>
      <c r="I126" s="106">
        <v>0</v>
      </c>
      <c r="J126" s="106">
        <f t="shared" si="7"/>
        <v>0</v>
      </c>
      <c r="K126" s="106">
        <v>0</v>
      </c>
      <c r="L126" s="130">
        <v>0</v>
      </c>
      <c r="M126" s="130">
        <v>0</v>
      </c>
      <c r="N126" s="43">
        <v>0</v>
      </c>
    </row>
    <row r="127" spans="1:14" ht="12" customHeight="1" x14ac:dyDescent="0.2">
      <c r="A127" s="39">
        <v>113</v>
      </c>
      <c r="B127" s="44" t="s">
        <v>195</v>
      </c>
      <c r="C127" s="45" t="s">
        <v>196</v>
      </c>
      <c r="D127" s="106">
        <f t="shared" si="5"/>
        <v>0</v>
      </c>
      <c r="E127" s="106">
        <v>0</v>
      </c>
      <c r="F127" s="106">
        <v>0</v>
      </c>
      <c r="G127" s="106">
        <v>0</v>
      </c>
      <c r="H127" s="106">
        <v>0</v>
      </c>
      <c r="I127" s="106">
        <v>0</v>
      </c>
      <c r="J127" s="106">
        <f t="shared" si="7"/>
        <v>0</v>
      </c>
      <c r="K127" s="106">
        <v>0</v>
      </c>
      <c r="L127" s="130">
        <v>0</v>
      </c>
      <c r="M127" s="130">
        <v>0</v>
      </c>
      <c r="N127" s="43">
        <v>0</v>
      </c>
    </row>
    <row r="128" spans="1:14" ht="12" customHeight="1" x14ac:dyDescent="0.2">
      <c r="A128" s="39">
        <v>114</v>
      </c>
      <c r="B128" s="40" t="s">
        <v>197</v>
      </c>
      <c r="C128" s="52" t="s">
        <v>198</v>
      </c>
      <c r="D128" s="106">
        <f t="shared" si="5"/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06">
        <f t="shared" si="7"/>
        <v>0</v>
      </c>
      <c r="K128" s="106">
        <v>0</v>
      </c>
      <c r="L128" s="130">
        <v>0</v>
      </c>
      <c r="M128" s="130">
        <v>0</v>
      </c>
      <c r="N128" s="43">
        <v>0</v>
      </c>
    </row>
    <row r="129" spans="1:14" ht="12" customHeight="1" x14ac:dyDescent="0.2">
      <c r="A129" s="39">
        <v>115</v>
      </c>
      <c r="B129" s="44" t="s">
        <v>199</v>
      </c>
      <c r="C129" s="131" t="s">
        <v>290</v>
      </c>
      <c r="D129" s="106">
        <f t="shared" si="5"/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f t="shared" si="7"/>
        <v>0</v>
      </c>
      <c r="K129" s="106">
        <v>0</v>
      </c>
      <c r="L129" s="130">
        <v>0</v>
      </c>
      <c r="M129" s="130">
        <v>0</v>
      </c>
      <c r="N129" s="43">
        <v>0</v>
      </c>
    </row>
    <row r="130" spans="1:14" ht="12" customHeight="1" x14ac:dyDescent="0.2">
      <c r="A130" s="39">
        <v>116</v>
      </c>
      <c r="B130" s="42" t="s">
        <v>200</v>
      </c>
      <c r="C130" s="45" t="s">
        <v>335</v>
      </c>
      <c r="D130" s="106">
        <f t="shared" si="5"/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f t="shared" si="7"/>
        <v>0</v>
      </c>
      <c r="K130" s="106">
        <v>0</v>
      </c>
      <c r="L130" s="130">
        <v>0</v>
      </c>
      <c r="M130" s="130">
        <v>0</v>
      </c>
      <c r="N130" s="43">
        <v>0</v>
      </c>
    </row>
    <row r="131" spans="1:14" ht="12" customHeight="1" x14ac:dyDescent="0.2">
      <c r="A131" s="39">
        <v>117</v>
      </c>
      <c r="B131" s="42" t="s">
        <v>201</v>
      </c>
      <c r="C131" s="45" t="s">
        <v>202</v>
      </c>
      <c r="D131" s="106">
        <f t="shared" si="5"/>
        <v>0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06">
        <f t="shared" si="7"/>
        <v>0</v>
      </c>
      <c r="K131" s="106">
        <v>0</v>
      </c>
      <c r="L131" s="130">
        <v>0</v>
      </c>
      <c r="M131" s="130">
        <v>0</v>
      </c>
      <c r="N131" s="43">
        <v>0</v>
      </c>
    </row>
    <row r="132" spans="1:14" ht="12" customHeight="1" x14ac:dyDescent="0.2">
      <c r="A132" s="39">
        <v>118</v>
      </c>
      <c r="B132" s="42" t="s">
        <v>203</v>
      </c>
      <c r="C132" s="45" t="s">
        <v>204</v>
      </c>
      <c r="D132" s="106">
        <f t="shared" si="5"/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v>0</v>
      </c>
      <c r="J132" s="106">
        <f t="shared" si="7"/>
        <v>0</v>
      </c>
      <c r="K132" s="106">
        <v>0</v>
      </c>
      <c r="L132" s="130">
        <v>0</v>
      </c>
      <c r="M132" s="130">
        <v>0</v>
      </c>
      <c r="N132" s="43">
        <v>0</v>
      </c>
    </row>
    <row r="133" spans="1:14" ht="12" customHeight="1" x14ac:dyDescent="0.2">
      <c r="A133" s="39">
        <v>119</v>
      </c>
      <c r="B133" s="40" t="s">
        <v>205</v>
      </c>
      <c r="C133" s="41" t="s">
        <v>206</v>
      </c>
      <c r="D133" s="106">
        <f t="shared" si="5"/>
        <v>236553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  <c r="J133" s="106">
        <f t="shared" si="7"/>
        <v>236553</v>
      </c>
      <c r="K133" s="106">
        <v>0</v>
      </c>
      <c r="L133" s="130">
        <v>236553</v>
      </c>
      <c r="M133" s="130">
        <v>0</v>
      </c>
      <c r="N133" s="43">
        <v>0</v>
      </c>
    </row>
    <row r="134" spans="1:14" ht="12" customHeight="1" x14ac:dyDescent="0.2">
      <c r="A134" s="39">
        <v>120</v>
      </c>
      <c r="B134" s="42" t="s">
        <v>207</v>
      </c>
      <c r="C134" s="41" t="s">
        <v>208</v>
      </c>
      <c r="D134" s="106">
        <f t="shared" si="5"/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  <c r="J134" s="106">
        <f t="shared" si="7"/>
        <v>0</v>
      </c>
      <c r="K134" s="106">
        <v>0</v>
      </c>
      <c r="L134" s="130">
        <v>0</v>
      </c>
      <c r="M134" s="130">
        <v>0</v>
      </c>
      <c r="N134" s="43">
        <v>0</v>
      </c>
    </row>
    <row r="135" spans="1:14" ht="12" customHeight="1" x14ac:dyDescent="0.2">
      <c r="A135" s="39">
        <v>121</v>
      </c>
      <c r="B135" s="44" t="s">
        <v>209</v>
      </c>
      <c r="C135" s="45" t="s">
        <v>210</v>
      </c>
      <c r="D135" s="106">
        <f t="shared" si="5"/>
        <v>1658766</v>
      </c>
      <c r="E135" s="106">
        <v>0</v>
      </c>
      <c r="F135" s="106">
        <v>0</v>
      </c>
      <c r="G135" s="106">
        <v>0</v>
      </c>
      <c r="H135" s="106">
        <v>0</v>
      </c>
      <c r="I135" s="106">
        <v>0</v>
      </c>
      <c r="J135" s="106">
        <f t="shared" si="7"/>
        <v>1658766</v>
      </c>
      <c r="K135" s="106">
        <v>0</v>
      </c>
      <c r="L135" s="130">
        <v>1658766</v>
      </c>
      <c r="M135" s="130">
        <v>0</v>
      </c>
      <c r="N135" s="43">
        <v>0</v>
      </c>
    </row>
    <row r="136" spans="1:14" ht="12" customHeight="1" x14ac:dyDescent="0.2">
      <c r="A136" s="39">
        <v>122</v>
      </c>
      <c r="B136" s="44" t="s">
        <v>211</v>
      </c>
      <c r="C136" s="78" t="s">
        <v>377</v>
      </c>
      <c r="D136" s="106">
        <f t="shared" si="5"/>
        <v>0</v>
      </c>
      <c r="E136" s="106">
        <v>0</v>
      </c>
      <c r="F136" s="106">
        <v>0</v>
      </c>
      <c r="G136" s="106">
        <v>0</v>
      </c>
      <c r="H136" s="106">
        <v>0</v>
      </c>
      <c r="I136" s="106">
        <v>0</v>
      </c>
      <c r="J136" s="106">
        <f t="shared" si="7"/>
        <v>0</v>
      </c>
      <c r="K136" s="106">
        <v>0</v>
      </c>
      <c r="L136" s="130">
        <v>0</v>
      </c>
      <c r="M136" s="130">
        <v>0</v>
      </c>
      <c r="N136" s="43">
        <v>0</v>
      </c>
    </row>
    <row r="137" spans="1:14" ht="12" customHeight="1" x14ac:dyDescent="0.2">
      <c r="A137" s="39">
        <v>123</v>
      </c>
      <c r="B137" s="44" t="s">
        <v>212</v>
      </c>
      <c r="C137" s="45" t="s">
        <v>249</v>
      </c>
      <c r="D137" s="106">
        <f t="shared" si="5"/>
        <v>85058426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f t="shared" si="7"/>
        <v>85058426</v>
      </c>
      <c r="K137" s="106">
        <v>0</v>
      </c>
      <c r="L137" s="130">
        <v>85058426</v>
      </c>
      <c r="M137" s="130">
        <v>0</v>
      </c>
      <c r="N137" s="43">
        <v>0</v>
      </c>
    </row>
    <row r="138" spans="1:14" ht="12" customHeight="1" x14ac:dyDescent="0.2">
      <c r="A138" s="39">
        <v>124</v>
      </c>
      <c r="B138" s="44" t="s">
        <v>213</v>
      </c>
      <c r="C138" s="45" t="s">
        <v>214</v>
      </c>
      <c r="D138" s="106">
        <f t="shared" si="5"/>
        <v>249030493</v>
      </c>
      <c r="E138" s="106">
        <v>0</v>
      </c>
      <c r="F138" s="106">
        <f t="shared" si="6"/>
        <v>38934538</v>
      </c>
      <c r="G138" s="106">
        <v>0</v>
      </c>
      <c r="H138" s="106">
        <v>38934538</v>
      </c>
      <c r="I138" s="106">
        <v>0</v>
      </c>
      <c r="J138" s="106">
        <f t="shared" si="7"/>
        <v>210095955</v>
      </c>
      <c r="K138" s="106">
        <v>0</v>
      </c>
      <c r="L138" s="130">
        <v>210095955</v>
      </c>
      <c r="M138" s="130">
        <v>0</v>
      </c>
      <c r="N138" s="43">
        <v>0</v>
      </c>
    </row>
    <row r="139" spans="1:14" ht="12" customHeight="1" x14ac:dyDescent="0.2">
      <c r="A139" s="39">
        <v>125</v>
      </c>
      <c r="B139" s="44" t="s">
        <v>215</v>
      </c>
      <c r="C139" s="45" t="s">
        <v>42</v>
      </c>
      <c r="D139" s="106">
        <f t="shared" si="5"/>
        <v>29988030</v>
      </c>
      <c r="E139" s="106">
        <v>0</v>
      </c>
      <c r="F139" s="106">
        <f t="shared" si="6"/>
        <v>0</v>
      </c>
      <c r="G139" s="106">
        <v>0</v>
      </c>
      <c r="H139" s="106">
        <v>0</v>
      </c>
      <c r="I139" s="106">
        <v>0</v>
      </c>
      <c r="J139" s="106">
        <f t="shared" si="7"/>
        <v>29988030</v>
      </c>
      <c r="K139" s="106">
        <v>0</v>
      </c>
      <c r="L139" s="130">
        <v>29988030</v>
      </c>
      <c r="M139" s="130">
        <v>0</v>
      </c>
      <c r="N139" s="43">
        <v>0</v>
      </c>
    </row>
    <row r="140" spans="1:14" ht="12" customHeight="1" x14ac:dyDescent="0.2">
      <c r="A140" s="39">
        <v>126</v>
      </c>
      <c r="B140" s="40" t="s">
        <v>216</v>
      </c>
      <c r="C140" s="41" t="s">
        <v>48</v>
      </c>
      <c r="D140" s="106">
        <f t="shared" si="5"/>
        <v>45461452</v>
      </c>
      <c r="E140" s="106">
        <v>0</v>
      </c>
      <c r="F140" s="106">
        <f t="shared" si="6"/>
        <v>0</v>
      </c>
      <c r="G140" s="106">
        <v>0</v>
      </c>
      <c r="H140" s="106">
        <v>0</v>
      </c>
      <c r="I140" s="106">
        <v>0</v>
      </c>
      <c r="J140" s="106">
        <f t="shared" si="7"/>
        <v>45461452</v>
      </c>
      <c r="K140" s="106">
        <v>0</v>
      </c>
      <c r="L140" s="130">
        <v>45461452</v>
      </c>
      <c r="M140" s="130">
        <v>0</v>
      </c>
      <c r="N140" s="43">
        <v>0</v>
      </c>
    </row>
    <row r="141" spans="1:14" ht="12" customHeight="1" x14ac:dyDescent="0.2">
      <c r="A141" s="39">
        <v>127</v>
      </c>
      <c r="B141" s="40" t="s">
        <v>217</v>
      </c>
      <c r="C141" s="45" t="s">
        <v>253</v>
      </c>
      <c r="D141" s="106">
        <f t="shared" ref="D141:D156" si="9">E141+F141+J141</f>
        <v>19535835</v>
      </c>
      <c r="E141" s="106">
        <v>0</v>
      </c>
      <c r="F141" s="106">
        <f t="shared" ref="F141:F147" si="10">G141+H141+I141</f>
        <v>0</v>
      </c>
      <c r="G141" s="106">
        <v>0</v>
      </c>
      <c r="H141" s="106">
        <v>0</v>
      </c>
      <c r="I141" s="106">
        <v>0</v>
      </c>
      <c r="J141" s="106">
        <f t="shared" ref="J141:J154" si="11">K141+L141+M141</f>
        <v>19535835</v>
      </c>
      <c r="K141" s="106">
        <v>0</v>
      </c>
      <c r="L141" s="130">
        <v>19535835</v>
      </c>
      <c r="M141" s="130">
        <v>0</v>
      </c>
      <c r="N141" s="43">
        <v>0</v>
      </c>
    </row>
    <row r="142" spans="1:14" ht="12" customHeight="1" x14ac:dyDescent="0.2">
      <c r="A142" s="39">
        <v>128</v>
      </c>
      <c r="B142" s="46" t="s">
        <v>218</v>
      </c>
      <c r="C142" s="47" t="s">
        <v>50</v>
      </c>
      <c r="D142" s="106">
        <f t="shared" si="9"/>
        <v>16091603</v>
      </c>
      <c r="E142" s="106">
        <v>0</v>
      </c>
      <c r="F142" s="106">
        <f t="shared" si="10"/>
        <v>0</v>
      </c>
      <c r="G142" s="106">
        <v>0</v>
      </c>
      <c r="H142" s="106">
        <v>0</v>
      </c>
      <c r="I142" s="106">
        <v>0</v>
      </c>
      <c r="J142" s="106">
        <f t="shared" si="11"/>
        <v>16091603</v>
      </c>
      <c r="K142" s="106">
        <v>0</v>
      </c>
      <c r="L142" s="130">
        <v>16091603</v>
      </c>
      <c r="M142" s="130">
        <v>0</v>
      </c>
      <c r="N142" s="43">
        <v>0</v>
      </c>
    </row>
    <row r="143" spans="1:14" ht="12" customHeight="1" x14ac:dyDescent="0.2">
      <c r="A143" s="39">
        <v>129</v>
      </c>
      <c r="B143" s="44" t="s">
        <v>219</v>
      </c>
      <c r="C143" s="45" t="s">
        <v>49</v>
      </c>
      <c r="D143" s="106">
        <f t="shared" si="9"/>
        <v>31276398</v>
      </c>
      <c r="E143" s="106">
        <v>0</v>
      </c>
      <c r="F143" s="106">
        <f t="shared" si="10"/>
        <v>0</v>
      </c>
      <c r="G143" s="106">
        <v>0</v>
      </c>
      <c r="H143" s="106">
        <v>0</v>
      </c>
      <c r="I143" s="106">
        <v>0</v>
      </c>
      <c r="J143" s="106">
        <f t="shared" si="11"/>
        <v>31276398</v>
      </c>
      <c r="K143" s="106">
        <v>0</v>
      </c>
      <c r="L143" s="130">
        <v>31276398</v>
      </c>
      <c r="M143" s="130">
        <v>0</v>
      </c>
      <c r="N143" s="43">
        <v>0</v>
      </c>
    </row>
    <row r="144" spans="1:14" ht="12" customHeight="1" x14ac:dyDescent="0.2">
      <c r="A144" s="39">
        <v>130</v>
      </c>
      <c r="B144" s="44" t="s">
        <v>220</v>
      </c>
      <c r="C144" s="45" t="s">
        <v>221</v>
      </c>
      <c r="D144" s="106">
        <f t="shared" si="9"/>
        <v>13628299</v>
      </c>
      <c r="E144" s="106">
        <v>0</v>
      </c>
      <c r="F144" s="106">
        <f t="shared" si="10"/>
        <v>0</v>
      </c>
      <c r="G144" s="106">
        <v>0</v>
      </c>
      <c r="H144" s="106">
        <v>0</v>
      </c>
      <c r="I144" s="106">
        <v>0</v>
      </c>
      <c r="J144" s="106">
        <f t="shared" si="11"/>
        <v>13628299</v>
      </c>
      <c r="K144" s="106">
        <v>0</v>
      </c>
      <c r="L144" s="130">
        <v>13628299</v>
      </c>
      <c r="M144" s="130">
        <v>0</v>
      </c>
      <c r="N144" s="43">
        <v>0</v>
      </c>
    </row>
    <row r="145" spans="1:14" ht="12" customHeight="1" x14ac:dyDescent="0.2">
      <c r="A145" s="39">
        <v>131</v>
      </c>
      <c r="B145" s="44" t="s">
        <v>222</v>
      </c>
      <c r="C145" s="45" t="s">
        <v>43</v>
      </c>
      <c r="D145" s="106">
        <f t="shared" si="9"/>
        <v>20048740</v>
      </c>
      <c r="E145" s="106">
        <v>0</v>
      </c>
      <c r="F145" s="106">
        <f t="shared" si="10"/>
        <v>0</v>
      </c>
      <c r="G145" s="106">
        <v>0</v>
      </c>
      <c r="H145" s="106">
        <v>0</v>
      </c>
      <c r="I145" s="106">
        <v>0</v>
      </c>
      <c r="J145" s="106">
        <f t="shared" si="11"/>
        <v>20048740</v>
      </c>
      <c r="K145" s="106">
        <v>0</v>
      </c>
      <c r="L145" s="130">
        <v>20048740</v>
      </c>
      <c r="M145" s="130">
        <v>0</v>
      </c>
      <c r="N145" s="43">
        <v>0</v>
      </c>
    </row>
    <row r="146" spans="1:14" ht="12" customHeight="1" x14ac:dyDescent="0.2">
      <c r="A146" s="39">
        <v>132</v>
      </c>
      <c r="B146" s="46" t="s">
        <v>223</v>
      </c>
      <c r="C146" s="47" t="s">
        <v>251</v>
      </c>
      <c r="D146" s="106">
        <f t="shared" si="9"/>
        <v>97736973</v>
      </c>
      <c r="E146" s="106">
        <v>4419270</v>
      </c>
      <c r="F146" s="106">
        <f t="shared" si="10"/>
        <v>72744837</v>
      </c>
      <c r="G146" s="106">
        <v>60013608</v>
      </c>
      <c r="H146" s="106">
        <v>0</v>
      </c>
      <c r="I146" s="106">
        <v>12731229</v>
      </c>
      <c r="J146" s="106">
        <f t="shared" si="11"/>
        <v>20572866</v>
      </c>
      <c r="K146" s="106">
        <v>14424935</v>
      </c>
      <c r="L146" s="130">
        <v>4618801</v>
      </c>
      <c r="M146" s="130">
        <v>1529130</v>
      </c>
      <c r="N146" s="43">
        <v>28313650</v>
      </c>
    </row>
    <row r="147" spans="1:14" ht="12" customHeight="1" x14ac:dyDescent="0.2">
      <c r="A147" s="39">
        <v>133</v>
      </c>
      <c r="B147" s="42" t="s">
        <v>224</v>
      </c>
      <c r="C147" s="47" t="s">
        <v>225</v>
      </c>
      <c r="D147" s="106">
        <f t="shared" si="9"/>
        <v>203504701</v>
      </c>
      <c r="E147" s="106">
        <v>59491035</v>
      </c>
      <c r="F147" s="106">
        <f t="shared" si="10"/>
        <v>96986344</v>
      </c>
      <c r="G147" s="106">
        <v>81979435</v>
      </c>
      <c r="H147" s="106">
        <v>0</v>
      </c>
      <c r="I147" s="106">
        <v>15006909</v>
      </c>
      <c r="J147" s="106">
        <f t="shared" si="11"/>
        <v>47027322</v>
      </c>
      <c r="K147" s="106">
        <v>29822972</v>
      </c>
      <c r="L147" s="130">
        <v>14276705</v>
      </c>
      <c r="M147" s="130">
        <v>2927645</v>
      </c>
      <c r="N147" s="43">
        <v>34458823</v>
      </c>
    </row>
    <row r="148" spans="1:14" ht="12" customHeight="1" x14ac:dyDescent="0.2">
      <c r="A148" s="39">
        <v>134</v>
      </c>
      <c r="B148" s="44" t="s">
        <v>226</v>
      </c>
      <c r="C148" s="45" t="s">
        <v>227</v>
      </c>
      <c r="D148" s="106">
        <f t="shared" si="9"/>
        <v>1365422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f t="shared" si="11"/>
        <v>1365422</v>
      </c>
      <c r="K148" s="106">
        <v>0</v>
      </c>
      <c r="L148" s="130">
        <v>1365422</v>
      </c>
      <c r="M148" s="130">
        <v>0</v>
      </c>
      <c r="N148" s="43">
        <v>0</v>
      </c>
    </row>
    <row r="149" spans="1:14" ht="12" customHeight="1" x14ac:dyDescent="0.2">
      <c r="A149" s="39">
        <v>135</v>
      </c>
      <c r="B149" s="40" t="s">
        <v>228</v>
      </c>
      <c r="C149" s="41" t="s">
        <v>229</v>
      </c>
      <c r="D149" s="106">
        <f t="shared" si="9"/>
        <v>11929573</v>
      </c>
      <c r="E149" s="106">
        <v>0</v>
      </c>
      <c r="F149" s="106">
        <v>0</v>
      </c>
      <c r="G149" s="106">
        <v>0</v>
      </c>
      <c r="H149" s="106">
        <v>0</v>
      </c>
      <c r="I149" s="106">
        <v>0</v>
      </c>
      <c r="J149" s="106">
        <f t="shared" si="11"/>
        <v>11929573</v>
      </c>
      <c r="K149" s="106">
        <v>0</v>
      </c>
      <c r="L149" s="130">
        <v>11929573</v>
      </c>
      <c r="M149" s="130">
        <v>0</v>
      </c>
      <c r="N149" s="43">
        <v>0</v>
      </c>
    </row>
    <row r="150" spans="1:14" ht="12" customHeight="1" x14ac:dyDescent="0.2">
      <c r="A150" s="39">
        <v>136</v>
      </c>
      <c r="B150" s="53" t="s">
        <v>230</v>
      </c>
      <c r="C150" s="54" t="s">
        <v>231</v>
      </c>
      <c r="D150" s="106">
        <f t="shared" si="9"/>
        <v>0</v>
      </c>
      <c r="E150" s="106">
        <v>0</v>
      </c>
      <c r="F150" s="106">
        <v>0</v>
      </c>
      <c r="G150" s="106">
        <v>0</v>
      </c>
      <c r="H150" s="106">
        <v>0</v>
      </c>
      <c r="I150" s="106">
        <v>0</v>
      </c>
      <c r="J150" s="106">
        <f t="shared" si="11"/>
        <v>0</v>
      </c>
      <c r="K150" s="106">
        <v>0</v>
      </c>
      <c r="L150" s="130">
        <v>0</v>
      </c>
      <c r="M150" s="130">
        <v>0</v>
      </c>
      <c r="N150" s="43">
        <v>0</v>
      </c>
    </row>
    <row r="151" spans="1:14" ht="12" customHeight="1" x14ac:dyDescent="0.2">
      <c r="A151" s="39">
        <v>137</v>
      </c>
      <c r="B151" s="132" t="s">
        <v>278</v>
      </c>
      <c r="C151" s="133" t="s">
        <v>279</v>
      </c>
      <c r="D151" s="106">
        <f t="shared" si="9"/>
        <v>0</v>
      </c>
      <c r="E151" s="106">
        <v>0</v>
      </c>
      <c r="F151" s="106">
        <v>0</v>
      </c>
      <c r="G151" s="106">
        <v>0</v>
      </c>
      <c r="H151" s="106">
        <v>0</v>
      </c>
      <c r="I151" s="106"/>
      <c r="J151" s="106">
        <f t="shared" si="11"/>
        <v>0</v>
      </c>
      <c r="K151" s="106">
        <v>0</v>
      </c>
      <c r="L151" s="130"/>
      <c r="M151" s="130">
        <v>0</v>
      </c>
      <c r="N151" s="43">
        <v>0</v>
      </c>
    </row>
    <row r="152" spans="1:14" ht="12" customHeight="1" x14ac:dyDescent="0.2">
      <c r="A152" s="39">
        <v>138</v>
      </c>
      <c r="B152" s="134" t="s">
        <v>280</v>
      </c>
      <c r="C152" s="135" t="s">
        <v>281</v>
      </c>
      <c r="D152" s="106">
        <f t="shared" si="9"/>
        <v>0</v>
      </c>
      <c r="E152" s="106">
        <v>0</v>
      </c>
      <c r="F152" s="106">
        <v>0</v>
      </c>
      <c r="G152" s="106">
        <v>0</v>
      </c>
      <c r="H152" s="106">
        <v>0</v>
      </c>
      <c r="I152" s="106"/>
      <c r="J152" s="106">
        <f t="shared" si="11"/>
        <v>0</v>
      </c>
      <c r="K152" s="106">
        <v>0</v>
      </c>
      <c r="L152" s="130"/>
      <c r="M152" s="130">
        <v>0</v>
      </c>
      <c r="N152" s="43">
        <v>0</v>
      </c>
    </row>
    <row r="153" spans="1:14" ht="12" customHeight="1" x14ac:dyDescent="0.2">
      <c r="A153" s="39">
        <v>139</v>
      </c>
      <c r="B153" s="136" t="s">
        <v>282</v>
      </c>
      <c r="C153" s="137" t="s">
        <v>283</v>
      </c>
      <c r="D153" s="106">
        <f t="shared" si="9"/>
        <v>0</v>
      </c>
      <c r="E153" s="106">
        <v>0</v>
      </c>
      <c r="F153" s="106">
        <v>0</v>
      </c>
      <c r="G153" s="106">
        <v>0</v>
      </c>
      <c r="H153" s="106">
        <v>0</v>
      </c>
      <c r="I153" s="106"/>
      <c r="J153" s="106">
        <f t="shared" si="11"/>
        <v>0</v>
      </c>
      <c r="K153" s="106">
        <v>0</v>
      </c>
      <c r="L153" s="130"/>
      <c r="M153" s="130">
        <v>0</v>
      </c>
      <c r="N153" s="43">
        <v>0</v>
      </c>
    </row>
    <row r="154" spans="1:14" x14ac:dyDescent="0.2">
      <c r="A154" s="39">
        <v>140</v>
      </c>
      <c r="B154" s="138" t="s">
        <v>288</v>
      </c>
      <c r="C154" s="139" t="s">
        <v>289</v>
      </c>
      <c r="D154" s="106">
        <f t="shared" si="9"/>
        <v>0</v>
      </c>
      <c r="E154" s="106">
        <v>0</v>
      </c>
      <c r="F154" s="106">
        <v>0</v>
      </c>
      <c r="G154" s="106">
        <v>0</v>
      </c>
      <c r="H154" s="106">
        <v>0</v>
      </c>
      <c r="I154" s="106"/>
      <c r="J154" s="106">
        <f t="shared" si="11"/>
        <v>0</v>
      </c>
      <c r="K154" s="106">
        <v>0</v>
      </c>
      <c r="L154" s="130"/>
      <c r="M154" s="130"/>
      <c r="N154" s="43">
        <v>0</v>
      </c>
    </row>
    <row r="155" spans="1:14" x14ac:dyDescent="0.2">
      <c r="A155" s="25">
        <v>141</v>
      </c>
      <c r="B155" s="119" t="s">
        <v>395</v>
      </c>
      <c r="C155" s="62" t="s">
        <v>394</v>
      </c>
      <c r="D155" s="106">
        <f t="shared" si="9"/>
        <v>0</v>
      </c>
      <c r="E155" s="106">
        <v>0</v>
      </c>
      <c r="F155" s="106">
        <v>0</v>
      </c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</row>
    <row r="156" spans="1:14" x14ac:dyDescent="0.2">
      <c r="A156" s="25">
        <v>142</v>
      </c>
      <c r="B156" s="119" t="s">
        <v>407</v>
      </c>
      <c r="C156" s="62" t="s">
        <v>406</v>
      </c>
      <c r="D156" s="106">
        <f t="shared" si="9"/>
        <v>0</v>
      </c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</row>
  </sheetData>
  <mergeCells count="25">
    <mergeCell ref="M7:M8"/>
    <mergeCell ref="A94:A97"/>
    <mergeCell ref="B94:B97"/>
    <mergeCell ref="E6:E8"/>
    <mergeCell ref="F6:F8"/>
    <mergeCell ref="G6:I6"/>
    <mergeCell ref="A9:C9"/>
    <mergeCell ref="A10:C10"/>
    <mergeCell ref="A11:C11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E4:M4"/>
    <mergeCell ref="D3:M3"/>
    <mergeCell ref="J5:M5"/>
    <mergeCell ref="K6:M6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M157"/>
  <sheetViews>
    <sheetView zoomScale="98" zoomScaleNormal="98" workbookViewId="0">
      <selection activeCell="F155" sqref="F15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140625" style="8" customWidth="1"/>
    <col min="5" max="16384" width="9.140625" style="8"/>
  </cols>
  <sheetData>
    <row r="2" spans="1:6" ht="57.75" customHeight="1" x14ac:dyDescent="0.2">
      <c r="A2" s="202" t="s">
        <v>410</v>
      </c>
      <c r="B2" s="202"/>
      <c r="C2" s="202"/>
      <c r="D2" s="202"/>
    </row>
    <row r="3" spans="1:6" x14ac:dyDescent="0.2">
      <c r="C3" s="9"/>
      <c r="D3" s="8" t="s">
        <v>308</v>
      </c>
      <c r="F3" s="4"/>
    </row>
    <row r="4" spans="1:6" s="2" customFormat="1" ht="15.75" customHeight="1" x14ac:dyDescent="0.2">
      <c r="A4" s="192" t="s">
        <v>46</v>
      </c>
      <c r="B4" s="192" t="s">
        <v>59</v>
      </c>
      <c r="C4" s="193" t="s">
        <v>47</v>
      </c>
      <c r="D4" s="234" t="s">
        <v>344</v>
      </c>
    </row>
    <row r="5" spans="1:6" ht="15" customHeight="1" x14ac:dyDescent="0.2">
      <c r="A5" s="192"/>
      <c r="B5" s="192"/>
      <c r="C5" s="193"/>
      <c r="D5" s="235"/>
    </row>
    <row r="6" spans="1:6" ht="14.25" customHeight="1" x14ac:dyDescent="0.2">
      <c r="A6" s="192"/>
      <c r="B6" s="192"/>
      <c r="C6" s="193"/>
      <c r="D6" s="235"/>
    </row>
    <row r="7" spans="1:6" ht="14.25" customHeight="1" x14ac:dyDescent="0.2">
      <c r="A7" s="192"/>
      <c r="B7" s="192"/>
      <c r="C7" s="193"/>
      <c r="D7" s="236"/>
    </row>
    <row r="8" spans="1:6" s="2" customFormat="1" x14ac:dyDescent="0.2">
      <c r="A8" s="180" t="s">
        <v>248</v>
      </c>
      <c r="B8" s="180"/>
      <c r="C8" s="180"/>
      <c r="D8" s="67">
        <f>D10+D9</f>
        <v>1593387320</v>
      </c>
    </row>
    <row r="9" spans="1:6" s="3" customFormat="1" ht="11.25" customHeight="1" x14ac:dyDescent="0.2">
      <c r="A9" s="5"/>
      <c r="B9" s="5"/>
      <c r="C9" s="11" t="s">
        <v>56</v>
      </c>
      <c r="D9" s="66">
        <v>30505155</v>
      </c>
    </row>
    <row r="10" spans="1:6" s="2" customFormat="1" x14ac:dyDescent="0.2">
      <c r="A10" s="180" t="s">
        <v>247</v>
      </c>
      <c r="B10" s="180"/>
      <c r="C10" s="180"/>
      <c r="D10" s="67">
        <f>SUM(D11:D155)-D93</f>
        <v>1562882165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v>7621408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66">
        <v>7658862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66">
        <v>22484217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v>8376854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66">
        <v>9065922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66">
        <v>63859691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66">
        <v>22682246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66">
        <v>9509966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66">
        <v>8240414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66">
        <v>10910551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66">
        <v>8761390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66">
        <v>17417452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66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66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66">
        <v>10868987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66">
        <v>16986429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66">
        <v>20278583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66">
        <v>31566855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66">
        <v>6923919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66">
        <v>5335320</v>
      </c>
    </row>
    <row r="31" spans="1:4" x14ac:dyDescent="0.2">
      <c r="A31" s="25">
        <v>21</v>
      </c>
      <c r="B31" s="12" t="s">
        <v>81</v>
      </c>
      <c r="C31" s="10" t="s">
        <v>82</v>
      </c>
      <c r="D31" s="66">
        <v>24762923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66">
        <v>23967142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66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66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66">
        <v>53952111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66">
        <v>19587029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v>19690997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66">
        <v>7883150</v>
      </c>
    </row>
    <row r="40" spans="1:4" s="22" customFormat="1" x14ac:dyDescent="0.2">
      <c r="A40" s="25">
        <v>30</v>
      </c>
      <c r="B40" s="23" t="s">
        <v>98</v>
      </c>
      <c r="C40" s="63" t="s">
        <v>292</v>
      </c>
      <c r="D40" s="66">
        <v>0</v>
      </c>
    </row>
    <row r="41" spans="1:4" s="22" customFormat="1" x14ac:dyDescent="0.2">
      <c r="A41" s="25">
        <v>31</v>
      </c>
      <c r="B41" s="27" t="s">
        <v>99</v>
      </c>
      <c r="C41" s="21" t="s">
        <v>57</v>
      </c>
      <c r="D41" s="66">
        <v>2562518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66">
        <v>31122180</v>
      </c>
    </row>
    <row r="43" spans="1:4" x14ac:dyDescent="0.2">
      <c r="A43" s="25">
        <v>33</v>
      </c>
      <c r="B43" s="12" t="s">
        <v>101</v>
      </c>
      <c r="C43" s="10" t="s">
        <v>39</v>
      </c>
      <c r="D43" s="66">
        <v>45090953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66">
        <v>9926047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66">
        <v>31034055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66">
        <v>11680256</v>
      </c>
    </row>
    <row r="47" spans="1:4" x14ac:dyDescent="0.2">
      <c r="A47" s="25">
        <v>37</v>
      </c>
      <c r="B47" s="12" t="s">
        <v>105</v>
      </c>
      <c r="C47" s="10" t="s">
        <v>237</v>
      </c>
      <c r="D47" s="66">
        <v>33418261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66">
        <v>11070582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66">
        <v>7229439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66">
        <v>12722954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66">
        <v>5167766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66">
        <v>2574153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66">
        <v>41056750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66">
        <v>10425894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v>30672503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66">
        <v>7931427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66">
        <v>11940800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66">
        <v>14715945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v>5023682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66">
        <v>10022731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66">
        <v>14940567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66">
        <v>50949543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66">
        <v>8225589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66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66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66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66">
        <v>7364310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66">
        <v>6033983</v>
      </c>
    </row>
    <row r="69" spans="1:4" s="1" customFormat="1" ht="12.75" customHeight="1" x14ac:dyDescent="0.2">
      <c r="A69" s="25">
        <v>59</v>
      </c>
      <c r="B69" s="12" t="s">
        <v>128</v>
      </c>
      <c r="C69" s="10" t="s">
        <v>129</v>
      </c>
      <c r="D69" s="66">
        <v>20860743</v>
      </c>
    </row>
    <row r="70" spans="1:4" s="1" customFormat="1" ht="10.5" customHeight="1" x14ac:dyDescent="0.2">
      <c r="A70" s="25">
        <v>60</v>
      </c>
      <c r="B70" s="14" t="s">
        <v>130</v>
      </c>
      <c r="C70" s="10" t="s">
        <v>261</v>
      </c>
      <c r="D70" s="66">
        <v>25463924</v>
      </c>
    </row>
    <row r="71" spans="1:4" s="1" customFormat="1" ht="22.5" customHeight="1" x14ac:dyDescent="0.2">
      <c r="A71" s="25">
        <v>61</v>
      </c>
      <c r="B71" s="26" t="s">
        <v>131</v>
      </c>
      <c r="C71" s="10" t="s">
        <v>250</v>
      </c>
      <c r="D71" s="66">
        <v>5589989</v>
      </c>
    </row>
    <row r="72" spans="1:4" s="1" customFormat="1" ht="24.75" customHeight="1" x14ac:dyDescent="0.2">
      <c r="A72" s="25">
        <v>62</v>
      </c>
      <c r="B72" s="12" t="s">
        <v>132</v>
      </c>
      <c r="C72" s="10" t="s">
        <v>262</v>
      </c>
      <c r="D72" s="66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66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66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66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66">
        <v>28453414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66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66">
        <v>16519500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66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66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66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66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66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66">
        <v>29981007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66">
        <v>56046589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66">
        <v>54489728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66">
        <v>8108141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v>22059439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66">
        <v>28925770</v>
      </c>
    </row>
    <row r="91" spans="1:4" s="1" customFormat="1" x14ac:dyDescent="0.2">
      <c r="A91" s="25">
        <v>81</v>
      </c>
      <c r="B91" s="12" t="s">
        <v>152</v>
      </c>
      <c r="C91" s="10" t="s">
        <v>380</v>
      </c>
      <c r="D91" s="66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66">
        <v>0</v>
      </c>
    </row>
    <row r="93" spans="1:4" s="1" customFormat="1" ht="24" x14ac:dyDescent="0.2">
      <c r="A93" s="161">
        <v>83</v>
      </c>
      <c r="B93" s="164" t="s">
        <v>154</v>
      </c>
      <c r="C93" s="17" t="s">
        <v>274</v>
      </c>
      <c r="D93" s="66">
        <v>12337850</v>
      </c>
    </row>
    <row r="94" spans="1:4" s="1" customFormat="1" ht="36" x14ac:dyDescent="0.2">
      <c r="A94" s="162"/>
      <c r="B94" s="165"/>
      <c r="C94" s="10" t="s">
        <v>378</v>
      </c>
      <c r="D94" s="66">
        <v>2671170</v>
      </c>
    </row>
    <row r="95" spans="1:4" s="1" customFormat="1" ht="24" x14ac:dyDescent="0.2">
      <c r="A95" s="162"/>
      <c r="B95" s="165"/>
      <c r="C95" s="10" t="s">
        <v>275</v>
      </c>
      <c r="D95" s="66">
        <v>0</v>
      </c>
    </row>
    <row r="96" spans="1:4" s="1" customFormat="1" ht="36" x14ac:dyDescent="0.2">
      <c r="A96" s="163"/>
      <c r="B96" s="166"/>
      <c r="C96" s="28" t="s">
        <v>379</v>
      </c>
      <c r="D96" s="66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66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66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66">
        <v>5823122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66">
        <v>6877833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66">
        <v>7151732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66">
        <v>19499185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66">
        <v>7957097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66">
        <v>10407193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66">
        <v>23412213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66">
        <v>17981435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66">
        <v>6535105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66">
        <v>10082238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v>9746558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66">
        <v>9279837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66">
        <v>7521515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66">
        <v>10768409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66">
        <v>18665716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66">
        <v>8726287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66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66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66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66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66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66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66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66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66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66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66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66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66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66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66">
        <v>0</v>
      </c>
    </row>
    <row r="135" spans="1:4" s="1" customFormat="1" ht="24" x14ac:dyDescent="0.2">
      <c r="A135" s="25">
        <v>122</v>
      </c>
      <c r="B135" s="26" t="s">
        <v>211</v>
      </c>
      <c r="C135" s="78" t="s">
        <v>377</v>
      </c>
      <c r="D135" s="66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66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66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66">
        <v>545216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66">
        <v>23529186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66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66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66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66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66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66">
        <v>39916042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66">
        <v>58843088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66">
        <v>3115520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66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66">
        <v>0</v>
      </c>
    </row>
    <row r="150" spans="1:65" ht="12.75" x14ac:dyDescent="0.2">
      <c r="A150" s="25">
        <v>137</v>
      </c>
      <c r="B150" s="56" t="s">
        <v>278</v>
      </c>
      <c r="C150" s="57" t="s">
        <v>279</v>
      </c>
      <c r="D150" s="66">
        <v>0</v>
      </c>
    </row>
    <row r="151" spans="1:65" ht="12.75" x14ac:dyDescent="0.2">
      <c r="A151" s="25">
        <v>138</v>
      </c>
      <c r="B151" s="58" t="s">
        <v>280</v>
      </c>
      <c r="C151" s="59" t="s">
        <v>281</v>
      </c>
      <c r="D151" s="66">
        <v>0</v>
      </c>
    </row>
    <row r="152" spans="1:65" ht="12.75" x14ac:dyDescent="0.2">
      <c r="A152" s="25">
        <v>139</v>
      </c>
      <c r="B152" s="60" t="s">
        <v>282</v>
      </c>
      <c r="C152" s="61" t="s">
        <v>283</v>
      </c>
      <c r="D152" s="66">
        <v>0</v>
      </c>
    </row>
    <row r="153" spans="1:65" x14ac:dyDescent="0.2">
      <c r="A153" s="25">
        <v>140</v>
      </c>
      <c r="B153" s="25" t="s">
        <v>288</v>
      </c>
      <c r="C153" s="62" t="s">
        <v>289</v>
      </c>
      <c r="D153" s="66">
        <v>0</v>
      </c>
    </row>
    <row r="154" spans="1:65" x14ac:dyDescent="0.2">
      <c r="A154" s="25">
        <v>141</v>
      </c>
      <c r="B154" s="119" t="s">
        <v>395</v>
      </c>
      <c r="C154" s="62" t="s">
        <v>394</v>
      </c>
      <c r="D154" s="66">
        <v>0</v>
      </c>
    </row>
    <row r="155" spans="1:65" x14ac:dyDescent="0.2">
      <c r="A155" s="25">
        <v>142</v>
      </c>
      <c r="B155" s="122" t="s">
        <v>407</v>
      </c>
      <c r="C155" s="62" t="s">
        <v>406</v>
      </c>
      <c r="D155" s="66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7" sqref="E1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5703125" style="8" customWidth="1"/>
    <col min="8" max="16384" width="9.140625" style="8"/>
  </cols>
  <sheetData>
    <row r="1" spans="1:8" x14ac:dyDescent="0.2">
      <c r="D1" s="4"/>
      <c r="G1" s="4"/>
    </row>
    <row r="2" spans="1:8" ht="39.75" customHeight="1" x14ac:dyDescent="0.2">
      <c r="A2" s="202" t="s">
        <v>402</v>
      </c>
      <c r="B2" s="202"/>
      <c r="C2" s="202"/>
      <c r="D2" s="202"/>
      <c r="E2" s="202"/>
      <c r="F2" s="202"/>
      <c r="G2" s="202"/>
    </row>
    <row r="3" spans="1:8" x14ac:dyDescent="0.2">
      <c r="C3" s="9"/>
      <c r="G3" s="8" t="s">
        <v>308</v>
      </c>
    </row>
    <row r="4" spans="1:8" s="2" customFormat="1" ht="15.75" customHeight="1" x14ac:dyDescent="0.2">
      <c r="A4" s="192" t="s">
        <v>46</v>
      </c>
      <c r="B4" s="192" t="s">
        <v>59</v>
      </c>
      <c r="C4" s="193" t="s">
        <v>47</v>
      </c>
      <c r="D4" s="237" t="s">
        <v>347</v>
      </c>
      <c r="E4" s="237"/>
      <c r="F4" s="237"/>
      <c r="G4" s="237"/>
    </row>
    <row r="5" spans="1:8" ht="25.5" customHeight="1" x14ac:dyDescent="0.2">
      <c r="A5" s="192"/>
      <c r="B5" s="192"/>
      <c r="C5" s="193"/>
      <c r="D5" s="237" t="s">
        <v>303</v>
      </c>
      <c r="E5" s="237" t="s">
        <v>348</v>
      </c>
      <c r="F5" s="237" t="s">
        <v>349</v>
      </c>
      <c r="G5" s="237"/>
    </row>
    <row r="6" spans="1:8" ht="14.25" customHeight="1" x14ac:dyDescent="0.2">
      <c r="A6" s="192"/>
      <c r="B6" s="192"/>
      <c r="C6" s="193"/>
      <c r="D6" s="237"/>
      <c r="E6" s="237"/>
      <c r="F6" s="237" t="s">
        <v>350</v>
      </c>
      <c r="G6" s="237" t="s">
        <v>351</v>
      </c>
    </row>
    <row r="7" spans="1:8" ht="21.75" customHeight="1" x14ac:dyDescent="0.2">
      <c r="A7" s="192"/>
      <c r="B7" s="192"/>
      <c r="C7" s="193"/>
      <c r="D7" s="237"/>
      <c r="E7" s="237"/>
      <c r="F7" s="237"/>
      <c r="G7" s="237"/>
    </row>
    <row r="8" spans="1:8" s="2" customFormat="1" x14ac:dyDescent="0.2">
      <c r="A8" s="180" t="s">
        <v>248</v>
      </c>
      <c r="B8" s="180"/>
      <c r="C8" s="180"/>
      <c r="D8" s="67">
        <f>D10+D9</f>
        <v>8271301726.9471283</v>
      </c>
      <c r="E8" s="67">
        <f t="shared" ref="E8:G8" si="0">E10+E9</f>
        <v>1021833312.0867059</v>
      </c>
      <c r="F8" s="67">
        <f t="shared" si="0"/>
        <v>2830417928.8604226</v>
      </c>
      <c r="G8" s="67">
        <f t="shared" si="0"/>
        <v>4419050486</v>
      </c>
    </row>
    <row r="9" spans="1:8" s="3" customFormat="1" ht="11.25" customHeight="1" x14ac:dyDescent="0.2">
      <c r="A9" s="5"/>
      <c r="B9" s="5"/>
      <c r="C9" s="11" t="s">
        <v>56</v>
      </c>
      <c r="D9" s="66">
        <v>186641209</v>
      </c>
      <c r="E9" s="66">
        <v>48439878</v>
      </c>
      <c r="F9" s="66">
        <v>0</v>
      </c>
      <c r="G9" s="66">
        <v>138201331</v>
      </c>
    </row>
    <row r="10" spans="1:8" s="2" customFormat="1" x14ac:dyDescent="0.2">
      <c r="A10" s="180" t="s">
        <v>247</v>
      </c>
      <c r="B10" s="180"/>
      <c r="C10" s="180"/>
      <c r="D10" s="67">
        <f>SUM(D11:D155)-D93</f>
        <v>8084660517.9471283</v>
      </c>
      <c r="E10" s="67">
        <f t="shared" ref="E10:G10" si="1">SUM(E11:E155)-E93</f>
        <v>973393434.08670592</v>
      </c>
      <c r="F10" s="67">
        <f t="shared" si="1"/>
        <v>2830417928.8604226</v>
      </c>
      <c r="G10" s="67">
        <f t="shared" si="1"/>
        <v>4280849155</v>
      </c>
      <c r="H10" s="103"/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 t="shared" ref="D11:D70" si="2">E11+F11+G11</f>
        <v>33537321</v>
      </c>
      <c r="E11" s="96">
        <v>0</v>
      </c>
      <c r="F11" s="96">
        <v>13075343</v>
      </c>
      <c r="G11" s="96">
        <v>20461978</v>
      </c>
      <c r="H11" s="103"/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66">
        <f t="shared" si="2"/>
        <v>36517656</v>
      </c>
      <c r="E12" s="96">
        <v>0</v>
      </c>
      <c r="F12" s="96">
        <v>15734135</v>
      </c>
      <c r="G12" s="96">
        <v>20783521</v>
      </c>
      <c r="H12" s="103"/>
    </row>
    <row r="13" spans="1:8" s="22" customFormat="1" x14ac:dyDescent="0.2">
      <c r="A13" s="25">
        <v>3</v>
      </c>
      <c r="B13" s="26" t="s">
        <v>62</v>
      </c>
      <c r="C13" s="10" t="s">
        <v>5</v>
      </c>
      <c r="D13" s="66">
        <f t="shared" si="2"/>
        <v>129698107</v>
      </c>
      <c r="E13" s="96">
        <v>6109858</v>
      </c>
      <c r="F13" s="96">
        <v>60156612</v>
      </c>
      <c r="G13" s="96">
        <v>63431637</v>
      </c>
      <c r="H13" s="103"/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 t="shared" si="2"/>
        <v>36492309</v>
      </c>
      <c r="E14" s="96">
        <v>0</v>
      </c>
      <c r="F14" s="96">
        <v>14318303</v>
      </c>
      <c r="G14" s="96">
        <v>22174006</v>
      </c>
      <c r="H14" s="103"/>
    </row>
    <row r="15" spans="1:8" s="1" customFormat="1" x14ac:dyDescent="0.2">
      <c r="A15" s="25">
        <v>5</v>
      </c>
      <c r="B15" s="12" t="s">
        <v>64</v>
      </c>
      <c r="C15" s="10" t="s">
        <v>8</v>
      </c>
      <c r="D15" s="66">
        <f t="shared" si="2"/>
        <v>42607865</v>
      </c>
      <c r="E15" s="96">
        <v>0</v>
      </c>
      <c r="F15" s="96">
        <v>17929431</v>
      </c>
      <c r="G15" s="96">
        <v>24678434</v>
      </c>
      <c r="H15" s="103"/>
    </row>
    <row r="16" spans="1:8" s="22" customFormat="1" x14ac:dyDescent="0.2">
      <c r="A16" s="25">
        <v>6</v>
      </c>
      <c r="B16" s="26" t="s">
        <v>65</v>
      </c>
      <c r="C16" s="10" t="s">
        <v>66</v>
      </c>
      <c r="D16" s="66">
        <f t="shared" si="2"/>
        <v>293422499</v>
      </c>
      <c r="E16" s="96">
        <v>10423753</v>
      </c>
      <c r="F16" s="96">
        <v>119746274</v>
      </c>
      <c r="G16" s="96">
        <v>163252472</v>
      </c>
      <c r="H16" s="103"/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66">
        <f t="shared" si="2"/>
        <v>122066230</v>
      </c>
      <c r="E17" s="96">
        <v>0</v>
      </c>
      <c r="F17" s="96">
        <v>58174956</v>
      </c>
      <c r="G17" s="96">
        <v>63891274</v>
      </c>
      <c r="H17" s="103"/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66">
        <f t="shared" si="2"/>
        <v>46839089</v>
      </c>
      <c r="E18" s="96">
        <v>0</v>
      </c>
      <c r="F18" s="96">
        <v>20882453</v>
      </c>
      <c r="G18" s="96">
        <v>25956636</v>
      </c>
      <c r="H18" s="103"/>
    </row>
    <row r="19" spans="1:8" s="1" customFormat="1" x14ac:dyDescent="0.2">
      <c r="A19" s="25">
        <v>9</v>
      </c>
      <c r="B19" s="26" t="s">
        <v>69</v>
      </c>
      <c r="C19" s="10" t="s">
        <v>6</v>
      </c>
      <c r="D19" s="66">
        <f t="shared" si="2"/>
        <v>39920510</v>
      </c>
      <c r="E19" s="96">
        <v>0</v>
      </c>
      <c r="F19" s="96">
        <v>16835807</v>
      </c>
      <c r="G19" s="96">
        <v>23084703</v>
      </c>
      <c r="H19" s="103"/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66">
        <f t="shared" si="2"/>
        <v>51854472</v>
      </c>
      <c r="E20" s="96">
        <v>0</v>
      </c>
      <c r="F20" s="96">
        <v>21498693</v>
      </c>
      <c r="G20" s="96">
        <v>30355779</v>
      </c>
      <c r="H20" s="103"/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66">
        <f t="shared" si="2"/>
        <v>37565890</v>
      </c>
      <c r="E21" s="96">
        <v>0</v>
      </c>
      <c r="F21" s="96">
        <v>14097313</v>
      </c>
      <c r="G21" s="96">
        <v>23468577</v>
      </c>
      <c r="H21" s="103"/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66">
        <f t="shared" si="2"/>
        <v>92794404</v>
      </c>
      <c r="E22" s="96">
        <v>0</v>
      </c>
      <c r="F22" s="96">
        <v>45494981</v>
      </c>
      <c r="G22" s="96">
        <v>47299423</v>
      </c>
      <c r="H22" s="103"/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66">
        <f t="shared" si="2"/>
        <v>0</v>
      </c>
      <c r="E23" s="96">
        <v>0</v>
      </c>
      <c r="F23" s="96">
        <v>0</v>
      </c>
      <c r="G23" s="96">
        <v>0</v>
      </c>
      <c r="H23" s="103"/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66">
        <f t="shared" si="2"/>
        <v>0</v>
      </c>
      <c r="E24" s="96">
        <v>0</v>
      </c>
      <c r="F24" s="96">
        <v>0</v>
      </c>
      <c r="G24" s="96">
        <v>0</v>
      </c>
      <c r="H24" s="103"/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66">
        <f t="shared" si="2"/>
        <v>50385624</v>
      </c>
      <c r="E25" s="96">
        <v>0</v>
      </c>
      <c r="F25" s="96">
        <v>19161454</v>
      </c>
      <c r="G25" s="96">
        <v>31224170</v>
      </c>
      <c r="H25" s="103"/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66">
        <f t="shared" si="2"/>
        <v>60890183</v>
      </c>
      <c r="E26" s="96">
        <v>0</v>
      </c>
      <c r="F26" s="96">
        <v>16034449</v>
      </c>
      <c r="G26" s="96">
        <v>44855734</v>
      </c>
      <c r="H26" s="103"/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66">
        <f t="shared" si="2"/>
        <v>111756191</v>
      </c>
      <c r="E27" s="96">
        <v>0</v>
      </c>
      <c r="F27" s="96">
        <v>52460813</v>
      </c>
      <c r="G27" s="96">
        <v>59295378</v>
      </c>
      <c r="H27" s="103"/>
    </row>
    <row r="28" spans="1:8" s="22" customFormat="1" x14ac:dyDescent="0.2">
      <c r="A28" s="25">
        <v>18</v>
      </c>
      <c r="B28" s="26" t="s">
        <v>78</v>
      </c>
      <c r="C28" s="10" t="s">
        <v>9</v>
      </c>
      <c r="D28" s="66">
        <f t="shared" si="2"/>
        <v>200431955.80704442</v>
      </c>
      <c r="E28" s="96">
        <v>8433852</v>
      </c>
      <c r="F28" s="96">
        <v>87575530.807044417</v>
      </c>
      <c r="G28" s="96">
        <v>104422573</v>
      </c>
      <c r="H28" s="103"/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66">
        <f t="shared" si="2"/>
        <v>37734719</v>
      </c>
      <c r="E29" s="96">
        <v>0</v>
      </c>
      <c r="F29" s="96">
        <v>18609628</v>
      </c>
      <c r="G29" s="96">
        <v>19125091</v>
      </c>
      <c r="H29" s="103"/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66">
        <f t="shared" si="2"/>
        <v>21513023</v>
      </c>
      <c r="E30" s="96">
        <v>0</v>
      </c>
      <c r="F30" s="96">
        <v>7079137</v>
      </c>
      <c r="G30" s="96">
        <v>14433886</v>
      </c>
      <c r="H30" s="103"/>
    </row>
    <row r="31" spans="1:8" x14ac:dyDescent="0.2">
      <c r="A31" s="25">
        <v>21</v>
      </c>
      <c r="B31" s="12" t="s">
        <v>81</v>
      </c>
      <c r="C31" s="10" t="s">
        <v>82</v>
      </c>
      <c r="D31" s="66">
        <f t="shared" si="2"/>
        <v>157087174</v>
      </c>
      <c r="E31" s="96">
        <v>0</v>
      </c>
      <c r="F31" s="96">
        <v>80525183</v>
      </c>
      <c r="G31" s="96">
        <v>76561991</v>
      </c>
      <c r="H31" s="103"/>
    </row>
    <row r="32" spans="1:8" s="22" customFormat="1" x14ac:dyDescent="0.2">
      <c r="A32" s="25">
        <v>22</v>
      </c>
      <c r="B32" s="12" t="s">
        <v>83</v>
      </c>
      <c r="C32" s="10" t="s">
        <v>40</v>
      </c>
      <c r="D32" s="66">
        <f t="shared" si="2"/>
        <v>121842298</v>
      </c>
      <c r="E32" s="96">
        <v>5702425</v>
      </c>
      <c r="F32" s="96">
        <v>54664797</v>
      </c>
      <c r="G32" s="96">
        <v>61475076</v>
      </c>
      <c r="H32" s="103"/>
    </row>
    <row r="33" spans="1:8" s="22" customFormat="1" x14ac:dyDescent="0.2">
      <c r="A33" s="25">
        <v>23</v>
      </c>
      <c r="B33" s="26" t="s">
        <v>84</v>
      </c>
      <c r="C33" s="10" t="s">
        <v>85</v>
      </c>
      <c r="D33" s="66">
        <f t="shared" si="2"/>
        <v>53741240</v>
      </c>
      <c r="E33" s="96">
        <v>0</v>
      </c>
      <c r="F33" s="96">
        <v>25788761</v>
      </c>
      <c r="G33" s="96">
        <v>27952479</v>
      </c>
      <c r="H33" s="103"/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 t="shared" si="2"/>
        <v>0</v>
      </c>
      <c r="E34" s="96">
        <v>0</v>
      </c>
      <c r="F34" s="96">
        <v>0</v>
      </c>
      <c r="G34" s="96">
        <v>0</v>
      </c>
      <c r="H34" s="103"/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66">
        <f t="shared" si="2"/>
        <v>0</v>
      </c>
      <c r="E35" s="96">
        <v>0</v>
      </c>
      <c r="F35" s="96">
        <v>0</v>
      </c>
      <c r="G35" s="96">
        <v>0</v>
      </c>
      <c r="H35" s="103"/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66">
        <f t="shared" si="2"/>
        <v>328684322.46382958</v>
      </c>
      <c r="E36" s="96">
        <v>22835018.800000001</v>
      </c>
      <c r="F36" s="96">
        <v>93912486.663829595</v>
      </c>
      <c r="G36" s="96">
        <v>211936817</v>
      </c>
      <c r="H36" s="103"/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66">
        <f t="shared" si="2"/>
        <v>86285260</v>
      </c>
      <c r="E37" s="96">
        <v>0</v>
      </c>
      <c r="F37" s="96">
        <v>28727448</v>
      </c>
      <c r="G37" s="96">
        <v>57557812</v>
      </c>
      <c r="H37" s="103"/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 t="shared" si="2"/>
        <v>56238142.053685673</v>
      </c>
      <c r="E38" s="96">
        <v>3201001.0536856744</v>
      </c>
      <c r="F38" s="96">
        <v>10281434</v>
      </c>
      <c r="G38" s="96">
        <v>42755707</v>
      </c>
      <c r="H38" s="103"/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66">
        <f t="shared" si="2"/>
        <v>129611808</v>
      </c>
      <c r="E39" s="96">
        <v>129611808</v>
      </c>
      <c r="F39" s="96">
        <v>0</v>
      </c>
      <c r="G39" s="96">
        <v>0</v>
      </c>
      <c r="H39" s="103"/>
    </row>
    <row r="40" spans="1:8" s="22" customFormat="1" x14ac:dyDescent="0.2">
      <c r="A40" s="25">
        <v>30</v>
      </c>
      <c r="B40" s="12" t="s">
        <v>98</v>
      </c>
      <c r="C40" s="63" t="s">
        <v>292</v>
      </c>
      <c r="D40" s="66">
        <f t="shared" si="2"/>
        <v>0</v>
      </c>
      <c r="E40" s="96">
        <v>0</v>
      </c>
      <c r="F40" s="96">
        <v>0</v>
      </c>
      <c r="G40" s="96">
        <v>0</v>
      </c>
      <c r="H40" s="103"/>
    </row>
    <row r="41" spans="1:8" s="22" customFormat="1" ht="20.25" customHeight="1" x14ac:dyDescent="0.2">
      <c r="A41" s="25">
        <v>31</v>
      </c>
      <c r="B41" s="26" t="s">
        <v>99</v>
      </c>
      <c r="C41" s="10" t="s">
        <v>57</v>
      </c>
      <c r="D41" s="66">
        <f t="shared" si="2"/>
        <v>17012444</v>
      </c>
      <c r="E41" s="96">
        <v>0</v>
      </c>
      <c r="F41" s="96">
        <v>8114185</v>
      </c>
      <c r="G41" s="96">
        <v>8898259</v>
      </c>
      <c r="H41" s="103"/>
    </row>
    <row r="42" spans="1:8" s="22" customFormat="1" x14ac:dyDescent="0.2">
      <c r="A42" s="25">
        <v>32</v>
      </c>
      <c r="B42" s="14" t="s">
        <v>100</v>
      </c>
      <c r="C42" s="10" t="s">
        <v>41</v>
      </c>
      <c r="D42" s="66">
        <f t="shared" si="2"/>
        <v>161196974.38954875</v>
      </c>
      <c r="E42" s="96">
        <v>8997739</v>
      </c>
      <c r="F42" s="96">
        <v>66935808.389548749</v>
      </c>
      <c r="G42" s="96">
        <v>85263427</v>
      </c>
      <c r="H42" s="103"/>
    </row>
    <row r="43" spans="1:8" x14ac:dyDescent="0.2">
      <c r="A43" s="25">
        <v>33</v>
      </c>
      <c r="B43" s="12" t="s">
        <v>101</v>
      </c>
      <c r="C43" s="10" t="s">
        <v>39</v>
      </c>
      <c r="D43" s="66">
        <f t="shared" si="2"/>
        <v>252289953</v>
      </c>
      <c r="E43" s="96">
        <v>5464485</v>
      </c>
      <c r="F43" s="96">
        <v>119642461</v>
      </c>
      <c r="G43" s="96">
        <v>127183007</v>
      </c>
      <c r="H43" s="103"/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66">
        <f t="shared" si="2"/>
        <v>46575805</v>
      </c>
      <c r="E44" s="96">
        <v>0</v>
      </c>
      <c r="F44" s="96">
        <v>20055849</v>
      </c>
      <c r="G44" s="96">
        <v>26519956</v>
      </c>
      <c r="H44" s="103"/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66">
        <f t="shared" si="2"/>
        <v>163467017</v>
      </c>
      <c r="E45" s="96">
        <v>0</v>
      </c>
      <c r="F45" s="96">
        <v>76584901</v>
      </c>
      <c r="G45" s="96">
        <v>86882116</v>
      </c>
      <c r="H45" s="103"/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66">
        <f t="shared" si="2"/>
        <v>66392669</v>
      </c>
      <c r="E46" s="96">
        <v>0</v>
      </c>
      <c r="F46" s="96">
        <v>31392799</v>
      </c>
      <c r="G46" s="96">
        <v>34999870</v>
      </c>
      <c r="H46" s="103"/>
    </row>
    <row r="47" spans="1:8" x14ac:dyDescent="0.2">
      <c r="A47" s="25">
        <v>37</v>
      </c>
      <c r="B47" s="12" t="s">
        <v>105</v>
      </c>
      <c r="C47" s="10" t="s">
        <v>237</v>
      </c>
      <c r="D47" s="66">
        <f t="shared" si="2"/>
        <v>137796195</v>
      </c>
      <c r="E47" s="96">
        <v>0</v>
      </c>
      <c r="F47" s="96">
        <v>54680907</v>
      </c>
      <c r="G47" s="96">
        <v>83115288</v>
      </c>
      <c r="H47" s="103"/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66">
        <f t="shared" si="2"/>
        <v>56839537</v>
      </c>
      <c r="E48" s="96">
        <v>0</v>
      </c>
      <c r="F48" s="96">
        <v>25699178</v>
      </c>
      <c r="G48" s="96">
        <v>31140359</v>
      </c>
      <c r="H48" s="103"/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66">
        <f t="shared" si="2"/>
        <v>39113150</v>
      </c>
      <c r="E49" s="96">
        <v>0</v>
      </c>
      <c r="F49" s="96">
        <v>19147320</v>
      </c>
      <c r="G49" s="96">
        <v>19965830</v>
      </c>
      <c r="H49" s="103"/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66">
        <f t="shared" si="2"/>
        <v>61407187</v>
      </c>
      <c r="E50" s="96">
        <v>0</v>
      </c>
      <c r="F50" s="96">
        <v>27035804</v>
      </c>
      <c r="G50" s="96">
        <v>34371383</v>
      </c>
      <c r="H50" s="103"/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66">
        <f t="shared" si="2"/>
        <v>28347846</v>
      </c>
      <c r="E51" s="96">
        <v>0</v>
      </c>
      <c r="F51" s="96">
        <v>12604586</v>
      </c>
      <c r="G51" s="96">
        <v>15743260</v>
      </c>
      <c r="H51" s="103"/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66">
        <f t="shared" si="2"/>
        <v>22756640</v>
      </c>
      <c r="E52" s="96">
        <v>0</v>
      </c>
      <c r="F52" s="96">
        <v>4977108</v>
      </c>
      <c r="G52" s="96">
        <v>17779532</v>
      </c>
      <c r="H52" s="103"/>
    </row>
    <row r="53" spans="1:8" s="22" customFormat="1" x14ac:dyDescent="0.2">
      <c r="A53" s="25">
        <v>43</v>
      </c>
      <c r="B53" s="26" t="s">
        <v>112</v>
      </c>
      <c r="C53" s="10" t="s">
        <v>113</v>
      </c>
      <c r="D53" s="66">
        <f t="shared" si="2"/>
        <v>211560389</v>
      </c>
      <c r="E53" s="96">
        <v>10601393</v>
      </c>
      <c r="F53" s="96">
        <v>91036568</v>
      </c>
      <c r="G53" s="96">
        <v>109922428</v>
      </c>
      <c r="H53" s="103"/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66">
        <f t="shared" si="2"/>
        <v>46189478</v>
      </c>
      <c r="E54" s="96">
        <v>0</v>
      </c>
      <c r="F54" s="96">
        <v>17950616</v>
      </c>
      <c r="G54" s="96">
        <v>28238862</v>
      </c>
      <c r="H54" s="103"/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 t="shared" si="2"/>
        <v>151056993</v>
      </c>
      <c r="E55" s="96">
        <v>4139514</v>
      </c>
      <c r="F55" s="96">
        <v>57038987</v>
      </c>
      <c r="G55" s="96">
        <v>89878492</v>
      </c>
      <c r="H55" s="103"/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66">
        <f t="shared" si="2"/>
        <v>35696318</v>
      </c>
      <c r="E56" s="96">
        <v>0</v>
      </c>
      <c r="F56" s="96">
        <v>14384552</v>
      </c>
      <c r="G56" s="96">
        <v>21311766</v>
      </c>
      <c r="H56" s="103"/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66">
        <f t="shared" si="2"/>
        <v>57610047</v>
      </c>
      <c r="E57" s="96">
        <v>0</v>
      </c>
      <c r="F57" s="96">
        <v>23556141</v>
      </c>
      <c r="G57" s="96">
        <v>34053906</v>
      </c>
      <c r="H57" s="103"/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66">
        <f t="shared" si="2"/>
        <v>66720978</v>
      </c>
      <c r="E58" s="96">
        <v>0</v>
      </c>
      <c r="F58" s="96">
        <v>27479619</v>
      </c>
      <c r="G58" s="96">
        <v>39241359</v>
      </c>
      <c r="H58" s="103"/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 t="shared" si="2"/>
        <v>26063611</v>
      </c>
      <c r="E59" s="96">
        <v>0</v>
      </c>
      <c r="F59" s="96">
        <v>12541561</v>
      </c>
      <c r="G59" s="96">
        <v>13522050</v>
      </c>
      <c r="H59" s="103"/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66">
        <f t="shared" si="2"/>
        <v>49052721</v>
      </c>
      <c r="E60" s="96">
        <v>0</v>
      </c>
      <c r="F60" s="96">
        <v>22102105</v>
      </c>
      <c r="G60" s="96">
        <v>26950616</v>
      </c>
      <c r="H60" s="103"/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66">
        <f t="shared" si="2"/>
        <v>78602628</v>
      </c>
      <c r="E61" s="96">
        <v>0</v>
      </c>
      <c r="F61" s="96">
        <v>36450517</v>
      </c>
      <c r="G61" s="96">
        <v>42152111</v>
      </c>
      <c r="H61" s="103"/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66">
        <f t="shared" si="2"/>
        <v>220883661</v>
      </c>
      <c r="E62" s="96">
        <v>0</v>
      </c>
      <c r="F62" s="96">
        <v>85256742</v>
      </c>
      <c r="G62" s="96">
        <v>135626919</v>
      </c>
      <c r="H62" s="103"/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66">
        <f t="shared" si="2"/>
        <v>36759718</v>
      </c>
      <c r="E63" s="96">
        <v>0</v>
      </c>
      <c r="F63" s="96">
        <v>14573874</v>
      </c>
      <c r="G63" s="96">
        <v>22185844</v>
      </c>
      <c r="H63" s="103"/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66">
        <f t="shared" si="2"/>
        <v>85616</v>
      </c>
      <c r="E64" s="96">
        <v>85616</v>
      </c>
      <c r="F64" s="96">
        <v>0</v>
      </c>
      <c r="G64" s="96">
        <v>0</v>
      </c>
      <c r="H64" s="103"/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66">
        <f t="shared" si="2"/>
        <v>0</v>
      </c>
      <c r="E65" s="96">
        <v>0</v>
      </c>
      <c r="F65" s="96">
        <v>0</v>
      </c>
      <c r="G65" s="96">
        <v>0</v>
      </c>
      <c r="H65" s="103"/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66">
        <f t="shared" si="2"/>
        <v>0</v>
      </c>
      <c r="E66" s="96">
        <v>0</v>
      </c>
      <c r="F66" s="96">
        <v>0</v>
      </c>
      <c r="G66" s="96">
        <v>0</v>
      </c>
      <c r="H66" s="103"/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66">
        <f t="shared" si="2"/>
        <v>53551920</v>
      </c>
      <c r="E67" s="96">
        <v>0</v>
      </c>
      <c r="F67" s="96">
        <v>14280687</v>
      </c>
      <c r="G67" s="96">
        <v>39271233</v>
      </c>
      <c r="H67" s="103"/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66">
        <f t="shared" si="2"/>
        <v>42785878</v>
      </c>
      <c r="E68" s="96">
        <v>0</v>
      </c>
      <c r="F68" s="96">
        <v>11968409</v>
      </c>
      <c r="G68" s="96">
        <v>30817469</v>
      </c>
      <c r="H68" s="103"/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66">
        <f t="shared" si="2"/>
        <v>80266083.099999994</v>
      </c>
      <c r="E69" s="96">
        <v>3568988.1</v>
      </c>
      <c r="F69" s="96">
        <v>32879675</v>
      </c>
      <c r="G69" s="96">
        <v>43817420</v>
      </c>
      <c r="H69" s="103"/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 t="shared" si="2"/>
        <v>84156465</v>
      </c>
      <c r="E70" s="96">
        <v>4390336</v>
      </c>
      <c r="F70" s="96">
        <v>23218652</v>
      </c>
      <c r="G70" s="96">
        <v>56547477</v>
      </c>
      <c r="H70" s="103"/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 t="shared" ref="D71:D134" si="3">E71+F71+G71</f>
        <v>38833133</v>
      </c>
      <c r="E71" s="96">
        <v>0</v>
      </c>
      <c r="F71" s="96">
        <v>16211014</v>
      </c>
      <c r="G71" s="96">
        <v>22622119</v>
      </c>
      <c r="H71" s="103"/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66">
        <f t="shared" si="3"/>
        <v>50846915.988236733</v>
      </c>
      <c r="E72" s="96">
        <v>50846915.988236733</v>
      </c>
      <c r="F72" s="96">
        <v>0</v>
      </c>
      <c r="G72" s="96">
        <v>0</v>
      </c>
      <c r="H72" s="103"/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66">
        <f t="shared" si="3"/>
        <v>74853285.005807385</v>
      </c>
      <c r="E73" s="96">
        <v>74853285.005807385</v>
      </c>
      <c r="F73" s="96">
        <v>0</v>
      </c>
      <c r="G73" s="96">
        <v>0</v>
      </c>
      <c r="H73" s="103"/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66">
        <f t="shared" si="3"/>
        <v>136259785</v>
      </c>
      <c r="E74" s="96">
        <v>9581183</v>
      </c>
      <c r="F74" s="96">
        <v>40529472</v>
      </c>
      <c r="G74" s="96">
        <v>86149130</v>
      </c>
      <c r="H74" s="103"/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66">
        <f t="shared" si="3"/>
        <v>72759064</v>
      </c>
      <c r="E75" s="96">
        <v>0</v>
      </c>
      <c r="F75" s="96">
        <v>19400743</v>
      </c>
      <c r="G75" s="96">
        <v>53358321</v>
      </c>
      <c r="H75" s="103"/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66">
        <f t="shared" si="3"/>
        <v>189042768</v>
      </c>
      <c r="E76" s="96">
        <v>14085756</v>
      </c>
      <c r="F76" s="96">
        <v>55751768</v>
      </c>
      <c r="G76" s="96">
        <v>119205244</v>
      </c>
      <c r="H76" s="103"/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66">
        <f t="shared" si="3"/>
        <v>35436180.008327551</v>
      </c>
      <c r="E77" s="96">
        <v>35436180.008327551</v>
      </c>
      <c r="F77" s="96">
        <v>0</v>
      </c>
      <c r="G77" s="96">
        <v>0</v>
      </c>
      <c r="H77" s="103"/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66">
        <f t="shared" si="3"/>
        <v>42082938</v>
      </c>
      <c r="E78" s="96">
        <v>42082938</v>
      </c>
      <c r="F78" s="96">
        <v>0</v>
      </c>
      <c r="G78" s="96">
        <v>0</v>
      </c>
      <c r="H78" s="103"/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66">
        <f t="shared" si="3"/>
        <v>47747340</v>
      </c>
      <c r="E79" s="96">
        <v>47747340</v>
      </c>
      <c r="F79" s="96">
        <v>0</v>
      </c>
      <c r="G79" s="96">
        <v>0</v>
      </c>
      <c r="H79" s="103"/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66">
        <f t="shared" si="3"/>
        <v>40268746.007406645</v>
      </c>
      <c r="E80" s="96">
        <v>40268746.007406645</v>
      </c>
      <c r="F80" s="96">
        <v>0</v>
      </c>
      <c r="G80" s="96">
        <v>0</v>
      </c>
      <c r="H80" s="103"/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66">
        <f t="shared" si="3"/>
        <v>58652304.001654372</v>
      </c>
      <c r="E81" s="96">
        <v>58652304.001654372</v>
      </c>
      <c r="F81" s="96">
        <v>0</v>
      </c>
      <c r="G81" s="96">
        <v>0</v>
      </c>
      <c r="H81" s="103"/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66">
        <f t="shared" si="3"/>
        <v>40779730</v>
      </c>
      <c r="E82" s="96">
        <v>40779730</v>
      </c>
      <c r="F82" s="96">
        <v>0</v>
      </c>
      <c r="G82" s="96">
        <v>0</v>
      </c>
      <c r="H82" s="103"/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66">
        <f t="shared" si="3"/>
        <v>38139644.007840149</v>
      </c>
      <c r="E83" s="96">
        <v>38139644.007840149</v>
      </c>
      <c r="F83" s="96">
        <v>0</v>
      </c>
      <c r="G83" s="96">
        <v>0</v>
      </c>
      <c r="H83" s="103"/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66">
        <f t="shared" si="3"/>
        <v>131252316</v>
      </c>
      <c r="E84" s="96">
        <v>1883115</v>
      </c>
      <c r="F84" s="96">
        <v>40016072</v>
      </c>
      <c r="G84" s="96">
        <v>89353129</v>
      </c>
      <c r="H84" s="103"/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66">
        <f t="shared" si="3"/>
        <v>260525398.11862397</v>
      </c>
      <c r="E85" s="96">
        <v>5117480.1186239617</v>
      </c>
      <c r="F85" s="96">
        <v>88376941</v>
      </c>
      <c r="G85" s="96">
        <v>167030977</v>
      </c>
      <c r="H85" s="103"/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66">
        <f t="shared" si="3"/>
        <v>153895277</v>
      </c>
      <c r="E86" s="96">
        <v>10582349</v>
      </c>
      <c r="F86" s="96">
        <v>51518208</v>
      </c>
      <c r="G86" s="96">
        <v>91794720</v>
      </c>
      <c r="H86" s="103"/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66">
        <f t="shared" si="3"/>
        <v>51498378</v>
      </c>
      <c r="E87" s="96">
        <v>0</v>
      </c>
      <c r="F87" s="96">
        <v>23652439</v>
      </c>
      <c r="G87" s="96">
        <v>27845939</v>
      </c>
      <c r="H87" s="103"/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 t="shared" si="3"/>
        <v>276697304</v>
      </c>
      <c r="E88" s="96">
        <v>12627148</v>
      </c>
      <c r="F88" s="96">
        <v>109779730</v>
      </c>
      <c r="G88" s="96">
        <v>154290426</v>
      </c>
      <c r="H88" s="103"/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 t="shared" si="3"/>
        <v>45251981</v>
      </c>
      <c r="E89" s="96">
        <v>0</v>
      </c>
      <c r="F89" s="96">
        <v>13678468</v>
      </c>
      <c r="G89" s="96">
        <v>31573513</v>
      </c>
      <c r="H89" s="103"/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66">
        <f t="shared" si="3"/>
        <v>182271346</v>
      </c>
      <c r="E90" s="96">
        <v>0</v>
      </c>
      <c r="F90" s="96">
        <v>58092719</v>
      </c>
      <c r="G90" s="96">
        <v>124178627</v>
      </c>
      <c r="H90" s="103"/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66">
        <f t="shared" si="3"/>
        <v>50156410</v>
      </c>
      <c r="E91" s="96">
        <v>50156410</v>
      </c>
      <c r="F91" s="96">
        <v>0</v>
      </c>
      <c r="G91" s="96">
        <v>0</v>
      </c>
      <c r="H91" s="103"/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66">
        <f t="shared" si="3"/>
        <v>0</v>
      </c>
      <c r="E92" s="96">
        <v>0</v>
      </c>
      <c r="F92" s="96">
        <v>0</v>
      </c>
      <c r="G92" s="96">
        <v>0</v>
      </c>
      <c r="H92" s="103"/>
    </row>
    <row r="93" spans="1:8" s="1" customFormat="1" ht="24" x14ac:dyDescent="0.2">
      <c r="A93" s="161">
        <v>83</v>
      </c>
      <c r="B93" s="164" t="s">
        <v>154</v>
      </c>
      <c r="C93" s="17" t="s">
        <v>274</v>
      </c>
      <c r="D93" s="66">
        <f t="shared" si="3"/>
        <v>38377986</v>
      </c>
      <c r="E93" s="96">
        <v>29216018</v>
      </c>
      <c r="F93" s="96">
        <v>2867641</v>
      </c>
      <c r="G93" s="96">
        <f>G94+G95+G96</f>
        <v>6294327</v>
      </c>
      <c r="H93" s="103"/>
    </row>
    <row r="94" spans="1:8" s="1" customFormat="1" ht="36" x14ac:dyDescent="0.2">
      <c r="A94" s="162"/>
      <c r="B94" s="165"/>
      <c r="C94" s="10" t="s">
        <v>378</v>
      </c>
      <c r="D94" s="66">
        <f t="shared" si="3"/>
        <v>9161968</v>
      </c>
      <c r="E94" s="96">
        <v>0</v>
      </c>
      <c r="F94" s="96">
        <v>2867641</v>
      </c>
      <c r="G94" s="96">
        <v>6294327</v>
      </c>
      <c r="H94" s="103"/>
    </row>
    <row r="95" spans="1:8" s="1" customFormat="1" ht="24" x14ac:dyDescent="0.2">
      <c r="A95" s="162"/>
      <c r="B95" s="165"/>
      <c r="C95" s="10" t="s">
        <v>275</v>
      </c>
      <c r="D95" s="66">
        <f t="shared" si="3"/>
        <v>8853103</v>
      </c>
      <c r="E95" s="96">
        <v>8853103</v>
      </c>
      <c r="F95" s="96">
        <v>0</v>
      </c>
      <c r="G95" s="96">
        <v>0</v>
      </c>
      <c r="H95" s="103"/>
    </row>
    <row r="96" spans="1:8" s="1" customFormat="1" ht="36" x14ac:dyDescent="0.2">
      <c r="A96" s="163"/>
      <c r="B96" s="166"/>
      <c r="C96" s="28" t="s">
        <v>379</v>
      </c>
      <c r="D96" s="66">
        <f t="shared" si="3"/>
        <v>20362915</v>
      </c>
      <c r="E96" s="96">
        <v>20362915</v>
      </c>
      <c r="F96" s="96">
        <v>0</v>
      </c>
      <c r="G96" s="96">
        <v>0</v>
      </c>
      <c r="H96" s="103"/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66">
        <f t="shared" si="3"/>
        <v>1621802</v>
      </c>
      <c r="E97" s="96">
        <v>1621802</v>
      </c>
      <c r="F97" s="96">
        <v>0</v>
      </c>
      <c r="G97" s="96">
        <v>0</v>
      </c>
      <c r="H97" s="103"/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66">
        <f t="shared" si="3"/>
        <v>8930980</v>
      </c>
      <c r="E98" s="96">
        <v>0</v>
      </c>
      <c r="F98" s="96">
        <v>3193684</v>
      </c>
      <c r="G98" s="96">
        <v>5737296</v>
      </c>
      <c r="H98" s="103"/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66">
        <f t="shared" si="3"/>
        <v>36457389</v>
      </c>
      <c r="E99" s="96">
        <v>0</v>
      </c>
      <c r="F99" s="96">
        <v>12890847</v>
      </c>
      <c r="G99" s="96">
        <v>23566542</v>
      </c>
      <c r="H99" s="103"/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66">
        <f t="shared" si="3"/>
        <v>34244605</v>
      </c>
      <c r="E100" s="96">
        <v>0</v>
      </c>
      <c r="F100" s="96">
        <v>15595729</v>
      </c>
      <c r="G100" s="96">
        <v>18648876</v>
      </c>
      <c r="H100" s="103"/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66">
        <f t="shared" si="3"/>
        <v>35079296</v>
      </c>
      <c r="E101" s="96">
        <v>0</v>
      </c>
      <c r="F101" s="96">
        <v>15888796</v>
      </c>
      <c r="G101" s="96">
        <v>19190500</v>
      </c>
      <c r="H101" s="103"/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66">
        <f t="shared" si="3"/>
        <v>95673679</v>
      </c>
      <c r="E102" s="96">
        <v>0</v>
      </c>
      <c r="F102" s="96">
        <v>42133910</v>
      </c>
      <c r="G102" s="96">
        <v>53539769</v>
      </c>
      <c r="H102" s="103"/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66">
        <f t="shared" si="3"/>
        <v>38076418</v>
      </c>
      <c r="E103" s="96">
        <v>0</v>
      </c>
      <c r="F103" s="96">
        <v>14887533</v>
      </c>
      <c r="G103" s="96">
        <v>23188885</v>
      </c>
      <c r="H103" s="103"/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66">
        <f t="shared" si="3"/>
        <v>48946443</v>
      </c>
      <c r="E104" s="96">
        <v>0</v>
      </c>
      <c r="F104" s="96">
        <v>20818429</v>
      </c>
      <c r="G104" s="96">
        <v>28128014</v>
      </c>
      <c r="H104" s="103"/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66">
        <f t="shared" si="3"/>
        <v>115727229</v>
      </c>
      <c r="E105" s="96">
        <v>0</v>
      </c>
      <c r="F105" s="96">
        <v>48495588</v>
      </c>
      <c r="G105" s="96">
        <v>67231641</v>
      </c>
      <c r="H105" s="103"/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66">
        <f t="shared" si="3"/>
        <v>82611242</v>
      </c>
      <c r="E106" s="96">
        <v>0</v>
      </c>
      <c r="F106" s="96">
        <v>31823060</v>
      </c>
      <c r="G106" s="96">
        <v>50788182</v>
      </c>
      <c r="H106" s="103"/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66">
        <f t="shared" si="3"/>
        <v>33019486</v>
      </c>
      <c r="E107" s="96">
        <v>0</v>
      </c>
      <c r="F107" s="96">
        <v>15505318</v>
      </c>
      <c r="G107" s="96">
        <v>17514168</v>
      </c>
      <c r="H107" s="103"/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66">
        <f t="shared" si="3"/>
        <v>40493659</v>
      </c>
      <c r="E108" s="96">
        <v>0</v>
      </c>
      <c r="F108" s="96">
        <v>12959961</v>
      </c>
      <c r="G108" s="96">
        <v>27533698</v>
      </c>
      <c r="H108" s="103"/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 t="shared" si="3"/>
        <v>45604300</v>
      </c>
      <c r="E109" s="96">
        <v>0</v>
      </c>
      <c r="F109" s="96">
        <v>19422230</v>
      </c>
      <c r="G109" s="96">
        <v>26182070</v>
      </c>
      <c r="H109" s="103"/>
    </row>
    <row r="110" spans="1:8" s="22" customFormat="1" x14ac:dyDescent="0.2">
      <c r="A110" s="25">
        <v>97</v>
      </c>
      <c r="B110" s="14" t="s">
        <v>170</v>
      </c>
      <c r="C110" s="10" t="s">
        <v>13</v>
      </c>
      <c r="D110" s="66">
        <f t="shared" si="3"/>
        <v>53225528</v>
      </c>
      <c r="E110" s="96">
        <v>4022174</v>
      </c>
      <c r="F110" s="96">
        <v>17180563</v>
      </c>
      <c r="G110" s="96">
        <v>32022791</v>
      </c>
      <c r="H110" s="103"/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66">
        <f t="shared" si="3"/>
        <v>34699993</v>
      </c>
      <c r="E111" s="96">
        <v>0</v>
      </c>
      <c r="F111" s="96">
        <v>14363388</v>
      </c>
      <c r="G111" s="96">
        <v>20336605</v>
      </c>
      <c r="H111" s="103"/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66">
        <f t="shared" si="3"/>
        <v>49519058</v>
      </c>
      <c r="E112" s="96">
        <v>0</v>
      </c>
      <c r="F112" s="96">
        <v>19478888</v>
      </c>
      <c r="G112" s="96">
        <v>30040170</v>
      </c>
      <c r="H112" s="103"/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66">
        <f t="shared" si="3"/>
        <v>88267347</v>
      </c>
      <c r="E113" s="96">
        <v>0</v>
      </c>
      <c r="F113" s="96">
        <v>37140775</v>
      </c>
      <c r="G113" s="96">
        <v>51126572</v>
      </c>
      <c r="H113" s="103"/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66">
        <f t="shared" si="3"/>
        <v>38501901</v>
      </c>
      <c r="E114" s="96">
        <v>0</v>
      </c>
      <c r="F114" s="96">
        <v>14643439</v>
      </c>
      <c r="G114" s="96">
        <v>23858462</v>
      </c>
      <c r="H114" s="103"/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 t="shared" si="3"/>
        <v>0</v>
      </c>
      <c r="E115" s="96">
        <v>0</v>
      </c>
      <c r="F115" s="96">
        <v>0</v>
      </c>
      <c r="G115" s="96">
        <v>0</v>
      </c>
      <c r="H115" s="103"/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66">
        <f t="shared" si="3"/>
        <v>0</v>
      </c>
      <c r="E116" s="96">
        <v>0</v>
      </c>
      <c r="F116" s="96">
        <v>0</v>
      </c>
      <c r="G116" s="96">
        <v>0</v>
      </c>
      <c r="H116" s="103"/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66">
        <f t="shared" si="3"/>
        <v>0</v>
      </c>
      <c r="E117" s="96">
        <v>0</v>
      </c>
      <c r="F117" s="96">
        <v>0</v>
      </c>
      <c r="G117" s="96">
        <v>0</v>
      </c>
      <c r="H117" s="103"/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66">
        <f t="shared" si="3"/>
        <v>27476</v>
      </c>
      <c r="E118" s="96">
        <v>27476</v>
      </c>
      <c r="F118" s="96">
        <v>0</v>
      </c>
      <c r="G118" s="96">
        <v>0</v>
      </c>
      <c r="H118" s="103"/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 t="shared" si="3"/>
        <v>0</v>
      </c>
      <c r="E119" s="96">
        <v>0</v>
      </c>
      <c r="F119" s="96">
        <v>0</v>
      </c>
      <c r="G119" s="96">
        <v>0</v>
      </c>
      <c r="H119" s="103"/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66">
        <f t="shared" si="3"/>
        <v>0</v>
      </c>
      <c r="E120" s="96">
        <v>0</v>
      </c>
      <c r="F120" s="96">
        <v>0</v>
      </c>
      <c r="G120" s="96">
        <v>0</v>
      </c>
      <c r="H120" s="103"/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66">
        <f t="shared" si="3"/>
        <v>0</v>
      </c>
      <c r="E121" s="96">
        <v>0</v>
      </c>
      <c r="F121" s="96">
        <v>0</v>
      </c>
      <c r="G121" s="96">
        <v>0</v>
      </c>
      <c r="H121" s="103"/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66">
        <f t="shared" si="3"/>
        <v>0</v>
      </c>
      <c r="E122" s="96">
        <v>0</v>
      </c>
      <c r="F122" s="96">
        <v>0</v>
      </c>
      <c r="G122" s="96">
        <v>0</v>
      </c>
      <c r="H122" s="103"/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66">
        <f t="shared" si="3"/>
        <v>0</v>
      </c>
      <c r="E123" s="96">
        <v>0</v>
      </c>
      <c r="F123" s="96">
        <v>0</v>
      </c>
      <c r="G123" s="96">
        <v>0</v>
      </c>
      <c r="H123" s="103"/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66">
        <f t="shared" si="3"/>
        <v>0</v>
      </c>
      <c r="E124" s="96">
        <v>0</v>
      </c>
      <c r="F124" s="96">
        <v>0</v>
      </c>
      <c r="G124" s="96">
        <v>0</v>
      </c>
      <c r="H124" s="103"/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66">
        <f t="shared" si="3"/>
        <v>0</v>
      </c>
      <c r="E125" s="96">
        <v>0</v>
      </c>
      <c r="F125" s="96">
        <v>0</v>
      </c>
      <c r="G125" s="96">
        <v>0</v>
      </c>
      <c r="H125" s="103"/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 t="shared" si="3"/>
        <v>25889</v>
      </c>
      <c r="E126" s="96">
        <v>25889</v>
      </c>
      <c r="F126" s="96">
        <v>0</v>
      </c>
      <c r="G126" s="96">
        <v>0</v>
      </c>
      <c r="H126" s="103"/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66">
        <f t="shared" si="3"/>
        <v>0</v>
      </c>
      <c r="E127" s="96">
        <v>0</v>
      </c>
      <c r="F127" s="96">
        <v>0</v>
      </c>
      <c r="G127" s="96">
        <v>0</v>
      </c>
      <c r="H127" s="103"/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66">
        <f t="shared" si="3"/>
        <v>0</v>
      </c>
      <c r="E128" s="96">
        <v>0</v>
      </c>
      <c r="F128" s="96">
        <v>0</v>
      </c>
      <c r="G128" s="96">
        <v>0</v>
      </c>
      <c r="H128" s="103"/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 t="shared" si="3"/>
        <v>80986</v>
      </c>
      <c r="E129" s="96">
        <v>80986</v>
      </c>
      <c r="F129" s="96">
        <v>0</v>
      </c>
      <c r="G129" s="96">
        <v>0</v>
      </c>
      <c r="H129" s="103"/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66">
        <f t="shared" si="3"/>
        <v>0</v>
      </c>
      <c r="E130" s="96">
        <v>0</v>
      </c>
      <c r="F130" s="96">
        <v>0</v>
      </c>
      <c r="G130" s="96">
        <v>0</v>
      </c>
      <c r="H130" s="103"/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66">
        <f t="shared" si="3"/>
        <v>0</v>
      </c>
      <c r="E131" s="96">
        <v>0</v>
      </c>
      <c r="F131" s="96">
        <v>0</v>
      </c>
      <c r="G131" s="96">
        <v>0</v>
      </c>
      <c r="H131" s="103"/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66">
        <f t="shared" si="3"/>
        <v>0</v>
      </c>
      <c r="E132" s="96">
        <v>0</v>
      </c>
      <c r="F132" s="96">
        <v>0</v>
      </c>
      <c r="G132" s="96">
        <v>0</v>
      </c>
      <c r="H132" s="103"/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 t="shared" si="3"/>
        <v>0</v>
      </c>
      <c r="E133" s="96">
        <v>0</v>
      </c>
      <c r="F133" s="96">
        <v>0</v>
      </c>
      <c r="G133" s="96">
        <v>0</v>
      </c>
      <c r="H133" s="103"/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66">
        <f t="shared" si="3"/>
        <v>0</v>
      </c>
      <c r="E134" s="96">
        <v>0</v>
      </c>
      <c r="F134" s="96">
        <v>0</v>
      </c>
      <c r="G134" s="96">
        <v>0</v>
      </c>
      <c r="H134" s="103"/>
    </row>
    <row r="135" spans="1:8" s="1" customFormat="1" ht="24" x14ac:dyDescent="0.2">
      <c r="A135" s="25">
        <v>122</v>
      </c>
      <c r="B135" s="26" t="s">
        <v>211</v>
      </c>
      <c r="C135" s="78" t="s">
        <v>377</v>
      </c>
      <c r="D135" s="66">
        <f t="shared" ref="D135:D155" si="4">E135+F135+G135</f>
        <v>0</v>
      </c>
      <c r="E135" s="96">
        <v>0</v>
      </c>
      <c r="F135" s="96">
        <v>0</v>
      </c>
      <c r="G135" s="96">
        <v>0</v>
      </c>
      <c r="H135" s="103"/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66">
        <f t="shared" si="4"/>
        <v>0</v>
      </c>
      <c r="E136" s="96">
        <v>0</v>
      </c>
      <c r="F136" s="96">
        <v>0</v>
      </c>
      <c r="G136" s="96">
        <v>0</v>
      </c>
      <c r="H136" s="103"/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66">
        <f t="shared" si="4"/>
        <v>0</v>
      </c>
      <c r="E137" s="96">
        <v>0</v>
      </c>
      <c r="F137" s="96">
        <v>0</v>
      </c>
      <c r="G137" s="96">
        <v>0</v>
      </c>
      <c r="H137" s="103"/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66">
        <f t="shared" si="4"/>
        <v>0</v>
      </c>
      <c r="E138" s="96">
        <v>0</v>
      </c>
      <c r="F138" s="96">
        <v>0</v>
      </c>
      <c r="G138" s="96">
        <v>0</v>
      </c>
      <c r="H138" s="103"/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66">
        <f t="shared" si="4"/>
        <v>5645419</v>
      </c>
      <c r="E139" s="96">
        <v>5645419</v>
      </c>
      <c r="F139" s="96">
        <v>0</v>
      </c>
      <c r="G139" s="96">
        <v>0</v>
      </c>
      <c r="H139" s="103"/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66">
        <f t="shared" si="4"/>
        <v>60432561</v>
      </c>
      <c r="E140" s="96">
        <v>60432561</v>
      </c>
      <c r="F140" s="96">
        <v>0</v>
      </c>
      <c r="G140" s="96">
        <v>0</v>
      </c>
      <c r="H140" s="103"/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66">
        <f t="shared" si="4"/>
        <v>55252849</v>
      </c>
      <c r="E141" s="96">
        <v>55252849</v>
      </c>
      <c r="F141" s="96">
        <v>0</v>
      </c>
      <c r="G141" s="96">
        <v>0</v>
      </c>
      <c r="H141" s="103"/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66">
        <f t="shared" si="4"/>
        <v>0</v>
      </c>
      <c r="E142" s="96">
        <v>0</v>
      </c>
      <c r="F142" s="96">
        <v>0</v>
      </c>
      <c r="G142" s="96">
        <v>0</v>
      </c>
      <c r="H142" s="103"/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66">
        <f t="shared" si="4"/>
        <v>0</v>
      </c>
      <c r="E143" s="96">
        <v>0</v>
      </c>
      <c r="F143" s="96">
        <v>0</v>
      </c>
      <c r="G143" s="96">
        <v>0</v>
      </c>
      <c r="H143" s="103"/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66">
        <f t="shared" si="4"/>
        <v>0</v>
      </c>
      <c r="E144" s="96">
        <v>0</v>
      </c>
      <c r="F144" s="96">
        <v>0</v>
      </c>
      <c r="G144" s="96">
        <v>0</v>
      </c>
      <c r="H144" s="103"/>
    </row>
    <row r="145" spans="1:24" s="1" customFormat="1" x14ac:dyDescent="0.2">
      <c r="A145" s="25">
        <v>132</v>
      </c>
      <c r="B145" s="12" t="s">
        <v>223</v>
      </c>
      <c r="C145" s="10" t="s">
        <v>251</v>
      </c>
      <c r="D145" s="66">
        <f t="shared" si="4"/>
        <v>99571865</v>
      </c>
      <c r="E145" s="96">
        <v>0</v>
      </c>
      <c r="F145" s="96">
        <v>33492915</v>
      </c>
      <c r="G145" s="96">
        <v>66078950</v>
      </c>
      <c r="H145" s="103"/>
    </row>
    <row r="146" spans="1:24" s="1" customFormat="1" x14ac:dyDescent="0.2">
      <c r="A146" s="25">
        <v>133</v>
      </c>
      <c r="B146" s="14" t="s">
        <v>224</v>
      </c>
      <c r="C146" s="10" t="s">
        <v>225</v>
      </c>
      <c r="D146" s="66">
        <f t="shared" si="4"/>
        <v>209201859</v>
      </c>
      <c r="E146" s="96">
        <v>16325133</v>
      </c>
      <c r="F146" s="96">
        <v>56272627</v>
      </c>
      <c r="G146" s="96">
        <v>136604099</v>
      </c>
      <c r="H146" s="103"/>
    </row>
    <row r="147" spans="1:24" x14ac:dyDescent="0.2">
      <c r="A147" s="25">
        <v>134</v>
      </c>
      <c r="B147" s="26" t="s">
        <v>226</v>
      </c>
      <c r="C147" s="10" t="s">
        <v>227</v>
      </c>
      <c r="D147" s="66">
        <f t="shared" si="4"/>
        <v>0</v>
      </c>
      <c r="E147" s="96">
        <v>0</v>
      </c>
      <c r="F147" s="96">
        <v>0</v>
      </c>
      <c r="G147" s="96">
        <v>0</v>
      </c>
      <c r="H147" s="103"/>
    </row>
    <row r="148" spans="1:24" x14ac:dyDescent="0.2">
      <c r="A148" s="25">
        <v>135</v>
      </c>
      <c r="B148" s="12" t="s">
        <v>228</v>
      </c>
      <c r="C148" s="10" t="s">
        <v>229</v>
      </c>
      <c r="D148" s="66">
        <f t="shared" si="4"/>
        <v>44336815.995123439</v>
      </c>
      <c r="E148" s="96">
        <v>44336815.995123439</v>
      </c>
      <c r="F148" s="96">
        <v>0</v>
      </c>
      <c r="G148" s="96">
        <v>0</v>
      </c>
      <c r="H148" s="103"/>
    </row>
    <row r="149" spans="1:24" ht="12.75" x14ac:dyDescent="0.2">
      <c r="A149" s="25">
        <v>136</v>
      </c>
      <c r="B149" s="20" t="s">
        <v>230</v>
      </c>
      <c r="C149" s="13" t="s">
        <v>231</v>
      </c>
      <c r="D149" s="66">
        <f t="shared" si="4"/>
        <v>0</v>
      </c>
      <c r="E149" s="96">
        <v>0</v>
      </c>
      <c r="F149" s="96">
        <v>0</v>
      </c>
      <c r="G149" s="96">
        <v>0</v>
      </c>
      <c r="H149" s="103"/>
    </row>
    <row r="150" spans="1:24" ht="12.75" x14ac:dyDescent="0.2">
      <c r="A150" s="25">
        <v>137</v>
      </c>
      <c r="B150" s="56" t="s">
        <v>278</v>
      </c>
      <c r="C150" s="57" t="s">
        <v>279</v>
      </c>
      <c r="D150" s="66">
        <f t="shared" si="4"/>
        <v>0</v>
      </c>
      <c r="E150" s="96">
        <v>0</v>
      </c>
      <c r="F150" s="96">
        <v>0</v>
      </c>
      <c r="G150" s="96">
        <v>0</v>
      </c>
      <c r="H150" s="103"/>
    </row>
    <row r="151" spans="1:24" ht="12.75" x14ac:dyDescent="0.2">
      <c r="A151" s="25">
        <v>138</v>
      </c>
      <c r="B151" s="58" t="s">
        <v>280</v>
      </c>
      <c r="C151" s="59" t="s">
        <v>281</v>
      </c>
      <c r="D151" s="66">
        <f t="shared" si="4"/>
        <v>0</v>
      </c>
      <c r="E151" s="96">
        <v>0</v>
      </c>
      <c r="F151" s="96">
        <v>0</v>
      </c>
      <c r="G151" s="96">
        <v>0</v>
      </c>
      <c r="H151" s="103"/>
    </row>
    <row r="152" spans="1:24" ht="12.75" x14ac:dyDescent="0.2">
      <c r="A152" s="25">
        <v>139</v>
      </c>
      <c r="B152" s="60" t="s">
        <v>282</v>
      </c>
      <c r="C152" s="61" t="s">
        <v>283</v>
      </c>
      <c r="D152" s="66">
        <f t="shared" si="4"/>
        <v>0</v>
      </c>
      <c r="E152" s="96">
        <v>0</v>
      </c>
      <c r="F152" s="96">
        <v>0</v>
      </c>
      <c r="G152" s="96">
        <v>0</v>
      </c>
      <c r="H152" s="103"/>
    </row>
    <row r="153" spans="1:24" x14ac:dyDescent="0.2">
      <c r="A153" s="25">
        <v>140</v>
      </c>
      <c r="B153" s="25" t="s">
        <v>288</v>
      </c>
      <c r="C153" s="62" t="s">
        <v>289</v>
      </c>
      <c r="D153" s="66">
        <f t="shared" si="4"/>
        <v>0</v>
      </c>
      <c r="E153" s="96">
        <v>0</v>
      </c>
      <c r="F153" s="96">
        <v>0</v>
      </c>
      <c r="G153" s="96">
        <v>0</v>
      </c>
      <c r="H153" s="103"/>
    </row>
    <row r="154" spans="1:24" x14ac:dyDescent="0.2">
      <c r="A154" s="25">
        <v>141</v>
      </c>
      <c r="B154" s="119" t="s">
        <v>395</v>
      </c>
      <c r="C154" s="62" t="s">
        <v>394</v>
      </c>
      <c r="D154" s="66">
        <f t="shared" si="4"/>
        <v>0</v>
      </c>
      <c r="E154" s="66">
        <v>0</v>
      </c>
      <c r="F154" s="66">
        <v>0</v>
      </c>
      <c r="G154" s="66">
        <v>0</v>
      </c>
      <c r="H154" s="103"/>
    </row>
    <row r="155" spans="1:24" x14ac:dyDescent="0.2">
      <c r="A155" s="25">
        <v>142</v>
      </c>
      <c r="B155" s="119" t="s">
        <v>407</v>
      </c>
      <c r="C155" s="62" t="s">
        <v>406</v>
      </c>
      <c r="D155" s="66">
        <f t="shared" si="4"/>
        <v>0</v>
      </c>
      <c r="E155" s="66">
        <v>0</v>
      </c>
      <c r="F155" s="66">
        <v>0</v>
      </c>
      <c r="G155" s="66">
        <v>0</v>
      </c>
      <c r="H155" s="103"/>
    </row>
    <row r="156" spans="1:24" x14ac:dyDescent="0.2">
      <c r="D156" s="73"/>
      <c r="E156" s="73"/>
      <c r="F156" s="73"/>
      <c r="G156" s="73"/>
    </row>
    <row r="157" spans="1:2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60" spans="1:2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155"/>
  <sheetViews>
    <sheetView zoomScale="98" zoomScaleNormal="9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8" sqref="K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11.7109375" style="8" bestFit="1" customWidth="1"/>
    <col min="13" max="13" width="13.42578125" style="8" customWidth="1"/>
    <col min="14" max="14" width="11.7109375" style="8" customWidth="1"/>
    <col min="15" max="15" width="12.42578125" style="8" customWidth="1"/>
    <col min="16" max="16" width="11.5703125" style="8" customWidth="1"/>
    <col min="17" max="17" width="13.42578125" style="8" customWidth="1"/>
    <col min="18" max="18" width="12.42578125" style="8" customWidth="1"/>
    <col min="19" max="16384" width="9.140625" style="8"/>
  </cols>
  <sheetData>
    <row r="2" spans="1:18" ht="32.25" customHeight="1" x14ac:dyDescent="0.2">
      <c r="A2" s="202" t="s">
        <v>383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8" x14ac:dyDescent="0.2">
      <c r="C3" s="9"/>
      <c r="K3" s="8" t="s">
        <v>308</v>
      </c>
    </row>
    <row r="4" spans="1:18" s="2" customFormat="1" ht="15.75" customHeight="1" x14ac:dyDescent="0.2">
      <c r="A4" s="192" t="s">
        <v>46</v>
      </c>
      <c r="B4" s="192" t="s">
        <v>59</v>
      </c>
      <c r="C4" s="193" t="s">
        <v>47</v>
      </c>
      <c r="D4" s="239" t="s">
        <v>255</v>
      </c>
      <c r="E4" s="238" t="s">
        <v>58</v>
      </c>
      <c r="F4" s="238"/>
      <c r="G4" s="238"/>
      <c r="H4" s="238"/>
      <c r="I4" s="238"/>
      <c r="J4" s="238"/>
      <c r="K4" s="238"/>
    </row>
    <row r="5" spans="1:18" ht="25.5" customHeight="1" x14ac:dyDescent="0.2">
      <c r="A5" s="192"/>
      <c r="B5" s="192"/>
      <c r="C5" s="193"/>
      <c r="D5" s="240"/>
      <c r="E5" s="238" t="s">
        <v>352</v>
      </c>
      <c r="F5" s="238" t="s">
        <v>353</v>
      </c>
      <c r="G5" s="238" t="s">
        <v>354</v>
      </c>
      <c r="H5" s="238" t="s">
        <v>355</v>
      </c>
      <c r="I5" s="238" t="s">
        <v>356</v>
      </c>
      <c r="J5" s="238" t="s">
        <v>357</v>
      </c>
      <c r="K5" s="238" t="s">
        <v>358</v>
      </c>
    </row>
    <row r="6" spans="1:18" ht="14.25" customHeight="1" x14ac:dyDescent="0.2">
      <c r="A6" s="192"/>
      <c r="B6" s="192"/>
      <c r="C6" s="193"/>
      <c r="D6" s="240"/>
      <c r="E6" s="238"/>
      <c r="F6" s="238"/>
      <c r="G6" s="238"/>
      <c r="H6" s="238"/>
      <c r="I6" s="238"/>
      <c r="J6" s="238"/>
      <c r="K6" s="238"/>
    </row>
    <row r="7" spans="1:18" ht="21.75" customHeight="1" x14ac:dyDescent="0.2">
      <c r="A7" s="192"/>
      <c r="B7" s="192"/>
      <c r="C7" s="193"/>
      <c r="D7" s="241"/>
      <c r="E7" s="238"/>
      <c r="F7" s="238"/>
      <c r="G7" s="238"/>
      <c r="H7" s="238"/>
      <c r="I7" s="238"/>
      <c r="J7" s="238"/>
      <c r="K7" s="238"/>
    </row>
    <row r="8" spans="1:18" s="2" customFormat="1" x14ac:dyDescent="0.2">
      <c r="A8" s="180" t="s">
        <v>248</v>
      </c>
      <c r="B8" s="180"/>
      <c r="C8" s="180"/>
      <c r="D8" s="67">
        <f>D9+D10</f>
        <v>1714096906</v>
      </c>
      <c r="E8" s="67">
        <f t="shared" ref="E8:K8" si="0">E9+E10</f>
        <v>648880249</v>
      </c>
      <c r="F8" s="67">
        <f t="shared" si="0"/>
        <v>349747070</v>
      </c>
      <c r="G8" s="67">
        <f t="shared" si="0"/>
        <v>228969646</v>
      </c>
      <c r="H8" s="67">
        <f t="shared" si="0"/>
        <v>127475830</v>
      </c>
      <c r="I8" s="67">
        <f t="shared" si="0"/>
        <v>117583759</v>
      </c>
      <c r="J8" s="67">
        <f t="shared" si="0"/>
        <v>64176352</v>
      </c>
      <c r="K8" s="160">
        <f t="shared" si="0"/>
        <v>177264000</v>
      </c>
      <c r="L8" s="103"/>
      <c r="M8" s="103"/>
      <c r="N8" s="103"/>
      <c r="O8" s="103"/>
      <c r="P8" s="103"/>
      <c r="Q8" s="103"/>
      <c r="R8" s="103"/>
    </row>
    <row r="9" spans="1:18" s="3" customFormat="1" ht="11.25" customHeight="1" x14ac:dyDescent="0.2">
      <c r="A9" s="5"/>
      <c r="B9" s="5"/>
      <c r="C9" s="11" t="s">
        <v>56</v>
      </c>
      <c r="E9" s="64"/>
      <c r="F9" s="64"/>
      <c r="G9" s="64"/>
      <c r="H9" s="64"/>
      <c r="I9" s="64"/>
      <c r="J9" s="64"/>
      <c r="K9" s="64"/>
      <c r="L9" s="103"/>
      <c r="M9" s="103"/>
      <c r="N9" s="103"/>
      <c r="O9" s="103"/>
      <c r="P9" s="103"/>
      <c r="Q9" s="103"/>
      <c r="R9" s="103"/>
    </row>
    <row r="10" spans="1:18" s="2" customFormat="1" x14ac:dyDescent="0.2">
      <c r="A10" s="180" t="s">
        <v>247</v>
      </c>
      <c r="B10" s="180"/>
      <c r="C10" s="180"/>
      <c r="D10" s="67">
        <f>SUM(D11:D155)-D93</f>
        <v>1714096906</v>
      </c>
      <c r="E10" s="67">
        <f t="shared" ref="E10:K10" si="1">SUM(E11:E155)-E93</f>
        <v>648880249</v>
      </c>
      <c r="F10" s="67">
        <f t="shared" si="1"/>
        <v>349747070</v>
      </c>
      <c r="G10" s="67">
        <f t="shared" si="1"/>
        <v>228969646</v>
      </c>
      <c r="H10" s="67">
        <f t="shared" si="1"/>
        <v>127475830</v>
      </c>
      <c r="I10" s="67">
        <f t="shared" si="1"/>
        <v>117583759</v>
      </c>
      <c r="J10" s="67">
        <f t="shared" si="1"/>
        <v>64176352</v>
      </c>
      <c r="K10" s="67">
        <f t="shared" si="1"/>
        <v>177264000</v>
      </c>
      <c r="L10" s="103"/>
      <c r="M10" s="103"/>
      <c r="N10" s="103"/>
      <c r="O10" s="103"/>
      <c r="P10" s="103"/>
      <c r="Q10" s="103"/>
      <c r="R10" s="103"/>
    </row>
    <row r="11" spans="1:18" s="1" customFormat="1" ht="12" customHeight="1" x14ac:dyDescent="0.2">
      <c r="A11" s="25">
        <v>1</v>
      </c>
      <c r="B11" s="12" t="s">
        <v>60</v>
      </c>
      <c r="C11" s="10" t="s">
        <v>44</v>
      </c>
      <c r="D11" s="100">
        <f t="shared" ref="D11:D75" si="2">SUM(E11:K11)</f>
        <v>1260820</v>
      </c>
      <c r="E11" s="101">
        <v>0</v>
      </c>
      <c r="F11" s="101">
        <v>0</v>
      </c>
      <c r="G11" s="101">
        <v>917425</v>
      </c>
      <c r="H11" s="101">
        <v>343395</v>
      </c>
      <c r="I11" s="101">
        <v>0</v>
      </c>
      <c r="J11" s="101">
        <v>0</v>
      </c>
      <c r="K11" s="101">
        <v>0</v>
      </c>
      <c r="L11" s="103"/>
      <c r="M11" s="103"/>
      <c r="N11" s="103"/>
      <c r="O11" s="103"/>
      <c r="P11" s="103"/>
      <c r="Q11" s="103"/>
      <c r="R11" s="103"/>
    </row>
    <row r="12" spans="1:18" s="1" customFormat="1" ht="12.75" x14ac:dyDescent="0.2">
      <c r="A12" s="25">
        <v>2</v>
      </c>
      <c r="B12" s="14" t="s">
        <v>61</v>
      </c>
      <c r="C12" s="10" t="s">
        <v>232</v>
      </c>
      <c r="D12" s="100">
        <f t="shared" si="2"/>
        <v>1475490</v>
      </c>
      <c r="E12" s="101">
        <v>0</v>
      </c>
      <c r="F12" s="101">
        <v>0</v>
      </c>
      <c r="G12" s="101">
        <v>1111667</v>
      </c>
      <c r="H12" s="101">
        <v>363823</v>
      </c>
      <c r="I12" s="101">
        <v>0</v>
      </c>
      <c r="J12" s="101">
        <v>0</v>
      </c>
      <c r="K12" s="101">
        <v>0</v>
      </c>
      <c r="L12" s="103"/>
      <c r="M12" s="103"/>
      <c r="N12" s="103"/>
      <c r="O12" s="103"/>
      <c r="P12" s="103"/>
      <c r="Q12" s="103"/>
      <c r="R12" s="103"/>
    </row>
    <row r="13" spans="1:18" s="22" customFormat="1" ht="12.75" x14ac:dyDescent="0.2">
      <c r="A13" s="25">
        <v>3</v>
      </c>
      <c r="B13" s="27" t="s">
        <v>62</v>
      </c>
      <c r="C13" s="21" t="s">
        <v>5</v>
      </c>
      <c r="D13" s="100">
        <f t="shared" si="2"/>
        <v>14599254</v>
      </c>
      <c r="E13" s="101">
        <v>7340989</v>
      </c>
      <c r="F13" s="101">
        <v>0</v>
      </c>
      <c r="G13" s="101">
        <v>3531303</v>
      </c>
      <c r="H13" s="101">
        <v>1384657</v>
      </c>
      <c r="I13" s="101">
        <v>2342305</v>
      </c>
      <c r="J13" s="101">
        <v>0</v>
      </c>
      <c r="K13" s="101">
        <v>0</v>
      </c>
      <c r="L13" s="103"/>
      <c r="M13" s="103"/>
      <c r="N13" s="103"/>
      <c r="O13" s="103"/>
      <c r="P13" s="103"/>
      <c r="Q13" s="103"/>
      <c r="R13" s="103"/>
    </row>
    <row r="14" spans="1:18" s="1" customFormat="1" ht="14.25" customHeight="1" x14ac:dyDescent="0.2">
      <c r="A14" s="25">
        <v>4</v>
      </c>
      <c r="B14" s="12" t="s">
        <v>63</v>
      </c>
      <c r="C14" s="10" t="s">
        <v>233</v>
      </c>
      <c r="D14" s="100">
        <f t="shared" si="2"/>
        <v>1130829</v>
      </c>
      <c r="E14" s="101">
        <v>0</v>
      </c>
      <c r="F14" s="101">
        <v>0</v>
      </c>
      <c r="G14" s="101">
        <v>725176</v>
      </c>
      <c r="H14" s="101">
        <v>405653</v>
      </c>
      <c r="I14" s="101">
        <v>0</v>
      </c>
      <c r="J14" s="101">
        <v>0</v>
      </c>
      <c r="K14" s="101">
        <v>0</v>
      </c>
      <c r="L14" s="103"/>
      <c r="M14" s="103"/>
      <c r="N14" s="103"/>
      <c r="O14" s="103"/>
      <c r="P14" s="103"/>
      <c r="Q14" s="103"/>
      <c r="R14" s="103"/>
    </row>
    <row r="15" spans="1:18" s="1" customFormat="1" ht="12.75" x14ac:dyDescent="0.2">
      <c r="A15" s="25">
        <v>5</v>
      </c>
      <c r="B15" s="12" t="s">
        <v>64</v>
      </c>
      <c r="C15" s="10" t="s">
        <v>8</v>
      </c>
      <c r="D15" s="100">
        <f t="shared" si="2"/>
        <v>1642001</v>
      </c>
      <c r="E15" s="101">
        <v>0</v>
      </c>
      <c r="F15" s="101">
        <v>0</v>
      </c>
      <c r="G15" s="101">
        <v>1161059</v>
      </c>
      <c r="H15" s="101">
        <v>480942</v>
      </c>
      <c r="I15" s="101">
        <v>0</v>
      </c>
      <c r="J15" s="101">
        <v>0</v>
      </c>
      <c r="K15" s="101">
        <v>0</v>
      </c>
      <c r="L15" s="103"/>
      <c r="M15" s="103"/>
      <c r="N15" s="103"/>
      <c r="O15" s="103"/>
      <c r="P15" s="103"/>
      <c r="Q15" s="103"/>
      <c r="R15" s="103"/>
    </row>
    <row r="16" spans="1:18" s="22" customFormat="1" ht="12.75" x14ac:dyDescent="0.2">
      <c r="A16" s="25">
        <v>6</v>
      </c>
      <c r="B16" s="27" t="s">
        <v>65</v>
      </c>
      <c r="C16" s="21" t="s">
        <v>66</v>
      </c>
      <c r="D16" s="100">
        <f t="shared" si="2"/>
        <v>73433223</v>
      </c>
      <c r="E16" s="101">
        <v>32339093</v>
      </c>
      <c r="F16" s="101">
        <v>14811121</v>
      </c>
      <c r="G16" s="101">
        <v>3679262</v>
      </c>
      <c r="H16" s="101">
        <v>4585165</v>
      </c>
      <c r="I16" s="101">
        <v>4916557</v>
      </c>
      <c r="J16" s="101">
        <v>0</v>
      </c>
      <c r="K16" s="101">
        <v>13102025</v>
      </c>
      <c r="L16" s="103"/>
      <c r="M16" s="103"/>
      <c r="N16" s="103"/>
      <c r="O16" s="103"/>
      <c r="P16" s="103"/>
      <c r="Q16" s="103"/>
      <c r="R16" s="103"/>
    </row>
    <row r="17" spans="1:18" s="1" customFormat="1" ht="12.75" x14ac:dyDescent="0.2">
      <c r="A17" s="25">
        <v>7</v>
      </c>
      <c r="B17" s="12" t="s">
        <v>67</v>
      </c>
      <c r="C17" s="10" t="s">
        <v>234</v>
      </c>
      <c r="D17" s="100">
        <f t="shared" si="2"/>
        <v>12994299</v>
      </c>
      <c r="E17" s="101">
        <v>5036286</v>
      </c>
      <c r="F17" s="101">
        <v>0</v>
      </c>
      <c r="G17" s="101">
        <v>52086</v>
      </c>
      <c r="H17" s="101">
        <v>1726947</v>
      </c>
      <c r="I17" s="101">
        <v>0</v>
      </c>
      <c r="J17" s="101">
        <v>0</v>
      </c>
      <c r="K17" s="101">
        <v>6178980</v>
      </c>
      <c r="L17" s="103"/>
      <c r="M17" s="103"/>
      <c r="N17" s="103"/>
      <c r="O17" s="103"/>
      <c r="P17" s="103"/>
      <c r="Q17" s="103"/>
      <c r="R17" s="103"/>
    </row>
    <row r="18" spans="1:18" s="1" customFormat="1" ht="12.75" x14ac:dyDescent="0.2">
      <c r="A18" s="25">
        <v>8</v>
      </c>
      <c r="B18" s="26" t="s">
        <v>68</v>
      </c>
      <c r="C18" s="10" t="s">
        <v>17</v>
      </c>
      <c r="D18" s="100">
        <f t="shared" si="2"/>
        <v>951042</v>
      </c>
      <c r="E18" s="101">
        <v>0</v>
      </c>
      <c r="F18" s="101">
        <v>0</v>
      </c>
      <c r="G18" s="101">
        <v>544416</v>
      </c>
      <c r="H18" s="101">
        <v>406626</v>
      </c>
      <c r="I18" s="101">
        <v>0</v>
      </c>
      <c r="J18" s="101">
        <v>0</v>
      </c>
      <c r="K18" s="101">
        <v>0</v>
      </c>
      <c r="L18" s="103"/>
      <c r="M18" s="103"/>
      <c r="N18" s="103"/>
      <c r="O18" s="103"/>
      <c r="P18" s="103"/>
      <c r="Q18" s="103"/>
      <c r="R18" s="103"/>
    </row>
    <row r="19" spans="1:18" s="1" customFormat="1" ht="12.75" x14ac:dyDescent="0.2">
      <c r="A19" s="25">
        <v>9</v>
      </c>
      <c r="B19" s="26" t="s">
        <v>69</v>
      </c>
      <c r="C19" s="10" t="s">
        <v>6</v>
      </c>
      <c r="D19" s="100">
        <f t="shared" si="2"/>
        <v>1380824</v>
      </c>
      <c r="E19" s="101">
        <v>0</v>
      </c>
      <c r="F19" s="101">
        <v>0</v>
      </c>
      <c r="G19" s="101">
        <v>989762</v>
      </c>
      <c r="H19" s="101">
        <v>391062</v>
      </c>
      <c r="I19" s="101">
        <v>0</v>
      </c>
      <c r="J19" s="101">
        <v>0</v>
      </c>
      <c r="K19" s="101">
        <v>0</v>
      </c>
      <c r="L19" s="103"/>
      <c r="M19" s="103"/>
      <c r="N19" s="103"/>
      <c r="O19" s="103"/>
      <c r="P19" s="103"/>
      <c r="Q19" s="103"/>
      <c r="R19" s="103"/>
    </row>
    <row r="20" spans="1:18" s="1" customFormat="1" ht="12.75" x14ac:dyDescent="0.2">
      <c r="A20" s="25">
        <v>10</v>
      </c>
      <c r="B20" s="26" t="s">
        <v>70</v>
      </c>
      <c r="C20" s="10" t="s">
        <v>18</v>
      </c>
      <c r="D20" s="100">
        <f t="shared" si="2"/>
        <v>1841553</v>
      </c>
      <c r="E20" s="101">
        <v>0</v>
      </c>
      <c r="F20" s="101">
        <v>0</v>
      </c>
      <c r="G20" s="101">
        <v>1326947</v>
      </c>
      <c r="H20" s="101">
        <v>514606</v>
      </c>
      <c r="I20" s="101">
        <v>0</v>
      </c>
      <c r="J20" s="101">
        <v>0</v>
      </c>
      <c r="K20" s="101">
        <v>0</v>
      </c>
      <c r="L20" s="103"/>
      <c r="M20" s="103"/>
      <c r="N20" s="103"/>
      <c r="O20" s="103"/>
      <c r="P20" s="103"/>
      <c r="Q20" s="103"/>
      <c r="R20" s="103"/>
    </row>
    <row r="21" spans="1:18" s="1" customFormat="1" ht="12.75" x14ac:dyDescent="0.2">
      <c r="A21" s="25">
        <v>11</v>
      </c>
      <c r="B21" s="26" t="s">
        <v>71</v>
      </c>
      <c r="C21" s="10" t="s">
        <v>7</v>
      </c>
      <c r="D21" s="100">
        <f t="shared" si="2"/>
        <v>1612828</v>
      </c>
      <c r="E21" s="101">
        <v>0</v>
      </c>
      <c r="F21" s="101">
        <v>0</v>
      </c>
      <c r="G21" s="101">
        <v>1157908</v>
      </c>
      <c r="H21" s="101">
        <v>454920</v>
      </c>
      <c r="I21" s="101">
        <v>0</v>
      </c>
      <c r="J21" s="101">
        <v>0</v>
      </c>
      <c r="K21" s="101">
        <v>0</v>
      </c>
      <c r="L21" s="103"/>
      <c r="M21" s="103"/>
      <c r="N21" s="103"/>
      <c r="O21" s="103"/>
      <c r="P21" s="103"/>
      <c r="Q21" s="103"/>
      <c r="R21" s="103"/>
    </row>
    <row r="22" spans="1:18" s="1" customFormat="1" ht="12.75" x14ac:dyDescent="0.2">
      <c r="A22" s="25">
        <v>12</v>
      </c>
      <c r="B22" s="26" t="s">
        <v>72</v>
      </c>
      <c r="C22" s="10" t="s">
        <v>19</v>
      </c>
      <c r="D22" s="100">
        <f t="shared" si="2"/>
        <v>1778123</v>
      </c>
      <c r="E22" s="101">
        <v>0</v>
      </c>
      <c r="F22" s="101">
        <v>0</v>
      </c>
      <c r="G22" s="101">
        <v>725330</v>
      </c>
      <c r="H22" s="101">
        <v>1052793</v>
      </c>
      <c r="I22" s="101">
        <v>0</v>
      </c>
      <c r="J22" s="101">
        <v>0</v>
      </c>
      <c r="K22" s="101">
        <v>0</v>
      </c>
      <c r="L22" s="103"/>
      <c r="M22" s="103"/>
      <c r="N22" s="103"/>
      <c r="O22" s="103"/>
      <c r="P22" s="103"/>
      <c r="Q22" s="103"/>
      <c r="R22" s="103"/>
    </row>
    <row r="23" spans="1:18" s="1" customFormat="1" ht="12.75" x14ac:dyDescent="0.2">
      <c r="A23" s="25">
        <v>13</v>
      </c>
      <c r="B23" s="26" t="s">
        <v>256</v>
      </c>
      <c r="C23" s="10" t="s">
        <v>257</v>
      </c>
      <c r="D23" s="100">
        <f t="shared" si="2"/>
        <v>5228803</v>
      </c>
      <c r="E23" s="101">
        <v>0</v>
      </c>
      <c r="F23" s="101">
        <v>0</v>
      </c>
      <c r="G23" s="101">
        <v>5113450</v>
      </c>
      <c r="H23" s="101">
        <v>115353</v>
      </c>
      <c r="I23" s="101">
        <v>0</v>
      </c>
      <c r="J23" s="101">
        <v>0</v>
      </c>
      <c r="K23" s="101">
        <v>0</v>
      </c>
      <c r="L23" s="103"/>
      <c r="M23" s="103"/>
      <c r="N23" s="103"/>
      <c r="O23" s="103"/>
      <c r="P23" s="103"/>
      <c r="Q23" s="103"/>
      <c r="R23" s="103"/>
    </row>
    <row r="24" spans="1:18" s="1" customFormat="1" ht="12.75" x14ac:dyDescent="0.2">
      <c r="A24" s="25">
        <v>14</v>
      </c>
      <c r="B24" s="12" t="s">
        <v>73</v>
      </c>
      <c r="C24" s="10" t="s">
        <v>74</v>
      </c>
      <c r="D24" s="100">
        <f t="shared" si="2"/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3"/>
      <c r="M24" s="103"/>
      <c r="N24" s="103"/>
      <c r="O24" s="103"/>
      <c r="P24" s="103"/>
      <c r="Q24" s="103"/>
      <c r="R24" s="103"/>
    </row>
    <row r="25" spans="1:18" s="1" customFormat="1" ht="12.75" x14ac:dyDescent="0.2">
      <c r="A25" s="25">
        <v>15</v>
      </c>
      <c r="B25" s="26" t="s">
        <v>75</v>
      </c>
      <c r="C25" s="10" t="s">
        <v>22</v>
      </c>
      <c r="D25" s="100">
        <f t="shared" si="2"/>
        <v>978059</v>
      </c>
      <c r="E25" s="101">
        <v>0</v>
      </c>
      <c r="F25" s="101">
        <v>0</v>
      </c>
      <c r="G25" s="101">
        <v>260432</v>
      </c>
      <c r="H25" s="101">
        <v>717627</v>
      </c>
      <c r="I25" s="101">
        <v>0</v>
      </c>
      <c r="J25" s="101">
        <v>0</v>
      </c>
      <c r="K25" s="101">
        <v>0</v>
      </c>
      <c r="L25" s="103"/>
      <c r="M25" s="103"/>
      <c r="N25" s="103"/>
      <c r="O25" s="103"/>
      <c r="P25" s="103"/>
      <c r="Q25" s="103"/>
      <c r="R25" s="103"/>
    </row>
    <row r="26" spans="1:18" s="1" customFormat="1" ht="12.75" x14ac:dyDescent="0.2">
      <c r="A26" s="25">
        <v>16</v>
      </c>
      <c r="B26" s="26" t="s">
        <v>76</v>
      </c>
      <c r="C26" s="10" t="s">
        <v>10</v>
      </c>
      <c r="D26" s="100">
        <f t="shared" si="2"/>
        <v>713055</v>
      </c>
      <c r="E26" s="101">
        <v>0</v>
      </c>
      <c r="F26" s="101">
        <v>0</v>
      </c>
      <c r="G26" s="101">
        <v>0</v>
      </c>
      <c r="H26" s="101">
        <v>713055</v>
      </c>
      <c r="I26" s="101">
        <v>0</v>
      </c>
      <c r="J26" s="101">
        <v>0</v>
      </c>
      <c r="K26" s="101">
        <v>0</v>
      </c>
      <c r="L26" s="103"/>
      <c r="M26" s="103"/>
      <c r="N26" s="103"/>
      <c r="O26" s="103"/>
      <c r="P26" s="103"/>
      <c r="Q26" s="103"/>
      <c r="R26" s="103"/>
    </row>
    <row r="27" spans="1:18" s="1" customFormat="1" ht="12.75" x14ac:dyDescent="0.2">
      <c r="A27" s="25">
        <v>17</v>
      </c>
      <c r="B27" s="26" t="s">
        <v>77</v>
      </c>
      <c r="C27" s="10" t="s">
        <v>235</v>
      </c>
      <c r="D27" s="100">
        <f t="shared" si="2"/>
        <v>11036689</v>
      </c>
      <c r="E27" s="101">
        <v>6989571</v>
      </c>
      <c r="F27" s="101">
        <v>0</v>
      </c>
      <c r="G27" s="101">
        <v>2766831</v>
      </c>
      <c r="H27" s="101">
        <v>1280287</v>
      </c>
      <c r="I27" s="101">
        <v>0</v>
      </c>
      <c r="J27" s="101">
        <v>0</v>
      </c>
      <c r="K27" s="101">
        <v>0</v>
      </c>
      <c r="L27" s="103"/>
      <c r="M27" s="103"/>
      <c r="N27" s="103"/>
      <c r="O27" s="103"/>
      <c r="P27" s="103"/>
      <c r="Q27" s="103"/>
      <c r="R27" s="103"/>
    </row>
    <row r="28" spans="1:18" s="22" customFormat="1" ht="12.75" x14ac:dyDescent="0.2">
      <c r="A28" s="25">
        <v>18</v>
      </c>
      <c r="B28" s="27" t="s">
        <v>78</v>
      </c>
      <c r="C28" s="21" t="s">
        <v>9</v>
      </c>
      <c r="D28" s="100">
        <f t="shared" si="2"/>
        <v>50560127</v>
      </c>
      <c r="E28" s="101">
        <v>22363581</v>
      </c>
      <c r="F28" s="101">
        <v>4038795</v>
      </c>
      <c r="G28" s="101">
        <v>7461367</v>
      </c>
      <c r="H28" s="101">
        <v>2784584</v>
      </c>
      <c r="I28" s="101">
        <v>3565343</v>
      </c>
      <c r="J28" s="101">
        <v>0</v>
      </c>
      <c r="K28" s="101">
        <v>10346457</v>
      </c>
      <c r="L28" s="103"/>
      <c r="M28" s="103"/>
      <c r="N28" s="103"/>
      <c r="O28" s="103"/>
      <c r="P28" s="103"/>
      <c r="Q28" s="103"/>
      <c r="R28" s="103"/>
    </row>
    <row r="29" spans="1:18" s="1" customFormat="1" ht="12.75" x14ac:dyDescent="0.2">
      <c r="A29" s="25">
        <v>19</v>
      </c>
      <c r="B29" s="12" t="s">
        <v>79</v>
      </c>
      <c r="C29" s="10" t="s">
        <v>11</v>
      </c>
      <c r="D29" s="100">
        <f t="shared" si="2"/>
        <v>590219</v>
      </c>
      <c r="E29" s="101">
        <v>0</v>
      </c>
      <c r="F29" s="101">
        <v>0</v>
      </c>
      <c r="G29" s="101">
        <v>300328</v>
      </c>
      <c r="H29" s="101">
        <v>289891</v>
      </c>
      <c r="I29" s="101">
        <v>0</v>
      </c>
      <c r="J29" s="101">
        <v>0</v>
      </c>
      <c r="K29" s="101">
        <v>0</v>
      </c>
      <c r="L29" s="103"/>
      <c r="M29" s="103"/>
      <c r="N29" s="103"/>
      <c r="O29" s="103"/>
      <c r="P29" s="103"/>
      <c r="Q29" s="103"/>
      <c r="R29" s="103"/>
    </row>
    <row r="30" spans="1:18" s="1" customFormat="1" ht="12.75" x14ac:dyDescent="0.2">
      <c r="A30" s="25">
        <v>20</v>
      </c>
      <c r="B30" s="12" t="s">
        <v>80</v>
      </c>
      <c r="C30" s="10" t="s">
        <v>236</v>
      </c>
      <c r="D30" s="100">
        <f t="shared" si="2"/>
        <v>305718</v>
      </c>
      <c r="E30" s="101">
        <v>0</v>
      </c>
      <c r="F30" s="101">
        <v>0</v>
      </c>
      <c r="G30" s="101">
        <v>0</v>
      </c>
      <c r="H30" s="101">
        <v>305718</v>
      </c>
      <c r="I30" s="101">
        <v>0</v>
      </c>
      <c r="J30" s="101">
        <v>0</v>
      </c>
      <c r="K30" s="101">
        <v>0</v>
      </c>
      <c r="L30" s="103"/>
      <c r="M30" s="103"/>
      <c r="N30" s="103"/>
      <c r="O30" s="103"/>
      <c r="P30" s="103"/>
      <c r="Q30" s="103"/>
      <c r="R30" s="103"/>
    </row>
    <row r="31" spans="1:18" ht="12.75" x14ac:dyDescent="0.2">
      <c r="A31" s="25">
        <v>21</v>
      </c>
      <c r="B31" s="12" t="s">
        <v>81</v>
      </c>
      <c r="C31" s="10" t="s">
        <v>82</v>
      </c>
      <c r="D31" s="100">
        <f t="shared" si="2"/>
        <v>7564682</v>
      </c>
      <c r="E31" s="101">
        <v>2486017</v>
      </c>
      <c r="F31" s="101">
        <v>0</v>
      </c>
      <c r="G31" s="101">
        <v>3241834</v>
      </c>
      <c r="H31" s="101">
        <v>1836831</v>
      </c>
      <c r="I31" s="101">
        <v>0</v>
      </c>
      <c r="J31" s="101">
        <v>0</v>
      </c>
      <c r="K31" s="101">
        <v>0</v>
      </c>
      <c r="L31" s="103"/>
      <c r="M31" s="103"/>
      <c r="N31" s="103"/>
      <c r="O31" s="103"/>
      <c r="P31" s="103"/>
      <c r="Q31" s="103"/>
      <c r="R31" s="103"/>
    </row>
    <row r="32" spans="1:18" s="22" customFormat="1" ht="12.75" x14ac:dyDescent="0.2">
      <c r="A32" s="25">
        <v>22</v>
      </c>
      <c r="B32" s="23" t="s">
        <v>83</v>
      </c>
      <c r="C32" s="21" t="s">
        <v>40</v>
      </c>
      <c r="D32" s="100">
        <f t="shared" si="2"/>
        <v>33914947</v>
      </c>
      <c r="E32" s="101">
        <v>10664461</v>
      </c>
      <c r="F32" s="101">
        <v>10280735</v>
      </c>
      <c r="G32" s="101">
        <v>5094814</v>
      </c>
      <c r="H32" s="101">
        <v>1440697</v>
      </c>
      <c r="I32" s="101">
        <v>0</v>
      </c>
      <c r="J32" s="101">
        <v>0</v>
      </c>
      <c r="K32" s="101">
        <v>6434240</v>
      </c>
      <c r="L32" s="103"/>
      <c r="M32" s="103"/>
      <c r="N32" s="103"/>
      <c r="O32" s="103"/>
      <c r="P32" s="103"/>
      <c r="Q32" s="103"/>
      <c r="R32" s="103"/>
    </row>
    <row r="33" spans="1:18" s="22" customFormat="1" ht="12.75" x14ac:dyDescent="0.2">
      <c r="A33" s="25">
        <v>23</v>
      </c>
      <c r="B33" s="27" t="s">
        <v>84</v>
      </c>
      <c r="C33" s="21" t="s">
        <v>85</v>
      </c>
      <c r="D33" s="100">
        <f t="shared" si="2"/>
        <v>1052036</v>
      </c>
      <c r="E33" s="101">
        <v>0</v>
      </c>
      <c r="F33" s="101">
        <v>0</v>
      </c>
      <c r="G33" s="101">
        <v>679100</v>
      </c>
      <c r="H33" s="101">
        <v>372936</v>
      </c>
      <c r="I33" s="101">
        <v>0</v>
      </c>
      <c r="J33" s="101">
        <v>0</v>
      </c>
      <c r="K33" s="101">
        <v>0</v>
      </c>
      <c r="L33" s="103"/>
      <c r="M33" s="103"/>
      <c r="N33" s="103"/>
      <c r="O33" s="103"/>
      <c r="P33" s="103"/>
      <c r="Q33" s="103"/>
      <c r="R33" s="103"/>
    </row>
    <row r="34" spans="1:18" s="1" customFormat="1" ht="12" customHeight="1" x14ac:dyDescent="0.2">
      <c r="A34" s="25">
        <v>24</v>
      </c>
      <c r="B34" s="26" t="s">
        <v>86</v>
      </c>
      <c r="C34" s="10" t="s">
        <v>87</v>
      </c>
      <c r="D34" s="100">
        <f t="shared" si="2"/>
        <v>11938118</v>
      </c>
      <c r="E34" s="101">
        <v>0</v>
      </c>
      <c r="F34" s="101">
        <v>11938118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3"/>
      <c r="M34" s="103"/>
      <c r="N34" s="103"/>
      <c r="O34" s="103"/>
      <c r="P34" s="103"/>
      <c r="Q34" s="103"/>
      <c r="R34" s="103"/>
    </row>
    <row r="35" spans="1:18" s="1" customFormat="1" ht="24" x14ac:dyDescent="0.2">
      <c r="A35" s="25">
        <v>25</v>
      </c>
      <c r="B35" s="26" t="s">
        <v>88</v>
      </c>
      <c r="C35" s="10" t="s">
        <v>89</v>
      </c>
      <c r="D35" s="100">
        <f t="shared" si="2"/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3"/>
      <c r="M35" s="103"/>
      <c r="N35" s="103"/>
      <c r="O35" s="103"/>
      <c r="P35" s="103"/>
      <c r="Q35" s="103"/>
      <c r="R35" s="103"/>
    </row>
    <row r="36" spans="1:18" s="1" customFormat="1" ht="12.75" x14ac:dyDescent="0.2">
      <c r="A36" s="25">
        <v>26</v>
      </c>
      <c r="B36" s="12" t="s">
        <v>90</v>
      </c>
      <c r="C36" s="10" t="s">
        <v>91</v>
      </c>
      <c r="D36" s="100">
        <f t="shared" si="2"/>
        <v>68125549</v>
      </c>
      <c r="E36" s="101">
        <v>24933301</v>
      </c>
      <c r="F36" s="101">
        <v>10534846</v>
      </c>
      <c r="G36" s="101">
        <v>11200595</v>
      </c>
      <c r="H36" s="101">
        <v>6440073</v>
      </c>
      <c r="I36" s="101">
        <v>5227330</v>
      </c>
      <c r="J36" s="101">
        <v>0</v>
      </c>
      <c r="K36" s="101">
        <v>9789404</v>
      </c>
      <c r="L36" s="103"/>
      <c r="M36" s="103"/>
      <c r="N36" s="103"/>
      <c r="O36" s="103"/>
      <c r="P36" s="103"/>
      <c r="Q36" s="103"/>
      <c r="R36" s="103"/>
    </row>
    <row r="37" spans="1:18" s="1" customFormat="1" ht="12.75" x14ac:dyDescent="0.2">
      <c r="A37" s="25">
        <v>27</v>
      </c>
      <c r="B37" s="26" t="s">
        <v>92</v>
      </c>
      <c r="C37" s="10" t="s">
        <v>93</v>
      </c>
      <c r="D37" s="100">
        <f t="shared" si="2"/>
        <v>22821488</v>
      </c>
      <c r="E37" s="101">
        <v>6380309</v>
      </c>
      <c r="F37" s="101">
        <v>0</v>
      </c>
      <c r="G37" s="101">
        <v>3432356</v>
      </c>
      <c r="H37" s="101">
        <v>2509476</v>
      </c>
      <c r="I37" s="101">
        <v>0</v>
      </c>
      <c r="J37" s="101">
        <v>0</v>
      </c>
      <c r="K37" s="101">
        <v>10499347</v>
      </c>
      <c r="L37" s="103"/>
      <c r="M37" s="103"/>
      <c r="N37" s="103"/>
      <c r="O37" s="103"/>
      <c r="P37" s="103"/>
      <c r="Q37" s="103"/>
      <c r="R37" s="103"/>
    </row>
    <row r="38" spans="1:18" s="1" customFormat="1" ht="15.75" customHeight="1" x14ac:dyDescent="0.2">
      <c r="A38" s="25">
        <v>28</v>
      </c>
      <c r="B38" s="26" t="s">
        <v>94</v>
      </c>
      <c r="C38" s="10" t="s">
        <v>95</v>
      </c>
      <c r="D38" s="100">
        <f t="shared" si="2"/>
        <v>3435900</v>
      </c>
      <c r="E38" s="101">
        <v>0</v>
      </c>
      <c r="F38" s="101">
        <v>0</v>
      </c>
      <c r="G38" s="101">
        <v>2869736</v>
      </c>
      <c r="H38" s="101">
        <v>566164</v>
      </c>
      <c r="I38" s="101">
        <v>0</v>
      </c>
      <c r="J38" s="101">
        <v>0</v>
      </c>
      <c r="K38" s="101">
        <v>0</v>
      </c>
      <c r="L38" s="103"/>
      <c r="M38" s="103"/>
      <c r="N38" s="103"/>
      <c r="O38" s="103"/>
      <c r="P38" s="103"/>
      <c r="Q38" s="103"/>
      <c r="R38" s="103"/>
    </row>
    <row r="39" spans="1:18" s="1" customFormat="1" ht="12.75" x14ac:dyDescent="0.2">
      <c r="A39" s="25">
        <v>29</v>
      </c>
      <c r="B39" s="14" t="s">
        <v>96</v>
      </c>
      <c r="C39" s="10" t="s">
        <v>97</v>
      </c>
      <c r="D39" s="100">
        <f t="shared" si="2"/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3"/>
      <c r="M39" s="103"/>
      <c r="N39" s="103"/>
      <c r="O39" s="103"/>
      <c r="P39" s="103"/>
      <c r="Q39" s="103"/>
      <c r="R39" s="103"/>
    </row>
    <row r="40" spans="1:18" s="22" customFormat="1" ht="12.75" x14ac:dyDescent="0.2">
      <c r="A40" s="25">
        <v>30</v>
      </c>
      <c r="B40" s="23" t="s">
        <v>98</v>
      </c>
      <c r="C40" s="63" t="s">
        <v>292</v>
      </c>
      <c r="D40" s="100">
        <f t="shared" si="2"/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3"/>
      <c r="M40" s="103"/>
      <c r="N40" s="103"/>
      <c r="O40" s="103"/>
      <c r="P40" s="103"/>
      <c r="Q40" s="103"/>
      <c r="R40" s="103"/>
    </row>
    <row r="41" spans="1:18" s="22" customFormat="1" ht="20.25" customHeight="1" x14ac:dyDescent="0.2">
      <c r="A41" s="25">
        <v>31</v>
      </c>
      <c r="B41" s="27" t="s">
        <v>99</v>
      </c>
      <c r="C41" s="21" t="s">
        <v>57</v>
      </c>
      <c r="D41" s="100">
        <f t="shared" si="2"/>
        <v>771528</v>
      </c>
      <c r="E41" s="101">
        <v>0</v>
      </c>
      <c r="F41" s="101">
        <v>0</v>
      </c>
      <c r="G41" s="101">
        <v>566269</v>
      </c>
      <c r="H41" s="101">
        <v>205259</v>
      </c>
      <c r="I41" s="101">
        <v>0</v>
      </c>
      <c r="J41" s="101">
        <v>0</v>
      </c>
      <c r="K41" s="101">
        <v>0</v>
      </c>
      <c r="L41" s="103"/>
      <c r="M41" s="103"/>
      <c r="N41" s="103"/>
      <c r="O41" s="103"/>
      <c r="P41" s="103"/>
      <c r="Q41" s="103"/>
      <c r="R41" s="103"/>
    </row>
    <row r="42" spans="1:18" s="22" customFormat="1" ht="12.75" x14ac:dyDescent="0.2">
      <c r="A42" s="25">
        <v>32</v>
      </c>
      <c r="B42" s="24" t="s">
        <v>100</v>
      </c>
      <c r="C42" s="21" t="s">
        <v>41</v>
      </c>
      <c r="D42" s="100">
        <f t="shared" si="2"/>
        <v>27337216</v>
      </c>
      <c r="E42" s="101">
        <v>8201951</v>
      </c>
      <c r="F42" s="101">
        <v>0</v>
      </c>
      <c r="G42" s="101">
        <v>4651571</v>
      </c>
      <c r="H42" s="101">
        <v>2768271</v>
      </c>
      <c r="I42" s="101">
        <v>2114362</v>
      </c>
      <c r="J42" s="101">
        <v>0</v>
      </c>
      <c r="K42" s="101">
        <v>9601061</v>
      </c>
      <c r="L42" s="103"/>
      <c r="M42" s="103"/>
      <c r="N42" s="103"/>
      <c r="O42" s="103"/>
      <c r="P42" s="103"/>
      <c r="Q42" s="103"/>
      <c r="R42" s="103"/>
    </row>
    <row r="43" spans="1:18" ht="12.75" x14ac:dyDescent="0.2">
      <c r="A43" s="25">
        <v>33</v>
      </c>
      <c r="B43" s="12" t="s">
        <v>101</v>
      </c>
      <c r="C43" s="10" t="s">
        <v>39</v>
      </c>
      <c r="D43" s="100">
        <f t="shared" si="2"/>
        <v>34868123</v>
      </c>
      <c r="E43" s="101">
        <v>14334061</v>
      </c>
      <c r="F43" s="101">
        <v>0</v>
      </c>
      <c r="G43" s="101">
        <v>6573633</v>
      </c>
      <c r="H43" s="101">
        <v>3721101</v>
      </c>
      <c r="I43" s="101">
        <v>4428614</v>
      </c>
      <c r="J43" s="101">
        <v>0</v>
      </c>
      <c r="K43" s="101">
        <v>5810714</v>
      </c>
      <c r="L43" s="103"/>
      <c r="M43" s="103"/>
      <c r="N43" s="103"/>
      <c r="O43" s="103"/>
      <c r="P43" s="103"/>
      <c r="Q43" s="103"/>
      <c r="R43" s="103"/>
    </row>
    <row r="44" spans="1:18" s="1" customFormat="1" ht="12.75" x14ac:dyDescent="0.2">
      <c r="A44" s="25">
        <v>34</v>
      </c>
      <c r="B44" s="14" t="s">
        <v>102</v>
      </c>
      <c r="C44" s="10" t="s">
        <v>16</v>
      </c>
      <c r="D44" s="100">
        <f t="shared" si="2"/>
        <v>687196</v>
      </c>
      <c r="E44" s="101">
        <v>0</v>
      </c>
      <c r="F44" s="101">
        <v>0</v>
      </c>
      <c r="G44" s="101">
        <v>187742</v>
      </c>
      <c r="H44" s="101">
        <v>499454</v>
      </c>
      <c r="I44" s="101">
        <v>0</v>
      </c>
      <c r="J44" s="101">
        <v>0</v>
      </c>
      <c r="K44" s="101">
        <v>0</v>
      </c>
      <c r="L44" s="103"/>
      <c r="M44" s="103"/>
      <c r="N44" s="103"/>
      <c r="O44" s="103"/>
      <c r="P44" s="103"/>
      <c r="Q44" s="103"/>
      <c r="R44" s="103"/>
    </row>
    <row r="45" spans="1:18" s="1" customFormat="1" ht="12.75" x14ac:dyDescent="0.2">
      <c r="A45" s="25">
        <v>35</v>
      </c>
      <c r="B45" s="26" t="s">
        <v>103</v>
      </c>
      <c r="C45" s="10" t="s">
        <v>21</v>
      </c>
      <c r="D45" s="100">
        <f t="shared" si="2"/>
        <v>13656461</v>
      </c>
      <c r="E45" s="101">
        <v>7055525</v>
      </c>
      <c r="F45" s="101">
        <v>0</v>
      </c>
      <c r="G45" s="101">
        <v>3157254</v>
      </c>
      <c r="H45" s="101">
        <v>1745163</v>
      </c>
      <c r="I45" s="101">
        <v>1698519</v>
      </c>
      <c r="J45" s="101">
        <v>0</v>
      </c>
      <c r="K45" s="101">
        <v>0</v>
      </c>
      <c r="L45" s="103"/>
      <c r="M45" s="103"/>
      <c r="N45" s="103"/>
      <c r="O45" s="103"/>
      <c r="P45" s="103"/>
      <c r="Q45" s="103"/>
      <c r="R45" s="103"/>
    </row>
    <row r="46" spans="1:18" s="1" customFormat="1" ht="12.75" x14ac:dyDescent="0.2">
      <c r="A46" s="25">
        <v>36</v>
      </c>
      <c r="B46" s="14" t="s">
        <v>104</v>
      </c>
      <c r="C46" s="10" t="s">
        <v>25</v>
      </c>
      <c r="D46" s="100">
        <f t="shared" si="2"/>
        <v>2298606</v>
      </c>
      <c r="E46" s="101">
        <v>0</v>
      </c>
      <c r="F46" s="101">
        <v>0</v>
      </c>
      <c r="G46" s="101">
        <v>1632247</v>
      </c>
      <c r="H46" s="101">
        <v>666359</v>
      </c>
      <c r="I46" s="101">
        <v>0</v>
      </c>
      <c r="J46" s="101">
        <v>0</v>
      </c>
      <c r="K46" s="101">
        <v>0</v>
      </c>
      <c r="L46" s="103"/>
      <c r="M46" s="103"/>
      <c r="N46" s="103"/>
      <c r="O46" s="103"/>
      <c r="P46" s="103"/>
      <c r="Q46" s="103"/>
      <c r="R46" s="103"/>
    </row>
    <row r="47" spans="1:18" ht="12.75" x14ac:dyDescent="0.2">
      <c r="A47" s="25">
        <v>37</v>
      </c>
      <c r="B47" s="12" t="s">
        <v>105</v>
      </c>
      <c r="C47" s="10" t="s">
        <v>237</v>
      </c>
      <c r="D47" s="100">
        <f t="shared" si="2"/>
        <v>20014200</v>
      </c>
      <c r="E47" s="101">
        <v>13484931</v>
      </c>
      <c r="F47" s="101">
        <v>0</v>
      </c>
      <c r="G47" s="101">
        <v>4757841</v>
      </c>
      <c r="H47" s="101">
        <v>1771428</v>
      </c>
      <c r="I47" s="101">
        <v>0</v>
      </c>
      <c r="J47" s="101">
        <v>0</v>
      </c>
      <c r="K47" s="101">
        <v>0</v>
      </c>
      <c r="L47" s="103"/>
      <c r="M47" s="103"/>
      <c r="N47" s="103"/>
      <c r="O47" s="103"/>
      <c r="P47" s="103"/>
      <c r="Q47" s="103"/>
      <c r="R47" s="103"/>
    </row>
    <row r="48" spans="1:18" s="1" customFormat="1" ht="12.75" x14ac:dyDescent="0.2">
      <c r="A48" s="25">
        <v>38</v>
      </c>
      <c r="B48" s="15" t="s">
        <v>106</v>
      </c>
      <c r="C48" s="16" t="s">
        <v>238</v>
      </c>
      <c r="D48" s="100">
        <f t="shared" si="2"/>
        <v>1908300</v>
      </c>
      <c r="E48" s="101">
        <v>0</v>
      </c>
      <c r="F48" s="101">
        <v>0</v>
      </c>
      <c r="G48" s="101">
        <v>1285658</v>
      </c>
      <c r="H48" s="101">
        <v>622642</v>
      </c>
      <c r="I48" s="101">
        <v>0</v>
      </c>
      <c r="J48" s="101">
        <v>0</v>
      </c>
      <c r="K48" s="101">
        <v>0</v>
      </c>
      <c r="L48" s="103"/>
      <c r="M48" s="103"/>
      <c r="N48" s="103"/>
      <c r="O48" s="103"/>
      <c r="P48" s="103"/>
      <c r="Q48" s="103"/>
      <c r="R48" s="103"/>
    </row>
    <row r="49" spans="1:18" s="1" customFormat="1" ht="12.75" x14ac:dyDescent="0.2">
      <c r="A49" s="25">
        <v>39</v>
      </c>
      <c r="B49" s="12" t="s">
        <v>107</v>
      </c>
      <c r="C49" s="10" t="s">
        <v>239</v>
      </c>
      <c r="D49" s="100">
        <f t="shared" si="2"/>
        <v>745708</v>
      </c>
      <c r="E49" s="101">
        <v>0</v>
      </c>
      <c r="F49" s="101">
        <v>0</v>
      </c>
      <c r="G49" s="101">
        <v>399395</v>
      </c>
      <c r="H49" s="101">
        <v>346313</v>
      </c>
      <c r="I49" s="101">
        <v>0</v>
      </c>
      <c r="J49" s="101">
        <v>0</v>
      </c>
      <c r="K49" s="101">
        <v>0</v>
      </c>
      <c r="L49" s="103"/>
      <c r="M49" s="103"/>
      <c r="N49" s="103"/>
      <c r="O49" s="103"/>
      <c r="P49" s="103"/>
      <c r="Q49" s="103"/>
      <c r="R49" s="103"/>
    </row>
    <row r="50" spans="1:18" s="1" customFormat="1" ht="12.75" x14ac:dyDescent="0.2">
      <c r="A50" s="25">
        <v>40</v>
      </c>
      <c r="B50" s="12" t="s">
        <v>108</v>
      </c>
      <c r="C50" s="10" t="s">
        <v>24</v>
      </c>
      <c r="D50" s="100">
        <f t="shared" si="2"/>
        <v>1248078</v>
      </c>
      <c r="E50" s="101">
        <v>0</v>
      </c>
      <c r="F50" s="101">
        <v>0</v>
      </c>
      <c r="G50" s="101">
        <v>636118</v>
      </c>
      <c r="H50" s="101">
        <v>611960</v>
      </c>
      <c r="I50" s="101">
        <v>0</v>
      </c>
      <c r="J50" s="101">
        <v>0</v>
      </c>
      <c r="K50" s="101">
        <v>0</v>
      </c>
      <c r="L50" s="103"/>
      <c r="M50" s="103"/>
      <c r="N50" s="103"/>
      <c r="O50" s="103"/>
      <c r="P50" s="103"/>
      <c r="Q50" s="103"/>
      <c r="R50" s="103"/>
    </row>
    <row r="51" spans="1:18" s="1" customFormat="1" ht="12.75" x14ac:dyDescent="0.2">
      <c r="A51" s="25">
        <v>41</v>
      </c>
      <c r="B51" s="26" t="s">
        <v>109</v>
      </c>
      <c r="C51" s="10" t="s">
        <v>20</v>
      </c>
      <c r="D51" s="100">
        <f t="shared" si="2"/>
        <v>514754</v>
      </c>
      <c r="E51" s="101">
        <v>0</v>
      </c>
      <c r="F51" s="101">
        <v>0</v>
      </c>
      <c r="G51" s="101">
        <v>409887</v>
      </c>
      <c r="H51" s="101">
        <v>104867</v>
      </c>
      <c r="I51" s="101">
        <v>0</v>
      </c>
      <c r="J51" s="101">
        <v>0</v>
      </c>
      <c r="K51" s="101">
        <v>0</v>
      </c>
      <c r="L51" s="103"/>
      <c r="M51" s="103"/>
      <c r="N51" s="103"/>
      <c r="O51" s="103"/>
      <c r="P51" s="103"/>
      <c r="Q51" s="103"/>
      <c r="R51" s="103"/>
    </row>
    <row r="52" spans="1:18" s="1" customFormat="1" ht="12.75" x14ac:dyDescent="0.2">
      <c r="A52" s="25">
        <v>42</v>
      </c>
      <c r="B52" s="14" t="s">
        <v>110</v>
      </c>
      <c r="C52" s="10" t="s">
        <v>111</v>
      </c>
      <c r="D52" s="100">
        <f t="shared" si="2"/>
        <v>5785247</v>
      </c>
      <c r="E52" s="101">
        <v>2013711</v>
      </c>
      <c r="F52" s="101">
        <v>677627</v>
      </c>
      <c r="G52" s="101">
        <v>988288</v>
      </c>
      <c r="H52" s="101">
        <v>460909</v>
      </c>
      <c r="I52" s="101">
        <v>318334</v>
      </c>
      <c r="J52" s="101">
        <v>0</v>
      </c>
      <c r="K52" s="101">
        <v>1326378</v>
      </c>
      <c r="L52" s="103"/>
      <c r="M52" s="103"/>
      <c r="N52" s="103"/>
      <c r="O52" s="103"/>
      <c r="P52" s="103"/>
      <c r="Q52" s="103"/>
      <c r="R52" s="103"/>
    </row>
    <row r="53" spans="1:18" s="22" customFormat="1" ht="12.75" x14ac:dyDescent="0.2">
      <c r="A53" s="25">
        <v>43</v>
      </c>
      <c r="B53" s="27" t="s">
        <v>112</v>
      </c>
      <c r="C53" s="21" t="s">
        <v>113</v>
      </c>
      <c r="D53" s="100">
        <f t="shared" si="2"/>
        <v>59412339</v>
      </c>
      <c r="E53" s="101">
        <v>10798297</v>
      </c>
      <c r="F53" s="101">
        <v>20155224</v>
      </c>
      <c r="G53" s="101">
        <v>5706761</v>
      </c>
      <c r="H53" s="101">
        <v>4102229</v>
      </c>
      <c r="I53" s="101">
        <v>1888187</v>
      </c>
      <c r="J53" s="101">
        <v>0</v>
      </c>
      <c r="K53" s="101">
        <v>16761641</v>
      </c>
      <c r="L53" s="103"/>
      <c r="M53" s="103"/>
      <c r="N53" s="103"/>
      <c r="O53" s="103"/>
      <c r="P53" s="103"/>
      <c r="Q53" s="103"/>
      <c r="R53" s="103"/>
    </row>
    <row r="54" spans="1:18" s="1" customFormat="1" ht="12.75" x14ac:dyDescent="0.2">
      <c r="A54" s="25">
        <v>44</v>
      </c>
      <c r="B54" s="12" t="s">
        <v>114</v>
      </c>
      <c r="C54" s="10" t="s">
        <v>244</v>
      </c>
      <c r="D54" s="100">
        <f t="shared" si="2"/>
        <v>1771302</v>
      </c>
      <c r="E54" s="101">
        <v>0</v>
      </c>
      <c r="F54" s="101">
        <v>0</v>
      </c>
      <c r="G54" s="101">
        <v>1208527</v>
      </c>
      <c r="H54" s="101">
        <v>562775</v>
      </c>
      <c r="I54" s="101">
        <v>0</v>
      </c>
      <c r="J54" s="101">
        <v>0</v>
      </c>
      <c r="K54" s="101">
        <v>0</v>
      </c>
      <c r="L54" s="103"/>
      <c r="M54" s="103"/>
      <c r="N54" s="103"/>
      <c r="O54" s="103"/>
      <c r="P54" s="103"/>
      <c r="Q54" s="103"/>
      <c r="R54" s="103"/>
    </row>
    <row r="55" spans="1:18" s="1" customFormat="1" ht="10.5" customHeight="1" x14ac:dyDescent="0.2">
      <c r="A55" s="25">
        <v>45</v>
      </c>
      <c r="B55" s="12" t="s">
        <v>115</v>
      </c>
      <c r="C55" s="10" t="s">
        <v>2</v>
      </c>
      <c r="D55" s="100">
        <f t="shared" si="2"/>
        <v>11826521</v>
      </c>
      <c r="E55" s="101">
        <v>2350290</v>
      </c>
      <c r="F55" s="101">
        <v>0</v>
      </c>
      <c r="G55" s="101">
        <v>4922565</v>
      </c>
      <c r="H55" s="101">
        <v>1882777</v>
      </c>
      <c r="I55" s="101">
        <v>2670889</v>
      </c>
      <c r="J55" s="101">
        <v>0</v>
      </c>
      <c r="K55" s="101">
        <v>0</v>
      </c>
      <c r="L55" s="103"/>
      <c r="M55" s="103"/>
      <c r="N55" s="103"/>
      <c r="O55" s="103"/>
      <c r="P55" s="103"/>
      <c r="Q55" s="103"/>
      <c r="R55" s="103"/>
    </row>
    <row r="56" spans="1:18" s="1" customFormat="1" ht="12.75" x14ac:dyDescent="0.2">
      <c r="A56" s="25">
        <v>46</v>
      </c>
      <c r="B56" s="26" t="s">
        <v>116</v>
      </c>
      <c r="C56" s="10" t="s">
        <v>3</v>
      </c>
      <c r="D56" s="100">
        <f t="shared" si="2"/>
        <v>1900885</v>
      </c>
      <c r="E56" s="101">
        <v>0</v>
      </c>
      <c r="F56" s="101">
        <v>0</v>
      </c>
      <c r="G56" s="101">
        <v>1480620</v>
      </c>
      <c r="H56" s="101">
        <v>420265</v>
      </c>
      <c r="I56" s="101">
        <v>0</v>
      </c>
      <c r="J56" s="101">
        <v>0</v>
      </c>
      <c r="K56" s="101">
        <v>0</v>
      </c>
      <c r="L56" s="103"/>
      <c r="M56" s="103"/>
      <c r="N56" s="103"/>
      <c r="O56" s="103"/>
      <c r="P56" s="103"/>
      <c r="Q56" s="103"/>
      <c r="R56" s="103"/>
    </row>
    <row r="57" spans="1:18" s="1" customFormat="1" ht="12.75" x14ac:dyDescent="0.2">
      <c r="A57" s="25">
        <v>47</v>
      </c>
      <c r="B57" s="26" t="s">
        <v>117</v>
      </c>
      <c r="C57" s="10" t="s">
        <v>240</v>
      </c>
      <c r="D57" s="100">
        <f t="shared" si="2"/>
        <v>1317067</v>
      </c>
      <c r="E57" s="101">
        <v>0</v>
      </c>
      <c r="F57" s="101">
        <v>0</v>
      </c>
      <c r="G57" s="101">
        <v>656620</v>
      </c>
      <c r="H57" s="101">
        <v>660447</v>
      </c>
      <c r="I57" s="101">
        <v>0</v>
      </c>
      <c r="J57" s="101">
        <v>0</v>
      </c>
      <c r="K57" s="101">
        <v>0</v>
      </c>
      <c r="L57" s="103"/>
      <c r="M57" s="103"/>
      <c r="N57" s="103"/>
      <c r="O57" s="103"/>
      <c r="P57" s="103"/>
      <c r="Q57" s="103"/>
      <c r="R57" s="103"/>
    </row>
    <row r="58" spans="1:18" s="1" customFormat="1" ht="12.75" x14ac:dyDescent="0.2">
      <c r="A58" s="25">
        <v>48</v>
      </c>
      <c r="B58" s="14" t="s">
        <v>118</v>
      </c>
      <c r="C58" s="10" t="s">
        <v>0</v>
      </c>
      <c r="D58" s="100">
        <f t="shared" si="2"/>
        <v>6087850</v>
      </c>
      <c r="E58" s="101">
        <v>1464995</v>
      </c>
      <c r="F58" s="101">
        <v>0</v>
      </c>
      <c r="G58" s="101">
        <v>2456197</v>
      </c>
      <c r="H58" s="101">
        <v>895556</v>
      </c>
      <c r="I58" s="101">
        <v>1271102</v>
      </c>
      <c r="J58" s="101">
        <v>0</v>
      </c>
      <c r="K58" s="101">
        <v>0</v>
      </c>
      <c r="L58" s="103"/>
      <c r="M58" s="103"/>
      <c r="N58" s="103"/>
      <c r="O58" s="103"/>
      <c r="P58" s="103"/>
      <c r="Q58" s="103"/>
      <c r="R58" s="103"/>
    </row>
    <row r="59" spans="1:18" s="1" customFormat="1" ht="10.5" customHeight="1" x14ac:dyDescent="0.2">
      <c r="A59" s="25">
        <v>49</v>
      </c>
      <c r="B59" s="26" t="s">
        <v>119</v>
      </c>
      <c r="C59" s="10" t="s">
        <v>4</v>
      </c>
      <c r="D59" s="100">
        <f t="shared" si="2"/>
        <v>443310</v>
      </c>
      <c r="E59" s="101">
        <v>0</v>
      </c>
      <c r="F59" s="101">
        <v>0</v>
      </c>
      <c r="G59" s="101">
        <v>227475</v>
      </c>
      <c r="H59" s="101">
        <v>215835</v>
      </c>
      <c r="I59" s="101">
        <v>0</v>
      </c>
      <c r="J59" s="101">
        <v>0</v>
      </c>
      <c r="K59" s="101">
        <v>0</v>
      </c>
      <c r="L59" s="103"/>
      <c r="M59" s="103"/>
      <c r="N59" s="103"/>
      <c r="O59" s="103"/>
      <c r="P59" s="103"/>
      <c r="Q59" s="103"/>
      <c r="R59" s="103"/>
    </row>
    <row r="60" spans="1:18" s="1" customFormat="1" ht="12.75" x14ac:dyDescent="0.2">
      <c r="A60" s="25">
        <v>50</v>
      </c>
      <c r="B60" s="14" t="s">
        <v>120</v>
      </c>
      <c r="C60" s="10" t="s">
        <v>1</v>
      </c>
      <c r="D60" s="100">
        <f t="shared" si="2"/>
        <v>1432198</v>
      </c>
      <c r="E60" s="101">
        <v>0</v>
      </c>
      <c r="F60" s="101">
        <v>0</v>
      </c>
      <c r="G60" s="101">
        <v>972068</v>
      </c>
      <c r="H60" s="101">
        <v>460130</v>
      </c>
      <c r="I60" s="101">
        <v>0</v>
      </c>
      <c r="J60" s="101">
        <v>0</v>
      </c>
      <c r="K60" s="101">
        <v>0</v>
      </c>
      <c r="L60" s="103"/>
      <c r="M60" s="103"/>
      <c r="N60" s="103"/>
      <c r="O60" s="103"/>
      <c r="P60" s="103"/>
      <c r="Q60" s="103"/>
      <c r="R60" s="103"/>
    </row>
    <row r="61" spans="1:18" s="1" customFormat="1" ht="12.75" x14ac:dyDescent="0.2">
      <c r="A61" s="25">
        <v>51</v>
      </c>
      <c r="B61" s="26" t="s">
        <v>121</v>
      </c>
      <c r="C61" s="10" t="s">
        <v>241</v>
      </c>
      <c r="D61" s="100">
        <f t="shared" si="2"/>
        <v>2646749</v>
      </c>
      <c r="E61" s="101">
        <v>0</v>
      </c>
      <c r="F61" s="101">
        <v>0</v>
      </c>
      <c r="G61" s="101">
        <v>1938645</v>
      </c>
      <c r="H61" s="101">
        <v>707218</v>
      </c>
      <c r="I61" s="101">
        <v>0</v>
      </c>
      <c r="J61" s="101">
        <v>0</v>
      </c>
      <c r="K61" s="101">
        <v>886</v>
      </c>
      <c r="L61" s="103"/>
      <c r="M61" s="103"/>
      <c r="N61" s="103"/>
      <c r="O61" s="103"/>
      <c r="P61" s="103"/>
      <c r="Q61" s="103"/>
      <c r="R61" s="103"/>
    </row>
    <row r="62" spans="1:18" s="1" customFormat="1" ht="12.75" x14ac:dyDescent="0.2">
      <c r="A62" s="25">
        <v>52</v>
      </c>
      <c r="B62" s="26" t="s">
        <v>122</v>
      </c>
      <c r="C62" s="10" t="s">
        <v>26</v>
      </c>
      <c r="D62" s="100">
        <f t="shared" si="2"/>
        <v>21233325</v>
      </c>
      <c r="E62" s="101">
        <v>9849608</v>
      </c>
      <c r="F62" s="101">
        <v>0</v>
      </c>
      <c r="G62" s="101">
        <v>5648360</v>
      </c>
      <c r="H62" s="101">
        <v>2235471</v>
      </c>
      <c r="I62" s="101">
        <v>3499886</v>
      </c>
      <c r="J62" s="101">
        <v>0</v>
      </c>
      <c r="K62" s="101">
        <v>0</v>
      </c>
      <c r="L62" s="103"/>
      <c r="M62" s="103"/>
      <c r="N62" s="103"/>
      <c r="O62" s="103"/>
      <c r="P62" s="103"/>
      <c r="Q62" s="103"/>
      <c r="R62" s="103"/>
    </row>
    <row r="63" spans="1:18" s="1" customFormat="1" ht="12.75" x14ac:dyDescent="0.2">
      <c r="A63" s="25">
        <v>53</v>
      </c>
      <c r="B63" s="26" t="s">
        <v>123</v>
      </c>
      <c r="C63" s="10" t="s">
        <v>242</v>
      </c>
      <c r="D63" s="100">
        <f t="shared" si="2"/>
        <v>1546360</v>
      </c>
      <c r="E63" s="101">
        <v>0</v>
      </c>
      <c r="F63" s="101">
        <v>0</v>
      </c>
      <c r="G63" s="101">
        <v>1108281</v>
      </c>
      <c r="H63" s="101">
        <v>438079</v>
      </c>
      <c r="I63" s="101">
        <v>0</v>
      </c>
      <c r="J63" s="101">
        <v>0</v>
      </c>
      <c r="K63" s="101">
        <v>0</v>
      </c>
      <c r="L63" s="103"/>
      <c r="M63" s="103"/>
      <c r="N63" s="103"/>
      <c r="O63" s="103"/>
      <c r="P63" s="103"/>
      <c r="Q63" s="103"/>
      <c r="R63" s="103"/>
    </row>
    <row r="64" spans="1:18" s="1" customFormat="1" ht="12.75" x14ac:dyDescent="0.2">
      <c r="A64" s="25">
        <v>54</v>
      </c>
      <c r="B64" s="26" t="s">
        <v>124</v>
      </c>
      <c r="C64" s="10" t="s">
        <v>125</v>
      </c>
      <c r="D64" s="100">
        <f t="shared" si="2"/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3"/>
      <c r="M64" s="103"/>
      <c r="N64" s="103"/>
      <c r="O64" s="103"/>
      <c r="P64" s="103"/>
      <c r="Q64" s="103"/>
      <c r="R64" s="103"/>
    </row>
    <row r="65" spans="1:18" s="1" customFormat="1" ht="12.75" x14ac:dyDescent="0.2">
      <c r="A65" s="25">
        <v>55</v>
      </c>
      <c r="B65" s="26" t="s">
        <v>246</v>
      </c>
      <c r="C65" s="10" t="s">
        <v>245</v>
      </c>
      <c r="D65" s="100">
        <f t="shared" si="2"/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3"/>
      <c r="M65" s="103"/>
      <c r="N65" s="103"/>
      <c r="O65" s="103"/>
      <c r="P65" s="103"/>
      <c r="Q65" s="103"/>
      <c r="R65" s="103"/>
    </row>
    <row r="66" spans="1:18" s="1" customFormat="1" ht="12.75" x14ac:dyDescent="0.2">
      <c r="A66" s="25">
        <v>56</v>
      </c>
      <c r="B66" s="26" t="s">
        <v>258</v>
      </c>
      <c r="C66" s="10" t="s">
        <v>259</v>
      </c>
      <c r="D66" s="100">
        <f t="shared" si="2"/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3"/>
      <c r="M66" s="103"/>
      <c r="N66" s="103"/>
      <c r="O66" s="103"/>
      <c r="P66" s="103"/>
      <c r="Q66" s="103"/>
      <c r="R66" s="103"/>
    </row>
    <row r="67" spans="1:18" s="1" customFormat="1" ht="12.75" x14ac:dyDescent="0.2">
      <c r="A67" s="25">
        <v>57</v>
      </c>
      <c r="B67" s="26" t="s">
        <v>126</v>
      </c>
      <c r="C67" s="10" t="s">
        <v>54</v>
      </c>
      <c r="D67" s="100">
        <f t="shared" si="2"/>
        <v>1658826</v>
      </c>
      <c r="E67" s="101">
        <v>0</v>
      </c>
      <c r="F67" s="101">
        <v>0</v>
      </c>
      <c r="G67" s="101">
        <v>1366989</v>
      </c>
      <c r="H67" s="101">
        <v>291837</v>
      </c>
      <c r="I67" s="101">
        <v>0</v>
      </c>
      <c r="J67" s="101">
        <v>0</v>
      </c>
      <c r="K67" s="101">
        <v>0</v>
      </c>
      <c r="L67" s="103"/>
      <c r="M67" s="103"/>
      <c r="N67" s="103"/>
      <c r="O67" s="103"/>
      <c r="P67" s="103"/>
      <c r="Q67" s="103"/>
      <c r="R67" s="103"/>
    </row>
    <row r="68" spans="1:18" s="1" customFormat="1" ht="12.75" x14ac:dyDescent="0.2">
      <c r="A68" s="25">
        <v>58</v>
      </c>
      <c r="B68" s="14" t="s">
        <v>127</v>
      </c>
      <c r="C68" s="10" t="s">
        <v>260</v>
      </c>
      <c r="D68" s="100">
        <f t="shared" si="2"/>
        <v>1812564</v>
      </c>
      <c r="E68" s="101">
        <v>0</v>
      </c>
      <c r="F68" s="101">
        <v>0</v>
      </c>
      <c r="G68" s="101">
        <v>1355353</v>
      </c>
      <c r="H68" s="101">
        <v>457211</v>
      </c>
      <c r="I68" s="101">
        <v>0</v>
      </c>
      <c r="J68" s="101">
        <v>0</v>
      </c>
      <c r="K68" s="101">
        <v>0</v>
      </c>
      <c r="L68" s="103"/>
      <c r="M68" s="103"/>
      <c r="N68" s="103"/>
      <c r="O68" s="103"/>
      <c r="P68" s="103"/>
      <c r="Q68" s="103"/>
      <c r="R68" s="103"/>
    </row>
    <row r="69" spans="1:18" s="1" customFormat="1" ht="24" x14ac:dyDescent="0.2">
      <c r="A69" s="25">
        <v>59</v>
      </c>
      <c r="B69" s="12" t="s">
        <v>128</v>
      </c>
      <c r="C69" s="10" t="s">
        <v>129</v>
      </c>
      <c r="D69" s="100">
        <f t="shared" si="2"/>
        <v>1786451</v>
      </c>
      <c r="E69" s="101">
        <v>0</v>
      </c>
      <c r="F69" s="101">
        <v>0</v>
      </c>
      <c r="G69" s="101">
        <v>1786451</v>
      </c>
      <c r="H69" s="101">
        <v>0</v>
      </c>
      <c r="I69" s="101">
        <v>0</v>
      </c>
      <c r="J69" s="101">
        <v>0</v>
      </c>
      <c r="K69" s="101">
        <v>0</v>
      </c>
      <c r="L69" s="103"/>
      <c r="M69" s="103"/>
      <c r="N69" s="103"/>
      <c r="O69" s="103"/>
      <c r="P69" s="103"/>
      <c r="Q69" s="103"/>
      <c r="R69" s="103"/>
    </row>
    <row r="70" spans="1:18" s="1" customFormat="1" ht="23.25" customHeight="1" x14ac:dyDescent="0.2">
      <c r="A70" s="25">
        <v>60</v>
      </c>
      <c r="B70" s="14" t="s">
        <v>130</v>
      </c>
      <c r="C70" s="10" t="s">
        <v>261</v>
      </c>
      <c r="D70" s="100">
        <f t="shared" si="2"/>
        <v>2212778</v>
      </c>
      <c r="E70" s="101">
        <v>0</v>
      </c>
      <c r="F70" s="101">
        <v>0</v>
      </c>
      <c r="G70" s="101">
        <v>1840199</v>
      </c>
      <c r="H70" s="101">
        <v>372579</v>
      </c>
      <c r="I70" s="101">
        <v>0</v>
      </c>
      <c r="J70" s="101">
        <v>0</v>
      </c>
      <c r="K70" s="101">
        <v>0</v>
      </c>
      <c r="L70" s="103"/>
      <c r="M70" s="103"/>
      <c r="N70" s="103"/>
      <c r="O70" s="103"/>
      <c r="P70" s="103"/>
      <c r="Q70" s="103"/>
      <c r="R70" s="103"/>
    </row>
    <row r="71" spans="1:18" s="1" customFormat="1" ht="27.75" customHeight="1" x14ac:dyDescent="0.2">
      <c r="A71" s="25">
        <v>61</v>
      </c>
      <c r="B71" s="26" t="s">
        <v>131</v>
      </c>
      <c r="C71" s="10" t="s">
        <v>250</v>
      </c>
      <c r="D71" s="100">
        <f t="shared" si="2"/>
        <v>1698973</v>
      </c>
      <c r="E71" s="101">
        <v>0</v>
      </c>
      <c r="F71" s="101">
        <v>0</v>
      </c>
      <c r="G71" s="101">
        <v>1154211</v>
      </c>
      <c r="H71" s="101">
        <v>544762</v>
      </c>
      <c r="I71" s="101">
        <v>0</v>
      </c>
      <c r="J71" s="101">
        <v>0</v>
      </c>
      <c r="K71" s="101">
        <v>0</v>
      </c>
      <c r="L71" s="103"/>
      <c r="M71" s="103"/>
      <c r="N71" s="103"/>
      <c r="O71" s="103"/>
      <c r="P71" s="103"/>
      <c r="Q71" s="103"/>
      <c r="R71" s="103"/>
    </row>
    <row r="72" spans="1:18" s="1" customFormat="1" ht="24" x14ac:dyDescent="0.2">
      <c r="A72" s="25">
        <v>62</v>
      </c>
      <c r="B72" s="12" t="s">
        <v>132</v>
      </c>
      <c r="C72" s="10" t="s">
        <v>262</v>
      </c>
      <c r="D72" s="100">
        <f t="shared" si="2"/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3"/>
      <c r="M72" s="103"/>
      <c r="N72" s="103"/>
      <c r="O72" s="103"/>
      <c r="P72" s="103"/>
      <c r="Q72" s="103"/>
      <c r="R72" s="103"/>
    </row>
    <row r="73" spans="1:18" s="1" customFormat="1" ht="24" x14ac:dyDescent="0.2">
      <c r="A73" s="25">
        <v>63</v>
      </c>
      <c r="B73" s="12" t="s">
        <v>133</v>
      </c>
      <c r="C73" s="10" t="s">
        <v>263</v>
      </c>
      <c r="D73" s="100">
        <f t="shared" si="2"/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3"/>
      <c r="M73" s="103"/>
      <c r="N73" s="103"/>
      <c r="O73" s="103"/>
      <c r="P73" s="103"/>
      <c r="Q73" s="103"/>
      <c r="R73" s="103"/>
    </row>
    <row r="74" spans="1:18" s="1" customFormat="1" ht="12.75" x14ac:dyDescent="0.2">
      <c r="A74" s="25">
        <v>64</v>
      </c>
      <c r="B74" s="14" t="s">
        <v>134</v>
      </c>
      <c r="C74" s="10" t="s">
        <v>264</v>
      </c>
      <c r="D74" s="100">
        <f t="shared" si="2"/>
        <v>7390928</v>
      </c>
      <c r="E74" s="101">
        <v>0</v>
      </c>
      <c r="F74" s="101">
        <v>0</v>
      </c>
      <c r="G74" s="101">
        <v>5225006</v>
      </c>
      <c r="H74" s="101">
        <v>2165922</v>
      </c>
      <c r="I74" s="101">
        <v>0</v>
      </c>
      <c r="J74" s="101">
        <v>0</v>
      </c>
      <c r="K74" s="101">
        <v>0</v>
      </c>
      <c r="L74" s="103"/>
      <c r="M74" s="103"/>
      <c r="N74" s="103"/>
      <c r="O74" s="103"/>
      <c r="P74" s="103"/>
      <c r="Q74" s="103"/>
      <c r="R74" s="103"/>
    </row>
    <row r="75" spans="1:18" s="1" customFormat="1" ht="12.75" x14ac:dyDescent="0.2">
      <c r="A75" s="25">
        <v>65</v>
      </c>
      <c r="B75" s="14" t="s">
        <v>135</v>
      </c>
      <c r="C75" s="10" t="s">
        <v>53</v>
      </c>
      <c r="D75" s="100">
        <f t="shared" si="2"/>
        <v>6284881</v>
      </c>
      <c r="E75" s="101">
        <v>1671867</v>
      </c>
      <c r="F75" s="101">
        <v>0</v>
      </c>
      <c r="G75" s="101">
        <v>3418428</v>
      </c>
      <c r="H75" s="101">
        <v>1194586</v>
      </c>
      <c r="I75" s="101">
        <v>0</v>
      </c>
      <c r="J75" s="101">
        <v>0</v>
      </c>
      <c r="K75" s="101">
        <v>0</v>
      </c>
      <c r="L75" s="103"/>
      <c r="M75" s="103"/>
      <c r="N75" s="103"/>
      <c r="O75" s="103"/>
      <c r="P75" s="103"/>
      <c r="Q75" s="103"/>
      <c r="R75" s="103"/>
    </row>
    <row r="76" spans="1:18" s="1" customFormat="1" ht="12.75" x14ac:dyDescent="0.2">
      <c r="A76" s="25">
        <v>66</v>
      </c>
      <c r="B76" s="14" t="s">
        <v>136</v>
      </c>
      <c r="C76" s="10" t="s">
        <v>265</v>
      </c>
      <c r="D76" s="100">
        <f t="shared" ref="D76:D96" si="3">SUM(E76:K76)</f>
        <v>10457499</v>
      </c>
      <c r="E76" s="101">
        <v>0</v>
      </c>
      <c r="F76" s="101">
        <v>0</v>
      </c>
      <c r="G76" s="101">
        <v>7233186</v>
      </c>
      <c r="H76" s="101">
        <v>3224313</v>
      </c>
      <c r="I76" s="101">
        <v>0</v>
      </c>
      <c r="J76" s="101">
        <v>0</v>
      </c>
      <c r="K76" s="101">
        <v>0</v>
      </c>
      <c r="L76" s="103"/>
      <c r="M76" s="103"/>
      <c r="N76" s="103"/>
      <c r="O76" s="103"/>
      <c r="P76" s="103"/>
      <c r="Q76" s="103"/>
      <c r="R76" s="103"/>
    </row>
    <row r="77" spans="1:18" s="1" customFormat="1" ht="24" x14ac:dyDescent="0.2">
      <c r="A77" s="25">
        <v>67</v>
      </c>
      <c r="B77" s="14" t="s">
        <v>137</v>
      </c>
      <c r="C77" s="10" t="s">
        <v>266</v>
      </c>
      <c r="D77" s="100">
        <f t="shared" si="3"/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3"/>
      <c r="M77" s="103"/>
      <c r="N77" s="103"/>
      <c r="O77" s="103"/>
      <c r="P77" s="103"/>
      <c r="Q77" s="103"/>
      <c r="R77" s="103"/>
    </row>
    <row r="78" spans="1:18" s="1" customFormat="1" ht="24" x14ac:dyDescent="0.2">
      <c r="A78" s="25">
        <v>68</v>
      </c>
      <c r="B78" s="12" t="s">
        <v>138</v>
      </c>
      <c r="C78" s="10" t="s">
        <v>267</v>
      </c>
      <c r="D78" s="100">
        <f t="shared" si="3"/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3"/>
      <c r="M78" s="103"/>
      <c r="N78" s="103"/>
      <c r="O78" s="103"/>
      <c r="P78" s="103"/>
      <c r="Q78" s="103"/>
      <c r="R78" s="103"/>
    </row>
    <row r="79" spans="1:18" s="1" customFormat="1" ht="24" x14ac:dyDescent="0.2">
      <c r="A79" s="25">
        <v>69</v>
      </c>
      <c r="B79" s="14" t="s">
        <v>139</v>
      </c>
      <c r="C79" s="10" t="s">
        <v>268</v>
      </c>
      <c r="D79" s="100">
        <f t="shared" si="3"/>
        <v>0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3"/>
      <c r="M79" s="103"/>
      <c r="N79" s="103"/>
      <c r="O79" s="103"/>
      <c r="P79" s="103"/>
      <c r="Q79" s="103"/>
      <c r="R79" s="103"/>
    </row>
    <row r="80" spans="1:18" s="1" customFormat="1" ht="24" x14ac:dyDescent="0.2">
      <c r="A80" s="25">
        <v>70</v>
      </c>
      <c r="B80" s="14" t="s">
        <v>140</v>
      </c>
      <c r="C80" s="10" t="s">
        <v>269</v>
      </c>
      <c r="D80" s="100">
        <f t="shared" si="3"/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3"/>
      <c r="M80" s="103"/>
      <c r="N80" s="103"/>
      <c r="O80" s="103"/>
      <c r="P80" s="103"/>
      <c r="Q80" s="103"/>
      <c r="R80" s="103"/>
    </row>
    <row r="81" spans="1:18" s="1" customFormat="1" ht="24" x14ac:dyDescent="0.2">
      <c r="A81" s="25">
        <v>71</v>
      </c>
      <c r="B81" s="12" t="s">
        <v>141</v>
      </c>
      <c r="C81" s="10" t="s">
        <v>270</v>
      </c>
      <c r="D81" s="100">
        <f t="shared" si="3"/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3"/>
      <c r="M81" s="103"/>
      <c r="N81" s="103"/>
      <c r="O81" s="103"/>
      <c r="P81" s="103"/>
      <c r="Q81" s="103"/>
      <c r="R81" s="103"/>
    </row>
    <row r="82" spans="1:18" s="1" customFormat="1" ht="24" x14ac:dyDescent="0.2">
      <c r="A82" s="25">
        <v>72</v>
      </c>
      <c r="B82" s="12" t="s">
        <v>142</v>
      </c>
      <c r="C82" s="10" t="s">
        <v>271</v>
      </c>
      <c r="D82" s="100">
        <f t="shared" si="3"/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3"/>
      <c r="M82" s="103"/>
      <c r="N82" s="103"/>
      <c r="O82" s="103"/>
      <c r="P82" s="103"/>
      <c r="Q82" s="103"/>
      <c r="R82" s="103"/>
    </row>
    <row r="83" spans="1:18" s="1" customFormat="1" ht="24" x14ac:dyDescent="0.2">
      <c r="A83" s="25">
        <v>73</v>
      </c>
      <c r="B83" s="12" t="s">
        <v>143</v>
      </c>
      <c r="C83" s="10" t="s">
        <v>272</v>
      </c>
      <c r="D83" s="100">
        <f t="shared" si="3"/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03"/>
      <c r="M83" s="103"/>
      <c r="N83" s="103"/>
      <c r="O83" s="103"/>
      <c r="P83" s="103"/>
      <c r="Q83" s="103"/>
      <c r="R83" s="103"/>
    </row>
    <row r="84" spans="1:18" s="1" customFormat="1" ht="12.75" x14ac:dyDescent="0.2">
      <c r="A84" s="25">
        <v>74</v>
      </c>
      <c r="B84" s="26" t="s">
        <v>144</v>
      </c>
      <c r="C84" s="10" t="s">
        <v>145</v>
      </c>
      <c r="D84" s="100">
        <f t="shared" si="3"/>
        <v>11161426</v>
      </c>
      <c r="E84" s="101">
        <v>5139366</v>
      </c>
      <c r="F84" s="101">
        <v>0</v>
      </c>
      <c r="G84" s="101">
        <v>4384911</v>
      </c>
      <c r="H84" s="101">
        <v>1637149</v>
      </c>
      <c r="I84" s="101">
        <v>0</v>
      </c>
      <c r="J84" s="101">
        <v>0</v>
      </c>
      <c r="K84" s="101">
        <v>0</v>
      </c>
      <c r="L84" s="103"/>
      <c r="M84" s="103"/>
      <c r="N84" s="103"/>
      <c r="O84" s="103"/>
      <c r="P84" s="103"/>
      <c r="Q84" s="103"/>
      <c r="R84" s="103"/>
    </row>
    <row r="85" spans="1:18" s="1" customFormat="1" ht="12.75" x14ac:dyDescent="0.2">
      <c r="A85" s="25">
        <v>75</v>
      </c>
      <c r="B85" s="12" t="s">
        <v>146</v>
      </c>
      <c r="C85" s="10" t="s">
        <v>273</v>
      </c>
      <c r="D85" s="100">
        <f t="shared" si="3"/>
        <v>17128961</v>
      </c>
      <c r="E85" s="101">
        <v>5195256</v>
      </c>
      <c r="F85" s="101">
        <v>0</v>
      </c>
      <c r="G85" s="101">
        <v>9596079</v>
      </c>
      <c r="H85" s="101">
        <v>2337626</v>
      </c>
      <c r="I85" s="101">
        <v>0</v>
      </c>
      <c r="J85" s="101">
        <v>0</v>
      </c>
      <c r="K85" s="101">
        <v>0</v>
      </c>
      <c r="L85" s="103"/>
      <c r="M85" s="103"/>
      <c r="N85" s="103"/>
      <c r="O85" s="103"/>
      <c r="P85" s="103"/>
      <c r="Q85" s="103"/>
      <c r="R85" s="103"/>
    </row>
    <row r="86" spans="1:18" s="1" customFormat="1" ht="12.75" x14ac:dyDescent="0.2">
      <c r="A86" s="25">
        <v>76</v>
      </c>
      <c r="B86" s="26" t="s">
        <v>147</v>
      </c>
      <c r="C86" s="10" t="s">
        <v>36</v>
      </c>
      <c r="D86" s="100">
        <f t="shared" si="3"/>
        <v>27067166</v>
      </c>
      <c r="E86" s="101">
        <v>16264249</v>
      </c>
      <c r="F86" s="101">
        <v>0</v>
      </c>
      <c r="G86" s="101">
        <v>7874856</v>
      </c>
      <c r="H86" s="101">
        <v>2928061</v>
      </c>
      <c r="I86" s="101">
        <v>0</v>
      </c>
      <c r="J86" s="101">
        <v>0</v>
      </c>
      <c r="K86" s="101">
        <v>0</v>
      </c>
      <c r="L86" s="103"/>
      <c r="M86" s="103"/>
      <c r="N86" s="103"/>
      <c r="O86" s="103"/>
      <c r="P86" s="103"/>
      <c r="Q86" s="103"/>
      <c r="R86" s="103"/>
    </row>
    <row r="87" spans="1:18" s="1" customFormat="1" ht="12.75" x14ac:dyDescent="0.2">
      <c r="A87" s="25">
        <v>77</v>
      </c>
      <c r="B87" s="12" t="s">
        <v>148</v>
      </c>
      <c r="C87" s="10" t="s">
        <v>38</v>
      </c>
      <c r="D87" s="100">
        <f t="shared" si="3"/>
        <v>2646602</v>
      </c>
      <c r="E87" s="101">
        <v>0</v>
      </c>
      <c r="F87" s="101">
        <v>0</v>
      </c>
      <c r="G87" s="101">
        <v>2044445</v>
      </c>
      <c r="H87" s="101">
        <v>602157</v>
      </c>
      <c r="I87" s="101">
        <v>0</v>
      </c>
      <c r="J87" s="101">
        <v>0</v>
      </c>
      <c r="K87" s="101">
        <v>0</v>
      </c>
      <c r="L87" s="103"/>
      <c r="M87" s="103"/>
      <c r="N87" s="103"/>
      <c r="O87" s="103"/>
      <c r="P87" s="103"/>
      <c r="Q87" s="103"/>
      <c r="R87" s="103"/>
    </row>
    <row r="88" spans="1:18" s="1" customFormat="1" ht="13.5" customHeight="1" x14ac:dyDescent="0.2">
      <c r="A88" s="25">
        <v>78</v>
      </c>
      <c r="B88" s="12" t="s">
        <v>149</v>
      </c>
      <c r="C88" s="10" t="s">
        <v>37</v>
      </c>
      <c r="D88" s="100">
        <f t="shared" si="3"/>
        <v>104218245</v>
      </c>
      <c r="E88" s="101">
        <v>47146666</v>
      </c>
      <c r="F88" s="101">
        <v>0</v>
      </c>
      <c r="G88" s="101">
        <v>8514715</v>
      </c>
      <c r="H88" s="101">
        <v>6598549</v>
      </c>
      <c r="I88" s="101">
        <v>21720527</v>
      </c>
      <c r="J88" s="101">
        <v>0</v>
      </c>
      <c r="K88" s="101">
        <v>20237788</v>
      </c>
      <c r="L88" s="103"/>
      <c r="M88" s="103"/>
      <c r="N88" s="103"/>
      <c r="O88" s="103"/>
      <c r="P88" s="103"/>
      <c r="Q88" s="103"/>
      <c r="R88" s="103"/>
    </row>
    <row r="89" spans="1:18" s="1" customFormat="1" ht="14.25" customHeight="1" x14ac:dyDescent="0.2">
      <c r="A89" s="25">
        <v>79</v>
      </c>
      <c r="B89" s="12" t="s">
        <v>150</v>
      </c>
      <c r="C89" s="10" t="s">
        <v>52</v>
      </c>
      <c r="D89" s="100">
        <f t="shared" si="3"/>
        <v>17228240</v>
      </c>
      <c r="E89" s="101">
        <v>10807316</v>
      </c>
      <c r="F89" s="101">
        <v>4769887</v>
      </c>
      <c r="G89" s="101">
        <v>1064445</v>
      </c>
      <c r="H89" s="101">
        <v>586592</v>
      </c>
      <c r="I89" s="101">
        <v>0</v>
      </c>
      <c r="J89" s="101">
        <v>0</v>
      </c>
      <c r="K89" s="101">
        <v>0</v>
      </c>
      <c r="L89" s="103"/>
      <c r="M89" s="103"/>
      <c r="N89" s="103"/>
      <c r="O89" s="103"/>
      <c r="P89" s="103"/>
      <c r="Q89" s="103"/>
      <c r="R89" s="103"/>
    </row>
    <row r="90" spans="1:18" s="1" customFormat="1" ht="12.75" x14ac:dyDescent="0.2">
      <c r="A90" s="25">
        <v>80</v>
      </c>
      <c r="B90" s="12" t="s">
        <v>151</v>
      </c>
      <c r="C90" s="10" t="s">
        <v>254</v>
      </c>
      <c r="D90" s="100">
        <f t="shared" si="3"/>
        <v>16666509</v>
      </c>
      <c r="E90" s="101">
        <v>3642065</v>
      </c>
      <c r="F90" s="101">
        <v>0</v>
      </c>
      <c r="G90" s="101">
        <v>8999452</v>
      </c>
      <c r="H90" s="101">
        <v>4024992</v>
      </c>
      <c r="I90" s="101">
        <v>0</v>
      </c>
      <c r="J90" s="101">
        <v>0</v>
      </c>
      <c r="K90" s="101">
        <v>0</v>
      </c>
      <c r="L90" s="103"/>
      <c r="M90" s="103"/>
      <c r="N90" s="103"/>
      <c r="O90" s="103"/>
      <c r="P90" s="103"/>
      <c r="Q90" s="103"/>
      <c r="R90" s="103"/>
    </row>
    <row r="91" spans="1:18" s="1" customFormat="1" ht="12.75" x14ac:dyDescent="0.2">
      <c r="A91" s="25">
        <v>81</v>
      </c>
      <c r="B91" s="12" t="s">
        <v>152</v>
      </c>
      <c r="C91" s="21" t="s">
        <v>380</v>
      </c>
      <c r="D91" s="100">
        <f t="shared" si="3"/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3"/>
      <c r="M91" s="103"/>
      <c r="N91" s="103"/>
      <c r="O91" s="103"/>
      <c r="P91" s="103"/>
      <c r="Q91" s="103"/>
      <c r="R91" s="103"/>
    </row>
    <row r="92" spans="1:18" s="1" customFormat="1" ht="12.75" x14ac:dyDescent="0.2">
      <c r="A92" s="25">
        <v>82</v>
      </c>
      <c r="B92" s="14" t="s">
        <v>153</v>
      </c>
      <c r="C92" s="10" t="s">
        <v>287</v>
      </c>
      <c r="D92" s="100">
        <f t="shared" si="3"/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3"/>
      <c r="M92" s="103"/>
      <c r="N92" s="103"/>
      <c r="O92" s="103"/>
      <c r="P92" s="103"/>
      <c r="Q92" s="103"/>
      <c r="R92" s="103"/>
    </row>
    <row r="93" spans="1:18" s="1" customFormat="1" ht="24" x14ac:dyDescent="0.2">
      <c r="A93" s="161">
        <v>83</v>
      </c>
      <c r="B93" s="164" t="s">
        <v>154</v>
      </c>
      <c r="C93" s="17" t="s">
        <v>274</v>
      </c>
      <c r="D93" s="100">
        <f t="shared" si="3"/>
        <v>3718824</v>
      </c>
      <c r="E93" s="101">
        <v>2259238</v>
      </c>
      <c r="F93" s="101">
        <v>511117</v>
      </c>
      <c r="G93" s="101">
        <v>422568</v>
      </c>
      <c r="H93" s="101">
        <v>183781</v>
      </c>
      <c r="I93" s="101">
        <v>0</v>
      </c>
      <c r="J93" s="101">
        <v>0</v>
      </c>
      <c r="K93" s="101">
        <v>342120</v>
      </c>
      <c r="L93" s="103"/>
      <c r="M93" s="103"/>
      <c r="N93" s="103"/>
      <c r="O93" s="103"/>
      <c r="P93" s="103"/>
      <c r="Q93" s="103"/>
      <c r="R93" s="103"/>
    </row>
    <row r="94" spans="1:18" s="1" customFormat="1" ht="36" x14ac:dyDescent="0.2">
      <c r="A94" s="162"/>
      <c r="B94" s="165"/>
      <c r="C94" s="10" t="s">
        <v>378</v>
      </c>
      <c r="D94" s="100">
        <f t="shared" si="3"/>
        <v>3718824</v>
      </c>
      <c r="E94" s="101">
        <v>2259238</v>
      </c>
      <c r="F94" s="101">
        <v>511117</v>
      </c>
      <c r="G94" s="101">
        <v>422568</v>
      </c>
      <c r="H94" s="101">
        <v>183781</v>
      </c>
      <c r="I94" s="101">
        <v>0</v>
      </c>
      <c r="J94" s="101">
        <v>0</v>
      </c>
      <c r="K94" s="101">
        <v>342120</v>
      </c>
      <c r="L94" s="103"/>
      <c r="M94" s="103"/>
      <c r="N94" s="103"/>
      <c r="O94" s="103"/>
      <c r="P94" s="103"/>
      <c r="Q94" s="103"/>
      <c r="R94" s="103"/>
    </row>
    <row r="95" spans="1:18" s="1" customFormat="1" ht="24" x14ac:dyDescent="0.2">
      <c r="A95" s="162"/>
      <c r="B95" s="165"/>
      <c r="C95" s="10" t="s">
        <v>275</v>
      </c>
      <c r="D95" s="100">
        <f t="shared" si="3"/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3"/>
      <c r="M95" s="103"/>
      <c r="N95" s="103"/>
      <c r="O95" s="103"/>
      <c r="P95" s="103"/>
      <c r="Q95" s="103"/>
      <c r="R95" s="103"/>
    </row>
    <row r="96" spans="1:18" s="1" customFormat="1" ht="36" x14ac:dyDescent="0.2">
      <c r="A96" s="163"/>
      <c r="B96" s="166"/>
      <c r="C96" s="28" t="s">
        <v>379</v>
      </c>
      <c r="D96" s="100">
        <f t="shared" si="3"/>
        <v>0</v>
      </c>
      <c r="E96" s="101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0</v>
      </c>
      <c r="K96" s="101">
        <v>0</v>
      </c>
      <c r="L96" s="103"/>
      <c r="M96" s="103"/>
      <c r="N96" s="103"/>
      <c r="O96" s="103"/>
      <c r="P96" s="103"/>
      <c r="Q96" s="103"/>
      <c r="R96" s="103"/>
    </row>
    <row r="97" spans="1:18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03"/>
      <c r="M97" s="103"/>
      <c r="N97" s="103"/>
      <c r="O97" s="103"/>
      <c r="P97" s="103"/>
      <c r="Q97" s="103"/>
      <c r="R97" s="103"/>
    </row>
    <row r="98" spans="1:18" s="1" customFormat="1" ht="12.75" x14ac:dyDescent="0.2">
      <c r="A98" s="25">
        <v>85</v>
      </c>
      <c r="B98" s="14" t="s">
        <v>156</v>
      </c>
      <c r="C98" s="10" t="s">
        <v>157</v>
      </c>
      <c r="D98" s="100">
        <f t="shared" ref="D98:D129" si="4">SUM(E98:K98)</f>
        <v>454656</v>
      </c>
      <c r="E98" s="101">
        <v>0</v>
      </c>
      <c r="F98" s="101">
        <v>0</v>
      </c>
      <c r="G98" s="101">
        <v>330139</v>
      </c>
      <c r="H98" s="101">
        <v>124517</v>
      </c>
      <c r="I98" s="101">
        <v>0</v>
      </c>
      <c r="J98" s="101">
        <v>0</v>
      </c>
      <c r="K98" s="101">
        <v>0</v>
      </c>
      <c r="L98" s="103"/>
      <c r="M98" s="103"/>
      <c r="N98" s="103"/>
      <c r="O98" s="103"/>
      <c r="P98" s="103"/>
      <c r="Q98" s="103"/>
      <c r="R98" s="103"/>
    </row>
    <row r="99" spans="1:18" s="1" customFormat="1" ht="12.75" x14ac:dyDescent="0.2">
      <c r="A99" s="25">
        <v>86</v>
      </c>
      <c r="B99" s="26" t="s">
        <v>158</v>
      </c>
      <c r="C99" s="10" t="s">
        <v>159</v>
      </c>
      <c r="D99" s="100">
        <f t="shared" si="4"/>
        <v>17156206</v>
      </c>
      <c r="E99" s="101">
        <v>8637765</v>
      </c>
      <c r="F99" s="101">
        <v>0</v>
      </c>
      <c r="G99" s="101">
        <v>5219262</v>
      </c>
      <c r="H99" s="101">
        <v>3299179</v>
      </c>
      <c r="I99" s="101">
        <v>0</v>
      </c>
      <c r="J99" s="101">
        <v>0</v>
      </c>
      <c r="K99" s="101">
        <v>0</v>
      </c>
      <c r="L99" s="103"/>
      <c r="M99" s="103"/>
      <c r="N99" s="103"/>
      <c r="O99" s="103"/>
      <c r="P99" s="103"/>
      <c r="Q99" s="103"/>
      <c r="R99" s="103"/>
    </row>
    <row r="100" spans="1:18" s="1" customFormat="1" ht="12.75" x14ac:dyDescent="0.2">
      <c r="A100" s="25">
        <v>87</v>
      </c>
      <c r="B100" s="14" t="s">
        <v>160</v>
      </c>
      <c r="C100" s="10" t="s">
        <v>28</v>
      </c>
      <c r="D100" s="100">
        <f t="shared" si="4"/>
        <v>1369472</v>
      </c>
      <c r="E100" s="101">
        <v>0</v>
      </c>
      <c r="F100" s="101">
        <v>0</v>
      </c>
      <c r="G100" s="101">
        <v>1033744</v>
      </c>
      <c r="H100" s="101">
        <v>335728</v>
      </c>
      <c r="I100" s="101">
        <v>0</v>
      </c>
      <c r="J100" s="101">
        <v>0</v>
      </c>
      <c r="K100" s="101">
        <v>0</v>
      </c>
      <c r="L100" s="103"/>
      <c r="M100" s="103"/>
      <c r="N100" s="103"/>
      <c r="O100" s="103"/>
      <c r="P100" s="103"/>
      <c r="Q100" s="103"/>
      <c r="R100" s="103"/>
    </row>
    <row r="101" spans="1:18" s="1" customFormat="1" ht="12.75" x14ac:dyDescent="0.2">
      <c r="A101" s="25">
        <v>88</v>
      </c>
      <c r="B101" s="26" t="s">
        <v>161</v>
      </c>
      <c r="C101" s="10" t="s">
        <v>12</v>
      </c>
      <c r="D101" s="100">
        <f t="shared" si="4"/>
        <v>587540</v>
      </c>
      <c r="E101" s="101">
        <v>0</v>
      </c>
      <c r="F101" s="101">
        <v>0</v>
      </c>
      <c r="G101" s="101">
        <v>224608</v>
      </c>
      <c r="H101" s="101">
        <v>362932</v>
      </c>
      <c r="I101" s="101">
        <v>0</v>
      </c>
      <c r="J101" s="101">
        <v>0</v>
      </c>
      <c r="K101" s="101">
        <v>0</v>
      </c>
      <c r="L101" s="103"/>
      <c r="M101" s="103"/>
      <c r="N101" s="103"/>
      <c r="O101" s="103"/>
      <c r="P101" s="103"/>
      <c r="Q101" s="103"/>
      <c r="R101" s="103"/>
    </row>
    <row r="102" spans="1:18" s="1" customFormat="1" ht="12.75" x14ac:dyDescent="0.2">
      <c r="A102" s="25">
        <v>89</v>
      </c>
      <c r="B102" s="26" t="s">
        <v>162</v>
      </c>
      <c r="C102" s="10" t="s">
        <v>27</v>
      </c>
      <c r="D102" s="100">
        <f t="shared" si="4"/>
        <v>4300582</v>
      </c>
      <c r="E102" s="101">
        <v>757959</v>
      </c>
      <c r="F102" s="101">
        <v>0</v>
      </c>
      <c r="G102" s="101">
        <v>2538851</v>
      </c>
      <c r="H102" s="101">
        <v>1003772</v>
      </c>
      <c r="I102" s="101">
        <v>0</v>
      </c>
      <c r="J102" s="101">
        <v>0</v>
      </c>
      <c r="K102" s="101">
        <v>0</v>
      </c>
      <c r="L102" s="103"/>
      <c r="M102" s="103"/>
      <c r="N102" s="103"/>
      <c r="O102" s="103"/>
      <c r="P102" s="103"/>
      <c r="Q102" s="103"/>
      <c r="R102" s="103"/>
    </row>
    <row r="103" spans="1:18" s="1" customFormat="1" ht="12.75" x14ac:dyDescent="0.2">
      <c r="A103" s="25">
        <v>90</v>
      </c>
      <c r="B103" s="14" t="s">
        <v>163</v>
      </c>
      <c r="C103" s="10" t="s">
        <v>45</v>
      </c>
      <c r="D103" s="100">
        <f t="shared" si="4"/>
        <v>3351034</v>
      </c>
      <c r="E103" s="101">
        <v>1862581</v>
      </c>
      <c r="F103" s="101">
        <v>0</v>
      </c>
      <c r="G103" s="101">
        <v>1037457</v>
      </c>
      <c r="H103" s="101">
        <v>450996</v>
      </c>
      <c r="I103" s="101">
        <v>0</v>
      </c>
      <c r="J103" s="101">
        <v>0</v>
      </c>
      <c r="K103" s="101">
        <v>0</v>
      </c>
      <c r="L103" s="103"/>
      <c r="M103" s="103"/>
      <c r="N103" s="103"/>
      <c r="O103" s="103"/>
      <c r="P103" s="103"/>
      <c r="Q103" s="103"/>
      <c r="R103" s="103"/>
    </row>
    <row r="104" spans="1:18" s="1" customFormat="1" ht="12.75" x14ac:dyDescent="0.2">
      <c r="A104" s="25">
        <v>91</v>
      </c>
      <c r="B104" s="14" t="s">
        <v>164</v>
      </c>
      <c r="C104" s="10" t="s">
        <v>33</v>
      </c>
      <c r="D104" s="100">
        <f t="shared" si="4"/>
        <v>4868867</v>
      </c>
      <c r="E104" s="101">
        <v>2901299</v>
      </c>
      <c r="F104" s="101">
        <v>0</v>
      </c>
      <c r="G104" s="101">
        <v>1459035</v>
      </c>
      <c r="H104" s="101">
        <v>508533</v>
      </c>
      <c r="I104" s="101">
        <v>0</v>
      </c>
      <c r="J104" s="101">
        <v>0</v>
      </c>
      <c r="K104" s="101">
        <v>0</v>
      </c>
      <c r="L104" s="103"/>
      <c r="M104" s="103"/>
      <c r="N104" s="103"/>
      <c r="O104" s="103"/>
      <c r="P104" s="103"/>
      <c r="Q104" s="103"/>
      <c r="R104" s="103"/>
    </row>
    <row r="105" spans="1:18" s="1" customFormat="1" ht="12.75" x14ac:dyDescent="0.2">
      <c r="A105" s="25">
        <v>92</v>
      </c>
      <c r="B105" s="12" t="s">
        <v>165</v>
      </c>
      <c r="C105" s="10" t="s">
        <v>29</v>
      </c>
      <c r="D105" s="100">
        <f t="shared" si="4"/>
        <v>0</v>
      </c>
      <c r="E105" s="101">
        <v>0</v>
      </c>
      <c r="F105" s="101">
        <v>0</v>
      </c>
      <c r="G105" s="101">
        <v>0</v>
      </c>
      <c r="H105" s="101">
        <v>0</v>
      </c>
      <c r="I105" s="101">
        <v>0</v>
      </c>
      <c r="J105" s="101">
        <v>0</v>
      </c>
      <c r="K105" s="101">
        <v>0</v>
      </c>
      <c r="L105" s="103"/>
      <c r="M105" s="103"/>
      <c r="N105" s="103"/>
      <c r="O105" s="103"/>
      <c r="P105" s="103"/>
      <c r="Q105" s="103"/>
      <c r="R105" s="103"/>
    </row>
    <row r="106" spans="1:18" s="1" customFormat="1" ht="12.75" x14ac:dyDescent="0.2">
      <c r="A106" s="25">
        <v>93</v>
      </c>
      <c r="B106" s="12" t="s">
        <v>166</v>
      </c>
      <c r="C106" s="10" t="s">
        <v>30</v>
      </c>
      <c r="D106" s="100">
        <f t="shared" si="4"/>
        <v>842436</v>
      </c>
      <c r="E106" s="101">
        <v>0</v>
      </c>
      <c r="F106" s="101">
        <v>0</v>
      </c>
      <c r="G106" s="101">
        <v>0</v>
      </c>
      <c r="H106" s="101">
        <v>842436</v>
      </c>
      <c r="I106" s="101">
        <v>0</v>
      </c>
      <c r="J106" s="101">
        <v>0</v>
      </c>
      <c r="K106" s="101">
        <v>0</v>
      </c>
      <c r="L106" s="103"/>
      <c r="M106" s="103"/>
      <c r="N106" s="103"/>
      <c r="O106" s="103"/>
      <c r="P106" s="103"/>
      <c r="Q106" s="103"/>
      <c r="R106" s="103"/>
    </row>
    <row r="107" spans="1:18" s="1" customFormat="1" ht="12.75" x14ac:dyDescent="0.2">
      <c r="A107" s="25">
        <v>94</v>
      </c>
      <c r="B107" s="26" t="s">
        <v>167</v>
      </c>
      <c r="C107" s="10" t="s">
        <v>14</v>
      </c>
      <c r="D107" s="100">
        <f t="shared" si="4"/>
        <v>874341</v>
      </c>
      <c r="E107" s="101">
        <v>0</v>
      </c>
      <c r="F107" s="101">
        <v>0</v>
      </c>
      <c r="G107" s="101">
        <v>534278</v>
      </c>
      <c r="H107" s="101">
        <v>340063</v>
      </c>
      <c r="I107" s="101">
        <v>0</v>
      </c>
      <c r="J107" s="101">
        <v>0</v>
      </c>
      <c r="K107" s="101">
        <v>0</v>
      </c>
      <c r="L107" s="103"/>
      <c r="M107" s="103"/>
      <c r="N107" s="103"/>
      <c r="O107" s="103"/>
      <c r="P107" s="103"/>
      <c r="Q107" s="103"/>
      <c r="R107" s="103"/>
    </row>
    <row r="108" spans="1:18" s="1" customFormat="1" ht="12.75" x14ac:dyDescent="0.2">
      <c r="A108" s="25">
        <v>95</v>
      </c>
      <c r="B108" s="12" t="s">
        <v>168</v>
      </c>
      <c r="C108" s="10" t="s">
        <v>31</v>
      </c>
      <c r="D108" s="100">
        <f t="shared" si="4"/>
        <v>1061946</v>
      </c>
      <c r="E108" s="101">
        <v>0</v>
      </c>
      <c r="F108" s="101">
        <v>0</v>
      </c>
      <c r="G108" s="101">
        <v>604735</v>
      </c>
      <c r="H108" s="101">
        <v>457211</v>
      </c>
      <c r="I108" s="101">
        <v>0</v>
      </c>
      <c r="J108" s="101">
        <v>0</v>
      </c>
      <c r="K108" s="101">
        <v>0</v>
      </c>
      <c r="L108" s="103"/>
      <c r="M108" s="103"/>
      <c r="N108" s="103"/>
      <c r="O108" s="103"/>
      <c r="P108" s="103"/>
      <c r="Q108" s="103"/>
      <c r="R108" s="103"/>
    </row>
    <row r="109" spans="1:18" s="1" customFormat="1" ht="12" customHeight="1" x14ac:dyDescent="0.2">
      <c r="A109" s="25">
        <v>96</v>
      </c>
      <c r="B109" s="12" t="s">
        <v>169</v>
      </c>
      <c r="C109" s="10" t="s">
        <v>15</v>
      </c>
      <c r="D109" s="100">
        <f t="shared" si="4"/>
        <v>1838786</v>
      </c>
      <c r="E109" s="101">
        <v>0</v>
      </c>
      <c r="F109" s="101">
        <v>0</v>
      </c>
      <c r="G109" s="101">
        <v>1335011</v>
      </c>
      <c r="H109" s="101">
        <v>503775</v>
      </c>
      <c r="I109" s="101">
        <v>0</v>
      </c>
      <c r="J109" s="101">
        <v>0</v>
      </c>
      <c r="K109" s="101">
        <v>0</v>
      </c>
      <c r="L109" s="103"/>
      <c r="M109" s="103"/>
      <c r="N109" s="103"/>
      <c r="O109" s="103"/>
      <c r="P109" s="103"/>
      <c r="Q109" s="103"/>
      <c r="R109" s="103"/>
    </row>
    <row r="110" spans="1:18" s="22" customFormat="1" ht="12.75" x14ac:dyDescent="0.2">
      <c r="A110" s="25">
        <v>97</v>
      </c>
      <c r="B110" s="24" t="s">
        <v>170</v>
      </c>
      <c r="C110" s="21" t="s">
        <v>13</v>
      </c>
      <c r="D110" s="100">
        <f t="shared" si="4"/>
        <v>12985641</v>
      </c>
      <c r="E110" s="101">
        <v>9096642</v>
      </c>
      <c r="F110" s="101">
        <v>0</v>
      </c>
      <c r="G110" s="101">
        <v>2705730</v>
      </c>
      <c r="H110" s="101">
        <v>1183269</v>
      </c>
      <c r="I110" s="101">
        <v>0</v>
      </c>
      <c r="J110" s="101">
        <v>0</v>
      </c>
      <c r="K110" s="101">
        <v>0</v>
      </c>
      <c r="L110" s="103"/>
      <c r="M110" s="103"/>
      <c r="N110" s="103"/>
      <c r="O110" s="103"/>
      <c r="P110" s="103"/>
      <c r="Q110" s="103"/>
      <c r="R110" s="103"/>
    </row>
    <row r="111" spans="1:18" s="1" customFormat="1" ht="12.75" x14ac:dyDescent="0.2">
      <c r="A111" s="25">
        <v>98</v>
      </c>
      <c r="B111" s="26" t="s">
        <v>171</v>
      </c>
      <c r="C111" s="10" t="s">
        <v>32</v>
      </c>
      <c r="D111" s="100">
        <f t="shared" si="4"/>
        <v>1171238</v>
      </c>
      <c r="E111" s="101">
        <v>0</v>
      </c>
      <c r="F111" s="101">
        <v>0</v>
      </c>
      <c r="G111" s="101">
        <v>832707</v>
      </c>
      <c r="H111" s="101">
        <v>338531</v>
      </c>
      <c r="I111" s="101">
        <v>0</v>
      </c>
      <c r="J111" s="101">
        <v>0</v>
      </c>
      <c r="K111" s="101">
        <v>0</v>
      </c>
      <c r="L111" s="103"/>
      <c r="M111" s="103"/>
      <c r="N111" s="103"/>
      <c r="O111" s="103"/>
      <c r="P111" s="103"/>
      <c r="Q111" s="103"/>
      <c r="R111" s="103"/>
    </row>
    <row r="112" spans="1:18" s="1" customFormat="1" ht="12.75" x14ac:dyDescent="0.2">
      <c r="A112" s="25">
        <v>99</v>
      </c>
      <c r="B112" s="26" t="s">
        <v>172</v>
      </c>
      <c r="C112" s="10" t="s">
        <v>55</v>
      </c>
      <c r="D112" s="100">
        <f t="shared" si="4"/>
        <v>2201416</v>
      </c>
      <c r="E112" s="101">
        <v>0</v>
      </c>
      <c r="F112" s="101">
        <v>0</v>
      </c>
      <c r="G112" s="101">
        <v>1613277</v>
      </c>
      <c r="H112" s="101">
        <v>588139</v>
      </c>
      <c r="I112" s="101">
        <v>0</v>
      </c>
      <c r="J112" s="101">
        <v>0</v>
      </c>
      <c r="K112" s="101">
        <v>0</v>
      </c>
      <c r="L112" s="103"/>
      <c r="M112" s="103"/>
      <c r="N112" s="103"/>
      <c r="O112" s="103"/>
      <c r="P112" s="103"/>
      <c r="Q112" s="103"/>
      <c r="R112" s="103"/>
    </row>
    <row r="113" spans="1:18" s="1" customFormat="1" ht="12.75" x14ac:dyDescent="0.2">
      <c r="A113" s="25">
        <v>100</v>
      </c>
      <c r="B113" s="12" t="s">
        <v>173</v>
      </c>
      <c r="C113" s="10" t="s">
        <v>34</v>
      </c>
      <c r="D113" s="100">
        <f t="shared" si="4"/>
        <v>7500687</v>
      </c>
      <c r="E113" s="101">
        <v>2928900</v>
      </c>
      <c r="F113" s="101">
        <v>0</v>
      </c>
      <c r="G113" s="101">
        <v>3541867</v>
      </c>
      <c r="H113" s="101">
        <v>1029920</v>
      </c>
      <c r="I113" s="101">
        <v>0</v>
      </c>
      <c r="J113" s="101">
        <v>0</v>
      </c>
      <c r="K113" s="101">
        <v>0</v>
      </c>
      <c r="L113" s="103"/>
      <c r="M113" s="103"/>
      <c r="N113" s="103"/>
      <c r="O113" s="103"/>
      <c r="P113" s="103"/>
      <c r="Q113" s="103"/>
      <c r="R113" s="103"/>
    </row>
    <row r="114" spans="1:18" s="1" customFormat="1" ht="12.75" x14ac:dyDescent="0.2">
      <c r="A114" s="25">
        <v>101</v>
      </c>
      <c r="B114" s="14" t="s">
        <v>174</v>
      </c>
      <c r="C114" s="10" t="s">
        <v>243</v>
      </c>
      <c r="D114" s="100">
        <f t="shared" si="4"/>
        <v>1157470</v>
      </c>
      <c r="E114" s="101">
        <v>352539</v>
      </c>
      <c r="F114" s="101">
        <v>0</v>
      </c>
      <c r="G114" s="101">
        <v>406087</v>
      </c>
      <c r="H114" s="101">
        <v>398844</v>
      </c>
      <c r="I114" s="101">
        <v>0</v>
      </c>
      <c r="J114" s="101">
        <v>0</v>
      </c>
      <c r="K114" s="101">
        <v>0</v>
      </c>
      <c r="L114" s="103"/>
      <c r="M114" s="103"/>
      <c r="N114" s="103"/>
      <c r="O114" s="103"/>
      <c r="P114" s="103"/>
      <c r="Q114" s="103"/>
      <c r="R114" s="103"/>
    </row>
    <row r="115" spans="1:18" s="1" customFormat="1" ht="13.5" customHeight="1" x14ac:dyDescent="0.2">
      <c r="A115" s="25">
        <v>102</v>
      </c>
      <c r="B115" s="12" t="s">
        <v>175</v>
      </c>
      <c r="C115" s="10" t="s">
        <v>176</v>
      </c>
      <c r="D115" s="100">
        <f t="shared" si="4"/>
        <v>0</v>
      </c>
      <c r="E115" s="101">
        <v>0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3"/>
      <c r="M115" s="103"/>
      <c r="N115" s="103"/>
      <c r="O115" s="103"/>
      <c r="P115" s="103"/>
      <c r="Q115" s="103"/>
      <c r="R115" s="103"/>
    </row>
    <row r="116" spans="1:18" s="1" customFormat="1" ht="12.75" x14ac:dyDescent="0.2">
      <c r="A116" s="25">
        <v>103</v>
      </c>
      <c r="B116" s="12" t="s">
        <v>177</v>
      </c>
      <c r="C116" s="10" t="s">
        <v>178</v>
      </c>
      <c r="D116" s="100">
        <f t="shared" si="4"/>
        <v>0</v>
      </c>
      <c r="E116" s="101">
        <v>0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3"/>
      <c r="M116" s="103"/>
      <c r="N116" s="103"/>
      <c r="O116" s="103"/>
      <c r="P116" s="103"/>
      <c r="Q116" s="103"/>
      <c r="R116" s="103"/>
    </row>
    <row r="117" spans="1:18" s="1" customFormat="1" ht="12.75" x14ac:dyDescent="0.2">
      <c r="A117" s="25">
        <v>104</v>
      </c>
      <c r="B117" s="26" t="s">
        <v>179</v>
      </c>
      <c r="C117" s="10" t="s">
        <v>180</v>
      </c>
      <c r="D117" s="100">
        <f t="shared" si="4"/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3"/>
      <c r="M117" s="103"/>
      <c r="N117" s="103"/>
      <c r="O117" s="103"/>
      <c r="P117" s="103"/>
      <c r="Q117" s="103"/>
      <c r="R117" s="103"/>
    </row>
    <row r="118" spans="1:18" s="1" customFormat="1" ht="12.75" x14ac:dyDescent="0.2">
      <c r="A118" s="25">
        <v>105</v>
      </c>
      <c r="B118" s="26" t="s">
        <v>181</v>
      </c>
      <c r="C118" s="10" t="s">
        <v>182</v>
      </c>
      <c r="D118" s="100">
        <f t="shared" si="4"/>
        <v>0</v>
      </c>
      <c r="E118" s="101">
        <v>0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  <c r="L118" s="103"/>
      <c r="M118" s="103"/>
      <c r="N118" s="103"/>
      <c r="O118" s="103"/>
      <c r="P118" s="103"/>
      <c r="Q118" s="103"/>
      <c r="R118" s="103"/>
    </row>
    <row r="119" spans="1:18" s="1" customFormat="1" ht="12.75" customHeight="1" x14ac:dyDescent="0.2">
      <c r="A119" s="25">
        <v>106</v>
      </c>
      <c r="B119" s="26" t="s">
        <v>183</v>
      </c>
      <c r="C119" s="10" t="s">
        <v>184</v>
      </c>
      <c r="D119" s="100">
        <f t="shared" si="4"/>
        <v>0</v>
      </c>
      <c r="E119" s="101">
        <v>0</v>
      </c>
      <c r="F119" s="101">
        <v>0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3"/>
      <c r="M119" s="103"/>
      <c r="N119" s="103"/>
      <c r="O119" s="103"/>
      <c r="P119" s="103"/>
      <c r="Q119" s="103"/>
      <c r="R119" s="103"/>
    </row>
    <row r="120" spans="1:18" s="1" customFormat="1" ht="24" x14ac:dyDescent="0.2">
      <c r="A120" s="25">
        <v>107</v>
      </c>
      <c r="B120" s="26" t="s">
        <v>185</v>
      </c>
      <c r="C120" s="10" t="s">
        <v>186</v>
      </c>
      <c r="D120" s="100">
        <f t="shared" si="4"/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  <c r="J120" s="101">
        <v>0</v>
      </c>
      <c r="K120" s="101">
        <v>0</v>
      </c>
      <c r="L120" s="103"/>
      <c r="M120" s="103"/>
      <c r="N120" s="103"/>
      <c r="O120" s="103"/>
      <c r="P120" s="103"/>
      <c r="Q120" s="103"/>
      <c r="R120" s="103"/>
    </row>
    <row r="121" spans="1:18" s="1" customFormat="1" ht="12.75" x14ac:dyDescent="0.2">
      <c r="A121" s="25">
        <v>108</v>
      </c>
      <c r="B121" s="26" t="s">
        <v>187</v>
      </c>
      <c r="C121" s="10" t="s">
        <v>188</v>
      </c>
      <c r="D121" s="100">
        <f t="shared" si="4"/>
        <v>3824693</v>
      </c>
      <c r="E121" s="101">
        <v>0</v>
      </c>
      <c r="F121" s="101">
        <v>3824693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3"/>
      <c r="M121" s="103"/>
      <c r="N121" s="103"/>
      <c r="O121" s="103"/>
      <c r="P121" s="103"/>
      <c r="Q121" s="103"/>
      <c r="R121" s="103"/>
    </row>
    <row r="122" spans="1:18" s="1" customFormat="1" ht="12.75" x14ac:dyDescent="0.2">
      <c r="A122" s="25">
        <v>109</v>
      </c>
      <c r="B122" s="26" t="s">
        <v>189</v>
      </c>
      <c r="C122" s="10" t="s">
        <v>190</v>
      </c>
      <c r="D122" s="100">
        <f t="shared" si="4"/>
        <v>0</v>
      </c>
      <c r="E122" s="101">
        <v>0</v>
      </c>
      <c r="F122" s="101">
        <v>0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  <c r="L122" s="103"/>
      <c r="M122" s="103"/>
      <c r="N122" s="103"/>
      <c r="O122" s="103"/>
      <c r="P122" s="103"/>
      <c r="Q122" s="103"/>
      <c r="R122" s="103"/>
    </row>
    <row r="123" spans="1:18" s="1" customFormat="1" ht="12.75" x14ac:dyDescent="0.2">
      <c r="A123" s="25">
        <v>110</v>
      </c>
      <c r="B123" s="18" t="s">
        <v>191</v>
      </c>
      <c r="C123" s="16" t="s">
        <v>192</v>
      </c>
      <c r="D123" s="100">
        <f t="shared" si="4"/>
        <v>73084935</v>
      </c>
      <c r="E123" s="101">
        <v>26449138</v>
      </c>
      <c r="F123" s="101">
        <v>46635797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3"/>
      <c r="M123" s="103"/>
      <c r="N123" s="103"/>
      <c r="O123" s="103"/>
      <c r="P123" s="103"/>
      <c r="Q123" s="103"/>
      <c r="R123" s="103"/>
    </row>
    <row r="124" spans="1:18" s="1" customFormat="1" ht="12.75" x14ac:dyDescent="0.2">
      <c r="A124" s="25">
        <v>111</v>
      </c>
      <c r="B124" s="18" t="s">
        <v>276</v>
      </c>
      <c r="C124" s="16" t="s">
        <v>252</v>
      </c>
      <c r="D124" s="100">
        <f t="shared" si="4"/>
        <v>0</v>
      </c>
      <c r="E124" s="101">
        <v>0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3"/>
      <c r="M124" s="103"/>
      <c r="N124" s="103"/>
      <c r="O124" s="103"/>
      <c r="P124" s="103"/>
      <c r="Q124" s="103"/>
      <c r="R124" s="103"/>
    </row>
    <row r="125" spans="1:18" s="1" customFormat="1" ht="12.75" x14ac:dyDescent="0.2">
      <c r="A125" s="25">
        <v>112</v>
      </c>
      <c r="B125" s="14" t="s">
        <v>193</v>
      </c>
      <c r="C125" s="10" t="s">
        <v>194</v>
      </c>
      <c r="D125" s="100">
        <f t="shared" si="4"/>
        <v>9254647</v>
      </c>
      <c r="E125" s="101">
        <v>0</v>
      </c>
      <c r="F125" s="101">
        <v>9254647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03"/>
      <c r="M125" s="103"/>
      <c r="N125" s="103"/>
      <c r="O125" s="103"/>
      <c r="P125" s="103"/>
      <c r="Q125" s="103"/>
      <c r="R125" s="103"/>
    </row>
    <row r="126" spans="1:18" s="1" customFormat="1" ht="11.25" customHeight="1" x14ac:dyDescent="0.2">
      <c r="A126" s="25">
        <v>113</v>
      </c>
      <c r="B126" s="26" t="s">
        <v>195</v>
      </c>
      <c r="C126" s="10" t="s">
        <v>196</v>
      </c>
      <c r="D126" s="100">
        <f t="shared" si="4"/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  <c r="J126" s="101">
        <v>0</v>
      </c>
      <c r="K126" s="101">
        <v>0</v>
      </c>
      <c r="L126" s="103"/>
      <c r="M126" s="103"/>
      <c r="N126" s="103"/>
      <c r="O126" s="103"/>
      <c r="P126" s="103"/>
      <c r="Q126" s="103"/>
      <c r="R126" s="103"/>
    </row>
    <row r="127" spans="1:18" s="1" customFormat="1" ht="12.75" x14ac:dyDescent="0.2">
      <c r="A127" s="25">
        <v>114</v>
      </c>
      <c r="B127" s="12" t="s">
        <v>197</v>
      </c>
      <c r="C127" s="19" t="s">
        <v>198</v>
      </c>
      <c r="D127" s="100">
        <f t="shared" si="4"/>
        <v>0</v>
      </c>
      <c r="E127" s="101">
        <v>0</v>
      </c>
      <c r="F127" s="101">
        <v>0</v>
      </c>
      <c r="G127" s="101">
        <v>0</v>
      </c>
      <c r="H127" s="101">
        <v>0</v>
      </c>
      <c r="I127" s="101">
        <v>0</v>
      </c>
      <c r="J127" s="101">
        <v>0</v>
      </c>
      <c r="K127" s="101">
        <v>0</v>
      </c>
      <c r="L127" s="103"/>
      <c r="M127" s="103"/>
      <c r="N127" s="103"/>
      <c r="O127" s="103"/>
      <c r="P127" s="103"/>
      <c r="Q127" s="103"/>
      <c r="R127" s="103"/>
    </row>
    <row r="128" spans="1:18" s="1" customFormat="1" ht="12.75" x14ac:dyDescent="0.2">
      <c r="A128" s="25">
        <v>115</v>
      </c>
      <c r="B128" s="26" t="s">
        <v>199</v>
      </c>
      <c r="C128" s="10" t="s">
        <v>290</v>
      </c>
      <c r="D128" s="100">
        <f t="shared" si="4"/>
        <v>4706734</v>
      </c>
      <c r="E128" s="101">
        <v>0</v>
      </c>
      <c r="F128" s="101">
        <v>4706734</v>
      </c>
      <c r="G128" s="101">
        <v>0</v>
      </c>
      <c r="H128" s="101">
        <v>0</v>
      </c>
      <c r="I128" s="101">
        <v>0</v>
      </c>
      <c r="J128" s="101">
        <v>0</v>
      </c>
      <c r="K128" s="101">
        <v>0</v>
      </c>
      <c r="L128" s="103"/>
      <c r="M128" s="103"/>
      <c r="N128" s="103"/>
      <c r="O128" s="103"/>
      <c r="P128" s="103"/>
      <c r="Q128" s="103"/>
      <c r="R128" s="103"/>
    </row>
    <row r="129" spans="1:18" s="1" customFormat="1" ht="14.25" customHeight="1" x14ac:dyDescent="0.2">
      <c r="A129" s="25">
        <v>116</v>
      </c>
      <c r="B129" s="14" t="s">
        <v>200</v>
      </c>
      <c r="C129" s="10" t="s">
        <v>277</v>
      </c>
      <c r="D129" s="100">
        <f t="shared" si="4"/>
        <v>5666615</v>
      </c>
      <c r="E129" s="101">
        <v>2197800</v>
      </c>
      <c r="F129" s="101">
        <v>3468815</v>
      </c>
      <c r="G129" s="101">
        <v>0</v>
      </c>
      <c r="H129" s="101">
        <v>0</v>
      </c>
      <c r="I129" s="101">
        <v>0</v>
      </c>
      <c r="J129" s="101">
        <v>0</v>
      </c>
      <c r="K129" s="101">
        <v>0</v>
      </c>
      <c r="L129" s="103"/>
      <c r="M129" s="103"/>
      <c r="N129" s="103"/>
      <c r="O129" s="103"/>
      <c r="P129" s="103"/>
      <c r="Q129" s="103"/>
      <c r="R129" s="103"/>
    </row>
    <row r="130" spans="1:18" s="1" customFormat="1" ht="12.75" x14ac:dyDescent="0.2">
      <c r="A130" s="25">
        <v>117</v>
      </c>
      <c r="B130" s="14" t="s">
        <v>201</v>
      </c>
      <c r="C130" s="10" t="s">
        <v>202</v>
      </c>
      <c r="D130" s="100">
        <f t="shared" ref="D130:D147" si="5">SUM(E130:K130)</f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101">
        <v>0</v>
      </c>
      <c r="K130" s="101">
        <v>0</v>
      </c>
      <c r="L130" s="103"/>
      <c r="M130" s="103"/>
      <c r="N130" s="103"/>
      <c r="O130" s="103"/>
      <c r="P130" s="103"/>
      <c r="Q130" s="103"/>
      <c r="R130" s="103"/>
    </row>
    <row r="131" spans="1:18" s="1" customFormat="1" ht="12.75" x14ac:dyDescent="0.2">
      <c r="A131" s="25">
        <v>118</v>
      </c>
      <c r="B131" s="14" t="s">
        <v>203</v>
      </c>
      <c r="C131" s="10" t="s">
        <v>204</v>
      </c>
      <c r="D131" s="100">
        <f t="shared" si="5"/>
        <v>0</v>
      </c>
      <c r="E131" s="101">
        <v>0</v>
      </c>
      <c r="F131" s="101">
        <v>0</v>
      </c>
      <c r="G131" s="101">
        <v>0</v>
      </c>
      <c r="H131" s="101">
        <v>0</v>
      </c>
      <c r="I131" s="101">
        <v>0</v>
      </c>
      <c r="J131" s="101">
        <v>0</v>
      </c>
      <c r="K131" s="101">
        <v>0</v>
      </c>
      <c r="L131" s="103"/>
      <c r="M131" s="103"/>
      <c r="N131" s="103"/>
      <c r="O131" s="103"/>
      <c r="P131" s="103"/>
      <c r="Q131" s="103"/>
      <c r="R131" s="103"/>
    </row>
    <row r="132" spans="1:18" s="1" customFormat="1" ht="12.75" x14ac:dyDescent="0.2">
      <c r="A132" s="25">
        <v>119</v>
      </c>
      <c r="B132" s="12" t="s">
        <v>205</v>
      </c>
      <c r="C132" s="10" t="s">
        <v>206</v>
      </c>
      <c r="D132" s="100">
        <f t="shared" si="5"/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3"/>
      <c r="M132" s="103"/>
      <c r="N132" s="103"/>
      <c r="O132" s="103"/>
      <c r="P132" s="103"/>
      <c r="Q132" s="103"/>
      <c r="R132" s="103"/>
    </row>
    <row r="133" spans="1:18" s="1" customFormat="1" ht="13.5" customHeight="1" x14ac:dyDescent="0.2">
      <c r="A133" s="25">
        <v>120</v>
      </c>
      <c r="B133" s="14" t="s">
        <v>207</v>
      </c>
      <c r="C133" s="10" t="s">
        <v>208</v>
      </c>
      <c r="D133" s="100">
        <f t="shared" si="5"/>
        <v>0</v>
      </c>
      <c r="E133" s="101">
        <v>0</v>
      </c>
      <c r="F133" s="101">
        <v>0</v>
      </c>
      <c r="G133" s="101">
        <v>0</v>
      </c>
      <c r="H133" s="101">
        <v>0</v>
      </c>
      <c r="I133" s="101">
        <v>0</v>
      </c>
      <c r="J133" s="101">
        <v>0</v>
      </c>
      <c r="K133" s="101">
        <v>0</v>
      </c>
      <c r="L133" s="103"/>
      <c r="M133" s="103"/>
      <c r="N133" s="103"/>
      <c r="O133" s="103"/>
      <c r="P133" s="103"/>
      <c r="Q133" s="103"/>
      <c r="R133" s="103"/>
    </row>
    <row r="134" spans="1:18" s="1" customFormat="1" ht="12.75" x14ac:dyDescent="0.2">
      <c r="A134" s="25">
        <v>121</v>
      </c>
      <c r="B134" s="26" t="s">
        <v>209</v>
      </c>
      <c r="C134" s="10" t="s">
        <v>210</v>
      </c>
      <c r="D134" s="100">
        <f t="shared" si="5"/>
        <v>0</v>
      </c>
      <c r="E134" s="101">
        <v>0</v>
      </c>
      <c r="F134" s="101">
        <v>0</v>
      </c>
      <c r="G134" s="101">
        <v>0</v>
      </c>
      <c r="H134" s="101">
        <v>0</v>
      </c>
      <c r="I134" s="101">
        <v>0</v>
      </c>
      <c r="J134" s="101">
        <v>0</v>
      </c>
      <c r="K134" s="101">
        <v>0</v>
      </c>
      <c r="L134" s="103"/>
      <c r="M134" s="103"/>
      <c r="N134" s="103"/>
      <c r="O134" s="103"/>
      <c r="P134" s="103"/>
      <c r="Q134" s="103"/>
      <c r="R134" s="103"/>
    </row>
    <row r="135" spans="1:18" s="1" customFormat="1" ht="24" x14ac:dyDescent="0.2">
      <c r="A135" s="25">
        <v>122</v>
      </c>
      <c r="B135" s="26" t="s">
        <v>211</v>
      </c>
      <c r="C135" s="78" t="s">
        <v>377</v>
      </c>
      <c r="D135" s="100">
        <f t="shared" si="5"/>
        <v>0</v>
      </c>
      <c r="E135" s="101">
        <v>0</v>
      </c>
      <c r="F135" s="101">
        <v>0</v>
      </c>
      <c r="G135" s="101">
        <v>0</v>
      </c>
      <c r="H135" s="101">
        <v>0</v>
      </c>
      <c r="I135" s="101">
        <v>0</v>
      </c>
      <c r="J135" s="101">
        <v>0</v>
      </c>
      <c r="K135" s="101">
        <v>0</v>
      </c>
      <c r="L135" s="103"/>
      <c r="M135" s="103"/>
      <c r="N135" s="103"/>
      <c r="O135" s="103"/>
      <c r="P135" s="103"/>
      <c r="Q135" s="103"/>
      <c r="R135" s="103"/>
    </row>
    <row r="136" spans="1:18" s="1" customFormat="1" ht="12.75" x14ac:dyDescent="0.2">
      <c r="A136" s="25">
        <v>123</v>
      </c>
      <c r="B136" s="26" t="s">
        <v>212</v>
      </c>
      <c r="C136" s="10" t="s">
        <v>249</v>
      </c>
      <c r="D136" s="100">
        <f t="shared" si="5"/>
        <v>144755382</v>
      </c>
      <c r="E136" s="101">
        <v>66143202</v>
      </c>
      <c r="F136" s="101">
        <v>40477965</v>
      </c>
      <c r="G136" s="101">
        <v>5195954</v>
      </c>
      <c r="H136" s="101">
        <v>4128885</v>
      </c>
      <c r="I136" s="101">
        <v>22586966</v>
      </c>
      <c r="J136" s="101">
        <v>0</v>
      </c>
      <c r="K136" s="101">
        <v>6222410</v>
      </c>
      <c r="L136" s="103"/>
      <c r="M136" s="103"/>
      <c r="N136" s="103"/>
      <c r="O136" s="103"/>
      <c r="P136" s="103"/>
      <c r="Q136" s="103"/>
      <c r="R136" s="103"/>
    </row>
    <row r="137" spans="1:18" ht="10.5" customHeight="1" x14ac:dyDescent="0.2">
      <c r="A137" s="25">
        <v>124</v>
      </c>
      <c r="B137" s="26" t="s">
        <v>213</v>
      </c>
      <c r="C137" s="10" t="s">
        <v>214</v>
      </c>
      <c r="D137" s="100">
        <f t="shared" si="5"/>
        <v>281491929</v>
      </c>
      <c r="E137" s="101">
        <v>139828297</v>
      </c>
      <c r="F137" s="101">
        <v>88384253</v>
      </c>
      <c r="G137" s="101">
        <v>1731040</v>
      </c>
      <c r="H137" s="101">
        <v>15813854</v>
      </c>
      <c r="I137" s="101">
        <v>27631748</v>
      </c>
      <c r="J137" s="101">
        <v>0</v>
      </c>
      <c r="K137" s="101">
        <v>8102737</v>
      </c>
      <c r="L137" s="103"/>
      <c r="M137" s="103"/>
      <c r="N137" s="103"/>
      <c r="O137" s="103"/>
      <c r="P137" s="103"/>
      <c r="Q137" s="103"/>
      <c r="R137" s="103"/>
    </row>
    <row r="138" spans="1:18" s="1" customFormat="1" ht="12.75" x14ac:dyDescent="0.2">
      <c r="A138" s="25">
        <v>125</v>
      </c>
      <c r="B138" s="26" t="s">
        <v>215</v>
      </c>
      <c r="C138" s="10" t="s">
        <v>42</v>
      </c>
      <c r="D138" s="100">
        <f t="shared" si="5"/>
        <v>24854573</v>
      </c>
      <c r="E138" s="101">
        <v>17556346</v>
      </c>
      <c r="F138" s="101">
        <v>0</v>
      </c>
      <c r="G138" s="101">
        <v>7298227</v>
      </c>
      <c r="H138" s="101">
        <v>0</v>
      </c>
      <c r="I138" s="101">
        <v>0</v>
      </c>
      <c r="J138" s="101">
        <v>0</v>
      </c>
      <c r="K138" s="101">
        <v>0</v>
      </c>
      <c r="L138" s="103"/>
      <c r="M138" s="103"/>
      <c r="N138" s="103"/>
      <c r="O138" s="103"/>
      <c r="P138" s="103"/>
      <c r="Q138" s="103"/>
      <c r="R138" s="103"/>
    </row>
    <row r="139" spans="1:18" s="1" customFormat="1" ht="12.75" x14ac:dyDescent="0.2">
      <c r="A139" s="25">
        <v>126</v>
      </c>
      <c r="B139" s="12" t="s">
        <v>216</v>
      </c>
      <c r="C139" s="10" t="s">
        <v>48</v>
      </c>
      <c r="D139" s="100">
        <f t="shared" si="5"/>
        <v>26946696</v>
      </c>
      <c r="E139" s="101">
        <v>9435349</v>
      </c>
      <c r="F139" s="101">
        <v>12395740</v>
      </c>
      <c r="G139" s="101">
        <v>2241985</v>
      </c>
      <c r="H139" s="101">
        <v>2873622</v>
      </c>
      <c r="I139" s="101">
        <v>0</v>
      </c>
      <c r="J139" s="101">
        <v>0</v>
      </c>
      <c r="K139" s="101">
        <v>0</v>
      </c>
      <c r="L139" s="103"/>
      <c r="M139" s="103"/>
      <c r="N139" s="103"/>
      <c r="O139" s="103"/>
      <c r="P139" s="103"/>
      <c r="Q139" s="103"/>
      <c r="R139" s="103"/>
    </row>
    <row r="140" spans="1:18" s="1" customFormat="1" ht="12.75" x14ac:dyDescent="0.2">
      <c r="A140" s="25">
        <v>127</v>
      </c>
      <c r="B140" s="12" t="s">
        <v>217</v>
      </c>
      <c r="C140" s="10" t="s">
        <v>253</v>
      </c>
      <c r="D140" s="100">
        <f t="shared" si="5"/>
        <v>9839925</v>
      </c>
      <c r="E140" s="101">
        <v>0</v>
      </c>
      <c r="F140" s="101">
        <v>0</v>
      </c>
      <c r="G140" s="101">
        <v>0</v>
      </c>
      <c r="H140" s="101">
        <v>0</v>
      </c>
      <c r="I140" s="101">
        <v>0</v>
      </c>
      <c r="J140" s="101">
        <v>0</v>
      </c>
      <c r="K140" s="101">
        <v>9839925</v>
      </c>
      <c r="L140" s="103"/>
      <c r="M140" s="103"/>
      <c r="N140" s="103"/>
      <c r="O140" s="103"/>
      <c r="P140" s="103"/>
      <c r="Q140" s="103"/>
      <c r="R140" s="103"/>
    </row>
    <row r="141" spans="1:18" s="1" customFormat="1" ht="12.75" x14ac:dyDescent="0.2">
      <c r="A141" s="25">
        <v>128</v>
      </c>
      <c r="B141" s="12" t="s">
        <v>218</v>
      </c>
      <c r="C141" s="10" t="s">
        <v>50</v>
      </c>
      <c r="D141" s="100">
        <f t="shared" si="5"/>
        <v>12431529</v>
      </c>
      <c r="E141" s="101">
        <v>0</v>
      </c>
      <c r="F141" s="101">
        <v>12036449</v>
      </c>
      <c r="G141" s="101">
        <v>395080</v>
      </c>
      <c r="H141" s="101">
        <v>0</v>
      </c>
      <c r="I141" s="101">
        <v>0</v>
      </c>
      <c r="J141" s="101">
        <v>0</v>
      </c>
      <c r="K141" s="101">
        <v>0</v>
      </c>
      <c r="L141" s="103"/>
      <c r="M141" s="103"/>
      <c r="N141" s="103"/>
      <c r="O141" s="103"/>
      <c r="P141" s="103"/>
      <c r="Q141" s="103"/>
      <c r="R141" s="103"/>
    </row>
    <row r="142" spans="1:18" s="1" customFormat="1" ht="12.75" x14ac:dyDescent="0.2">
      <c r="A142" s="25">
        <v>129</v>
      </c>
      <c r="B142" s="26" t="s">
        <v>219</v>
      </c>
      <c r="C142" s="10" t="s">
        <v>49</v>
      </c>
      <c r="D142" s="100">
        <f t="shared" si="5"/>
        <v>77599225</v>
      </c>
      <c r="E142" s="101">
        <v>0</v>
      </c>
      <c r="F142" s="101">
        <v>0</v>
      </c>
      <c r="G142" s="101">
        <v>0</v>
      </c>
      <c r="H142" s="101">
        <v>0</v>
      </c>
      <c r="I142" s="101">
        <v>0</v>
      </c>
      <c r="J142" s="101">
        <v>64176352</v>
      </c>
      <c r="K142" s="101">
        <v>13422873</v>
      </c>
      <c r="L142" s="103"/>
      <c r="M142" s="103"/>
      <c r="N142" s="103"/>
      <c r="O142" s="103"/>
      <c r="P142" s="103"/>
      <c r="Q142" s="103"/>
      <c r="R142" s="103"/>
    </row>
    <row r="143" spans="1:18" s="1" customFormat="1" ht="12.75" x14ac:dyDescent="0.2">
      <c r="A143" s="25">
        <v>130</v>
      </c>
      <c r="B143" s="26" t="s">
        <v>220</v>
      </c>
      <c r="C143" s="10" t="s">
        <v>221</v>
      </c>
      <c r="D143" s="100">
        <f t="shared" si="5"/>
        <v>770450</v>
      </c>
      <c r="E143" s="101">
        <v>0</v>
      </c>
      <c r="F143" s="101">
        <v>0</v>
      </c>
      <c r="G143" s="101">
        <v>0</v>
      </c>
      <c r="H143" s="101">
        <v>770450</v>
      </c>
      <c r="I143" s="101">
        <v>0</v>
      </c>
      <c r="J143" s="101">
        <v>0</v>
      </c>
      <c r="K143" s="101">
        <v>0</v>
      </c>
      <c r="L143" s="103"/>
      <c r="M143" s="103"/>
      <c r="N143" s="103"/>
      <c r="O143" s="103"/>
      <c r="P143" s="103"/>
      <c r="Q143" s="103"/>
      <c r="R143" s="103"/>
    </row>
    <row r="144" spans="1:18" s="1" customFormat="1" ht="12.75" x14ac:dyDescent="0.2">
      <c r="A144" s="25">
        <v>131</v>
      </c>
      <c r="B144" s="26" t="s">
        <v>222</v>
      </c>
      <c r="C144" s="10" t="s">
        <v>43</v>
      </c>
      <c r="D144" s="100">
        <f t="shared" si="5"/>
        <v>13144270</v>
      </c>
      <c r="E144" s="101">
        <v>9966245</v>
      </c>
      <c r="F144" s="101">
        <v>0</v>
      </c>
      <c r="G144" s="101">
        <v>1660473</v>
      </c>
      <c r="H144" s="101">
        <v>1517552</v>
      </c>
      <c r="I144" s="101">
        <v>0</v>
      </c>
      <c r="J144" s="101">
        <v>0</v>
      </c>
      <c r="K144" s="101">
        <v>0</v>
      </c>
      <c r="L144" s="103"/>
      <c r="M144" s="103"/>
      <c r="N144" s="103"/>
      <c r="O144" s="103"/>
      <c r="P144" s="103"/>
      <c r="Q144" s="103"/>
      <c r="R144" s="103"/>
    </row>
    <row r="145" spans="1:18" s="1" customFormat="1" ht="12.75" x14ac:dyDescent="0.2">
      <c r="A145" s="25">
        <v>132</v>
      </c>
      <c r="B145" s="12" t="s">
        <v>223</v>
      </c>
      <c r="C145" s="10" t="s">
        <v>251</v>
      </c>
      <c r="D145" s="100">
        <f t="shared" si="5"/>
        <v>97111444</v>
      </c>
      <c r="E145" s="101">
        <v>43255388</v>
      </c>
      <c r="F145" s="101">
        <v>42142760</v>
      </c>
      <c r="G145" s="101">
        <v>3940200</v>
      </c>
      <c r="H145" s="101">
        <v>1867103</v>
      </c>
      <c r="I145" s="101">
        <v>0</v>
      </c>
      <c r="J145" s="101">
        <v>0</v>
      </c>
      <c r="K145" s="101">
        <v>5905993</v>
      </c>
      <c r="L145" s="103"/>
      <c r="M145" s="103"/>
      <c r="N145" s="103"/>
      <c r="O145" s="103"/>
      <c r="P145" s="103"/>
      <c r="Q145" s="103"/>
      <c r="R145" s="103"/>
    </row>
    <row r="146" spans="1:18" s="1" customFormat="1" ht="12.75" x14ac:dyDescent="0.2">
      <c r="A146" s="25">
        <v>133</v>
      </c>
      <c r="B146" s="14" t="s">
        <v>224</v>
      </c>
      <c r="C146" s="10" t="s">
        <v>225</v>
      </c>
      <c r="D146" s="100">
        <f t="shared" si="5"/>
        <v>58148535</v>
      </c>
      <c r="E146" s="101">
        <v>19995558</v>
      </c>
      <c r="F146" s="101">
        <v>8701747</v>
      </c>
      <c r="G146" s="101">
        <v>6893399</v>
      </c>
      <c r="H146" s="101">
        <v>3998613</v>
      </c>
      <c r="I146" s="101">
        <v>11703090</v>
      </c>
      <c r="J146" s="101">
        <v>0</v>
      </c>
      <c r="K146" s="101">
        <v>6856128</v>
      </c>
      <c r="L146" s="103"/>
      <c r="M146" s="103"/>
      <c r="N146" s="103"/>
      <c r="O146" s="103"/>
      <c r="P146" s="103"/>
      <c r="Q146" s="103"/>
      <c r="R146" s="103"/>
    </row>
    <row r="147" spans="1:18" ht="12.75" x14ac:dyDescent="0.2">
      <c r="A147" s="25">
        <v>134</v>
      </c>
      <c r="B147" s="26" t="s">
        <v>226</v>
      </c>
      <c r="C147" s="10" t="s">
        <v>227</v>
      </c>
      <c r="D147" s="100">
        <f t="shared" si="5"/>
        <v>23785134</v>
      </c>
      <c r="E147" s="101">
        <v>7302241</v>
      </c>
      <c r="F147" s="101">
        <v>0</v>
      </c>
      <c r="G147" s="101">
        <v>0</v>
      </c>
      <c r="H147" s="101">
        <v>0</v>
      </c>
      <c r="I147" s="101">
        <v>0</v>
      </c>
      <c r="J147" s="101">
        <v>0</v>
      </c>
      <c r="K147" s="101">
        <v>16482893</v>
      </c>
      <c r="L147" s="103"/>
      <c r="M147" s="103"/>
      <c r="N147" s="103"/>
      <c r="O147" s="103"/>
      <c r="P147" s="103"/>
      <c r="Q147" s="103"/>
      <c r="R147" s="103"/>
    </row>
    <row r="148" spans="1:18" ht="12.75" x14ac:dyDescent="0.2">
      <c r="A148" s="25">
        <v>135</v>
      </c>
      <c r="B148" s="12" t="s">
        <v>228</v>
      </c>
      <c r="C148" s="10" t="s">
        <v>229</v>
      </c>
      <c r="D148" s="100">
        <f t="shared" ref="D148:D154" si="6">SUM(E148:K148)</f>
        <v>0</v>
      </c>
      <c r="E148" s="101">
        <v>0</v>
      </c>
      <c r="F148" s="101">
        <v>0</v>
      </c>
      <c r="G148" s="101">
        <v>0</v>
      </c>
      <c r="H148" s="101">
        <v>0</v>
      </c>
      <c r="I148" s="101">
        <v>0</v>
      </c>
      <c r="J148" s="101">
        <v>0</v>
      </c>
      <c r="K148" s="101">
        <v>0</v>
      </c>
      <c r="L148" s="103"/>
      <c r="M148" s="103"/>
      <c r="N148" s="103"/>
      <c r="O148" s="103"/>
      <c r="P148" s="103"/>
      <c r="Q148" s="103"/>
      <c r="R148" s="103"/>
    </row>
    <row r="149" spans="1:18" ht="12.75" x14ac:dyDescent="0.2">
      <c r="A149" s="25">
        <v>136</v>
      </c>
      <c r="B149" s="20" t="s">
        <v>230</v>
      </c>
      <c r="C149" s="13" t="s">
        <v>231</v>
      </c>
      <c r="D149" s="100">
        <f t="shared" si="6"/>
        <v>0</v>
      </c>
      <c r="E149" s="101">
        <v>0</v>
      </c>
      <c r="F149" s="101">
        <v>0</v>
      </c>
      <c r="G149" s="101">
        <v>0</v>
      </c>
      <c r="H149" s="101">
        <v>0</v>
      </c>
      <c r="I149" s="101">
        <v>0</v>
      </c>
      <c r="J149" s="101">
        <v>0</v>
      </c>
      <c r="K149" s="101">
        <v>0</v>
      </c>
      <c r="L149" s="103"/>
      <c r="M149" s="103"/>
      <c r="N149" s="103"/>
      <c r="O149" s="103"/>
      <c r="P149" s="103"/>
      <c r="Q149" s="103"/>
      <c r="R149" s="103"/>
    </row>
    <row r="150" spans="1:18" ht="12.75" x14ac:dyDescent="0.2">
      <c r="A150" s="25">
        <v>137</v>
      </c>
      <c r="B150" s="56" t="s">
        <v>278</v>
      </c>
      <c r="C150" s="57" t="s">
        <v>279</v>
      </c>
      <c r="D150" s="100">
        <f t="shared" si="6"/>
        <v>0</v>
      </c>
      <c r="E150" s="101">
        <v>0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  <c r="L150" s="103"/>
      <c r="M150" s="103"/>
      <c r="N150" s="103"/>
      <c r="O150" s="103"/>
      <c r="P150" s="103"/>
      <c r="Q150" s="103"/>
      <c r="R150" s="103"/>
    </row>
    <row r="151" spans="1:18" ht="12.75" x14ac:dyDescent="0.2">
      <c r="A151" s="25">
        <v>138</v>
      </c>
      <c r="B151" s="58" t="s">
        <v>280</v>
      </c>
      <c r="C151" s="59" t="s">
        <v>281</v>
      </c>
      <c r="D151" s="100">
        <f t="shared" si="6"/>
        <v>0</v>
      </c>
      <c r="E151" s="101">
        <v>0</v>
      </c>
      <c r="F151" s="101">
        <v>0</v>
      </c>
      <c r="G151" s="101">
        <v>0</v>
      </c>
      <c r="H151" s="101">
        <v>0</v>
      </c>
      <c r="I151" s="101">
        <v>0</v>
      </c>
      <c r="J151" s="101">
        <v>0</v>
      </c>
      <c r="K151" s="101">
        <v>0</v>
      </c>
      <c r="L151" s="103"/>
      <c r="M151" s="103"/>
      <c r="N151" s="103"/>
      <c r="O151" s="103"/>
      <c r="P151" s="103"/>
      <c r="Q151" s="103"/>
      <c r="R151" s="103"/>
    </row>
    <row r="152" spans="1:18" ht="12.75" x14ac:dyDescent="0.2">
      <c r="A152" s="25">
        <v>139</v>
      </c>
      <c r="B152" s="60" t="s">
        <v>282</v>
      </c>
      <c r="C152" s="61" t="s">
        <v>283</v>
      </c>
      <c r="D152" s="100">
        <f t="shared" si="6"/>
        <v>0</v>
      </c>
      <c r="E152" s="101">
        <v>0</v>
      </c>
      <c r="F152" s="101">
        <v>0</v>
      </c>
      <c r="G152" s="101">
        <v>0</v>
      </c>
      <c r="H152" s="101">
        <v>0</v>
      </c>
      <c r="I152" s="101">
        <v>0</v>
      </c>
      <c r="J152" s="101">
        <v>0</v>
      </c>
      <c r="K152" s="101">
        <v>0</v>
      </c>
      <c r="L152" s="103"/>
      <c r="M152" s="103"/>
      <c r="N152" s="103"/>
      <c r="O152" s="103"/>
      <c r="P152" s="103"/>
      <c r="Q152" s="103"/>
      <c r="R152" s="103"/>
    </row>
    <row r="153" spans="1:18" ht="12.75" x14ac:dyDescent="0.2">
      <c r="A153" s="25">
        <v>140</v>
      </c>
      <c r="B153" s="25" t="s">
        <v>288</v>
      </c>
      <c r="C153" s="62" t="s">
        <v>289</v>
      </c>
      <c r="D153" s="100">
        <f t="shared" si="6"/>
        <v>0</v>
      </c>
      <c r="E153" s="101">
        <v>0</v>
      </c>
      <c r="F153" s="101">
        <v>0</v>
      </c>
      <c r="G153" s="101">
        <v>0</v>
      </c>
      <c r="H153" s="101">
        <v>0</v>
      </c>
      <c r="I153" s="101">
        <v>0</v>
      </c>
      <c r="J153" s="101">
        <v>0</v>
      </c>
      <c r="K153" s="101">
        <v>0</v>
      </c>
      <c r="L153" s="103"/>
      <c r="M153" s="103"/>
      <c r="N153" s="103"/>
      <c r="O153" s="103"/>
      <c r="P153" s="103"/>
      <c r="Q153" s="103"/>
      <c r="R153" s="103"/>
    </row>
    <row r="154" spans="1:18" ht="12.75" x14ac:dyDescent="0.2">
      <c r="A154" s="25">
        <v>141</v>
      </c>
      <c r="B154" s="119" t="s">
        <v>395</v>
      </c>
      <c r="C154" s="62" t="s">
        <v>394</v>
      </c>
      <c r="D154" s="100">
        <f t="shared" si="6"/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3"/>
      <c r="M154" s="103"/>
      <c r="N154" s="103"/>
      <c r="O154" s="103"/>
      <c r="P154" s="103"/>
      <c r="Q154" s="103"/>
      <c r="R154" s="103"/>
    </row>
    <row r="155" spans="1:18" ht="12.75" x14ac:dyDescent="0.2">
      <c r="A155" s="25">
        <v>142</v>
      </c>
      <c r="B155" s="122" t="s">
        <v>407</v>
      </c>
      <c r="C155" s="62" t="s">
        <v>406</v>
      </c>
      <c r="D155" s="121">
        <v>0</v>
      </c>
      <c r="E155" s="101">
        <v>0</v>
      </c>
      <c r="F155" s="101">
        <v>0</v>
      </c>
      <c r="G155" s="101">
        <v>0</v>
      </c>
      <c r="H155" s="101">
        <v>0</v>
      </c>
      <c r="I155" s="101">
        <v>0</v>
      </c>
      <c r="J155" s="101">
        <v>0</v>
      </c>
      <c r="K155" s="101">
        <v>0</v>
      </c>
      <c r="L155" s="103"/>
      <c r="M155" s="103"/>
      <c r="N155" s="103"/>
      <c r="O155" s="103"/>
      <c r="P155" s="103"/>
      <c r="Q155" s="103"/>
      <c r="R155" s="103"/>
    </row>
  </sheetData>
  <mergeCells count="17">
    <mergeCell ref="J5:J7"/>
    <mergeCell ref="K5:K7"/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Свод 2023 ТПОМС РБ</vt:lpstr>
      <vt:lpstr>Свод 2023 БП</vt:lpstr>
      <vt:lpstr> СМП (17-23)</vt:lpstr>
      <vt:lpstr>ДС (пр.17-23)</vt:lpstr>
      <vt:lpstr>КС</vt:lpstr>
      <vt:lpstr>АПУ профилактика 17-23</vt:lpstr>
      <vt:lpstr>АПУ неотл.пом. 17-23</vt:lpstr>
      <vt:lpstr>АПУ обращения 17-23</vt:lpstr>
      <vt:lpstr>ОДИ ПГГ Пр.17-23</vt:lpstr>
      <vt:lpstr>ОДИ МЗ РБ 17-23</vt:lpstr>
      <vt:lpstr>ФАП (17-23)</vt:lpstr>
      <vt:lpstr>Гемодиализ (пр.17-23)</vt:lpstr>
      <vt:lpstr>Мед.реаб.(АПУ,ДС,КС) 17-23</vt:lpstr>
      <vt:lpstr>Тестирование на грипп 13-23</vt:lpstr>
      <vt:lpstr>Уточнение грипп</vt:lpstr>
      <vt:lpstr>' СМП (17-23)'!Заголовки_для_печати</vt:lpstr>
      <vt:lpstr>'АПУ неотл.пом. 17-23'!Заголовки_для_печати</vt:lpstr>
      <vt:lpstr>'АПУ обращения 17-23'!Заголовки_для_печати</vt:lpstr>
      <vt:lpstr>'АПУ профилактика 17-23'!Заголовки_для_печати</vt:lpstr>
      <vt:lpstr>'Гемодиализ (пр.17-23)'!Заголовки_для_печати</vt:lpstr>
      <vt:lpstr>'ДС (пр.17-23)'!Заголовки_для_печати</vt:lpstr>
      <vt:lpstr>КС!Заголовки_для_печати</vt:lpstr>
      <vt:lpstr>'Мед.реаб.(АПУ,ДС,КС) 17-23'!Заголовки_для_печати</vt:lpstr>
      <vt:lpstr>'ОДИ МЗ РБ 17-23'!Заголовки_для_печати</vt:lpstr>
      <vt:lpstr>'ОДИ ПГГ Пр.17-23'!Заголовки_для_печати</vt:lpstr>
      <vt:lpstr>'Свод 2023 БП'!Заголовки_для_печати</vt:lpstr>
      <vt:lpstr>'Свод 2023 ТПОМС РБ'!Заголовки_для_печати</vt:lpstr>
      <vt:lpstr>'Тестирование на грипп 13-23'!Заголовки_для_печати</vt:lpstr>
      <vt:lpstr>'Уточнение грипп'!Заголовки_для_печати</vt:lpstr>
      <vt:lpstr>'ФАП (17-23)'!Заголовки_для_печати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2023-08-25T04:02:27Z</cp:lastPrinted>
  <dcterms:created xsi:type="dcterms:W3CDTF">2012-12-23T03:42:29Z</dcterms:created>
  <dcterms:modified xsi:type="dcterms:W3CDTF">2023-10-25T09:46:20Z</dcterms:modified>
</cp:coreProperties>
</file>