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SIT\Т А Р И Ф Н Ы Е\для сайта\2023\Протокол 15-23\"/>
    </mc:Choice>
  </mc:AlternateContent>
  <xr:revisionPtr revIDLastSave="0" documentId="13_ncr:1_{466AA55A-3A1B-41D5-92C2-FD1E582084C8}" xr6:coauthVersionLast="36" xr6:coauthVersionMax="36" xr10:uidLastSave="{00000000-0000-0000-0000-000000000000}"/>
  <bookViews>
    <workbookView xWindow="-30" yWindow="360" windowWidth="10365" windowHeight="10740" tabRatio="601" xr2:uid="{00000000-000D-0000-FFFF-FFFF00000000}"/>
  </bookViews>
  <sheets>
    <sheet name="Свод 2023 ТПОМС РБ" sheetId="31" r:id="rId1"/>
    <sheet name="Свод 2023 БП" sheetId="17" r:id="rId2"/>
    <sheet name="СМП" sheetId="20" r:id="rId3"/>
    <sheet name="ДС (пр.15-23)" sheetId="34" r:id="rId4"/>
    <sheet name="КС" sheetId="22" r:id="rId5"/>
    <sheet name="АПУ профилактика 15-23" sheetId="18" r:id="rId6"/>
    <sheet name="АПУ неотл.пом. 15-23" sheetId="23" r:id="rId7"/>
    <sheet name="АПУ обращения 15-23" sheetId="24" r:id="rId8"/>
    <sheet name="ОДИ ПГГ Пр.15-23" sheetId="25" r:id="rId9"/>
    <sheet name="ОДИ МЗ РБ 13-23" sheetId="26" r:id="rId10"/>
    <sheet name="ФАП (15-23)" sheetId="27" r:id="rId11"/>
    <sheet name="Гемодиализ (пр.15-23)" sheetId="28" r:id="rId12"/>
    <sheet name="Мед.реаб.(АПУ,ДС,КС) 14-23" sheetId="29" r:id="rId13"/>
    <sheet name="Тестирование на грипп 13-23" sheetId="32" r:id="rId14"/>
    <sheet name="Уточнение грипп" sheetId="33" r:id="rId15"/>
  </sheets>
  <externalReferences>
    <externalReference r:id="rId16"/>
    <externalReference r:id="rId17"/>
  </externalReferences>
  <definedNames>
    <definedName name="__xlnm.Print_Area_2" localSheetId="6">#REF!</definedName>
    <definedName name="__xlnm.Print_Area_2" localSheetId="7">#REF!</definedName>
    <definedName name="__xlnm.Print_Area_2" localSheetId="5">#REF!</definedName>
    <definedName name="__xlnm.Print_Area_2" localSheetId="11">#REF!</definedName>
    <definedName name="__xlnm.Print_Area_2" localSheetId="3">#REF!</definedName>
    <definedName name="__xlnm.Print_Area_2" localSheetId="4">#REF!</definedName>
    <definedName name="__xlnm.Print_Area_2" localSheetId="12">#REF!</definedName>
    <definedName name="__xlnm.Print_Area_2" localSheetId="9">#REF!</definedName>
    <definedName name="__xlnm.Print_Area_2" localSheetId="8">#REF!</definedName>
    <definedName name="__xlnm.Print_Area_2" localSheetId="0">#REF!</definedName>
    <definedName name="__xlnm.Print_Area_2" localSheetId="2">#REF!</definedName>
    <definedName name="__xlnm.Print_Area_2" localSheetId="13">#REF!</definedName>
    <definedName name="__xlnm.Print_Area_2" localSheetId="14">#REF!</definedName>
    <definedName name="__xlnm.Print_Area_2" localSheetId="10">#REF!</definedName>
    <definedName name="_xlnm._FilterDatabase" localSheetId="6" hidden="1">'АПУ неотл.пом. 15-23'!$A$10:$C$153</definedName>
    <definedName name="_xlnm._FilterDatabase" localSheetId="7" hidden="1">'АПУ обращения 15-23'!$A$10:$C$153</definedName>
    <definedName name="_xlnm._FilterDatabase" localSheetId="5" hidden="1">'АПУ профилактика 15-23'!$A$7:$C$7</definedName>
    <definedName name="_xlnm._FilterDatabase" localSheetId="11" hidden="1">'Гемодиализ (пр.15-23)'!$A$10:$C$153</definedName>
    <definedName name="_xlnm._FilterDatabase" localSheetId="3" hidden="1">'ДС (пр.15-23)'!$A$10:$C$153</definedName>
    <definedName name="_xlnm._FilterDatabase" localSheetId="4" hidden="1">КС!$A$10:$BT$10</definedName>
    <definedName name="_xlnm._FilterDatabase" localSheetId="12" hidden="1">'Мед.реаб.(АПУ,ДС,КС) 14-23'!$A$10:$C$153</definedName>
    <definedName name="_xlnm._FilterDatabase" localSheetId="9" hidden="1">'ОДИ МЗ РБ 13-23'!$A$10:$C$153</definedName>
    <definedName name="_xlnm._FilterDatabase" localSheetId="8" hidden="1">'ОДИ ПГГ Пр.15-23'!$A$10:$C$153</definedName>
    <definedName name="_xlnm._FilterDatabase" localSheetId="1" hidden="1">'Свод 2023 БП'!$A$10:$C$153</definedName>
    <definedName name="_xlnm._FilterDatabase" localSheetId="0" hidden="1">'Свод 2023 ТПОМС РБ'!$A$10:$BJ$153</definedName>
    <definedName name="_xlnm._FilterDatabase" localSheetId="2" hidden="1">СМП!$A$2:$G$155</definedName>
    <definedName name="_xlnm._FilterDatabase" localSheetId="13" hidden="1">'Тестирование на грипп 13-23'!$A$10:$C$153</definedName>
    <definedName name="_xlnm._FilterDatabase" localSheetId="14" hidden="1">'Уточнение грипп'!$A$8:$C$98</definedName>
    <definedName name="_xlnm._FilterDatabase" localSheetId="10" hidden="1">'ФАП (15-23)'!$A$10:$C$153</definedName>
    <definedName name="Kbcn" localSheetId="6">#REF!</definedName>
    <definedName name="Kbcn" localSheetId="7">#REF!</definedName>
    <definedName name="Kbcn" localSheetId="5">#REF!</definedName>
    <definedName name="Kbcn" localSheetId="11">#REF!</definedName>
    <definedName name="Kbcn" localSheetId="3">#REF!</definedName>
    <definedName name="Kbcn" localSheetId="4">#REF!</definedName>
    <definedName name="Kbcn" localSheetId="12">#REF!</definedName>
    <definedName name="Kbcn" localSheetId="9">#REF!</definedName>
    <definedName name="Kbcn" localSheetId="8">#REF!</definedName>
    <definedName name="Kbcn" localSheetId="0">#REF!</definedName>
    <definedName name="Kbcn" localSheetId="2">#REF!</definedName>
    <definedName name="Kbcn" localSheetId="13">#REF!</definedName>
    <definedName name="Kbcn" localSheetId="14">#REF!</definedName>
    <definedName name="Kbcn" localSheetId="10">#REF!</definedName>
    <definedName name="Neot_17" localSheetId="6">#REF!</definedName>
    <definedName name="Neot_17" localSheetId="7">#REF!</definedName>
    <definedName name="Neot_17" localSheetId="5">#REF!</definedName>
    <definedName name="Neot_17" localSheetId="11">#REF!</definedName>
    <definedName name="Neot_17" localSheetId="3">#REF!</definedName>
    <definedName name="Neot_17" localSheetId="4">#REF!</definedName>
    <definedName name="Neot_17" localSheetId="12">#REF!</definedName>
    <definedName name="Neot_17" localSheetId="9">#REF!</definedName>
    <definedName name="Neot_17" localSheetId="8">#REF!</definedName>
    <definedName name="Neot_17" localSheetId="0">#REF!</definedName>
    <definedName name="Neot_17" localSheetId="2">#REF!</definedName>
    <definedName name="Neot_17" localSheetId="13">#REF!</definedName>
    <definedName name="Neot_17" localSheetId="14">#REF!</definedName>
    <definedName name="Neot_17" localSheetId="10">#REF!</definedName>
    <definedName name="res2_range" localSheetId="6">#REF!</definedName>
    <definedName name="res2_range" localSheetId="7">#REF!</definedName>
    <definedName name="res2_range" localSheetId="5">#REF!</definedName>
    <definedName name="res2_range" localSheetId="11">#REF!</definedName>
    <definedName name="res2_range" localSheetId="3">#REF!</definedName>
    <definedName name="res2_range" localSheetId="4">#REF!</definedName>
    <definedName name="res2_range" localSheetId="12">#REF!</definedName>
    <definedName name="res2_range" localSheetId="9">#REF!</definedName>
    <definedName name="res2_range" localSheetId="8">#REF!</definedName>
    <definedName name="res2_range" localSheetId="0">#REF!</definedName>
    <definedName name="res2_range" localSheetId="2">#REF!</definedName>
    <definedName name="res2_range" localSheetId="13">#REF!</definedName>
    <definedName name="res2_range" localSheetId="14">#REF!</definedName>
    <definedName name="res2_range" localSheetId="10">#REF!</definedName>
    <definedName name="Tg_CZ" localSheetId="6">#REF!</definedName>
    <definedName name="Tg_CZ" localSheetId="7">#REF!</definedName>
    <definedName name="Tg_CZ" localSheetId="5">#REF!</definedName>
    <definedName name="Tg_CZ" localSheetId="11">#REF!</definedName>
    <definedName name="Tg_CZ" localSheetId="3">#REF!</definedName>
    <definedName name="Tg_CZ" localSheetId="4">#REF!</definedName>
    <definedName name="Tg_CZ" localSheetId="12">#REF!</definedName>
    <definedName name="Tg_CZ" localSheetId="9">#REF!</definedName>
    <definedName name="Tg_CZ" localSheetId="8">#REF!</definedName>
    <definedName name="Tg_CZ" localSheetId="0">#REF!</definedName>
    <definedName name="Tg_CZ" localSheetId="2">#REF!</definedName>
    <definedName name="Tg_CZ" localSheetId="13">#REF!</definedName>
    <definedName name="Tg_CZ" localSheetId="14">#REF!</definedName>
    <definedName name="Tg_CZ" localSheetId="10">#REF!</definedName>
    <definedName name="Tg_Disp" localSheetId="6">#REF!</definedName>
    <definedName name="Tg_Disp" localSheetId="7">#REF!</definedName>
    <definedName name="Tg_Disp" localSheetId="5">#REF!</definedName>
    <definedName name="Tg_Disp" localSheetId="11">#REF!</definedName>
    <definedName name="Tg_Disp" localSheetId="3">#REF!</definedName>
    <definedName name="Tg_Disp" localSheetId="4">#REF!</definedName>
    <definedName name="Tg_Disp" localSheetId="12">#REF!</definedName>
    <definedName name="Tg_Disp" localSheetId="9">#REF!</definedName>
    <definedName name="Tg_Disp" localSheetId="8">#REF!</definedName>
    <definedName name="Tg_Disp" localSheetId="0">#REF!</definedName>
    <definedName name="Tg_Disp" localSheetId="2">#REF!</definedName>
    <definedName name="Tg_Disp" localSheetId="13">#REF!</definedName>
    <definedName name="Tg_Disp" localSheetId="14">#REF!</definedName>
    <definedName name="Tg_Disp" localSheetId="10">#REF!</definedName>
    <definedName name="Tg_Geri" localSheetId="6">#REF!</definedName>
    <definedName name="Tg_Geri" localSheetId="7">#REF!</definedName>
    <definedName name="Tg_Geri" localSheetId="5">#REF!</definedName>
    <definedName name="Tg_Geri" localSheetId="11">#REF!</definedName>
    <definedName name="Tg_Geri" localSheetId="3">#REF!</definedName>
    <definedName name="Tg_Geri" localSheetId="4">#REF!</definedName>
    <definedName name="Tg_Geri" localSheetId="12">#REF!</definedName>
    <definedName name="Tg_Geri" localSheetId="9">#REF!</definedName>
    <definedName name="Tg_Geri" localSheetId="8">#REF!</definedName>
    <definedName name="Tg_Geri" localSheetId="0">#REF!</definedName>
    <definedName name="Tg_Geri" localSheetId="2">#REF!</definedName>
    <definedName name="Tg_Geri" localSheetId="13">#REF!</definedName>
    <definedName name="Tg_Geri" localSheetId="14">#REF!</definedName>
    <definedName name="Tg_Geri" localSheetId="10">#REF!</definedName>
    <definedName name="Tg_Kons" localSheetId="6">#REF!</definedName>
    <definedName name="Tg_Kons" localSheetId="7">#REF!</definedName>
    <definedName name="Tg_Kons" localSheetId="5">#REF!</definedName>
    <definedName name="Tg_Kons" localSheetId="11">#REF!</definedName>
    <definedName name="Tg_Kons" localSheetId="3">#REF!</definedName>
    <definedName name="Tg_Kons" localSheetId="4">#REF!</definedName>
    <definedName name="Tg_Kons" localSheetId="12">#REF!</definedName>
    <definedName name="Tg_Kons" localSheetId="9">#REF!</definedName>
    <definedName name="Tg_Kons" localSheetId="8">#REF!</definedName>
    <definedName name="Tg_Kons" localSheetId="0">#REF!</definedName>
    <definedName name="Tg_Kons" localSheetId="2">#REF!</definedName>
    <definedName name="Tg_Kons" localSheetId="13">#REF!</definedName>
    <definedName name="Tg_Kons" localSheetId="14">#REF!</definedName>
    <definedName name="Tg_Kons" localSheetId="10">#REF!</definedName>
    <definedName name="Tg_Med" localSheetId="6">#REF!</definedName>
    <definedName name="Tg_Med" localSheetId="7">#REF!</definedName>
    <definedName name="Tg_Med" localSheetId="5">#REF!</definedName>
    <definedName name="Tg_Med" localSheetId="11">#REF!</definedName>
    <definedName name="Tg_Med" localSheetId="3">#REF!</definedName>
    <definedName name="Tg_Med" localSheetId="4">#REF!</definedName>
    <definedName name="Tg_Med" localSheetId="12">#REF!</definedName>
    <definedName name="Tg_Med" localSheetId="9">#REF!</definedName>
    <definedName name="Tg_Med" localSheetId="8">#REF!</definedName>
    <definedName name="Tg_Med" localSheetId="0">#REF!</definedName>
    <definedName name="Tg_Med" localSheetId="2">#REF!</definedName>
    <definedName name="Tg_Med" localSheetId="13">#REF!</definedName>
    <definedName name="Tg_Med" localSheetId="14">#REF!</definedName>
    <definedName name="Tg_Med" localSheetId="10">#REF!</definedName>
    <definedName name="Tg_Neot" localSheetId="6">#REF!</definedName>
    <definedName name="Tg_Neot" localSheetId="7">#REF!</definedName>
    <definedName name="Tg_Neot" localSheetId="5">#REF!</definedName>
    <definedName name="Tg_Neot" localSheetId="11">#REF!</definedName>
    <definedName name="Tg_Neot" localSheetId="3">#REF!</definedName>
    <definedName name="Tg_Neot" localSheetId="4">#REF!</definedName>
    <definedName name="Tg_Neot" localSheetId="12">#REF!</definedName>
    <definedName name="Tg_Neot" localSheetId="9">#REF!</definedName>
    <definedName name="Tg_Neot" localSheetId="8">#REF!</definedName>
    <definedName name="Tg_Neot" localSheetId="0">#REF!</definedName>
    <definedName name="Tg_Neot" localSheetId="2">#REF!</definedName>
    <definedName name="Tg_Neot" localSheetId="13">#REF!</definedName>
    <definedName name="Tg_Neot" localSheetId="14">#REF!</definedName>
    <definedName name="Tg_Neot" localSheetId="10">#REF!</definedName>
    <definedName name="Tg_Nepr" localSheetId="6">#REF!</definedName>
    <definedName name="Tg_Nepr" localSheetId="7">#REF!</definedName>
    <definedName name="Tg_Nepr" localSheetId="5">#REF!</definedName>
    <definedName name="Tg_Nepr" localSheetId="11">#REF!</definedName>
    <definedName name="Tg_Nepr" localSheetId="3">#REF!</definedName>
    <definedName name="Tg_Nepr" localSheetId="4">#REF!</definedName>
    <definedName name="Tg_Nepr" localSheetId="12">#REF!</definedName>
    <definedName name="Tg_Nepr" localSheetId="9">#REF!</definedName>
    <definedName name="Tg_Nepr" localSheetId="8">#REF!</definedName>
    <definedName name="Tg_Nepr" localSheetId="0">#REF!</definedName>
    <definedName name="Tg_Nepr" localSheetId="2">#REF!</definedName>
    <definedName name="Tg_Nepr" localSheetId="13">#REF!</definedName>
    <definedName name="Tg_Nepr" localSheetId="14">#REF!</definedName>
    <definedName name="Tg_Nepr" localSheetId="10">#REF!</definedName>
    <definedName name="Tg_Obr" localSheetId="6">#REF!</definedName>
    <definedName name="Tg_Obr" localSheetId="7">#REF!</definedName>
    <definedName name="Tg_Obr" localSheetId="5">#REF!</definedName>
    <definedName name="Tg_Obr" localSheetId="11">#REF!</definedName>
    <definedName name="Tg_Obr" localSheetId="3">#REF!</definedName>
    <definedName name="Tg_Obr" localSheetId="4">#REF!</definedName>
    <definedName name="Tg_Obr" localSheetId="12">#REF!</definedName>
    <definedName name="Tg_Obr" localSheetId="9">#REF!</definedName>
    <definedName name="Tg_Obr" localSheetId="8">#REF!</definedName>
    <definedName name="Tg_Obr" localSheetId="0">#REF!</definedName>
    <definedName name="Tg_Obr" localSheetId="2">#REF!</definedName>
    <definedName name="Tg_Obr" localSheetId="13">#REF!</definedName>
    <definedName name="Tg_Obr" localSheetId="14">#REF!</definedName>
    <definedName name="Tg_Obr" localSheetId="10">#REF!</definedName>
    <definedName name="Tg_Reestr" localSheetId="6">#REF!</definedName>
    <definedName name="Tg_Reestr" localSheetId="7">#REF!</definedName>
    <definedName name="Tg_Reestr" localSheetId="5">#REF!</definedName>
    <definedName name="Tg_Reestr" localSheetId="11">#REF!</definedName>
    <definedName name="Tg_Reestr" localSheetId="3">#REF!</definedName>
    <definedName name="Tg_Reestr" localSheetId="4">#REF!</definedName>
    <definedName name="Tg_Reestr" localSheetId="12">#REF!</definedName>
    <definedName name="Tg_Reestr" localSheetId="9">#REF!</definedName>
    <definedName name="Tg_Reestr" localSheetId="8">#REF!</definedName>
    <definedName name="Tg_Reestr" localSheetId="0">#REF!</definedName>
    <definedName name="Tg_Reestr" localSheetId="2">#REF!</definedName>
    <definedName name="Tg_Reestr" localSheetId="13">#REF!</definedName>
    <definedName name="Tg_Reestr" localSheetId="14">#REF!</definedName>
    <definedName name="Tg_Reestr" localSheetId="10">#REF!</definedName>
    <definedName name="TgSMP" localSheetId="6">#REF!</definedName>
    <definedName name="TgSMP" localSheetId="7">#REF!</definedName>
    <definedName name="TgSMP" localSheetId="5">#REF!</definedName>
    <definedName name="TgSMP" localSheetId="11">#REF!</definedName>
    <definedName name="TgSMP" localSheetId="3">#REF!</definedName>
    <definedName name="TgSMP" localSheetId="4">#REF!</definedName>
    <definedName name="TgSMP" localSheetId="12">#REF!</definedName>
    <definedName name="TgSMP" localSheetId="9">#REF!</definedName>
    <definedName name="TgSMP" localSheetId="8">#REF!</definedName>
    <definedName name="TgSMP" localSheetId="0">#REF!</definedName>
    <definedName name="TgSMP" localSheetId="2">#REF!</definedName>
    <definedName name="TgSMP" localSheetId="13">#REF!</definedName>
    <definedName name="TgSMP" localSheetId="14">#REF!</definedName>
    <definedName name="TgSMP" localSheetId="10">#REF!</definedName>
    <definedName name="XLRPARAMS_ISP_FIO" hidden="1">[1]XLR_NoRangeSheet!$B$6</definedName>
    <definedName name="XLRPARAMS_MP_NAME" hidden="1">[1]XLR_NoRangeSheet!$D$6</definedName>
    <definedName name="XLRPARAMS_STR_PERIOD" hidden="1">[1]XLR_NoRangeSheet!$C$6</definedName>
    <definedName name="_xlnm.Database" localSheetId="6">#REF!</definedName>
    <definedName name="_xlnm.Database" localSheetId="7">#REF!</definedName>
    <definedName name="_xlnm.Database" localSheetId="5">#REF!</definedName>
    <definedName name="_xlnm.Database" localSheetId="11">#REF!</definedName>
    <definedName name="_xlnm.Database" localSheetId="3">#REF!</definedName>
    <definedName name="_xlnm.Database" localSheetId="4">#REF!</definedName>
    <definedName name="_xlnm.Database" localSheetId="12">#REF!</definedName>
    <definedName name="_xlnm.Database" localSheetId="9">#REF!</definedName>
    <definedName name="_xlnm.Database" localSheetId="8">#REF!</definedName>
    <definedName name="_xlnm.Database" localSheetId="0">#REF!</definedName>
    <definedName name="_xlnm.Database" localSheetId="2">#REF!</definedName>
    <definedName name="_xlnm.Database" localSheetId="13">#REF!</definedName>
    <definedName name="_xlnm.Database" localSheetId="14">#REF!</definedName>
    <definedName name="_xlnm.Database" localSheetId="10">#REF!</definedName>
    <definedName name="_xlnm.Database">#REF!</definedName>
    <definedName name="Д">[2]Данные!$B$1:$EF$178</definedName>
    <definedName name="_xlnm.Print_Titles" localSheetId="6">'АПУ неотл.пом. 15-23'!$4:$7</definedName>
    <definedName name="_xlnm.Print_Titles" localSheetId="7">'АПУ обращения 15-23'!$4:$7</definedName>
    <definedName name="_xlnm.Print_Titles" localSheetId="5">'АПУ профилактика 15-23'!$3:$7</definedName>
    <definedName name="_xlnm.Print_Titles" localSheetId="11">'Гемодиализ (пр.15-23)'!$4:$7</definedName>
    <definedName name="_xlnm.Print_Titles" localSheetId="3">'ДС (пр.15-23)'!$6:$7</definedName>
    <definedName name="_xlnm.Print_Titles" localSheetId="4">КС!$4:$7</definedName>
    <definedName name="_xlnm.Print_Titles" localSheetId="12">'Мед.реаб.(АПУ,ДС,КС) 14-23'!$4:$7</definedName>
    <definedName name="_xlnm.Print_Titles" localSheetId="9">'ОДИ МЗ РБ 13-23'!$4:$7</definedName>
    <definedName name="_xlnm.Print_Titles" localSheetId="8">'ОДИ ПГГ Пр.15-23'!$4:$7</definedName>
    <definedName name="_xlnm.Print_Titles" localSheetId="1">'Свод 2023 БП'!$4:$7</definedName>
    <definedName name="_xlnm.Print_Titles" localSheetId="0">'Свод 2023 ТПОМС РБ'!$4:$7</definedName>
    <definedName name="_xlnm.Print_Titles" localSheetId="2">СМП!$4:$7</definedName>
    <definedName name="_xlnm.Print_Titles" localSheetId="13">'Тестирование на грипп 13-23'!$4:$7</definedName>
    <definedName name="_xlnm.Print_Titles" localSheetId="14">'Уточнение грипп'!$4:$7</definedName>
    <definedName name="_xlnm.Print_Titles" localSheetId="10">'ФАП (15-23)'!$4:$7</definedName>
    <definedName name="ЗД">[2]Данные!$BY$3:$DB$3</definedName>
    <definedName name="ппорь" localSheetId="6">#REF!</definedName>
    <definedName name="ппорь" localSheetId="7">#REF!</definedName>
    <definedName name="ппорь" localSheetId="5">#REF!</definedName>
    <definedName name="ппорь" localSheetId="11">#REF!</definedName>
    <definedName name="ппорь" localSheetId="3">#REF!</definedName>
    <definedName name="ппорь" localSheetId="4">#REF!</definedName>
    <definedName name="ппорь" localSheetId="12">#REF!</definedName>
    <definedName name="ппорь" localSheetId="9">#REF!</definedName>
    <definedName name="ппорь" localSheetId="8">#REF!</definedName>
    <definedName name="ппорь" localSheetId="0">#REF!</definedName>
    <definedName name="ппорь" localSheetId="2">#REF!</definedName>
    <definedName name="ппорь" localSheetId="13">#REF!</definedName>
    <definedName name="ппорь" localSheetId="14">#REF!</definedName>
    <definedName name="ппорь" localSheetId="10">#REF!</definedName>
    <definedName name="смп" localSheetId="6">#REF!</definedName>
    <definedName name="смп" localSheetId="7">#REF!</definedName>
    <definedName name="смп" localSheetId="5">#REF!</definedName>
    <definedName name="смп" localSheetId="11">#REF!</definedName>
    <definedName name="смп" localSheetId="3">#REF!</definedName>
    <definedName name="смп" localSheetId="4">#REF!</definedName>
    <definedName name="смп" localSheetId="12">#REF!</definedName>
    <definedName name="смп" localSheetId="9">#REF!</definedName>
    <definedName name="смп" localSheetId="8">#REF!</definedName>
    <definedName name="смп" localSheetId="0">#REF!</definedName>
    <definedName name="смп" localSheetId="2">#REF!</definedName>
    <definedName name="смп" localSheetId="13">#REF!</definedName>
    <definedName name="смп" localSheetId="14">#REF!</definedName>
    <definedName name="смп" localSheetId="10">#REF!</definedName>
    <definedName name="ФЗ">[2]Данные!$DC$3:$EF$3</definedName>
    <definedName name="Шт">[2]Данные!$AU$3:$BX$3</definedName>
    <definedName name="ЭКО" localSheetId="6">#REF!</definedName>
    <definedName name="ЭКО" localSheetId="7">#REF!</definedName>
    <definedName name="ЭКО" localSheetId="5">#REF!</definedName>
    <definedName name="ЭКО" localSheetId="11">#REF!</definedName>
    <definedName name="ЭКО" localSheetId="3">#REF!</definedName>
    <definedName name="ЭКО" localSheetId="4">#REF!</definedName>
    <definedName name="ЭКО" localSheetId="12">#REF!</definedName>
    <definedName name="ЭКО" localSheetId="9">#REF!</definedName>
    <definedName name="ЭКО" localSheetId="8">#REF!</definedName>
    <definedName name="ЭКО" localSheetId="0">#REF!</definedName>
    <definedName name="ЭКО" localSheetId="2">#REF!</definedName>
    <definedName name="ЭКО" localSheetId="13">#REF!</definedName>
    <definedName name="ЭКО" localSheetId="14">#REF!</definedName>
    <definedName name="ЭКО" localSheetId="10">#REF!</definedName>
  </definedNames>
  <calcPr calcId="191029"/>
</workbook>
</file>

<file path=xl/calcChain.xml><?xml version="1.0" encoding="utf-8"?>
<calcChain xmlns="http://schemas.openxmlformats.org/spreadsheetml/2006/main">
  <c r="E8" i="32" l="1"/>
  <c r="F8" i="32"/>
  <c r="D8" i="32"/>
  <c r="E8" i="29"/>
  <c r="F8" i="29"/>
  <c r="G8" i="29"/>
  <c r="D8" i="29"/>
  <c r="D8" i="27"/>
  <c r="E8" i="26"/>
  <c r="F8" i="26"/>
  <c r="G8" i="26"/>
  <c r="H8" i="26"/>
  <c r="D8" i="26"/>
  <c r="D9" i="25"/>
  <c r="E8" i="24"/>
  <c r="F8" i="24"/>
  <c r="G8" i="24"/>
  <c r="D8" i="24"/>
  <c r="G9" i="24"/>
  <c r="D8" i="23"/>
  <c r="N10" i="18"/>
  <c r="L10" i="18"/>
  <c r="E9" i="22"/>
  <c r="E8" i="34"/>
  <c r="F8" i="34"/>
  <c r="G8" i="34"/>
  <c r="H8" i="34"/>
  <c r="I8" i="34"/>
  <c r="J8" i="34"/>
  <c r="D8" i="34"/>
  <c r="E8" i="20"/>
  <c r="F8" i="20"/>
  <c r="G8" i="20"/>
  <c r="D8" i="20"/>
  <c r="D9" i="20"/>
  <c r="F113" i="24" l="1"/>
  <c r="F102" i="24"/>
  <c r="F76" i="24"/>
  <c r="F61" i="24"/>
  <c r="F42" i="24"/>
  <c r="F32" i="24"/>
  <c r="F28" i="24"/>
  <c r="F16" i="24"/>
  <c r="D156" i="18" l="1"/>
  <c r="D155" i="18"/>
  <c r="J154" i="18"/>
  <c r="D154" i="18" s="1"/>
  <c r="J153" i="18"/>
  <c r="D153" i="18" s="1"/>
  <c r="J152" i="18"/>
  <c r="D152" i="18" s="1"/>
  <c r="J151" i="18"/>
  <c r="D151" i="18" s="1"/>
  <c r="J150" i="18"/>
  <c r="D150" i="18" s="1"/>
  <c r="J149" i="18"/>
  <c r="D149" i="18" s="1"/>
  <c r="J148" i="18"/>
  <c r="D148" i="18" s="1"/>
  <c r="J147" i="18"/>
  <c r="F147" i="18"/>
  <c r="J146" i="18"/>
  <c r="F146" i="18"/>
  <c r="J145" i="18"/>
  <c r="F145" i="18"/>
  <c r="J144" i="18"/>
  <c r="F144" i="18"/>
  <c r="J143" i="18"/>
  <c r="F143" i="18"/>
  <c r="D143" i="18" s="1"/>
  <c r="J142" i="18"/>
  <c r="F142" i="18"/>
  <c r="J141" i="18"/>
  <c r="F141" i="18"/>
  <c r="J140" i="18"/>
  <c r="D140" i="18" s="1"/>
  <c r="F140" i="18"/>
  <c r="J139" i="18"/>
  <c r="F139" i="18"/>
  <c r="J138" i="18"/>
  <c r="F138" i="18"/>
  <c r="J137" i="18"/>
  <c r="D137" i="18" s="1"/>
  <c r="J136" i="18"/>
  <c r="D136" i="18" s="1"/>
  <c r="J135" i="18"/>
  <c r="D135" i="18" s="1"/>
  <c r="J134" i="18"/>
  <c r="D134" i="18" s="1"/>
  <c r="J133" i="18"/>
  <c r="D133" i="18" s="1"/>
  <c r="J132" i="18"/>
  <c r="D132" i="18" s="1"/>
  <c r="J131" i="18"/>
  <c r="D131" i="18" s="1"/>
  <c r="J130" i="18"/>
  <c r="D130" i="18" s="1"/>
  <c r="J129" i="18"/>
  <c r="D129" i="18" s="1"/>
  <c r="J128" i="18"/>
  <c r="D128" i="18" s="1"/>
  <c r="J127" i="18"/>
  <c r="D127" i="18" s="1"/>
  <c r="J126" i="18"/>
  <c r="D126" i="18" s="1"/>
  <c r="J125" i="18"/>
  <c r="D125" i="18" s="1"/>
  <c r="J124" i="18"/>
  <c r="D124" i="18" s="1"/>
  <c r="J123" i="18"/>
  <c r="D123" i="18" s="1"/>
  <c r="J122" i="18"/>
  <c r="D122" i="18" s="1"/>
  <c r="J121" i="18"/>
  <c r="D121" i="18" s="1"/>
  <c r="J120" i="18"/>
  <c r="D120" i="18" s="1"/>
  <c r="J119" i="18"/>
  <c r="D119" i="18" s="1"/>
  <c r="J118" i="18"/>
  <c r="D118" i="18" s="1"/>
  <c r="J117" i="18"/>
  <c r="D117" i="18" s="1"/>
  <c r="J116" i="18"/>
  <c r="D116" i="18" s="1"/>
  <c r="J115" i="18"/>
  <c r="F115" i="18"/>
  <c r="J114" i="18"/>
  <c r="F114" i="18"/>
  <c r="J113" i="18"/>
  <c r="F113" i="18"/>
  <c r="J112" i="18"/>
  <c r="F112" i="18"/>
  <c r="J111" i="18"/>
  <c r="F111" i="18"/>
  <c r="J110" i="18"/>
  <c r="F110" i="18"/>
  <c r="J109" i="18"/>
  <c r="F109" i="18"/>
  <c r="J108" i="18"/>
  <c r="F108" i="18"/>
  <c r="J107" i="18"/>
  <c r="F107" i="18"/>
  <c r="J106" i="18"/>
  <c r="F106" i="18"/>
  <c r="J105" i="18"/>
  <c r="F105" i="18"/>
  <c r="J104" i="18"/>
  <c r="F104" i="18"/>
  <c r="J103" i="18"/>
  <c r="F103" i="18"/>
  <c r="J102" i="18"/>
  <c r="F102" i="18"/>
  <c r="J101" i="18"/>
  <c r="F101" i="18"/>
  <c r="J100" i="18"/>
  <c r="F100" i="18"/>
  <c r="J99" i="18"/>
  <c r="F99" i="18"/>
  <c r="J98" i="18"/>
  <c r="F98" i="18"/>
  <c r="J97" i="18"/>
  <c r="D97" i="18" s="1"/>
  <c r="F97" i="18"/>
  <c r="J96" i="18"/>
  <c r="F96" i="18"/>
  <c r="J95" i="18"/>
  <c r="F95" i="18"/>
  <c r="M94" i="18"/>
  <c r="K94" i="18"/>
  <c r="I94" i="18"/>
  <c r="H94" i="18"/>
  <c r="G94" i="18"/>
  <c r="E94" i="18"/>
  <c r="J93" i="18"/>
  <c r="D93" i="18" s="1"/>
  <c r="J92" i="18"/>
  <c r="F92" i="18"/>
  <c r="J91" i="18"/>
  <c r="F91" i="18"/>
  <c r="J90" i="18"/>
  <c r="F90" i="18"/>
  <c r="D90" i="18" s="1"/>
  <c r="J89" i="18"/>
  <c r="F89" i="18"/>
  <c r="J88" i="18"/>
  <c r="F88" i="18"/>
  <c r="J87" i="18"/>
  <c r="F87" i="18"/>
  <c r="J86" i="18"/>
  <c r="F86" i="18"/>
  <c r="D86" i="18" s="1"/>
  <c r="J85" i="18"/>
  <c r="F85" i="18"/>
  <c r="J84" i="18"/>
  <c r="F84" i="18"/>
  <c r="J83" i="18"/>
  <c r="F83" i="18"/>
  <c r="J82" i="18"/>
  <c r="F82" i="18"/>
  <c r="J81" i="18"/>
  <c r="F81" i="18"/>
  <c r="D81" i="18" s="1"/>
  <c r="J80" i="18"/>
  <c r="F80" i="18"/>
  <c r="J79" i="18"/>
  <c r="F79" i="18"/>
  <c r="J78" i="18"/>
  <c r="F78" i="18"/>
  <c r="D78" i="18" s="1"/>
  <c r="J77" i="18"/>
  <c r="F77" i="18"/>
  <c r="J76" i="18"/>
  <c r="F76" i="18"/>
  <c r="D76" i="18" s="1"/>
  <c r="J75" i="18"/>
  <c r="F75" i="18"/>
  <c r="J74" i="18"/>
  <c r="F74" i="18"/>
  <c r="D74" i="18" s="1"/>
  <c r="J73" i="18"/>
  <c r="F73" i="18"/>
  <c r="J72" i="18"/>
  <c r="F72" i="18"/>
  <c r="J71" i="18"/>
  <c r="F71" i="18"/>
  <c r="D71" i="18" s="1"/>
  <c r="J70" i="18"/>
  <c r="F70" i="18"/>
  <c r="J69" i="18"/>
  <c r="F69" i="18"/>
  <c r="J68" i="18"/>
  <c r="F68" i="18"/>
  <c r="J67" i="18"/>
  <c r="D67" i="18" s="1"/>
  <c r="J66" i="18"/>
  <c r="D66" i="18" s="1"/>
  <c r="J65" i="18"/>
  <c r="D65" i="18" s="1"/>
  <c r="J64" i="18"/>
  <c r="F64" i="18"/>
  <c r="D64" i="18" s="1"/>
  <c r="J63" i="18"/>
  <c r="F63" i="18"/>
  <c r="J62" i="18"/>
  <c r="F62" i="18"/>
  <c r="J61" i="18"/>
  <c r="F61" i="18"/>
  <c r="J60" i="18"/>
  <c r="F60" i="18"/>
  <c r="J59" i="18"/>
  <c r="F59" i="18"/>
  <c r="J58" i="18"/>
  <c r="F58" i="18"/>
  <c r="J57" i="18"/>
  <c r="F57" i="18"/>
  <c r="J56" i="18"/>
  <c r="F56" i="18"/>
  <c r="D56" i="18" s="1"/>
  <c r="J55" i="18"/>
  <c r="F55" i="18"/>
  <c r="J54" i="18"/>
  <c r="F54" i="18"/>
  <c r="J53" i="18"/>
  <c r="F53" i="18"/>
  <c r="J52" i="18"/>
  <c r="F52" i="18"/>
  <c r="J51" i="18"/>
  <c r="F51" i="18"/>
  <c r="J50" i="18"/>
  <c r="F50" i="18"/>
  <c r="J49" i="18"/>
  <c r="F49" i="18"/>
  <c r="J48" i="18"/>
  <c r="F48" i="18"/>
  <c r="J47" i="18"/>
  <c r="F47" i="18"/>
  <c r="J46" i="18"/>
  <c r="F46" i="18"/>
  <c r="J45" i="18"/>
  <c r="F45" i="18"/>
  <c r="J44" i="18"/>
  <c r="F44" i="18"/>
  <c r="J43" i="18"/>
  <c r="F43" i="18"/>
  <c r="J42" i="18"/>
  <c r="F42" i="18"/>
  <c r="J41" i="18"/>
  <c r="F41" i="18"/>
  <c r="J40" i="18"/>
  <c r="F40" i="18"/>
  <c r="J39" i="18"/>
  <c r="F39" i="18"/>
  <c r="J38" i="18"/>
  <c r="F38" i="18"/>
  <c r="J37" i="18"/>
  <c r="F37" i="18"/>
  <c r="J36" i="18"/>
  <c r="F36" i="18"/>
  <c r="D36" i="18" s="1"/>
  <c r="J35" i="18"/>
  <c r="F35" i="18"/>
  <c r="J34" i="18"/>
  <c r="F34" i="18"/>
  <c r="J33" i="18"/>
  <c r="F33" i="18"/>
  <c r="J32" i="18"/>
  <c r="F32" i="18"/>
  <c r="J31" i="18"/>
  <c r="F31" i="18"/>
  <c r="J30" i="18"/>
  <c r="F30" i="18"/>
  <c r="J29" i="18"/>
  <c r="F29" i="18"/>
  <c r="J28" i="18"/>
  <c r="F28" i="18"/>
  <c r="J27" i="18"/>
  <c r="F27" i="18"/>
  <c r="J26" i="18"/>
  <c r="F26" i="18"/>
  <c r="J25" i="18"/>
  <c r="F25" i="18"/>
  <c r="J24" i="18"/>
  <c r="F24" i="18"/>
  <c r="D24" i="18" s="1"/>
  <c r="J23" i="18"/>
  <c r="F23" i="18"/>
  <c r="J22" i="18"/>
  <c r="F22" i="18"/>
  <c r="J21" i="18"/>
  <c r="F21" i="18"/>
  <c r="J20" i="18"/>
  <c r="F20" i="18"/>
  <c r="J19" i="18"/>
  <c r="F19" i="18"/>
  <c r="J18" i="18"/>
  <c r="F18" i="18"/>
  <c r="J17" i="18"/>
  <c r="F17" i="18"/>
  <c r="J16" i="18"/>
  <c r="F16" i="18"/>
  <c r="J15" i="18"/>
  <c r="F15" i="18"/>
  <c r="J14" i="18"/>
  <c r="F14" i="18"/>
  <c r="J13" i="18"/>
  <c r="F13" i="18"/>
  <c r="J12" i="18"/>
  <c r="F12" i="18"/>
  <c r="J10" i="18"/>
  <c r="D14" i="18" l="1"/>
  <c r="D38" i="18"/>
  <c r="D42" i="18"/>
  <c r="D62" i="18"/>
  <c r="D114" i="18"/>
  <c r="D10" i="18"/>
  <c r="D107" i="18"/>
  <c r="D73" i="18"/>
  <c r="D17" i="18"/>
  <c r="D46" i="18"/>
  <c r="D99" i="18"/>
  <c r="D32" i="18"/>
  <c r="D147" i="18"/>
  <c r="D25" i="18"/>
  <c r="D29" i="18"/>
  <c r="D80" i="18"/>
  <c r="D84" i="18"/>
  <c r="D98" i="18"/>
  <c r="D106" i="18"/>
  <c r="D21" i="18"/>
  <c r="D18" i="18"/>
  <c r="D22" i="18"/>
  <c r="D41" i="18"/>
  <c r="D96" i="18"/>
  <c r="D12" i="18"/>
  <c r="D19" i="18"/>
  <c r="D27" i="18"/>
  <c r="D31" i="18"/>
  <c r="D35" i="18"/>
  <c r="D47" i="18"/>
  <c r="D51" i="18"/>
  <c r="D55" i="18"/>
  <c r="D79" i="18"/>
  <c r="D87" i="18"/>
  <c r="D89" i="18"/>
  <c r="D20" i="18"/>
  <c r="D34" i="18"/>
  <c r="D49" i="18"/>
  <c r="D53" i="18"/>
  <c r="D57" i="18"/>
  <c r="D61" i="18"/>
  <c r="D103" i="18"/>
  <c r="D54" i="18"/>
  <c r="D58" i="18"/>
  <c r="D138" i="18"/>
  <c r="D115" i="18"/>
  <c r="D82" i="18"/>
  <c r="D72" i="18"/>
  <c r="D113" i="18"/>
  <c r="D39" i="18"/>
  <c r="D50" i="18"/>
  <c r="D70" i="18"/>
  <c r="D109" i="18"/>
  <c r="D146" i="18"/>
  <c r="D15" i="18"/>
  <c r="D40" i="18"/>
  <c r="D33" i="18"/>
  <c r="D37" i="18"/>
  <c r="D44" i="18"/>
  <c r="D59" i="18"/>
  <c r="D63" i="18"/>
  <c r="D16" i="18"/>
  <c r="D30" i="18"/>
  <c r="D48" i="18"/>
  <c r="D52" i="18"/>
  <c r="D68" i="18"/>
  <c r="D95" i="18"/>
  <c r="D91" i="18"/>
  <c r="D104" i="18"/>
  <c r="D111" i="18"/>
  <c r="D144" i="18"/>
  <c r="D92" i="18"/>
  <c r="D101" i="18"/>
  <c r="D105" i="18"/>
  <c r="D112" i="18"/>
  <c r="D141" i="18"/>
  <c r="D145" i="18"/>
  <c r="D28" i="18"/>
  <c r="D45" i="18"/>
  <c r="D69" i="18"/>
  <c r="D75" i="18"/>
  <c r="D85" i="18"/>
  <c r="D88" i="18"/>
  <c r="J94" i="18"/>
  <c r="D100" i="18"/>
  <c r="D110" i="18"/>
  <c r="D142" i="18"/>
  <c r="D13" i="18"/>
  <c r="D23" i="18"/>
  <c r="D26" i="18"/>
  <c r="D43" i="18"/>
  <c r="D60" i="18"/>
  <c r="D77" i="18"/>
  <c r="D83" i="18"/>
  <c r="D102" i="18"/>
  <c r="D108" i="18"/>
  <c r="D139" i="18"/>
  <c r="F94" i="18"/>
  <c r="D94" i="18" l="1"/>
  <c r="N38" i="18" l="1"/>
  <c r="N37" i="18"/>
  <c r="D155" i="29" l="1"/>
  <c r="D154" i="29"/>
  <c r="D153" i="29"/>
  <c r="D152" i="29"/>
  <c r="D151" i="29"/>
  <c r="D150" i="29"/>
  <c r="D149" i="29"/>
  <c r="D148" i="29"/>
  <c r="D147" i="29"/>
  <c r="D146" i="29"/>
  <c r="D145" i="29"/>
  <c r="D144" i="29"/>
  <c r="D143" i="29"/>
  <c r="D142" i="29"/>
  <c r="D141" i="29"/>
  <c r="D140" i="29"/>
  <c r="D139" i="29"/>
  <c r="D138" i="29"/>
  <c r="D137" i="29"/>
  <c r="D136" i="29"/>
  <c r="D135" i="29"/>
  <c r="D134" i="29"/>
  <c r="D133" i="29"/>
  <c r="D132" i="29"/>
  <c r="D131" i="29"/>
  <c r="D130" i="29"/>
  <c r="D129" i="29"/>
  <c r="D128" i="29"/>
  <c r="D127" i="29"/>
  <c r="D126" i="29"/>
  <c r="D125" i="29"/>
  <c r="D124" i="29"/>
  <c r="D123" i="29"/>
  <c r="D122" i="29"/>
  <c r="D121" i="29"/>
  <c r="D120" i="29"/>
  <c r="D119" i="29"/>
  <c r="D118" i="29"/>
  <c r="D117" i="29"/>
  <c r="D116" i="29"/>
  <c r="D115" i="29"/>
  <c r="D114" i="29"/>
  <c r="D113" i="29"/>
  <c r="D112" i="29"/>
  <c r="D111" i="29"/>
  <c r="D110" i="29"/>
  <c r="D109" i="29"/>
  <c r="D108" i="29"/>
  <c r="D107" i="29"/>
  <c r="D106" i="29"/>
  <c r="D105" i="29"/>
  <c r="D104" i="29"/>
  <c r="D103" i="29"/>
  <c r="D102" i="29"/>
  <c r="D101" i="29"/>
  <c r="D100" i="29"/>
  <c r="D99" i="29"/>
  <c r="D98" i="29"/>
  <c r="D97" i="29"/>
  <c r="D96" i="29"/>
  <c r="D95" i="29"/>
  <c r="D94" i="29"/>
  <c r="D93" i="29"/>
  <c r="D92" i="29"/>
  <c r="D91" i="29"/>
  <c r="D90" i="29"/>
  <c r="D89" i="29"/>
  <c r="D88" i="29"/>
  <c r="D87" i="29"/>
  <c r="D86" i="29"/>
  <c r="D85" i="29"/>
  <c r="D84" i="29"/>
  <c r="D83" i="29"/>
  <c r="D82" i="29"/>
  <c r="D81" i="29"/>
  <c r="D80" i="29"/>
  <c r="D79" i="29"/>
  <c r="D78" i="29"/>
  <c r="D77" i="29"/>
  <c r="D76" i="29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G10" i="29"/>
  <c r="F10" i="29"/>
  <c r="E10" i="29"/>
  <c r="D9" i="29"/>
  <c r="D155" i="22"/>
  <c r="D154" i="22"/>
  <c r="D153" i="22"/>
  <c r="D152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D136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D120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D104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D88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D72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D56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H10" i="22"/>
  <c r="H8" i="22" s="1"/>
  <c r="G10" i="22"/>
  <c r="G8" i="22" s="1"/>
  <c r="F10" i="22"/>
  <c r="F8" i="22" s="1"/>
  <c r="E10" i="22"/>
  <c r="E8" i="22" s="1"/>
  <c r="D9" i="22"/>
  <c r="D10" i="22" l="1"/>
  <c r="D8" i="22" s="1"/>
  <c r="D10" i="29"/>
  <c r="E10" i="20" l="1"/>
  <c r="F10" i="20"/>
  <c r="G10" i="20"/>
  <c r="E10" i="34"/>
  <c r="F10" i="34"/>
  <c r="G10" i="34"/>
  <c r="H10" i="34"/>
  <c r="I10" i="34"/>
  <c r="J10" i="34"/>
  <c r="L11" i="18"/>
  <c r="L9" i="18" s="1"/>
  <c r="D10" i="23"/>
  <c r="E10" i="24"/>
  <c r="F10" i="24"/>
  <c r="G10" i="24"/>
  <c r="E10" i="25"/>
  <c r="E8" i="25" s="1"/>
  <c r="F10" i="25"/>
  <c r="F8" i="25" s="1"/>
  <c r="G10" i="25"/>
  <c r="G8" i="25" s="1"/>
  <c r="H10" i="25"/>
  <c r="H8" i="25" s="1"/>
  <c r="I10" i="25"/>
  <c r="I8" i="25" s="1"/>
  <c r="J10" i="25"/>
  <c r="J8" i="25" s="1"/>
  <c r="K10" i="25"/>
  <c r="K8" i="25" s="1"/>
  <c r="E10" i="26"/>
  <c r="F10" i="26"/>
  <c r="G10" i="26"/>
  <c r="H10" i="26"/>
  <c r="D10" i="27"/>
  <c r="E10" i="28"/>
  <c r="E8" i="28" s="1"/>
  <c r="F10" i="28"/>
  <c r="F8" i="28" s="1"/>
  <c r="G10" i="28"/>
  <c r="G8" i="28" s="1"/>
  <c r="H10" i="28"/>
  <c r="H8" i="28" s="1"/>
  <c r="I10" i="28"/>
  <c r="I8" i="28" s="1"/>
  <c r="E10" i="32"/>
  <c r="F10" i="32"/>
  <c r="G10" i="31" l="1"/>
  <c r="G8" i="31" s="1"/>
  <c r="L10" i="31"/>
  <c r="L8" i="31" s="1"/>
  <c r="M10" i="31"/>
  <c r="M8" i="31" s="1"/>
  <c r="N155" i="17" l="1"/>
  <c r="K155" i="17"/>
  <c r="I155" i="17"/>
  <c r="H155" i="17"/>
  <c r="N154" i="17"/>
  <c r="I154" i="17"/>
  <c r="H154" i="17"/>
  <c r="D155" i="32"/>
  <c r="M155" i="17" s="1"/>
  <c r="D155" i="28"/>
  <c r="I155" i="31" s="1"/>
  <c r="D155" i="26"/>
  <c r="L155" i="17" s="1"/>
  <c r="D155" i="24"/>
  <c r="G155" i="17"/>
  <c r="D155" i="17"/>
  <c r="D155" i="34"/>
  <c r="E155" i="17" s="1"/>
  <c r="E155" i="31" s="1"/>
  <c r="D155" i="20"/>
  <c r="P155" i="17" s="1"/>
  <c r="J155" i="17" l="1"/>
  <c r="F155" i="17" s="1"/>
  <c r="J155" i="31"/>
  <c r="D155" i="31"/>
  <c r="Q155" i="17"/>
  <c r="R155" i="17"/>
  <c r="F155" i="31"/>
  <c r="H155" i="31"/>
  <c r="S155" i="17" l="1"/>
  <c r="K155" i="31"/>
  <c r="N155" i="31" s="1"/>
  <c r="D91" i="34" l="1"/>
  <c r="D154" i="32" l="1"/>
  <c r="M154" i="17" s="1"/>
  <c r="D154" i="28"/>
  <c r="Q154" i="17" s="1"/>
  <c r="D154" i="26"/>
  <c r="L154" i="17" s="1"/>
  <c r="D154" i="25"/>
  <c r="K154" i="17" s="1"/>
  <c r="D154" i="24"/>
  <c r="D154" i="17"/>
  <c r="D154" i="34"/>
  <c r="E154" i="17" s="1"/>
  <c r="D154" i="20"/>
  <c r="P154" i="17" s="1"/>
  <c r="R154" i="17" l="1"/>
  <c r="G154" i="17"/>
  <c r="J154" i="17"/>
  <c r="D154" i="31"/>
  <c r="E154" i="31"/>
  <c r="F154" i="31"/>
  <c r="H154" i="31"/>
  <c r="I154" i="31"/>
  <c r="J154" i="31"/>
  <c r="F154" i="17" l="1"/>
  <c r="S154" i="17" s="1"/>
  <c r="K154" i="31"/>
  <c r="N154" i="31" l="1"/>
  <c r="L109" i="17"/>
  <c r="E94" i="17" l="1"/>
  <c r="E94" i="31" s="1"/>
  <c r="E9" i="17"/>
  <c r="E9" i="31" s="1"/>
  <c r="D153" i="34" l="1"/>
  <c r="E153" i="17" s="1"/>
  <c r="E153" i="31" s="1"/>
  <c r="D152" i="34"/>
  <c r="E152" i="17" s="1"/>
  <c r="E152" i="31" s="1"/>
  <c r="D151" i="34"/>
  <c r="E151" i="17" s="1"/>
  <c r="E151" i="31" s="1"/>
  <c r="D150" i="34"/>
  <c r="E150" i="17" s="1"/>
  <c r="E150" i="31" s="1"/>
  <c r="D149" i="34"/>
  <c r="E149" i="17" s="1"/>
  <c r="E149" i="31" s="1"/>
  <c r="D148" i="34"/>
  <c r="E148" i="17" s="1"/>
  <c r="E148" i="31" s="1"/>
  <c r="D147" i="34"/>
  <c r="E147" i="17" s="1"/>
  <c r="E147" i="31" s="1"/>
  <c r="D146" i="34"/>
  <c r="E146" i="17" s="1"/>
  <c r="E146" i="31" s="1"/>
  <c r="D145" i="34"/>
  <c r="E145" i="17" s="1"/>
  <c r="E145" i="31" s="1"/>
  <c r="D144" i="34"/>
  <c r="E144" i="17" s="1"/>
  <c r="E144" i="31" s="1"/>
  <c r="D143" i="34"/>
  <c r="E143" i="17" s="1"/>
  <c r="E143" i="31" s="1"/>
  <c r="D142" i="34"/>
  <c r="E142" i="17" s="1"/>
  <c r="E142" i="31" s="1"/>
  <c r="D141" i="34"/>
  <c r="E141" i="17" s="1"/>
  <c r="E141" i="31" s="1"/>
  <c r="D140" i="34"/>
  <c r="E140" i="17" s="1"/>
  <c r="E140" i="31" s="1"/>
  <c r="D139" i="34"/>
  <c r="E139" i="17" s="1"/>
  <c r="E139" i="31" s="1"/>
  <c r="D138" i="34"/>
  <c r="E138" i="17" s="1"/>
  <c r="E138" i="31" s="1"/>
  <c r="D137" i="34"/>
  <c r="E137" i="17" s="1"/>
  <c r="E137" i="31" s="1"/>
  <c r="D136" i="34"/>
  <c r="E136" i="17" s="1"/>
  <c r="E136" i="31" s="1"/>
  <c r="D135" i="34"/>
  <c r="E135" i="17" s="1"/>
  <c r="E135" i="31" s="1"/>
  <c r="D134" i="34"/>
  <c r="E134" i="17" s="1"/>
  <c r="E134" i="31" s="1"/>
  <c r="D133" i="34"/>
  <c r="E133" i="17" s="1"/>
  <c r="E133" i="31" s="1"/>
  <c r="D132" i="34"/>
  <c r="E132" i="17" s="1"/>
  <c r="E132" i="31" s="1"/>
  <c r="D131" i="34"/>
  <c r="E131" i="17" s="1"/>
  <c r="E131" i="31" s="1"/>
  <c r="D130" i="34"/>
  <c r="E130" i="17" s="1"/>
  <c r="E130" i="31" s="1"/>
  <c r="D129" i="34"/>
  <c r="E129" i="17" s="1"/>
  <c r="E129" i="31" s="1"/>
  <c r="D128" i="34"/>
  <c r="E128" i="17" s="1"/>
  <c r="E128" i="31" s="1"/>
  <c r="D127" i="34"/>
  <c r="E127" i="17" s="1"/>
  <c r="E127" i="31" s="1"/>
  <c r="D126" i="34"/>
  <c r="E126" i="17" s="1"/>
  <c r="E126" i="31" s="1"/>
  <c r="D125" i="34"/>
  <c r="E125" i="17" s="1"/>
  <c r="E125" i="31" s="1"/>
  <c r="D124" i="34"/>
  <c r="E124" i="17" s="1"/>
  <c r="E124" i="31" s="1"/>
  <c r="D123" i="34"/>
  <c r="E123" i="17" s="1"/>
  <c r="E123" i="31" s="1"/>
  <c r="D122" i="34"/>
  <c r="E122" i="17" s="1"/>
  <c r="E122" i="31" s="1"/>
  <c r="D121" i="34"/>
  <c r="E121" i="17" s="1"/>
  <c r="E121" i="31" s="1"/>
  <c r="D120" i="34"/>
  <c r="E120" i="17" s="1"/>
  <c r="E120" i="31" s="1"/>
  <c r="D119" i="34"/>
  <c r="E119" i="17" s="1"/>
  <c r="E119" i="31" s="1"/>
  <c r="D118" i="34"/>
  <c r="E118" i="17" s="1"/>
  <c r="E118" i="31" s="1"/>
  <c r="D117" i="34"/>
  <c r="E117" i="17" s="1"/>
  <c r="E117" i="31" s="1"/>
  <c r="D116" i="34"/>
  <c r="E116" i="17" s="1"/>
  <c r="E116" i="31" s="1"/>
  <c r="D115" i="34"/>
  <c r="E115" i="17" s="1"/>
  <c r="E115" i="31" s="1"/>
  <c r="D114" i="34"/>
  <c r="E114" i="17" s="1"/>
  <c r="E114" i="31" s="1"/>
  <c r="D113" i="34"/>
  <c r="E113" i="17" s="1"/>
  <c r="E113" i="31" s="1"/>
  <c r="D112" i="34"/>
  <c r="E112" i="17" s="1"/>
  <c r="E112" i="31" s="1"/>
  <c r="D111" i="34"/>
  <c r="E111" i="17" s="1"/>
  <c r="E111" i="31" s="1"/>
  <c r="D110" i="34"/>
  <c r="E110" i="17" s="1"/>
  <c r="E110" i="31" s="1"/>
  <c r="D109" i="34"/>
  <c r="E109" i="17" s="1"/>
  <c r="E109" i="31" s="1"/>
  <c r="D108" i="34"/>
  <c r="E108" i="17" s="1"/>
  <c r="E108" i="31" s="1"/>
  <c r="D107" i="34"/>
  <c r="E107" i="17" s="1"/>
  <c r="E107" i="31" s="1"/>
  <c r="D106" i="34"/>
  <c r="E106" i="17" s="1"/>
  <c r="E106" i="31" s="1"/>
  <c r="D105" i="34"/>
  <c r="E105" i="17" s="1"/>
  <c r="E105" i="31" s="1"/>
  <c r="D104" i="34"/>
  <c r="E104" i="17" s="1"/>
  <c r="E104" i="31" s="1"/>
  <c r="D103" i="34"/>
  <c r="E103" i="17" s="1"/>
  <c r="E103" i="31" s="1"/>
  <c r="D102" i="34"/>
  <c r="E102" i="17" s="1"/>
  <c r="E102" i="31" s="1"/>
  <c r="D101" i="34"/>
  <c r="E101" i="17" s="1"/>
  <c r="E101" i="31" s="1"/>
  <c r="D100" i="34"/>
  <c r="E100" i="17" s="1"/>
  <c r="E100" i="31" s="1"/>
  <c r="D99" i="34"/>
  <c r="E99" i="17" s="1"/>
  <c r="E99" i="31" s="1"/>
  <c r="D98" i="34"/>
  <c r="E98" i="17" s="1"/>
  <c r="E98" i="31" s="1"/>
  <c r="D97" i="34"/>
  <c r="E97" i="17" s="1"/>
  <c r="E97" i="31" s="1"/>
  <c r="D96" i="34"/>
  <c r="D95" i="34"/>
  <c r="E95" i="17" s="1"/>
  <c r="E95" i="31" s="1"/>
  <c r="D93" i="34"/>
  <c r="E93" i="17" s="1"/>
  <c r="D92" i="34"/>
  <c r="E92" i="17" s="1"/>
  <c r="E92" i="31" s="1"/>
  <c r="E91" i="17"/>
  <c r="E91" i="31" s="1"/>
  <c r="D90" i="34"/>
  <c r="E90" i="17" s="1"/>
  <c r="E90" i="31" s="1"/>
  <c r="D89" i="34"/>
  <c r="E89" i="17" s="1"/>
  <c r="E89" i="31" s="1"/>
  <c r="D88" i="34"/>
  <c r="E88" i="17" s="1"/>
  <c r="E88" i="31" s="1"/>
  <c r="D87" i="34"/>
  <c r="E87" i="17" s="1"/>
  <c r="E87" i="31" s="1"/>
  <c r="D86" i="34"/>
  <c r="E86" i="17" s="1"/>
  <c r="E86" i="31" s="1"/>
  <c r="D85" i="34"/>
  <c r="E85" i="17" s="1"/>
  <c r="E85" i="31" s="1"/>
  <c r="D84" i="34"/>
  <c r="E84" i="17" s="1"/>
  <c r="E84" i="31" s="1"/>
  <c r="D83" i="34"/>
  <c r="E83" i="17" s="1"/>
  <c r="E83" i="31" s="1"/>
  <c r="D82" i="34"/>
  <c r="E82" i="17" s="1"/>
  <c r="E82" i="31" s="1"/>
  <c r="D81" i="34"/>
  <c r="E81" i="17" s="1"/>
  <c r="E81" i="31" s="1"/>
  <c r="D80" i="34"/>
  <c r="E80" i="17" s="1"/>
  <c r="E80" i="31" s="1"/>
  <c r="D79" i="34"/>
  <c r="E79" i="17" s="1"/>
  <c r="E79" i="31" s="1"/>
  <c r="D78" i="34"/>
  <c r="E78" i="17" s="1"/>
  <c r="E78" i="31" s="1"/>
  <c r="D77" i="34"/>
  <c r="E77" i="17" s="1"/>
  <c r="E77" i="31" s="1"/>
  <c r="D76" i="34"/>
  <c r="E76" i="17" s="1"/>
  <c r="E76" i="31" s="1"/>
  <c r="D75" i="34"/>
  <c r="E75" i="17" s="1"/>
  <c r="E75" i="31" s="1"/>
  <c r="D74" i="34"/>
  <c r="E74" i="17" s="1"/>
  <c r="E74" i="31" s="1"/>
  <c r="D73" i="34"/>
  <c r="E73" i="17" s="1"/>
  <c r="E73" i="31" s="1"/>
  <c r="D72" i="34"/>
  <c r="E72" i="17" s="1"/>
  <c r="E72" i="31" s="1"/>
  <c r="D71" i="34"/>
  <c r="E71" i="17" s="1"/>
  <c r="E71" i="31" s="1"/>
  <c r="D70" i="34"/>
  <c r="E70" i="17" s="1"/>
  <c r="E70" i="31" s="1"/>
  <c r="D69" i="34"/>
  <c r="E69" i="17" s="1"/>
  <c r="E69" i="31" s="1"/>
  <c r="D68" i="34"/>
  <c r="E68" i="17" s="1"/>
  <c r="E68" i="31" s="1"/>
  <c r="D67" i="34"/>
  <c r="E67" i="17" s="1"/>
  <c r="E67" i="31" s="1"/>
  <c r="D66" i="34"/>
  <c r="E66" i="17" s="1"/>
  <c r="E66" i="31" s="1"/>
  <c r="D65" i="34"/>
  <c r="E65" i="17" s="1"/>
  <c r="E65" i="31" s="1"/>
  <c r="D64" i="34"/>
  <c r="E64" i="17" s="1"/>
  <c r="E64" i="31" s="1"/>
  <c r="D63" i="34"/>
  <c r="E63" i="17" s="1"/>
  <c r="E63" i="31" s="1"/>
  <c r="D62" i="34"/>
  <c r="E62" i="17" s="1"/>
  <c r="E62" i="31" s="1"/>
  <c r="D61" i="34"/>
  <c r="E61" i="17" s="1"/>
  <c r="E61" i="31" s="1"/>
  <c r="D60" i="34"/>
  <c r="E60" i="17" s="1"/>
  <c r="E60" i="31" s="1"/>
  <c r="D59" i="34"/>
  <c r="E59" i="17" s="1"/>
  <c r="E59" i="31" s="1"/>
  <c r="D58" i="34"/>
  <c r="E58" i="17" s="1"/>
  <c r="E58" i="31" s="1"/>
  <c r="D57" i="34"/>
  <c r="E57" i="17" s="1"/>
  <c r="E57" i="31" s="1"/>
  <c r="D56" i="34"/>
  <c r="E56" i="17" s="1"/>
  <c r="E56" i="31" s="1"/>
  <c r="D55" i="34"/>
  <c r="E55" i="17" s="1"/>
  <c r="E55" i="31" s="1"/>
  <c r="D54" i="34"/>
  <c r="E54" i="17" s="1"/>
  <c r="E54" i="31" s="1"/>
  <c r="D53" i="34"/>
  <c r="E53" i="17" s="1"/>
  <c r="E53" i="31" s="1"/>
  <c r="D52" i="34"/>
  <c r="E52" i="17" s="1"/>
  <c r="E52" i="31" s="1"/>
  <c r="D51" i="34"/>
  <c r="E51" i="17" s="1"/>
  <c r="E51" i="31" s="1"/>
  <c r="D50" i="34"/>
  <c r="E50" i="17" s="1"/>
  <c r="E50" i="31" s="1"/>
  <c r="D49" i="34"/>
  <c r="E49" i="17" s="1"/>
  <c r="E49" i="31" s="1"/>
  <c r="D48" i="34"/>
  <c r="E48" i="17" s="1"/>
  <c r="E48" i="31" s="1"/>
  <c r="D47" i="34"/>
  <c r="E47" i="17" s="1"/>
  <c r="E47" i="31" s="1"/>
  <c r="D46" i="34"/>
  <c r="E46" i="17" s="1"/>
  <c r="E46" i="31" s="1"/>
  <c r="D45" i="34"/>
  <c r="E45" i="17" s="1"/>
  <c r="E45" i="31" s="1"/>
  <c r="D44" i="34"/>
  <c r="E44" i="17" s="1"/>
  <c r="E44" i="31" s="1"/>
  <c r="D43" i="34"/>
  <c r="E43" i="17" s="1"/>
  <c r="E43" i="31" s="1"/>
  <c r="D42" i="34"/>
  <c r="E42" i="17" s="1"/>
  <c r="E42" i="31" s="1"/>
  <c r="D41" i="34"/>
  <c r="E41" i="17" s="1"/>
  <c r="E41" i="31" s="1"/>
  <c r="D40" i="34"/>
  <c r="E40" i="17" s="1"/>
  <c r="E40" i="31" s="1"/>
  <c r="D39" i="34"/>
  <c r="E39" i="17" s="1"/>
  <c r="E39" i="31" s="1"/>
  <c r="D38" i="34"/>
  <c r="E38" i="17" s="1"/>
  <c r="E38" i="31" s="1"/>
  <c r="D37" i="34"/>
  <c r="E37" i="17" s="1"/>
  <c r="E37" i="31" s="1"/>
  <c r="D36" i="34"/>
  <c r="E36" i="17" s="1"/>
  <c r="E36" i="31" s="1"/>
  <c r="D35" i="34"/>
  <c r="E35" i="17" s="1"/>
  <c r="E35" i="31" s="1"/>
  <c r="D34" i="34"/>
  <c r="E34" i="17" s="1"/>
  <c r="E34" i="31" s="1"/>
  <c r="D33" i="34"/>
  <c r="E33" i="17" s="1"/>
  <c r="E33" i="31" s="1"/>
  <c r="D32" i="34"/>
  <c r="E32" i="17" s="1"/>
  <c r="E32" i="31" s="1"/>
  <c r="D31" i="34"/>
  <c r="E31" i="17" s="1"/>
  <c r="E31" i="31" s="1"/>
  <c r="D30" i="34"/>
  <c r="E30" i="17" s="1"/>
  <c r="E30" i="31" s="1"/>
  <c r="D29" i="34"/>
  <c r="E29" i="17" s="1"/>
  <c r="E29" i="31" s="1"/>
  <c r="D28" i="34"/>
  <c r="E28" i="17" s="1"/>
  <c r="E28" i="31" s="1"/>
  <c r="D27" i="34"/>
  <c r="E27" i="17" s="1"/>
  <c r="E27" i="31" s="1"/>
  <c r="D26" i="34"/>
  <c r="E26" i="17" s="1"/>
  <c r="E26" i="31" s="1"/>
  <c r="D25" i="34"/>
  <c r="E25" i="17" s="1"/>
  <c r="E25" i="31" s="1"/>
  <c r="D24" i="34"/>
  <c r="E24" i="17" s="1"/>
  <c r="E24" i="31" s="1"/>
  <c r="D23" i="34"/>
  <c r="E23" i="17" s="1"/>
  <c r="E23" i="31" s="1"/>
  <c r="D22" i="34"/>
  <c r="E22" i="17" s="1"/>
  <c r="E22" i="31" s="1"/>
  <c r="D21" i="34"/>
  <c r="E21" i="17" s="1"/>
  <c r="E21" i="31" s="1"/>
  <c r="D20" i="34"/>
  <c r="E20" i="17" s="1"/>
  <c r="E20" i="31" s="1"/>
  <c r="D19" i="34"/>
  <c r="E19" i="17" s="1"/>
  <c r="E19" i="31" s="1"/>
  <c r="D18" i="34"/>
  <c r="E18" i="17" s="1"/>
  <c r="E18" i="31" s="1"/>
  <c r="D17" i="34"/>
  <c r="E17" i="17" s="1"/>
  <c r="E17" i="31" s="1"/>
  <c r="D16" i="34"/>
  <c r="E16" i="17" s="1"/>
  <c r="E16" i="31" s="1"/>
  <c r="D15" i="34"/>
  <c r="E15" i="17" s="1"/>
  <c r="E15" i="31" s="1"/>
  <c r="D14" i="34"/>
  <c r="E14" i="17" s="1"/>
  <c r="E14" i="31" s="1"/>
  <c r="D13" i="34"/>
  <c r="E13" i="17" s="1"/>
  <c r="E13" i="31" s="1"/>
  <c r="D12" i="34"/>
  <c r="E12" i="17" s="1"/>
  <c r="E12" i="31" s="1"/>
  <c r="D11" i="34"/>
  <c r="E93" i="31" l="1"/>
  <c r="E96" i="17"/>
  <c r="E96" i="31" s="1"/>
  <c r="D10" i="34"/>
  <c r="E11" i="17"/>
  <c r="E11" i="31" s="1"/>
  <c r="E10" i="31" s="1"/>
  <c r="E8" i="31" l="1"/>
  <c r="E10" i="17"/>
  <c r="E8" i="17" s="1"/>
  <c r="D11" i="25"/>
  <c r="N94" i="18" l="1"/>
  <c r="N11" i="18" l="1"/>
  <c r="N9" i="18" s="1"/>
  <c r="M11" i="18"/>
  <c r="M9" i="18" s="1"/>
  <c r="D10" i="33" l="1"/>
  <c r="D11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D24" i="33"/>
  <c r="D25" i="33"/>
  <c r="D26" i="33"/>
  <c r="D27" i="33"/>
  <c r="D28" i="33"/>
  <c r="D29" i="33"/>
  <c r="D30" i="33"/>
  <c r="D31" i="33"/>
  <c r="D32" i="33"/>
  <c r="D33" i="33"/>
  <c r="D34" i="33"/>
  <c r="D35" i="33"/>
  <c r="D36" i="33"/>
  <c r="D37" i="33"/>
  <c r="D38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D67" i="33"/>
  <c r="D68" i="33"/>
  <c r="D69" i="33"/>
  <c r="D70" i="33"/>
  <c r="D71" i="33"/>
  <c r="D72" i="33"/>
  <c r="D73" i="33"/>
  <c r="D74" i="33"/>
  <c r="D75" i="33"/>
  <c r="D76" i="33"/>
  <c r="D77" i="33"/>
  <c r="D78" i="33"/>
  <c r="D79" i="33"/>
  <c r="D80" i="33"/>
  <c r="D81" i="33"/>
  <c r="D82" i="33"/>
  <c r="D83" i="33"/>
  <c r="D84" i="33"/>
  <c r="D85" i="33"/>
  <c r="D86" i="33"/>
  <c r="D87" i="33"/>
  <c r="D88" i="33"/>
  <c r="D89" i="33"/>
  <c r="D90" i="33"/>
  <c r="D91" i="33"/>
  <c r="D92" i="33"/>
  <c r="D93" i="33"/>
  <c r="D94" i="33"/>
  <c r="D95" i="33"/>
  <c r="D96" i="33"/>
  <c r="D97" i="33"/>
  <c r="D98" i="33"/>
  <c r="D9" i="33"/>
  <c r="F8" i="33" l="1"/>
  <c r="E8" i="33"/>
  <c r="D8" i="33" l="1"/>
  <c r="D153" i="32" l="1"/>
  <c r="D152" i="32"/>
  <c r="D151" i="32"/>
  <c r="D150" i="32"/>
  <c r="D149" i="32"/>
  <c r="D148" i="32"/>
  <c r="D147" i="32"/>
  <c r="D146" i="32"/>
  <c r="D145" i="32"/>
  <c r="D144" i="32"/>
  <c r="D143" i="32"/>
  <c r="D142" i="32"/>
  <c r="D141" i="32"/>
  <c r="D140" i="32"/>
  <c r="D139" i="32"/>
  <c r="D138" i="32"/>
  <c r="D137" i="32"/>
  <c r="D136" i="32"/>
  <c r="D135" i="32"/>
  <c r="D134" i="32"/>
  <c r="D133" i="32"/>
  <c r="D132" i="32"/>
  <c r="D131" i="32"/>
  <c r="D130" i="32"/>
  <c r="D129" i="32"/>
  <c r="D128" i="32"/>
  <c r="D127" i="32"/>
  <c r="D126" i="32"/>
  <c r="D125" i="32"/>
  <c r="D124" i="32"/>
  <c r="D123" i="32"/>
  <c r="D122" i="32"/>
  <c r="D121" i="32"/>
  <c r="D120" i="32"/>
  <c r="D119" i="32"/>
  <c r="D118" i="32"/>
  <c r="D117" i="32"/>
  <c r="D116" i="32"/>
  <c r="D115" i="32"/>
  <c r="D114" i="32"/>
  <c r="D113" i="32"/>
  <c r="D112" i="32"/>
  <c r="D111" i="32"/>
  <c r="D110" i="32"/>
  <c r="D109" i="32"/>
  <c r="D108" i="32"/>
  <c r="D107" i="32"/>
  <c r="D106" i="32"/>
  <c r="D105" i="32"/>
  <c r="D104" i="32"/>
  <c r="D103" i="32"/>
  <c r="D102" i="32"/>
  <c r="D101" i="32"/>
  <c r="D100" i="32"/>
  <c r="D99" i="32"/>
  <c r="D98" i="32"/>
  <c r="D97" i="32"/>
  <c r="D96" i="32"/>
  <c r="D95" i="32"/>
  <c r="D94" i="32"/>
  <c r="D93" i="32"/>
  <c r="D92" i="32"/>
  <c r="D91" i="32"/>
  <c r="D90" i="32"/>
  <c r="D89" i="32"/>
  <c r="D88" i="32"/>
  <c r="D87" i="32"/>
  <c r="D86" i="32"/>
  <c r="D85" i="32"/>
  <c r="D84" i="32"/>
  <c r="D83" i="32"/>
  <c r="D82" i="32"/>
  <c r="D81" i="32"/>
  <c r="D80" i="32"/>
  <c r="D79" i="32"/>
  <c r="D78" i="32"/>
  <c r="D77" i="32"/>
  <c r="D76" i="32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9" i="32"/>
  <c r="D10" i="32" l="1"/>
  <c r="M9" i="17"/>
  <c r="M14" i="17"/>
  <c r="M18" i="17"/>
  <c r="M22" i="17"/>
  <c r="M26" i="17"/>
  <c r="M30" i="17"/>
  <c r="M34" i="17"/>
  <c r="M38" i="17"/>
  <c r="M42" i="17"/>
  <c r="M46" i="17"/>
  <c r="M50" i="17"/>
  <c r="M54" i="17"/>
  <c r="M58" i="17"/>
  <c r="M62" i="17"/>
  <c r="M66" i="17"/>
  <c r="M70" i="17"/>
  <c r="M74" i="17"/>
  <c r="M78" i="17"/>
  <c r="M82" i="17"/>
  <c r="M86" i="17"/>
  <c r="M90" i="17"/>
  <c r="M94" i="17"/>
  <c r="M98" i="17"/>
  <c r="M102" i="17"/>
  <c r="M106" i="17"/>
  <c r="M110" i="17"/>
  <c r="M114" i="17"/>
  <c r="M118" i="17"/>
  <c r="M122" i="17"/>
  <c r="M126" i="17"/>
  <c r="M130" i="17"/>
  <c r="M134" i="17"/>
  <c r="M138" i="17"/>
  <c r="M142" i="17"/>
  <c r="M146" i="17"/>
  <c r="M150" i="17"/>
  <c r="M15" i="17"/>
  <c r="M19" i="17"/>
  <c r="M23" i="17"/>
  <c r="M27" i="17"/>
  <c r="M31" i="17"/>
  <c r="M35" i="17"/>
  <c r="M39" i="17"/>
  <c r="M43" i="17"/>
  <c r="M47" i="17"/>
  <c r="M51" i="17"/>
  <c r="M55" i="17"/>
  <c r="M59" i="17"/>
  <c r="M63" i="17"/>
  <c r="M67" i="17"/>
  <c r="M71" i="17"/>
  <c r="M75" i="17"/>
  <c r="M79" i="17"/>
  <c r="M83" i="17"/>
  <c r="M87" i="17"/>
  <c r="M91" i="17"/>
  <c r="M95" i="17"/>
  <c r="M99" i="17"/>
  <c r="M103" i="17"/>
  <c r="M107" i="17"/>
  <c r="M111" i="17"/>
  <c r="M115" i="17"/>
  <c r="M119" i="17"/>
  <c r="M123" i="17"/>
  <c r="M127" i="17"/>
  <c r="M131" i="17"/>
  <c r="M135" i="17"/>
  <c r="M139" i="17"/>
  <c r="M143" i="17"/>
  <c r="M147" i="17"/>
  <c r="M151" i="17"/>
  <c r="M12" i="17"/>
  <c r="M16" i="17"/>
  <c r="M20" i="17"/>
  <c r="M24" i="17"/>
  <c r="M28" i="17"/>
  <c r="M32" i="17"/>
  <c r="M40" i="17"/>
  <c r="M44" i="17"/>
  <c r="M48" i="17"/>
  <c r="M52" i="17"/>
  <c r="M56" i="17"/>
  <c r="M60" i="17"/>
  <c r="M64" i="17"/>
  <c r="M68" i="17"/>
  <c r="M72" i="17"/>
  <c r="M76" i="17"/>
  <c r="M80" i="17"/>
  <c r="M84" i="17"/>
  <c r="M88" i="17"/>
  <c r="M92" i="17"/>
  <c r="M96" i="17"/>
  <c r="M100" i="17"/>
  <c r="M104" i="17"/>
  <c r="M108" i="17"/>
  <c r="M112" i="17"/>
  <c r="M116" i="17"/>
  <c r="M120" i="17"/>
  <c r="M124" i="17"/>
  <c r="M128" i="17"/>
  <c r="M132" i="17"/>
  <c r="M136" i="17"/>
  <c r="M140" i="17"/>
  <c r="M144" i="17"/>
  <c r="M148" i="17"/>
  <c r="M152" i="17"/>
  <c r="M13" i="17"/>
  <c r="M17" i="17"/>
  <c r="M21" i="17"/>
  <c r="M25" i="17"/>
  <c r="M29" i="17"/>
  <c r="M33" i="17"/>
  <c r="M37" i="17"/>
  <c r="M41" i="17"/>
  <c r="M45" i="17"/>
  <c r="M49" i="17"/>
  <c r="M53" i="17"/>
  <c r="M57" i="17"/>
  <c r="M61" i="17"/>
  <c r="M65" i="17"/>
  <c r="M69" i="17"/>
  <c r="M73" i="17"/>
  <c r="M77" i="17"/>
  <c r="M81" i="17"/>
  <c r="M85" i="17"/>
  <c r="M89" i="17"/>
  <c r="M93" i="17"/>
  <c r="M97" i="17"/>
  <c r="M101" i="17"/>
  <c r="M105" i="17"/>
  <c r="M109" i="17"/>
  <c r="M113" i="17"/>
  <c r="M117" i="17"/>
  <c r="M121" i="17"/>
  <c r="M125" i="17"/>
  <c r="M129" i="17"/>
  <c r="M133" i="17"/>
  <c r="M137" i="17"/>
  <c r="M141" i="17"/>
  <c r="M145" i="17"/>
  <c r="M149" i="17"/>
  <c r="M153" i="17"/>
  <c r="M11" i="17"/>
  <c r="M36" i="17"/>
  <c r="M10" i="17" l="1"/>
  <c r="M8" i="17" s="1"/>
  <c r="H9" i="31" l="1"/>
  <c r="K97" i="17" l="1"/>
  <c r="K9" i="17"/>
  <c r="D141" i="31" l="1"/>
  <c r="D9" i="31" l="1"/>
  <c r="D93" i="31"/>
  <c r="D153" i="31"/>
  <c r="D152" i="31"/>
  <c r="D151" i="31"/>
  <c r="D150" i="31"/>
  <c r="D149" i="31"/>
  <c r="D148" i="31"/>
  <c r="D147" i="31"/>
  <c r="D146" i="31"/>
  <c r="D145" i="31"/>
  <c r="D144" i="31"/>
  <c r="D143" i="31"/>
  <c r="D142" i="31"/>
  <c r="D140" i="31"/>
  <c r="D139" i="31"/>
  <c r="D138" i="31"/>
  <c r="D137" i="31"/>
  <c r="D136" i="31"/>
  <c r="D135" i="31"/>
  <c r="D134" i="31"/>
  <c r="D133" i="31"/>
  <c r="D132" i="31"/>
  <c r="D131" i="31"/>
  <c r="D130" i="31"/>
  <c r="D129" i="31"/>
  <c r="D128" i="31"/>
  <c r="D127" i="31"/>
  <c r="D126" i="31"/>
  <c r="D125" i="31"/>
  <c r="D124" i="31"/>
  <c r="D123" i="31"/>
  <c r="D122" i="31"/>
  <c r="D121" i="31"/>
  <c r="D120" i="31"/>
  <c r="D119" i="31"/>
  <c r="D118" i="31"/>
  <c r="D117" i="31"/>
  <c r="D116" i="31"/>
  <c r="D115" i="31"/>
  <c r="D114" i="31"/>
  <c r="D113" i="31"/>
  <c r="D112" i="31"/>
  <c r="D111" i="31"/>
  <c r="D110" i="31"/>
  <c r="D109" i="31"/>
  <c r="D108" i="31"/>
  <c r="D107" i="31"/>
  <c r="D106" i="31"/>
  <c r="D105" i="31"/>
  <c r="D104" i="31"/>
  <c r="D103" i="31"/>
  <c r="D102" i="31"/>
  <c r="D101" i="31"/>
  <c r="D100" i="31"/>
  <c r="D99" i="31"/>
  <c r="D98" i="31"/>
  <c r="D97" i="31"/>
  <c r="D95" i="31"/>
  <c r="D94" i="31"/>
  <c r="D92" i="31"/>
  <c r="D91" i="31"/>
  <c r="D90" i="31"/>
  <c r="D89" i="31"/>
  <c r="D88" i="31"/>
  <c r="D87" i="31"/>
  <c r="D86" i="31"/>
  <c r="D85" i="31"/>
  <c r="D84" i="31"/>
  <c r="D83" i="31"/>
  <c r="D82" i="31"/>
  <c r="D81" i="31"/>
  <c r="D80" i="31"/>
  <c r="D79" i="31"/>
  <c r="D78" i="31"/>
  <c r="D77" i="31"/>
  <c r="D76" i="31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96" i="31" l="1"/>
  <c r="D10" i="31"/>
  <c r="D8" i="31" s="1"/>
  <c r="D12" i="20" l="1"/>
  <c r="H12" i="31" s="1"/>
  <c r="D13" i="20"/>
  <c r="H13" i="31" s="1"/>
  <c r="D14" i="20"/>
  <c r="H14" i="31" s="1"/>
  <c r="D15" i="20"/>
  <c r="H15" i="31" s="1"/>
  <c r="D16" i="20"/>
  <c r="H16" i="31" s="1"/>
  <c r="D17" i="20"/>
  <c r="H17" i="31" s="1"/>
  <c r="D18" i="20"/>
  <c r="H18" i="31" s="1"/>
  <c r="D19" i="20"/>
  <c r="H19" i="31" s="1"/>
  <c r="D20" i="20"/>
  <c r="H20" i="31" s="1"/>
  <c r="D21" i="20"/>
  <c r="H21" i="31" s="1"/>
  <c r="D22" i="20"/>
  <c r="H22" i="31" s="1"/>
  <c r="D23" i="20"/>
  <c r="H23" i="31" s="1"/>
  <c r="D24" i="20"/>
  <c r="H24" i="31" s="1"/>
  <c r="D25" i="20"/>
  <c r="H25" i="31" s="1"/>
  <c r="D26" i="20"/>
  <c r="H26" i="31" s="1"/>
  <c r="D27" i="20"/>
  <c r="H27" i="31" s="1"/>
  <c r="D28" i="20"/>
  <c r="H28" i="31" s="1"/>
  <c r="D29" i="20"/>
  <c r="H29" i="31" s="1"/>
  <c r="D30" i="20"/>
  <c r="H30" i="31" s="1"/>
  <c r="D31" i="20"/>
  <c r="H31" i="31" s="1"/>
  <c r="D32" i="20"/>
  <c r="H32" i="31" s="1"/>
  <c r="D33" i="20"/>
  <c r="H33" i="31" s="1"/>
  <c r="D34" i="20"/>
  <c r="H34" i="31" s="1"/>
  <c r="D35" i="20"/>
  <c r="H35" i="31" s="1"/>
  <c r="D36" i="20"/>
  <c r="H36" i="31" s="1"/>
  <c r="D37" i="20"/>
  <c r="H37" i="31" s="1"/>
  <c r="D38" i="20"/>
  <c r="H38" i="31" s="1"/>
  <c r="D39" i="20"/>
  <c r="H39" i="31" s="1"/>
  <c r="D40" i="20"/>
  <c r="H40" i="31" s="1"/>
  <c r="D41" i="20"/>
  <c r="H41" i="31" s="1"/>
  <c r="D42" i="20"/>
  <c r="H42" i="31" s="1"/>
  <c r="D43" i="20"/>
  <c r="H43" i="31" s="1"/>
  <c r="D44" i="20"/>
  <c r="H44" i="31" s="1"/>
  <c r="D45" i="20"/>
  <c r="H45" i="31" s="1"/>
  <c r="D46" i="20"/>
  <c r="H46" i="31" s="1"/>
  <c r="D47" i="20"/>
  <c r="H47" i="31" s="1"/>
  <c r="D48" i="20"/>
  <c r="H48" i="31" s="1"/>
  <c r="D49" i="20"/>
  <c r="H49" i="31" s="1"/>
  <c r="D50" i="20"/>
  <c r="H50" i="31" s="1"/>
  <c r="D51" i="20"/>
  <c r="H51" i="31" s="1"/>
  <c r="D52" i="20"/>
  <c r="H52" i="31" s="1"/>
  <c r="D53" i="20"/>
  <c r="H53" i="31" s="1"/>
  <c r="D54" i="20"/>
  <c r="H54" i="31" s="1"/>
  <c r="D55" i="20"/>
  <c r="H55" i="31" s="1"/>
  <c r="D56" i="20"/>
  <c r="H56" i="31" s="1"/>
  <c r="D57" i="20"/>
  <c r="H57" i="31" s="1"/>
  <c r="D58" i="20"/>
  <c r="H58" i="31" s="1"/>
  <c r="D59" i="20"/>
  <c r="H59" i="31" s="1"/>
  <c r="D60" i="20"/>
  <c r="H60" i="31" s="1"/>
  <c r="D61" i="20"/>
  <c r="H61" i="31" s="1"/>
  <c r="D62" i="20"/>
  <c r="H62" i="31" s="1"/>
  <c r="D63" i="20"/>
  <c r="H63" i="31" s="1"/>
  <c r="D64" i="20"/>
  <c r="H64" i="31" s="1"/>
  <c r="D65" i="20"/>
  <c r="H65" i="31" s="1"/>
  <c r="D66" i="20"/>
  <c r="H66" i="31" s="1"/>
  <c r="D67" i="20"/>
  <c r="H67" i="31" s="1"/>
  <c r="D68" i="20"/>
  <c r="H68" i="31" s="1"/>
  <c r="D69" i="20"/>
  <c r="H69" i="31" s="1"/>
  <c r="D70" i="20"/>
  <c r="H70" i="31" s="1"/>
  <c r="D71" i="20"/>
  <c r="H71" i="31" s="1"/>
  <c r="D72" i="20"/>
  <c r="H72" i="31" s="1"/>
  <c r="D73" i="20"/>
  <c r="H73" i="31" s="1"/>
  <c r="D74" i="20"/>
  <c r="H74" i="31" s="1"/>
  <c r="D75" i="20"/>
  <c r="H75" i="31" s="1"/>
  <c r="D76" i="20"/>
  <c r="H76" i="31" s="1"/>
  <c r="D77" i="20"/>
  <c r="H77" i="31" s="1"/>
  <c r="D78" i="20"/>
  <c r="H78" i="31" s="1"/>
  <c r="D79" i="20"/>
  <c r="H79" i="31" s="1"/>
  <c r="D80" i="20"/>
  <c r="H80" i="31" s="1"/>
  <c r="D81" i="20"/>
  <c r="H81" i="31" s="1"/>
  <c r="D82" i="20"/>
  <c r="H82" i="31" s="1"/>
  <c r="D83" i="20"/>
  <c r="H83" i="31" s="1"/>
  <c r="D84" i="20"/>
  <c r="H84" i="31" s="1"/>
  <c r="D85" i="20"/>
  <c r="H85" i="31" s="1"/>
  <c r="D86" i="20"/>
  <c r="H86" i="31" s="1"/>
  <c r="D87" i="20"/>
  <c r="H87" i="31" s="1"/>
  <c r="D88" i="20"/>
  <c r="H88" i="31" s="1"/>
  <c r="D89" i="20"/>
  <c r="H89" i="31" s="1"/>
  <c r="D90" i="20"/>
  <c r="H90" i="31" s="1"/>
  <c r="D91" i="20"/>
  <c r="H91" i="31" s="1"/>
  <c r="D92" i="20"/>
  <c r="H92" i="31" s="1"/>
  <c r="D93" i="20"/>
  <c r="H93" i="31" s="1"/>
  <c r="D94" i="20"/>
  <c r="H94" i="31" s="1"/>
  <c r="D95" i="20"/>
  <c r="H95" i="31" s="1"/>
  <c r="D96" i="20"/>
  <c r="H96" i="31" s="1"/>
  <c r="D97" i="20"/>
  <c r="H97" i="31" s="1"/>
  <c r="D98" i="20"/>
  <c r="H98" i="31" s="1"/>
  <c r="D99" i="20"/>
  <c r="H99" i="31" s="1"/>
  <c r="D100" i="20"/>
  <c r="H100" i="31" s="1"/>
  <c r="D101" i="20"/>
  <c r="H101" i="31" s="1"/>
  <c r="D102" i="20"/>
  <c r="H102" i="31" s="1"/>
  <c r="D103" i="20"/>
  <c r="H103" i="31" s="1"/>
  <c r="D104" i="20"/>
  <c r="H104" i="31" s="1"/>
  <c r="D105" i="20"/>
  <c r="H105" i="31" s="1"/>
  <c r="D106" i="20"/>
  <c r="H106" i="31" s="1"/>
  <c r="D107" i="20"/>
  <c r="H107" i="31" s="1"/>
  <c r="D108" i="20"/>
  <c r="H108" i="31" s="1"/>
  <c r="D109" i="20"/>
  <c r="H109" i="31" s="1"/>
  <c r="D110" i="20"/>
  <c r="H110" i="31" s="1"/>
  <c r="D111" i="20"/>
  <c r="H111" i="31" s="1"/>
  <c r="D112" i="20"/>
  <c r="H112" i="31" s="1"/>
  <c r="D113" i="20"/>
  <c r="H113" i="31" s="1"/>
  <c r="D114" i="20"/>
  <c r="H114" i="31" s="1"/>
  <c r="D115" i="20"/>
  <c r="H115" i="31" s="1"/>
  <c r="D116" i="20"/>
  <c r="H116" i="31" s="1"/>
  <c r="D117" i="20"/>
  <c r="H117" i="31" s="1"/>
  <c r="D118" i="20"/>
  <c r="H118" i="31" s="1"/>
  <c r="D119" i="20"/>
  <c r="H119" i="31" s="1"/>
  <c r="D120" i="20"/>
  <c r="H120" i="31" s="1"/>
  <c r="D121" i="20"/>
  <c r="H121" i="31" s="1"/>
  <c r="D122" i="20"/>
  <c r="H122" i="31" s="1"/>
  <c r="D123" i="20"/>
  <c r="H123" i="31" s="1"/>
  <c r="D124" i="20"/>
  <c r="H124" i="31" s="1"/>
  <c r="D125" i="20"/>
  <c r="H125" i="31" s="1"/>
  <c r="D126" i="20"/>
  <c r="H126" i="31" s="1"/>
  <c r="D127" i="20"/>
  <c r="H127" i="31" s="1"/>
  <c r="D128" i="20"/>
  <c r="H128" i="31" s="1"/>
  <c r="D129" i="20"/>
  <c r="H129" i="31" s="1"/>
  <c r="D130" i="20"/>
  <c r="H130" i="31" s="1"/>
  <c r="D131" i="20"/>
  <c r="H131" i="31" s="1"/>
  <c r="D132" i="20"/>
  <c r="H132" i="31" s="1"/>
  <c r="D133" i="20"/>
  <c r="H133" i="31" s="1"/>
  <c r="D134" i="20"/>
  <c r="H134" i="31" s="1"/>
  <c r="D135" i="20"/>
  <c r="H135" i="31" s="1"/>
  <c r="D136" i="20"/>
  <c r="H136" i="31" s="1"/>
  <c r="D137" i="20"/>
  <c r="H137" i="31" s="1"/>
  <c r="D138" i="20"/>
  <c r="H138" i="31" s="1"/>
  <c r="D139" i="20"/>
  <c r="H139" i="31" s="1"/>
  <c r="D140" i="20"/>
  <c r="H140" i="31" s="1"/>
  <c r="D141" i="20"/>
  <c r="H141" i="31" s="1"/>
  <c r="D142" i="20"/>
  <c r="H142" i="31" s="1"/>
  <c r="D143" i="20"/>
  <c r="H143" i="31" s="1"/>
  <c r="D144" i="20"/>
  <c r="H144" i="31" s="1"/>
  <c r="D145" i="20"/>
  <c r="H145" i="31" s="1"/>
  <c r="D146" i="20"/>
  <c r="H146" i="31" s="1"/>
  <c r="D147" i="20"/>
  <c r="H147" i="31" s="1"/>
  <c r="D148" i="20"/>
  <c r="H148" i="31" s="1"/>
  <c r="D149" i="20"/>
  <c r="H149" i="31" s="1"/>
  <c r="D150" i="20"/>
  <c r="H150" i="31" s="1"/>
  <c r="D151" i="20"/>
  <c r="H151" i="31" s="1"/>
  <c r="D152" i="20"/>
  <c r="H152" i="31" s="1"/>
  <c r="D153" i="20"/>
  <c r="H153" i="31" s="1"/>
  <c r="D11" i="20"/>
  <c r="H11" i="31" l="1"/>
  <c r="H10" i="31" s="1"/>
  <c r="H8" i="31" s="1"/>
  <c r="D10" i="20"/>
  <c r="D12" i="26"/>
  <c r="L12" i="17" s="1"/>
  <c r="D13" i="26"/>
  <c r="L13" i="17" s="1"/>
  <c r="D14" i="26"/>
  <c r="L14" i="17" s="1"/>
  <c r="D15" i="26"/>
  <c r="L15" i="17" s="1"/>
  <c r="D16" i="26"/>
  <c r="L16" i="17" s="1"/>
  <c r="D17" i="26"/>
  <c r="L17" i="17" s="1"/>
  <c r="D18" i="26"/>
  <c r="L18" i="17" s="1"/>
  <c r="D19" i="26"/>
  <c r="L19" i="17" s="1"/>
  <c r="D20" i="26"/>
  <c r="L20" i="17" s="1"/>
  <c r="D21" i="26"/>
  <c r="L21" i="17" s="1"/>
  <c r="D22" i="26"/>
  <c r="L22" i="17" s="1"/>
  <c r="D23" i="26"/>
  <c r="L23" i="17" s="1"/>
  <c r="D24" i="26"/>
  <c r="L24" i="17" s="1"/>
  <c r="D25" i="26"/>
  <c r="L25" i="17" s="1"/>
  <c r="D26" i="26"/>
  <c r="L26" i="17" s="1"/>
  <c r="D27" i="26"/>
  <c r="L27" i="17" s="1"/>
  <c r="D28" i="26"/>
  <c r="L28" i="17" s="1"/>
  <c r="D29" i="26"/>
  <c r="L29" i="17" s="1"/>
  <c r="D30" i="26"/>
  <c r="L30" i="17" s="1"/>
  <c r="D31" i="26"/>
  <c r="L31" i="17" s="1"/>
  <c r="D32" i="26"/>
  <c r="L32" i="17" s="1"/>
  <c r="D33" i="26"/>
  <c r="L33" i="17" s="1"/>
  <c r="D34" i="26"/>
  <c r="L34" i="17" s="1"/>
  <c r="D35" i="26"/>
  <c r="L35" i="17" s="1"/>
  <c r="D36" i="26"/>
  <c r="L36" i="17" s="1"/>
  <c r="D37" i="26"/>
  <c r="L37" i="17" s="1"/>
  <c r="D38" i="26"/>
  <c r="L38" i="17" s="1"/>
  <c r="D39" i="26"/>
  <c r="L39" i="17" s="1"/>
  <c r="D40" i="26"/>
  <c r="L40" i="17" s="1"/>
  <c r="D41" i="26"/>
  <c r="L41" i="17" s="1"/>
  <c r="D42" i="26"/>
  <c r="L42" i="17" s="1"/>
  <c r="D43" i="26"/>
  <c r="L43" i="17" s="1"/>
  <c r="D44" i="26"/>
  <c r="L44" i="17" s="1"/>
  <c r="D45" i="26"/>
  <c r="L45" i="17" s="1"/>
  <c r="D46" i="26"/>
  <c r="L46" i="17" s="1"/>
  <c r="D47" i="26"/>
  <c r="L47" i="17" s="1"/>
  <c r="D48" i="26"/>
  <c r="L48" i="17" s="1"/>
  <c r="D49" i="26"/>
  <c r="L49" i="17" s="1"/>
  <c r="D50" i="26"/>
  <c r="L50" i="17" s="1"/>
  <c r="D51" i="26"/>
  <c r="L51" i="17" s="1"/>
  <c r="D52" i="26"/>
  <c r="L52" i="17" s="1"/>
  <c r="D53" i="26"/>
  <c r="L53" i="17" s="1"/>
  <c r="D54" i="26"/>
  <c r="L54" i="17" s="1"/>
  <c r="D55" i="26"/>
  <c r="L55" i="17" s="1"/>
  <c r="D56" i="26"/>
  <c r="L56" i="17" s="1"/>
  <c r="D57" i="26"/>
  <c r="L57" i="17" s="1"/>
  <c r="D58" i="26"/>
  <c r="L58" i="17" s="1"/>
  <c r="D59" i="26"/>
  <c r="L59" i="17" s="1"/>
  <c r="D60" i="26"/>
  <c r="L60" i="17" s="1"/>
  <c r="D61" i="26"/>
  <c r="L61" i="17" s="1"/>
  <c r="D62" i="26"/>
  <c r="L62" i="17" s="1"/>
  <c r="D63" i="26"/>
  <c r="L63" i="17" s="1"/>
  <c r="D64" i="26"/>
  <c r="L64" i="17" s="1"/>
  <c r="D65" i="26"/>
  <c r="L65" i="17" s="1"/>
  <c r="D66" i="26"/>
  <c r="L66" i="17" s="1"/>
  <c r="D67" i="26"/>
  <c r="L67" i="17" s="1"/>
  <c r="D68" i="26"/>
  <c r="L68" i="17" s="1"/>
  <c r="D69" i="26"/>
  <c r="L69" i="17" s="1"/>
  <c r="D70" i="26"/>
  <c r="L70" i="17" s="1"/>
  <c r="D71" i="26"/>
  <c r="L71" i="17" s="1"/>
  <c r="D72" i="26"/>
  <c r="L72" i="17" s="1"/>
  <c r="D73" i="26"/>
  <c r="L73" i="17" s="1"/>
  <c r="D74" i="26"/>
  <c r="L74" i="17" s="1"/>
  <c r="D75" i="26"/>
  <c r="L75" i="17" s="1"/>
  <c r="D76" i="26"/>
  <c r="L76" i="17" s="1"/>
  <c r="D77" i="26"/>
  <c r="L77" i="17" s="1"/>
  <c r="D78" i="26"/>
  <c r="L78" i="17" s="1"/>
  <c r="D79" i="26"/>
  <c r="L79" i="17" s="1"/>
  <c r="D80" i="26"/>
  <c r="L80" i="17" s="1"/>
  <c r="D81" i="26"/>
  <c r="L81" i="17" s="1"/>
  <c r="D82" i="26"/>
  <c r="L82" i="17" s="1"/>
  <c r="D83" i="26"/>
  <c r="L83" i="17" s="1"/>
  <c r="D84" i="26"/>
  <c r="L84" i="17" s="1"/>
  <c r="D85" i="26"/>
  <c r="L85" i="17" s="1"/>
  <c r="D86" i="26"/>
  <c r="L86" i="17" s="1"/>
  <c r="D87" i="26"/>
  <c r="L87" i="17" s="1"/>
  <c r="D88" i="26"/>
  <c r="L88" i="17" s="1"/>
  <c r="D89" i="26"/>
  <c r="L89" i="17" s="1"/>
  <c r="D90" i="26"/>
  <c r="L90" i="17" s="1"/>
  <c r="D91" i="26"/>
  <c r="L91" i="17" s="1"/>
  <c r="D92" i="26"/>
  <c r="L92" i="17" s="1"/>
  <c r="D93" i="26"/>
  <c r="D94" i="26"/>
  <c r="L94" i="17" s="1"/>
  <c r="D95" i="26"/>
  <c r="L95" i="17" s="1"/>
  <c r="D96" i="26"/>
  <c r="L96" i="17" s="1"/>
  <c r="D97" i="26"/>
  <c r="D98" i="26"/>
  <c r="L98" i="17" s="1"/>
  <c r="D99" i="26"/>
  <c r="L99" i="17" s="1"/>
  <c r="D100" i="26"/>
  <c r="L100" i="17" s="1"/>
  <c r="D101" i="26"/>
  <c r="L101" i="17" s="1"/>
  <c r="D102" i="26"/>
  <c r="L102" i="17" s="1"/>
  <c r="D103" i="26"/>
  <c r="L103" i="17" s="1"/>
  <c r="D104" i="26"/>
  <c r="L104" i="17" s="1"/>
  <c r="D105" i="26"/>
  <c r="L105" i="17" s="1"/>
  <c r="D106" i="26"/>
  <c r="L106" i="17" s="1"/>
  <c r="D107" i="26"/>
  <c r="L107" i="17" s="1"/>
  <c r="D108" i="26"/>
  <c r="L108" i="17" s="1"/>
  <c r="D110" i="26"/>
  <c r="L110" i="17" s="1"/>
  <c r="D111" i="26"/>
  <c r="L111" i="17" s="1"/>
  <c r="D112" i="26"/>
  <c r="L112" i="17" s="1"/>
  <c r="D113" i="26"/>
  <c r="L113" i="17" s="1"/>
  <c r="D114" i="26"/>
  <c r="L114" i="17" s="1"/>
  <c r="D115" i="26"/>
  <c r="L115" i="17" s="1"/>
  <c r="D116" i="26"/>
  <c r="L116" i="17" s="1"/>
  <c r="D117" i="26"/>
  <c r="L117" i="17" s="1"/>
  <c r="D118" i="26"/>
  <c r="L118" i="17" s="1"/>
  <c r="D119" i="26"/>
  <c r="L119" i="17" s="1"/>
  <c r="D120" i="26"/>
  <c r="L120" i="17" s="1"/>
  <c r="D121" i="26"/>
  <c r="L121" i="17" s="1"/>
  <c r="D122" i="26"/>
  <c r="L122" i="17" s="1"/>
  <c r="D123" i="26"/>
  <c r="L123" i="17" s="1"/>
  <c r="D124" i="26"/>
  <c r="L124" i="17" s="1"/>
  <c r="D125" i="26"/>
  <c r="L125" i="17" s="1"/>
  <c r="D126" i="26"/>
  <c r="L126" i="17" s="1"/>
  <c r="D127" i="26"/>
  <c r="L127" i="17" s="1"/>
  <c r="D128" i="26"/>
  <c r="L128" i="17" s="1"/>
  <c r="D129" i="26"/>
  <c r="L129" i="17" s="1"/>
  <c r="D130" i="26"/>
  <c r="L130" i="17" s="1"/>
  <c r="D131" i="26"/>
  <c r="L131" i="17" s="1"/>
  <c r="D132" i="26"/>
  <c r="L132" i="17" s="1"/>
  <c r="D133" i="26"/>
  <c r="L133" i="17" s="1"/>
  <c r="D134" i="26"/>
  <c r="L134" i="17" s="1"/>
  <c r="D135" i="26"/>
  <c r="L135" i="17" s="1"/>
  <c r="D136" i="26"/>
  <c r="L136" i="17" s="1"/>
  <c r="D137" i="26"/>
  <c r="D138" i="26"/>
  <c r="L138" i="17" s="1"/>
  <c r="D139" i="26"/>
  <c r="L139" i="17" s="1"/>
  <c r="D140" i="26"/>
  <c r="L140" i="17" s="1"/>
  <c r="D141" i="26"/>
  <c r="L141" i="17" s="1"/>
  <c r="D142" i="26"/>
  <c r="L142" i="17" s="1"/>
  <c r="D143" i="26"/>
  <c r="L143" i="17" s="1"/>
  <c r="D144" i="26"/>
  <c r="L144" i="17" s="1"/>
  <c r="D145" i="26"/>
  <c r="L145" i="17" s="1"/>
  <c r="D146" i="26"/>
  <c r="L146" i="17" s="1"/>
  <c r="D147" i="26"/>
  <c r="L147" i="17" s="1"/>
  <c r="D148" i="26"/>
  <c r="L148" i="17" s="1"/>
  <c r="D149" i="26"/>
  <c r="L149" i="17" s="1"/>
  <c r="D150" i="26"/>
  <c r="L150" i="17" s="1"/>
  <c r="D151" i="26"/>
  <c r="L151" i="17" s="1"/>
  <c r="D152" i="26"/>
  <c r="L152" i="17" s="1"/>
  <c r="D153" i="26"/>
  <c r="L153" i="17" s="1"/>
  <c r="D11" i="26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D26" i="25"/>
  <c r="D27" i="25"/>
  <c r="D28" i="25"/>
  <c r="D29" i="25"/>
  <c r="D30" i="25"/>
  <c r="D31" i="25"/>
  <c r="D32" i="25"/>
  <c r="D33" i="25"/>
  <c r="D34" i="25"/>
  <c r="D35" i="25"/>
  <c r="D36" i="25"/>
  <c r="D37" i="25"/>
  <c r="D38" i="25"/>
  <c r="D39" i="25"/>
  <c r="D40" i="25"/>
  <c r="D41" i="25"/>
  <c r="D42" i="25"/>
  <c r="D43" i="25"/>
  <c r="D44" i="25"/>
  <c r="D45" i="25"/>
  <c r="D46" i="25"/>
  <c r="D47" i="25"/>
  <c r="D48" i="25"/>
  <c r="D49" i="25"/>
  <c r="D50" i="25"/>
  <c r="D51" i="25"/>
  <c r="D52" i="25"/>
  <c r="D53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D82" i="25"/>
  <c r="D83" i="25"/>
  <c r="D84" i="25"/>
  <c r="D85" i="25"/>
  <c r="D86" i="25"/>
  <c r="D87" i="25"/>
  <c r="D88" i="25"/>
  <c r="D89" i="25"/>
  <c r="D90" i="25"/>
  <c r="D91" i="25"/>
  <c r="D92" i="25"/>
  <c r="D93" i="25"/>
  <c r="D94" i="25"/>
  <c r="D95" i="25"/>
  <c r="D96" i="25"/>
  <c r="D98" i="25"/>
  <c r="D99" i="25"/>
  <c r="D100" i="25"/>
  <c r="D101" i="25"/>
  <c r="D102" i="25"/>
  <c r="D103" i="25"/>
  <c r="D104" i="25"/>
  <c r="D105" i="25"/>
  <c r="D106" i="25"/>
  <c r="D107" i="25"/>
  <c r="D108" i="25"/>
  <c r="D109" i="25"/>
  <c r="D110" i="25"/>
  <c r="D111" i="25"/>
  <c r="D112" i="25"/>
  <c r="D113" i="25"/>
  <c r="D114" i="25"/>
  <c r="D115" i="25"/>
  <c r="D116" i="25"/>
  <c r="D117" i="25"/>
  <c r="D118" i="25"/>
  <c r="D119" i="25"/>
  <c r="D120" i="25"/>
  <c r="D121" i="25"/>
  <c r="D122" i="25"/>
  <c r="D123" i="25"/>
  <c r="D124" i="25"/>
  <c r="D125" i="25"/>
  <c r="D126" i="25"/>
  <c r="D127" i="25"/>
  <c r="D128" i="25"/>
  <c r="D129" i="25"/>
  <c r="D130" i="25"/>
  <c r="D131" i="25"/>
  <c r="D132" i="25"/>
  <c r="D133" i="25"/>
  <c r="D134" i="25"/>
  <c r="D135" i="25"/>
  <c r="D136" i="25"/>
  <c r="D137" i="25"/>
  <c r="K137" i="17" s="1"/>
  <c r="D138" i="25"/>
  <c r="D139" i="25"/>
  <c r="D140" i="25"/>
  <c r="D141" i="25"/>
  <c r="D142" i="25"/>
  <c r="D143" i="25"/>
  <c r="D144" i="25"/>
  <c r="D145" i="25"/>
  <c r="D146" i="25"/>
  <c r="D147" i="25"/>
  <c r="D148" i="25"/>
  <c r="D149" i="25"/>
  <c r="D150" i="25"/>
  <c r="D151" i="25"/>
  <c r="D152" i="25"/>
  <c r="D153" i="25"/>
  <c r="K11" i="17"/>
  <c r="D10" i="25" l="1"/>
  <c r="D8" i="25" s="1"/>
  <c r="L93" i="17"/>
  <c r="D10" i="26"/>
  <c r="L97" i="17"/>
  <c r="L137" i="17"/>
  <c r="L11" i="17"/>
  <c r="K140" i="17"/>
  <c r="K100" i="17"/>
  <c r="K67" i="17"/>
  <c r="K35" i="17"/>
  <c r="K139" i="17"/>
  <c r="K123" i="17"/>
  <c r="K99" i="17"/>
  <c r="K82" i="17"/>
  <c r="K58" i="17"/>
  <c r="K42" i="17"/>
  <c r="K26" i="17"/>
  <c r="K18" i="17"/>
  <c r="K146" i="17"/>
  <c r="K138" i="17"/>
  <c r="K130" i="17"/>
  <c r="K122" i="17"/>
  <c r="K114" i="17"/>
  <c r="K106" i="17"/>
  <c r="K98" i="17"/>
  <c r="K89" i="17"/>
  <c r="K81" i="17"/>
  <c r="K73" i="17"/>
  <c r="K65" i="17"/>
  <c r="K57" i="17"/>
  <c r="K49" i="17"/>
  <c r="K41" i="17"/>
  <c r="K33" i="17"/>
  <c r="K25" i="17"/>
  <c r="K117" i="17"/>
  <c r="K92" i="17"/>
  <c r="K60" i="17"/>
  <c r="K36" i="17"/>
  <c r="K12" i="17"/>
  <c r="K116" i="17"/>
  <c r="K83" i="17"/>
  <c r="K59" i="17"/>
  <c r="K43" i="17"/>
  <c r="K27" i="17"/>
  <c r="K19" i="17"/>
  <c r="K147" i="17"/>
  <c r="K131" i="17"/>
  <c r="K107" i="17"/>
  <c r="K90" i="17"/>
  <c r="K74" i="17"/>
  <c r="K50" i="17"/>
  <c r="K34" i="17"/>
  <c r="K145" i="17"/>
  <c r="K129" i="17"/>
  <c r="K113" i="17"/>
  <c r="K96" i="17"/>
  <c r="K88" i="17"/>
  <c r="K80" i="17"/>
  <c r="K72" i="17"/>
  <c r="K64" i="17"/>
  <c r="K56" i="17"/>
  <c r="K48" i="17"/>
  <c r="K40" i="17"/>
  <c r="K32" i="17"/>
  <c r="K24" i="17"/>
  <c r="K125" i="17"/>
  <c r="K109" i="17"/>
  <c r="K84" i="17"/>
  <c r="K44" i="17"/>
  <c r="K20" i="17"/>
  <c r="K124" i="17"/>
  <c r="K75" i="17"/>
  <c r="K115" i="17"/>
  <c r="K66" i="17"/>
  <c r="K153" i="17"/>
  <c r="K121" i="17"/>
  <c r="K105" i="17"/>
  <c r="K152" i="17"/>
  <c r="K144" i="17"/>
  <c r="K136" i="17"/>
  <c r="K128" i="17"/>
  <c r="K120" i="17"/>
  <c r="K112" i="17"/>
  <c r="K104" i="17"/>
  <c r="K95" i="17"/>
  <c r="K87" i="17"/>
  <c r="K79" i="17"/>
  <c r="K71" i="17"/>
  <c r="K63" i="17"/>
  <c r="K55" i="17"/>
  <c r="K47" i="17"/>
  <c r="K39" i="17"/>
  <c r="K31" i="17"/>
  <c r="K23" i="17"/>
  <c r="K15" i="17"/>
  <c r="K149" i="17"/>
  <c r="K76" i="17"/>
  <c r="K141" i="17"/>
  <c r="K101" i="17"/>
  <c r="K68" i="17"/>
  <c r="K28" i="17"/>
  <c r="K148" i="17"/>
  <c r="K132" i="17"/>
  <c r="K108" i="17"/>
  <c r="K91" i="17"/>
  <c r="K51" i="17"/>
  <c r="K151" i="17"/>
  <c r="K143" i="17"/>
  <c r="K135" i="17"/>
  <c r="K127" i="17"/>
  <c r="K119" i="17"/>
  <c r="K111" i="17"/>
  <c r="K103" i="17"/>
  <c r="K94" i="17"/>
  <c r="K86" i="17"/>
  <c r="K78" i="17"/>
  <c r="K70" i="17"/>
  <c r="K62" i="17"/>
  <c r="K54" i="17"/>
  <c r="K46" i="17"/>
  <c r="K38" i="17"/>
  <c r="K30" i="17"/>
  <c r="K22" i="17"/>
  <c r="K14" i="17"/>
  <c r="K150" i="17"/>
  <c r="K142" i="17"/>
  <c r="K134" i="17"/>
  <c r="K126" i="17"/>
  <c r="K118" i="17"/>
  <c r="K110" i="17"/>
  <c r="K102" i="17"/>
  <c r="K93" i="17"/>
  <c r="K85" i="17"/>
  <c r="K77" i="17"/>
  <c r="K69" i="17"/>
  <c r="K61" i="17"/>
  <c r="K53" i="17"/>
  <c r="K45" i="17"/>
  <c r="K37" i="17"/>
  <c r="K29" i="17"/>
  <c r="K21" i="17"/>
  <c r="K13" i="17"/>
  <c r="K133" i="17"/>
  <c r="K52" i="17"/>
  <c r="K16" i="17"/>
  <c r="K17" i="17"/>
  <c r="D153" i="24"/>
  <c r="D152" i="24"/>
  <c r="D151" i="24"/>
  <c r="D150" i="24"/>
  <c r="D149" i="24"/>
  <c r="D148" i="24"/>
  <c r="D147" i="24"/>
  <c r="D146" i="24"/>
  <c r="D145" i="24"/>
  <c r="D144" i="24"/>
  <c r="D143" i="24"/>
  <c r="D142" i="24"/>
  <c r="D141" i="24"/>
  <c r="D140" i="24"/>
  <c r="D139" i="24"/>
  <c r="D138" i="24"/>
  <c r="D137" i="24"/>
  <c r="D136" i="24"/>
  <c r="D135" i="24"/>
  <c r="D134" i="24"/>
  <c r="D133" i="24"/>
  <c r="D132" i="24"/>
  <c r="D131" i="24"/>
  <c r="D130" i="24"/>
  <c r="D129" i="24"/>
  <c r="D128" i="24"/>
  <c r="D127" i="24"/>
  <c r="D126" i="24"/>
  <c r="D125" i="24"/>
  <c r="D124" i="24"/>
  <c r="D123" i="24"/>
  <c r="D122" i="24"/>
  <c r="D121" i="24"/>
  <c r="D120" i="24"/>
  <c r="D119" i="24"/>
  <c r="D118" i="24"/>
  <c r="D117" i="24"/>
  <c r="D116" i="24"/>
  <c r="D115" i="24"/>
  <c r="D114" i="24"/>
  <c r="D113" i="24"/>
  <c r="D112" i="24"/>
  <c r="D111" i="24"/>
  <c r="D110" i="24"/>
  <c r="D109" i="24"/>
  <c r="D108" i="24"/>
  <c r="D107" i="24"/>
  <c r="D106" i="24"/>
  <c r="D105" i="24"/>
  <c r="D104" i="24"/>
  <c r="D103" i="24"/>
  <c r="D102" i="24"/>
  <c r="D101" i="24"/>
  <c r="D100" i="24"/>
  <c r="D99" i="24"/>
  <c r="D98" i="24"/>
  <c r="D97" i="24"/>
  <c r="D96" i="24"/>
  <c r="D95" i="24"/>
  <c r="D94" i="24"/>
  <c r="D93" i="24"/>
  <c r="D92" i="24"/>
  <c r="D91" i="24"/>
  <c r="D90" i="24"/>
  <c r="D89" i="24"/>
  <c r="D88" i="24"/>
  <c r="D87" i="24"/>
  <c r="D86" i="24"/>
  <c r="D85" i="24"/>
  <c r="D84" i="24"/>
  <c r="D83" i="24"/>
  <c r="D82" i="24"/>
  <c r="D81" i="24"/>
  <c r="D80" i="24"/>
  <c r="D79" i="24"/>
  <c r="D78" i="24"/>
  <c r="D77" i="24"/>
  <c r="D76" i="24"/>
  <c r="D75" i="24"/>
  <c r="D74" i="24"/>
  <c r="D73" i="24"/>
  <c r="D72" i="24"/>
  <c r="D71" i="24"/>
  <c r="D70" i="24"/>
  <c r="D69" i="24"/>
  <c r="D68" i="24"/>
  <c r="D67" i="24"/>
  <c r="D66" i="24"/>
  <c r="D65" i="24"/>
  <c r="D64" i="24"/>
  <c r="D63" i="24"/>
  <c r="D62" i="24"/>
  <c r="D61" i="24"/>
  <c r="D60" i="24"/>
  <c r="D59" i="24"/>
  <c r="D58" i="24"/>
  <c r="D57" i="24"/>
  <c r="D56" i="24"/>
  <c r="D55" i="24"/>
  <c r="D54" i="24"/>
  <c r="D53" i="24"/>
  <c r="D52" i="24"/>
  <c r="D51" i="24"/>
  <c r="D50" i="24"/>
  <c r="D49" i="24"/>
  <c r="D48" i="24"/>
  <c r="D47" i="24"/>
  <c r="D46" i="24"/>
  <c r="D45" i="24"/>
  <c r="D44" i="24"/>
  <c r="D43" i="24"/>
  <c r="D42" i="24"/>
  <c r="D41" i="24"/>
  <c r="D40" i="24"/>
  <c r="D39" i="24"/>
  <c r="D38" i="24"/>
  <c r="D37" i="24"/>
  <c r="D36" i="24"/>
  <c r="D35" i="24"/>
  <c r="D34" i="24"/>
  <c r="D33" i="24"/>
  <c r="D32" i="24"/>
  <c r="D31" i="24"/>
  <c r="D30" i="24"/>
  <c r="D29" i="24"/>
  <c r="D28" i="24"/>
  <c r="D27" i="24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9" i="24"/>
  <c r="K10" i="17" l="1"/>
  <c r="K8" i="17" s="1"/>
  <c r="L10" i="17"/>
  <c r="D10" i="24"/>
  <c r="P153" i="17"/>
  <c r="P152" i="17"/>
  <c r="P151" i="17"/>
  <c r="P150" i="17"/>
  <c r="P149" i="17"/>
  <c r="P148" i="17"/>
  <c r="P147" i="17"/>
  <c r="P146" i="17"/>
  <c r="P145" i="17"/>
  <c r="P144" i="17"/>
  <c r="P143" i="17"/>
  <c r="P142" i="17"/>
  <c r="P141" i="17"/>
  <c r="P140" i="17"/>
  <c r="P139" i="17"/>
  <c r="P138" i="17"/>
  <c r="P137" i="17"/>
  <c r="P136" i="17"/>
  <c r="P135" i="17"/>
  <c r="P134" i="17"/>
  <c r="P133" i="17"/>
  <c r="P132" i="17"/>
  <c r="P131" i="17"/>
  <c r="P130" i="17"/>
  <c r="P129" i="17"/>
  <c r="P128" i="17"/>
  <c r="P127" i="17"/>
  <c r="P126" i="17"/>
  <c r="P125" i="17"/>
  <c r="P124" i="17"/>
  <c r="P123" i="17"/>
  <c r="P122" i="17"/>
  <c r="P121" i="17"/>
  <c r="P120" i="17"/>
  <c r="P119" i="17"/>
  <c r="P118" i="17"/>
  <c r="P117" i="17"/>
  <c r="P116" i="17"/>
  <c r="P115" i="17"/>
  <c r="P114" i="17"/>
  <c r="P113" i="17"/>
  <c r="P112" i="17"/>
  <c r="P111" i="17"/>
  <c r="P110" i="17"/>
  <c r="P109" i="17"/>
  <c r="P108" i="17"/>
  <c r="P107" i="17"/>
  <c r="P106" i="17"/>
  <c r="P105" i="17"/>
  <c r="P104" i="17"/>
  <c r="P103" i="17"/>
  <c r="P102" i="17"/>
  <c r="P101" i="17"/>
  <c r="P100" i="17"/>
  <c r="P99" i="17"/>
  <c r="P98" i="17"/>
  <c r="P97" i="17"/>
  <c r="P96" i="17"/>
  <c r="P95" i="17"/>
  <c r="P94" i="17"/>
  <c r="P93" i="17"/>
  <c r="P92" i="17"/>
  <c r="P91" i="17"/>
  <c r="P90" i="17"/>
  <c r="P89" i="17"/>
  <c r="P88" i="17"/>
  <c r="P87" i="17"/>
  <c r="P86" i="17"/>
  <c r="P85" i="17"/>
  <c r="P84" i="17"/>
  <c r="P83" i="17"/>
  <c r="P82" i="17"/>
  <c r="P81" i="17"/>
  <c r="P80" i="17"/>
  <c r="P79" i="17"/>
  <c r="P78" i="17"/>
  <c r="P77" i="17"/>
  <c r="P76" i="17"/>
  <c r="P75" i="17"/>
  <c r="P74" i="17"/>
  <c r="P73" i="17"/>
  <c r="P72" i="17"/>
  <c r="P71" i="17"/>
  <c r="P70" i="17"/>
  <c r="P69" i="17"/>
  <c r="P68" i="17"/>
  <c r="P67" i="17"/>
  <c r="P66" i="17"/>
  <c r="P65" i="17"/>
  <c r="P64" i="17"/>
  <c r="P63" i="17"/>
  <c r="P62" i="17"/>
  <c r="P61" i="17"/>
  <c r="P60" i="17"/>
  <c r="P59" i="17"/>
  <c r="P58" i="17"/>
  <c r="P57" i="17"/>
  <c r="P56" i="17"/>
  <c r="P55" i="17"/>
  <c r="P54" i="17"/>
  <c r="P53" i="17"/>
  <c r="P52" i="17"/>
  <c r="P51" i="17"/>
  <c r="P50" i="17"/>
  <c r="P49" i="17"/>
  <c r="P48" i="17"/>
  <c r="P47" i="17"/>
  <c r="P46" i="17"/>
  <c r="P45" i="17"/>
  <c r="P44" i="17"/>
  <c r="P43" i="17"/>
  <c r="P42" i="17"/>
  <c r="P41" i="17"/>
  <c r="P40" i="17"/>
  <c r="P39" i="17"/>
  <c r="P38" i="17"/>
  <c r="P37" i="17"/>
  <c r="P36" i="17"/>
  <c r="P35" i="17"/>
  <c r="P34" i="17"/>
  <c r="P33" i="17"/>
  <c r="P32" i="17"/>
  <c r="P31" i="17"/>
  <c r="P30" i="17"/>
  <c r="P29" i="17"/>
  <c r="P28" i="17"/>
  <c r="P27" i="17"/>
  <c r="P26" i="17"/>
  <c r="P25" i="17"/>
  <c r="P24" i="17"/>
  <c r="P23" i="17"/>
  <c r="P22" i="17"/>
  <c r="P21" i="17"/>
  <c r="P20" i="17"/>
  <c r="P19" i="17"/>
  <c r="P18" i="17"/>
  <c r="P17" i="17"/>
  <c r="P16" i="17"/>
  <c r="P15" i="17"/>
  <c r="P14" i="17"/>
  <c r="P13" i="17"/>
  <c r="P12" i="17"/>
  <c r="P11" i="17"/>
  <c r="P9" i="17"/>
  <c r="N153" i="17"/>
  <c r="N152" i="17"/>
  <c r="N151" i="17"/>
  <c r="N150" i="17"/>
  <c r="N149" i="17"/>
  <c r="N148" i="17"/>
  <c r="N147" i="17"/>
  <c r="N146" i="17"/>
  <c r="N145" i="17"/>
  <c r="N144" i="17"/>
  <c r="N143" i="17"/>
  <c r="N142" i="17"/>
  <c r="N141" i="17"/>
  <c r="N140" i="17"/>
  <c r="N139" i="17"/>
  <c r="N138" i="17"/>
  <c r="N137" i="17"/>
  <c r="N136" i="17"/>
  <c r="N135" i="17"/>
  <c r="N134" i="17"/>
  <c r="N133" i="17"/>
  <c r="N132" i="17"/>
  <c r="N131" i="17"/>
  <c r="N130" i="17"/>
  <c r="N129" i="17"/>
  <c r="N128" i="17"/>
  <c r="N127" i="17"/>
  <c r="N126" i="17"/>
  <c r="N125" i="17"/>
  <c r="N124" i="17"/>
  <c r="N123" i="17"/>
  <c r="N122" i="17"/>
  <c r="N121" i="17"/>
  <c r="N120" i="17"/>
  <c r="N119" i="17"/>
  <c r="N118" i="17"/>
  <c r="N117" i="17"/>
  <c r="N116" i="17"/>
  <c r="N115" i="17"/>
  <c r="N114" i="17"/>
  <c r="N113" i="17"/>
  <c r="N112" i="17"/>
  <c r="N111" i="17"/>
  <c r="N110" i="17"/>
  <c r="N109" i="17"/>
  <c r="N108" i="17"/>
  <c r="N107" i="17"/>
  <c r="N106" i="17"/>
  <c r="N105" i="17"/>
  <c r="N104" i="17"/>
  <c r="N103" i="17"/>
  <c r="N102" i="17"/>
  <c r="N101" i="17"/>
  <c r="N100" i="17"/>
  <c r="N99" i="17"/>
  <c r="N98" i="17"/>
  <c r="N97" i="17"/>
  <c r="N96" i="17"/>
  <c r="N95" i="17"/>
  <c r="N94" i="17"/>
  <c r="N93" i="17"/>
  <c r="N92" i="17"/>
  <c r="N91" i="17"/>
  <c r="N90" i="17"/>
  <c r="N89" i="17"/>
  <c r="N88" i="17"/>
  <c r="N87" i="17"/>
  <c r="N86" i="17"/>
  <c r="N85" i="17"/>
  <c r="N84" i="17"/>
  <c r="N83" i="17"/>
  <c r="N82" i="17"/>
  <c r="N81" i="17"/>
  <c r="N80" i="17"/>
  <c r="N79" i="17"/>
  <c r="N78" i="17"/>
  <c r="N77" i="17"/>
  <c r="N76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63" i="17"/>
  <c r="N62" i="17"/>
  <c r="N61" i="17"/>
  <c r="N60" i="17"/>
  <c r="N59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6" i="17"/>
  <c r="N45" i="17"/>
  <c r="N44" i="17"/>
  <c r="N43" i="17"/>
  <c r="N42" i="17"/>
  <c r="N41" i="17"/>
  <c r="N40" i="17"/>
  <c r="N39" i="17"/>
  <c r="N38" i="17"/>
  <c r="N37" i="17"/>
  <c r="N36" i="17"/>
  <c r="N35" i="17"/>
  <c r="N34" i="17"/>
  <c r="N33" i="17"/>
  <c r="N32" i="17"/>
  <c r="N31" i="17"/>
  <c r="N30" i="17"/>
  <c r="N29" i="17"/>
  <c r="N28" i="17"/>
  <c r="N27" i="17"/>
  <c r="N26" i="17"/>
  <c r="N25" i="17"/>
  <c r="N24" i="17"/>
  <c r="N23" i="17"/>
  <c r="N22" i="17"/>
  <c r="N21" i="17"/>
  <c r="N20" i="17"/>
  <c r="N19" i="17"/>
  <c r="N18" i="17"/>
  <c r="N17" i="17"/>
  <c r="N16" i="17"/>
  <c r="N15" i="17"/>
  <c r="N14" i="17"/>
  <c r="N13" i="17"/>
  <c r="N12" i="17"/>
  <c r="N11" i="17"/>
  <c r="N9" i="17"/>
  <c r="L9" i="17"/>
  <c r="J153" i="17"/>
  <c r="J152" i="17"/>
  <c r="J151" i="17"/>
  <c r="J150" i="17"/>
  <c r="J149" i="17"/>
  <c r="J148" i="17"/>
  <c r="J147" i="17"/>
  <c r="J146" i="17"/>
  <c r="J145" i="17"/>
  <c r="J144" i="17"/>
  <c r="J143" i="17"/>
  <c r="J142" i="17"/>
  <c r="J141" i="17"/>
  <c r="J140" i="17"/>
  <c r="J139" i="17"/>
  <c r="J138" i="17"/>
  <c r="J137" i="17"/>
  <c r="J136" i="17"/>
  <c r="J135" i="17"/>
  <c r="J134" i="17"/>
  <c r="J133" i="17"/>
  <c r="J132" i="17"/>
  <c r="J131" i="17"/>
  <c r="J130" i="17"/>
  <c r="J129" i="17"/>
  <c r="J128" i="17"/>
  <c r="J127" i="17"/>
  <c r="J126" i="17"/>
  <c r="J125" i="17"/>
  <c r="J124" i="17"/>
  <c r="J123" i="17"/>
  <c r="J122" i="17"/>
  <c r="J121" i="17"/>
  <c r="J120" i="17"/>
  <c r="J119" i="17"/>
  <c r="J118" i="17"/>
  <c r="J117" i="17"/>
  <c r="J116" i="17"/>
  <c r="J115" i="17"/>
  <c r="J114" i="17"/>
  <c r="J113" i="17"/>
  <c r="J112" i="17"/>
  <c r="J111" i="17"/>
  <c r="J110" i="17"/>
  <c r="J109" i="17"/>
  <c r="J108" i="17"/>
  <c r="J107" i="17"/>
  <c r="J106" i="17"/>
  <c r="J105" i="17"/>
  <c r="J104" i="17"/>
  <c r="J103" i="17"/>
  <c r="J102" i="17"/>
  <c r="J101" i="17"/>
  <c r="J100" i="17"/>
  <c r="J99" i="17"/>
  <c r="J98" i="17"/>
  <c r="J97" i="17"/>
  <c r="J96" i="17"/>
  <c r="J95" i="17"/>
  <c r="J94" i="17"/>
  <c r="J93" i="17"/>
  <c r="J92" i="17"/>
  <c r="J91" i="17"/>
  <c r="J90" i="17"/>
  <c r="J89" i="17"/>
  <c r="J88" i="17"/>
  <c r="J87" i="17"/>
  <c r="J86" i="17"/>
  <c r="J85" i="17"/>
  <c r="J84" i="17"/>
  <c r="J83" i="17"/>
  <c r="J82" i="17"/>
  <c r="J81" i="17"/>
  <c r="J80" i="17"/>
  <c r="J79" i="17"/>
  <c r="J78" i="17"/>
  <c r="J77" i="17"/>
  <c r="J76" i="17"/>
  <c r="J75" i="17"/>
  <c r="J74" i="17"/>
  <c r="J73" i="17"/>
  <c r="J72" i="17"/>
  <c r="J71" i="17"/>
  <c r="J70" i="17"/>
  <c r="J69" i="17"/>
  <c r="J68" i="17"/>
  <c r="J67" i="17"/>
  <c r="J66" i="17"/>
  <c r="J65" i="17"/>
  <c r="J64" i="17"/>
  <c r="J63" i="17"/>
  <c r="J62" i="17"/>
  <c r="J61" i="17"/>
  <c r="J60" i="17"/>
  <c r="J59" i="17"/>
  <c r="J58" i="17"/>
  <c r="J57" i="17"/>
  <c r="J56" i="17"/>
  <c r="J55" i="17"/>
  <c r="J54" i="17"/>
  <c r="J53" i="17"/>
  <c r="J52" i="17"/>
  <c r="J51" i="17"/>
  <c r="J50" i="17"/>
  <c r="J49" i="17"/>
  <c r="J48" i="17"/>
  <c r="J47" i="17"/>
  <c r="J46" i="17"/>
  <c r="J45" i="17"/>
  <c r="J44" i="17"/>
  <c r="J43" i="17"/>
  <c r="J42" i="17"/>
  <c r="J41" i="17"/>
  <c r="J40" i="17"/>
  <c r="J39" i="17"/>
  <c r="J38" i="17"/>
  <c r="J37" i="17"/>
  <c r="J36" i="17"/>
  <c r="J35" i="17"/>
  <c r="J34" i="17"/>
  <c r="J33" i="17"/>
  <c r="J32" i="17"/>
  <c r="J31" i="17"/>
  <c r="J30" i="17"/>
  <c r="J29" i="17"/>
  <c r="J28" i="17"/>
  <c r="J27" i="17"/>
  <c r="J26" i="17"/>
  <c r="J25" i="17"/>
  <c r="J24" i="17"/>
  <c r="J23" i="17"/>
  <c r="J22" i="17"/>
  <c r="J21" i="17"/>
  <c r="J20" i="17"/>
  <c r="J19" i="17"/>
  <c r="J18" i="17"/>
  <c r="J17" i="17"/>
  <c r="J16" i="17"/>
  <c r="J15" i="17"/>
  <c r="J14" i="17"/>
  <c r="J13" i="17"/>
  <c r="J12" i="17"/>
  <c r="J11" i="17"/>
  <c r="J9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1" i="17"/>
  <c r="I140" i="17"/>
  <c r="I139" i="17"/>
  <c r="I138" i="17"/>
  <c r="I137" i="17"/>
  <c r="I136" i="17"/>
  <c r="I135" i="17"/>
  <c r="I134" i="17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116" i="17"/>
  <c r="I115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3" i="17"/>
  <c r="I92" i="17"/>
  <c r="I91" i="17"/>
  <c r="I90" i="17"/>
  <c r="I89" i="17"/>
  <c r="I88" i="17"/>
  <c r="I87" i="17"/>
  <c r="I86" i="17"/>
  <c r="I85" i="17"/>
  <c r="I84" i="17"/>
  <c r="I83" i="17"/>
  <c r="I82" i="17"/>
  <c r="I81" i="17"/>
  <c r="I80" i="17"/>
  <c r="I79" i="17"/>
  <c r="I78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4" i="17"/>
  <c r="I63" i="17"/>
  <c r="I62" i="17"/>
  <c r="I61" i="17"/>
  <c r="I60" i="17"/>
  <c r="I59" i="17"/>
  <c r="I58" i="17"/>
  <c r="I57" i="17"/>
  <c r="I56" i="17"/>
  <c r="I55" i="17"/>
  <c r="I54" i="17"/>
  <c r="I53" i="17"/>
  <c r="I52" i="17"/>
  <c r="I51" i="17"/>
  <c r="I50" i="17"/>
  <c r="I49" i="17"/>
  <c r="I48" i="17"/>
  <c r="I47" i="17"/>
  <c r="I46" i="17"/>
  <c r="I45" i="17"/>
  <c r="I44" i="17"/>
  <c r="I43" i="17"/>
  <c r="I42" i="17"/>
  <c r="I41" i="17"/>
  <c r="I40" i="17"/>
  <c r="I39" i="17"/>
  <c r="I38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5" i="17"/>
  <c r="I24" i="17"/>
  <c r="I23" i="17"/>
  <c r="I22" i="17"/>
  <c r="I21" i="17"/>
  <c r="I20" i="17"/>
  <c r="I19" i="17"/>
  <c r="I18" i="17"/>
  <c r="I17" i="17"/>
  <c r="I16" i="17"/>
  <c r="I15" i="17"/>
  <c r="I14" i="17"/>
  <c r="I13" i="17"/>
  <c r="I12" i="17"/>
  <c r="I11" i="17"/>
  <c r="I9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92" i="17"/>
  <c r="H91" i="17"/>
  <c r="H90" i="17"/>
  <c r="H89" i="17"/>
  <c r="H88" i="17"/>
  <c r="H87" i="17"/>
  <c r="H86" i="17"/>
  <c r="H85" i="17"/>
  <c r="H84" i="17"/>
  <c r="H83" i="17"/>
  <c r="H82" i="17"/>
  <c r="H81" i="17"/>
  <c r="H80" i="17"/>
  <c r="H79" i="17"/>
  <c r="H78" i="17"/>
  <c r="H77" i="17"/>
  <c r="H76" i="17"/>
  <c r="H75" i="17"/>
  <c r="H74" i="17"/>
  <c r="H73" i="17"/>
  <c r="H72" i="17"/>
  <c r="H71" i="17"/>
  <c r="H70" i="17"/>
  <c r="H69" i="17"/>
  <c r="H68" i="17"/>
  <c r="H67" i="17"/>
  <c r="H66" i="17"/>
  <c r="H65" i="17"/>
  <c r="H64" i="17"/>
  <c r="H63" i="17"/>
  <c r="H62" i="17"/>
  <c r="H61" i="17"/>
  <c r="H60" i="17"/>
  <c r="H59" i="17"/>
  <c r="H58" i="17"/>
  <c r="H57" i="17"/>
  <c r="H56" i="17"/>
  <c r="H55" i="17"/>
  <c r="H54" i="17"/>
  <c r="H53" i="17"/>
  <c r="H52" i="17"/>
  <c r="H51" i="17"/>
  <c r="H50" i="17"/>
  <c r="H49" i="17"/>
  <c r="H48" i="17"/>
  <c r="H47" i="17"/>
  <c r="H46" i="17"/>
  <c r="H45" i="17"/>
  <c r="H44" i="17"/>
  <c r="H43" i="17"/>
  <c r="H42" i="17"/>
  <c r="H41" i="17"/>
  <c r="H40" i="17"/>
  <c r="H39" i="17"/>
  <c r="H38" i="17"/>
  <c r="H37" i="17"/>
  <c r="H36" i="17"/>
  <c r="H35" i="17"/>
  <c r="H34" i="17"/>
  <c r="H33" i="17"/>
  <c r="H32" i="17"/>
  <c r="H31" i="17"/>
  <c r="H30" i="17"/>
  <c r="H29" i="17"/>
  <c r="H28" i="17"/>
  <c r="H27" i="17"/>
  <c r="H26" i="17"/>
  <c r="H25" i="17"/>
  <c r="H24" i="17"/>
  <c r="H23" i="17"/>
  <c r="H22" i="17"/>
  <c r="H21" i="17"/>
  <c r="H20" i="17"/>
  <c r="H19" i="17"/>
  <c r="H18" i="17"/>
  <c r="H17" i="17"/>
  <c r="H16" i="17"/>
  <c r="H15" i="17"/>
  <c r="H14" i="17"/>
  <c r="H13" i="17"/>
  <c r="H12" i="17"/>
  <c r="H11" i="17"/>
  <c r="H9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41" i="17"/>
  <c r="D140" i="17"/>
  <c r="D139" i="17"/>
  <c r="D138" i="17"/>
  <c r="D137" i="17"/>
  <c r="D136" i="17"/>
  <c r="D135" i="17"/>
  <c r="D134" i="17"/>
  <c r="D133" i="17"/>
  <c r="D132" i="17"/>
  <c r="D131" i="17"/>
  <c r="D130" i="17"/>
  <c r="D129" i="17"/>
  <c r="D128" i="17"/>
  <c r="D127" i="17"/>
  <c r="D126" i="17"/>
  <c r="D125" i="17"/>
  <c r="D124" i="17"/>
  <c r="D123" i="17"/>
  <c r="D122" i="17"/>
  <c r="D121" i="17"/>
  <c r="D120" i="17"/>
  <c r="D119" i="17"/>
  <c r="D118" i="17"/>
  <c r="D117" i="17"/>
  <c r="D116" i="17"/>
  <c r="D115" i="17"/>
  <c r="D114" i="17"/>
  <c r="D113" i="17"/>
  <c r="D112" i="17"/>
  <c r="D111" i="17"/>
  <c r="D110" i="17"/>
  <c r="D109" i="17"/>
  <c r="D108" i="17"/>
  <c r="D107" i="17"/>
  <c r="D106" i="17"/>
  <c r="D105" i="17"/>
  <c r="D104" i="17"/>
  <c r="D103" i="17"/>
  <c r="D102" i="17"/>
  <c r="D101" i="17"/>
  <c r="D100" i="17"/>
  <c r="D99" i="17"/>
  <c r="D98" i="17"/>
  <c r="D97" i="17"/>
  <c r="D96" i="17"/>
  <c r="D95" i="17"/>
  <c r="D94" i="17"/>
  <c r="D93" i="17"/>
  <c r="D92" i="17"/>
  <c r="D91" i="17"/>
  <c r="D90" i="17"/>
  <c r="D89" i="17"/>
  <c r="D88" i="17"/>
  <c r="D87" i="17"/>
  <c r="D86" i="17"/>
  <c r="D85" i="17"/>
  <c r="D84" i="17"/>
  <c r="D83" i="17"/>
  <c r="D82" i="17"/>
  <c r="D81" i="17"/>
  <c r="D80" i="17"/>
  <c r="D79" i="17"/>
  <c r="D78" i="17"/>
  <c r="D77" i="17"/>
  <c r="D76" i="17"/>
  <c r="D75" i="17"/>
  <c r="D74" i="17"/>
  <c r="D73" i="17"/>
  <c r="D72" i="17"/>
  <c r="D71" i="17"/>
  <c r="D70" i="17"/>
  <c r="D69" i="17"/>
  <c r="D68" i="17"/>
  <c r="D67" i="17"/>
  <c r="D66" i="17"/>
  <c r="D65" i="17"/>
  <c r="D64" i="17"/>
  <c r="D63" i="17"/>
  <c r="D62" i="17"/>
  <c r="D61" i="17"/>
  <c r="D60" i="17"/>
  <c r="D59" i="17"/>
  <c r="D58" i="17"/>
  <c r="D57" i="17"/>
  <c r="D56" i="17"/>
  <c r="D55" i="17"/>
  <c r="D54" i="17"/>
  <c r="D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9" i="17"/>
  <c r="D153" i="28"/>
  <c r="D152" i="28"/>
  <c r="D151" i="28"/>
  <c r="D150" i="28"/>
  <c r="D149" i="28"/>
  <c r="D148" i="28"/>
  <c r="D147" i="28"/>
  <c r="D146" i="28"/>
  <c r="D145" i="28"/>
  <c r="D144" i="28"/>
  <c r="D143" i="28"/>
  <c r="D142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129" i="28"/>
  <c r="D128" i="28"/>
  <c r="D127" i="28"/>
  <c r="D126" i="28"/>
  <c r="D125" i="28"/>
  <c r="D124" i="28"/>
  <c r="D123" i="28"/>
  <c r="D122" i="28"/>
  <c r="D121" i="28"/>
  <c r="D120" i="28"/>
  <c r="D119" i="28"/>
  <c r="D118" i="28"/>
  <c r="D117" i="28"/>
  <c r="D116" i="28"/>
  <c r="D115" i="28"/>
  <c r="D114" i="28"/>
  <c r="D113" i="28"/>
  <c r="D112" i="28"/>
  <c r="D111" i="28"/>
  <c r="D110" i="28"/>
  <c r="D109" i="28"/>
  <c r="D108" i="28"/>
  <c r="D107" i="28"/>
  <c r="D106" i="28"/>
  <c r="D105" i="28"/>
  <c r="D104" i="28"/>
  <c r="D103" i="28"/>
  <c r="D102" i="28"/>
  <c r="D101" i="28"/>
  <c r="D100" i="28"/>
  <c r="D99" i="28"/>
  <c r="D98" i="28"/>
  <c r="D97" i="28"/>
  <c r="D96" i="28"/>
  <c r="D95" i="28"/>
  <c r="D94" i="28"/>
  <c r="D93" i="28"/>
  <c r="D92" i="28"/>
  <c r="D91" i="28"/>
  <c r="D90" i="28"/>
  <c r="D89" i="28"/>
  <c r="D88" i="28"/>
  <c r="D87" i="28"/>
  <c r="D86" i="28"/>
  <c r="D85" i="28"/>
  <c r="D84" i="28"/>
  <c r="D83" i="28"/>
  <c r="D82" i="28"/>
  <c r="D81" i="28"/>
  <c r="D80" i="28"/>
  <c r="D79" i="28"/>
  <c r="D78" i="28"/>
  <c r="D77" i="28"/>
  <c r="D76" i="28"/>
  <c r="D75" i="28"/>
  <c r="D74" i="28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9" i="28"/>
  <c r="L8" i="17" l="1"/>
  <c r="D10" i="28"/>
  <c r="D8" i="28" s="1"/>
  <c r="D10" i="17"/>
  <c r="D8" i="17" s="1"/>
  <c r="P10" i="17"/>
  <c r="P8" i="17" s="1"/>
  <c r="I10" i="17"/>
  <c r="I8" i="17" s="1"/>
  <c r="N10" i="17"/>
  <c r="N8" i="17" s="1"/>
  <c r="J10" i="17"/>
  <c r="J8" i="17" s="1"/>
  <c r="Q56" i="17"/>
  <c r="I56" i="31"/>
  <c r="Q112" i="17"/>
  <c r="I112" i="31"/>
  <c r="R27" i="17"/>
  <c r="J27" i="31"/>
  <c r="R91" i="17"/>
  <c r="J91" i="31"/>
  <c r="R123" i="17"/>
  <c r="J123" i="31"/>
  <c r="Q17" i="17"/>
  <c r="I17" i="31"/>
  <c r="Q25" i="17"/>
  <c r="I25" i="31"/>
  <c r="Q33" i="17"/>
  <c r="I33" i="31"/>
  <c r="Q41" i="17"/>
  <c r="I41" i="31"/>
  <c r="Q49" i="17"/>
  <c r="I49" i="31"/>
  <c r="Q57" i="17"/>
  <c r="I57" i="31"/>
  <c r="Q65" i="17"/>
  <c r="I65" i="31"/>
  <c r="Q73" i="17"/>
  <c r="I73" i="31"/>
  <c r="Q81" i="17"/>
  <c r="I81" i="31"/>
  <c r="Q89" i="17"/>
  <c r="I89" i="31"/>
  <c r="Q97" i="17"/>
  <c r="I97" i="31"/>
  <c r="Q105" i="17"/>
  <c r="I105" i="31"/>
  <c r="Q113" i="17"/>
  <c r="I113" i="31"/>
  <c r="Q121" i="17"/>
  <c r="I121" i="31"/>
  <c r="Q129" i="17"/>
  <c r="I129" i="31"/>
  <c r="Q137" i="17"/>
  <c r="I137" i="31"/>
  <c r="Q145" i="17"/>
  <c r="I145" i="31"/>
  <c r="Q153" i="17"/>
  <c r="I153" i="31"/>
  <c r="R12" i="17"/>
  <c r="J12" i="31"/>
  <c r="R20" i="17"/>
  <c r="J20" i="31"/>
  <c r="R28" i="17"/>
  <c r="J28" i="31"/>
  <c r="R36" i="17"/>
  <c r="J36" i="31"/>
  <c r="R44" i="17"/>
  <c r="J44" i="31"/>
  <c r="R52" i="17"/>
  <c r="J52" i="31"/>
  <c r="R60" i="17"/>
  <c r="J60" i="31"/>
  <c r="R68" i="17"/>
  <c r="J68" i="31"/>
  <c r="R76" i="17"/>
  <c r="J76" i="31"/>
  <c r="R84" i="17"/>
  <c r="J84" i="31"/>
  <c r="R92" i="17"/>
  <c r="J92" i="31"/>
  <c r="R100" i="17"/>
  <c r="J100" i="31"/>
  <c r="R108" i="17"/>
  <c r="J108" i="31"/>
  <c r="R116" i="17"/>
  <c r="J116" i="31"/>
  <c r="R124" i="17"/>
  <c r="J124" i="31"/>
  <c r="R132" i="17"/>
  <c r="J132" i="31"/>
  <c r="R140" i="17"/>
  <c r="J140" i="31"/>
  <c r="R148" i="17"/>
  <c r="J148" i="31"/>
  <c r="Q40" i="17"/>
  <c r="I40" i="31"/>
  <c r="Q88" i="17"/>
  <c r="I88" i="31"/>
  <c r="Q128" i="17"/>
  <c r="I128" i="31"/>
  <c r="R35" i="17"/>
  <c r="J35" i="31"/>
  <c r="R83" i="17"/>
  <c r="J83" i="31"/>
  <c r="R131" i="17"/>
  <c r="J131" i="31"/>
  <c r="Q26" i="17"/>
  <c r="I26" i="31"/>
  <c r="Q34" i="17"/>
  <c r="I34" i="31"/>
  <c r="Q42" i="17"/>
  <c r="I42" i="31"/>
  <c r="Q50" i="17"/>
  <c r="I50" i="31"/>
  <c r="Q58" i="17"/>
  <c r="I58" i="31"/>
  <c r="Q66" i="17"/>
  <c r="I66" i="31"/>
  <c r="Q74" i="17"/>
  <c r="I74" i="31"/>
  <c r="Q82" i="17"/>
  <c r="I82" i="31"/>
  <c r="Q90" i="17"/>
  <c r="I90" i="31"/>
  <c r="Q98" i="17"/>
  <c r="I98" i="31"/>
  <c r="Q106" i="17"/>
  <c r="I106" i="31"/>
  <c r="Q114" i="17"/>
  <c r="I114" i="31"/>
  <c r="Q122" i="17"/>
  <c r="I122" i="31"/>
  <c r="Q130" i="17"/>
  <c r="I130" i="31"/>
  <c r="Q138" i="17"/>
  <c r="I138" i="31"/>
  <c r="Q146" i="17"/>
  <c r="I146" i="31"/>
  <c r="R13" i="17"/>
  <c r="J13" i="31"/>
  <c r="R21" i="17"/>
  <c r="J21" i="31"/>
  <c r="R29" i="17"/>
  <c r="J29" i="31"/>
  <c r="R37" i="17"/>
  <c r="J37" i="31"/>
  <c r="R45" i="17"/>
  <c r="J45" i="31"/>
  <c r="R53" i="17"/>
  <c r="J53" i="31"/>
  <c r="R61" i="17"/>
  <c r="J61" i="31"/>
  <c r="R69" i="17"/>
  <c r="J69" i="31"/>
  <c r="R77" i="17"/>
  <c r="J77" i="31"/>
  <c r="R85" i="17"/>
  <c r="J85" i="31"/>
  <c r="R93" i="17"/>
  <c r="J93" i="31"/>
  <c r="R101" i="17"/>
  <c r="J101" i="31"/>
  <c r="R109" i="17"/>
  <c r="J109" i="31"/>
  <c r="R117" i="17"/>
  <c r="J117" i="31"/>
  <c r="R125" i="17"/>
  <c r="J125" i="31"/>
  <c r="R133" i="17"/>
  <c r="J133" i="31"/>
  <c r="R141" i="17"/>
  <c r="J141" i="31"/>
  <c r="R149" i="17"/>
  <c r="J149" i="31"/>
  <c r="Q24" i="17"/>
  <c r="I24" i="31"/>
  <c r="Q80" i="17"/>
  <c r="I80" i="31"/>
  <c r="Q144" i="17"/>
  <c r="I144" i="31"/>
  <c r="R43" i="17"/>
  <c r="J43" i="31"/>
  <c r="R99" i="17"/>
  <c r="J99" i="31"/>
  <c r="Q19" i="17"/>
  <c r="I19" i="31"/>
  <c r="Q43" i="17"/>
  <c r="I43" i="31"/>
  <c r="Q51" i="17"/>
  <c r="I51" i="31"/>
  <c r="Q59" i="17"/>
  <c r="I59" i="31"/>
  <c r="Q67" i="17"/>
  <c r="I67" i="31"/>
  <c r="Q75" i="17"/>
  <c r="I75" i="31"/>
  <c r="Q83" i="17"/>
  <c r="I83" i="31"/>
  <c r="Q91" i="17"/>
  <c r="I91" i="31"/>
  <c r="Q99" i="17"/>
  <c r="I99" i="31"/>
  <c r="Q107" i="17"/>
  <c r="I107" i="31"/>
  <c r="Q115" i="17"/>
  <c r="I115" i="31"/>
  <c r="Q123" i="17"/>
  <c r="I123" i="31"/>
  <c r="Q131" i="17"/>
  <c r="I131" i="31"/>
  <c r="Q139" i="17"/>
  <c r="I139" i="31"/>
  <c r="Q147" i="17"/>
  <c r="I147" i="31"/>
  <c r="R14" i="17"/>
  <c r="J14" i="31"/>
  <c r="R22" i="17"/>
  <c r="J22" i="31"/>
  <c r="R30" i="17"/>
  <c r="J30" i="31"/>
  <c r="R38" i="17"/>
  <c r="J38" i="31"/>
  <c r="R46" i="17"/>
  <c r="J46" i="31"/>
  <c r="R54" i="17"/>
  <c r="J54" i="31"/>
  <c r="R62" i="17"/>
  <c r="J62" i="31"/>
  <c r="R70" i="17"/>
  <c r="J70" i="31"/>
  <c r="R78" i="17"/>
  <c r="J78" i="31"/>
  <c r="R86" i="17"/>
  <c r="J86" i="31"/>
  <c r="R94" i="17"/>
  <c r="J94" i="31"/>
  <c r="R102" i="17"/>
  <c r="J102" i="31"/>
  <c r="R110" i="17"/>
  <c r="J110" i="31"/>
  <c r="R118" i="17"/>
  <c r="J118" i="31"/>
  <c r="R126" i="17"/>
  <c r="J126" i="31"/>
  <c r="R134" i="17"/>
  <c r="J134" i="31"/>
  <c r="R142" i="17"/>
  <c r="J142" i="31"/>
  <c r="R150" i="17"/>
  <c r="J150" i="31"/>
  <c r="Q32" i="17"/>
  <c r="I32" i="31"/>
  <c r="Q96" i="17"/>
  <c r="I96" i="31"/>
  <c r="Q152" i="17"/>
  <c r="I152" i="31"/>
  <c r="R67" i="17"/>
  <c r="J67" i="31"/>
  <c r="R115" i="17"/>
  <c r="J115" i="31"/>
  <c r="Q35" i="17"/>
  <c r="I35" i="31"/>
  <c r="Q12" i="17"/>
  <c r="I12" i="31"/>
  <c r="Q20" i="17"/>
  <c r="I20" i="31"/>
  <c r="Q28" i="17"/>
  <c r="I28" i="31"/>
  <c r="Q36" i="17"/>
  <c r="I36" i="31"/>
  <c r="Q44" i="17"/>
  <c r="I44" i="31"/>
  <c r="Q52" i="17"/>
  <c r="I52" i="31"/>
  <c r="Q60" i="17"/>
  <c r="I60" i="31"/>
  <c r="Q68" i="17"/>
  <c r="I68" i="31"/>
  <c r="Q76" i="17"/>
  <c r="I76" i="31"/>
  <c r="Q84" i="17"/>
  <c r="I84" i="31"/>
  <c r="Q92" i="17"/>
  <c r="I92" i="31"/>
  <c r="Q100" i="17"/>
  <c r="I100" i="31"/>
  <c r="Q108" i="17"/>
  <c r="I108" i="31"/>
  <c r="Q116" i="17"/>
  <c r="I116" i="31"/>
  <c r="Q124" i="17"/>
  <c r="I124" i="31"/>
  <c r="Q132" i="17"/>
  <c r="I132" i="31"/>
  <c r="Q140" i="17"/>
  <c r="I140" i="31"/>
  <c r="Q148" i="17"/>
  <c r="I148" i="31"/>
  <c r="R9" i="17"/>
  <c r="J9" i="31"/>
  <c r="R15" i="17"/>
  <c r="J15" i="31"/>
  <c r="R23" i="17"/>
  <c r="J23" i="31"/>
  <c r="R31" i="17"/>
  <c r="J31" i="31"/>
  <c r="R39" i="17"/>
  <c r="J39" i="31"/>
  <c r="R47" i="17"/>
  <c r="J47" i="31"/>
  <c r="R55" i="17"/>
  <c r="J55" i="31"/>
  <c r="R63" i="17"/>
  <c r="J63" i="31"/>
  <c r="R71" i="17"/>
  <c r="J71" i="31"/>
  <c r="R79" i="17"/>
  <c r="J79" i="31"/>
  <c r="R87" i="17"/>
  <c r="J87" i="31"/>
  <c r="R95" i="17"/>
  <c r="J95" i="31"/>
  <c r="R103" i="17"/>
  <c r="J103" i="31"/>
  <c r="R111" i="17"/>
  <c r="J111" i="31"/>
  <c r="R119" i="17"/>
  <c r="J119" i="31"/>
  <c r="R127" i="17"/>
  <c r="J127" i="31"/>
  <c r="R135" i="17"/>
  <c r="J135" i="31"/>
  <c r="R143" i="17"/>
  <c r="J143" i="31"/>
  <c r="R151" i="17"/>
  <c r="J151" i="31"/>
  <c r="Q16" i="17"/>
  <c r="I16" i="31"/>
  <c r="Q72" i="17"/>
  <c r="I72" i="31"/>
  <c r="Q120" i="17"/>
  <c r="I120" i="31"/>
  <c r="R19" i="17"/>
  <c r="J19" i="31"/>
  <c r="R59" i="17"/>
  <c r="J59" i="31"/>
  <c r="R107" i="17"/>
  <c r="J107" i="31"/>
  <c r="Q11" i="17"/>
  <c r="I11" i="31"/>
  <c r="Q27" i="17"/>
  <c r="I27" i="31"/>
  <c r="Q13" i="17"/>
  <c r="I13" i="31"/>
  <c r="Q21" i="17"/>
  <c r="I21" i="31"/>
  <c r="Q29" i="17"/>
  <c r="I29" i="31"/>
  <c r="Q37" i="17"/>
  <c r="I37" i="31"/>
  <c r="Q45" i="17"/>
  <c r="I45" i="31"/>
  <c r="Q53" i="17"/>
  <c r="I53" i="31"/>
  <c r="Q61" i="17"/>
  <c r="I61" i="31"/>
  <c r="Q69" i="17"/>
  <c r="I69" i="31"/>
  <c r="Q77" i="17"/>
  <c r="I77" i="31"/>
  <c r="Q85" i="17"/>
  <c r="I85" i="31"/>
  <c r="Q93" i="17"/>
  <c r="I93" i="31"/>
  <c r="Q101" i="17"/>
  <c r="I101" i="31"/>
  <c r="Q109" i="17"/>
  <c r="I109" i="31"/>
  <c r="Q117" i="17"/>
  <c r="I117" i="31"/>
  <c r="Q125" i="17"/>
  <c r="I125" i="31"/>
  <c r="Q133" i="17"/>
  <c r="I133" i="31"/>
  <c r="Q141" i="17"/>
  <c r="I141" i="31"/>
  <c r="Q149" i="17"/>
  <c r="I149" i="31"/>
  <c r="R16" i="17"/>
  <c r="J16" i="31"/>
  <c r="R24" i="17"/>
  <c r="J24" i="31"/>
  <c r="R32" i="17"/>
  <c r="J32" i="31"/>
  <c r="R40" i="17"/>
  <c r="J40" i="31"/>
  <c r="R48" i="17"/>
  <c r="J48" i="31"/>
  <c r="R56" i="17"/>
  <c r="J56" i="31"/>
  <c r="R64" i="17"/>
  <c r="J64" i="31"/>
  <c r="R72" i="17"/>
  <c r="J72" i="31"/>
  <c r="R80" i="17"/>
  <c r="J80" i="31"/>
  <c r="R88" i="17"/>
  <c r="J88" i="31"/>
  <c r="R96" i="17"/>
  <c r="J96" i="31"/>
  <c r="R104" i="17"/>
  <c r="J104" i="31"/>
  <c r="R112" i="17"/>
  <c r="J112" i="31"/>
  <c r="R120" i="17"/>
  <c r="J120" i="31"/>
  <c r="R128" i="17"/>
  <c r="J128" i="31"/>
  <c r="R136" i="17"/>
  <c r="J136" i="31"/>
  <c r="R144" i="17"/>
  <c r="J144" i="31"/>
  <c r="R152" i="17"/>
  <c r="J152" i="31"/>
  <c r="Q64" i="17"/>
  <c r="I64" i="31"/>
  <c r="Q136" i="17"/>
  <c r="I136" i="31"/>
  <c r="R51" i="17"/>
  <c r="J51" i="31"/>
  <c r="R147" i="17"/>
  <c r="J147" i="31"/>
  <c r="Q18" i="17"/>
  <c r="I18" i="31"/>
  <c r="Q22" i="17"/>
  <c r="I22" i="31"/>
  <c r="Q30" i="17"/>
  <c r="I30" i="31"/>
  <c r="Q38" i="17"/>
  <c r="I38" i="31"/>
  <c r="Q46" i="17"/>
  <c r="I46" i="31"/>
  <c r="Q54" i="17"/>
  <c r="I54" i="31"/>
  <c r="Q62" i="17"/>
  <c r="I62" i="31"/>
  <c r="Q70" i="17"/>
  <c r="I70" i="31"/>
  <c r="Q78" i="17"/>
  <c r="I78" i="31"/>
  <c r="Q86" i="17"/>
  <c r="I86" i="31"/>
  <c r="Q94" i="17"/>
  <c r="I94" i="31"/>
  <c r="Q102" i="17"/>
  <c r="I102" i="31"/>
  <c r="Q110" i="17"/>
  <c r="I110" i="31"/>
  <c r="Q118" i="17"/>
  <c r="I118" i="31"/>
  <c r="Q126" i="17"/>
  <c r="I126" i="31"/>
  <c r="Q134" i="17"/>
  <c r="I134" i="31"/>
  <c r="Q142" i="17"/>
  <c r="I142" i="31"/>
  <c r="Q150" i="17"/>
  <c r="I150" i="31"/>
  <c r="R17" i="17"/>
  <c r="J17" i="31"/>
  <c r="R25" i="17"/>
  <c r="J25" i="31"/>
  <c r="R33" i="17"/>
  <c r="J33" i="31"/>
  <c r="R41" i="17"/>
  <c r="J41" i="31"/>
  <c r="R49" i="17"/>
  <c r="J49" i="31"/>
  <c r="R57" i="17"/>
  <c r="J57" i="31"/>
  <c r="R65" i="17"/>
  <c r="J65" i="31"/>
  <c r="R73" i="17"/>
  <c r="J73" i="31"/>
  <c r="R81" i="17"/>
  <c r="J81" i="31"/>
  <c r="R89" i="17"/>
  <c r="J89" i="31"/>
  <c r="R97" i="17"/>
  <c r="J97" i="31"/>
  <c r="R105" i="17"/>
  <c r="J105" i="31"/>
  <c r="R113" i="17"/>
  <c r="J113" i="31"/>
  <c r="R121" i="17"/>
  <c r="J121" i="31"/>
  <c r="R129" i="17"/>
  <c r="J129" i="31"/>
  <c r="R137" i="17"/>
  <c r="J137" i="31"/>
  <c r="R145" i="17"/>
  <c r="J145" i="31"/>
  <c r="R153" i="17"/>
  <c r="J153" i="31"/>
  <c r="Q48" i="17"/>
  <c r="I48" i="31"/>
  <c r="Q104" i="17"/>
  <c r="I104" i="31"/>
  <c r="R11" i="17"/>
  <c r="J11" i="31"/>
  <c r="R75" i="17"/>
  <c r="J75" i="31"/>
  <c r="R139" i="17"/>
  <c r="J139" i="31"/>
  <c r="Q14" i="17"/>
  <c r="I14" i="31"/>
  <c r="Q9" i="17"/>
  <c r="I9" i="31"/>
  <c r="Q15" i="17"/>
  <c r="I15" i="31"/>
  <c r="Q23" i="17"/>
  <c r="I23" i="31"/>
  <c r="Q31" i="17"/>
  <c r="I31" i="31"/>
  <c r="Q39" i="17"/>
  <c r="I39" i="31"/>
  <c r="Q47" i="17"/>
  <c r="I47" i="31"/>
  <c r="Q55" i="17"/>
  <c r="I55" i="31"/>
  <c r="Q63" i="17"/>
  <c r="I63" i="31"/>
  <c r="Q71" i="17"/>
  <c r="I71" i="31"/>
  <c r="Q79" i="17"/>
  <c r="I79" i="31"/>
  <c r="Q87" i="17"/>
  <c r="I87" i="31"/>
  <c r="Q95" i="17"/>
  <c r="I95" i="31"/>
  <c r="Q103" i="17"/>
  <c r="I103" i="31"/>
  <c r="Q111" i="17"/>
  <c r="I111" i="31"/>
  <c r="Q119" i="17"/>
  <c r="I119" i="31"/>
  <c r="Q127" i="17"/>
  <c r="I127" i="31"/>
  <c r="Q135" i="17"/>
  <c r="I135" i="31"/>
  <c r="Q143" i="17"/>
  <c r="I143" i="31"/>
  <c r="Q151" i="17"/>
  <c r="I151" i="31"/>
  <c r="R18" i="17"/>
  <c r="J18" i="31"/>
  <c r="R26" i="17"/>
  <c r="J26" i="31"/>
  <c r="R34" i="17"/>
  <c r="J34" i="31"/>
  <c r="R42" i="17"/>
  <c r="J42" i="31"/>
  <c r="R50" i="17"/>
  <c r="J50" i="31"/>
  <c r="R58" i="17"/>
  <c r="J58" i="31"/>
  <c r="R66" i="17"/>
  <c r="J66" i="31"/>
  <c r="R74" i="17"/>
  <c r="J74" i="31"/>
  <c r="R82" i="17"/>
  <c r="J82" i="31"/>
  <c r="R90" i="17"/>
  <c r="J90" i="31"/>
  <c r="R98" i="17"/>
  <c r="J98" i="31"/>
  <c r="R106" i="17"/>
  <c r="J106" i="31"/>
  <c r="R114" i="17"/>
  <c r="J114" i="31"/>
  <c r="R122" i="17"/>
  <c r="J122" i="31"/>
  <c r="R130" i="17"/>
  <c r="J130" i="31"/>
  <c r="R138" i="17"/>
  <c r="J138" i="31"/>
  <c r="R146" i="17"/>
  <c r="J146" i="31"/>
  <c r="O10" i="17"/>
  <c r="O8" i="17" s="1"/>
  <c r="Q10" i="17" l="1"/>
  <c r="Q8" i="17" s="1"/>
  <c r="R10" i="17"/>
  <c r="R8" i="17" s="1"/>
  <c r="I10" i="31"/>
  <c r="I8" i="31" s="1"/>
  <c r="J10" i="31"/>
  <c r="J8" i="31" s="1"/>
  <c r="H93" i="17"/>
  <c r="K11" i="18"/>
  <c r="K9" i="18" s="1"/>
  <c r="E11" i="18"/>
  <c r="E9" i="18" s="1"/>
  <c r="H11" i="18" l="1"/>
  <c r="H9" i="18" s="1"/>
  <c r="I11" i="18"/>
  <c r="I9" i="18" s="1"/>
  <c r="H10" i="17"/>
  <c r="H8" i="17" s="1"/>
  <c r="G11" i="18"/>
  <c r="G9" i="18" s="1"/>
  <c r="J11" i="18"/>
  <c r="J9" i="18" s="1"/>
  <c r="F135" i="31"/>
  <c r="K135" i="31" s="1"/>
  <c r="N135" i="31" s="1"/>
  <c r="F149" i="31"/>
  <c r="K149" i="31" s="1"/>
  <c r="N149" i="31" s="1"/>
  <c r="F150" i="31"/>
  <c r="K150" i="31" s="1"/>
  <c r="N150" i="31" s="1"/>
  <c r="F121" i="31"/>
  <c r="K121" i="31" s="1"/>
  <c r="N121" i="31" s="1"/>
  <c r="F123" i="31"/>
  <c r="K123" i="31" s="1"/>
  <c r="N123" i="31" s="1"/>
  <c r="F151" i="31"/>
  <c r="K151" i="31" s="1"/>
  <c r="N151" i="31" s="1"/>
  <c r="F125" i="31"/>
  <c r="K125" i="31" s="1"/>
  <c r="N125" i="31" s="1"/>
  <c r="F128" i="31"/>
  <c r="K128" i="31" s="1"/>
  <c r="N128" i="31" s="1"/>
  <c r="F152" i="31"/>
  <c r="K152" i="31" s="1"/>
  <c r="N152" i="31" s="1"/>
  <c r="F122" i="31"/>
  <c r="K122" i="31" s="1"/>
  <c r="N122" i="31" s="1"/>
  <c r="F136" i="31"/>
  <c r="K136" i="31" s="1"/>
  <c r="N136" i="31" s="1"/>
  <c r="F127" i="31"/>
  <c r="K127" i="31" s="1"/>
  <c r="N127" i="31" s="1"/>
  <c r="F129" i="31"/>
  <c r="K129" i="31" s="1"/>
  <c r="N129" i="31" s="1"/>
  <c r="F153" i="31"/>
  <c r="K153" i="31" s="1"/>
  <c r="N153" i="31" s="1"/>
  <c r="F133" i="31"/>
  <c r="K133" i="31" s="1"/>
  <c r="N133" i="31" s="1"/>
  <c r="F92" i="31"/>
  <c r="K92" i="31" s="1"/>
  <c r="N92" i="31" s="1"/>
  <c r="F124" i="31"/>
  <c r="K124" i="31" s="1"/>
  <c r="N124" i="31" s="1"/>
  <c r="F118" i="31"/>
  <c r="K118" i="31" s="1"/>
  <c r="N118" i="31" s="1"/>
  <c r="F130" i="31"/>
  <c r="K130" i="31" s="1"/>
  <c r="N130" i="31" s="1"/>
  <c r="F66" i="31"/>
  <c r="K66" i="31" s="1"/>
  <c r="N66" i="31" s="1"/>
  <c r="F134" i="31"/>
  <c r="K134" i="31" s="1"/>
  <c r="N134" i="31" s="1"/>
  <c r="F148" i="31"/>
  <c r="K148" i="31" s="1"/>
  <c r="N148" i="31" s="1"/>
  <c r="F126" i="31"/>
  <c r="K126" i="31" s="1"/>
  <c r="N126" i="31" s="1"/>
  <c r="F115" i="31"/>
  <c r="K115" i="31" s="1"/>
  <c r="N115" i="31" s="1"/>
  <c r="F116" i="31"/>
  <c r="K116" i="31" s="1"/>
  <c r="N116" i="31" s="1"/>
  <c r="F64" i="31"/>
  <c r="K64" i="31" s="1"/>
  <c r="N64" i="31" s="1"/>
  <c r="F95" i="31"/>
  <c r="K95" i="31" s="1"/>
  <c r="N95" i="31" s="1"/>
  <c r="F119" i="31"/>
  <c r="K119" i="31" s="1"/>
  <c r="N119" i="31" s="1"/>
  <c r="F131" i="31"/>
  <c r="K131" i="31" s="1"/>
  <c r="N131" i="31" s="1"/>
  <c r="F147" i="31"/>
  <c r="K147" i="31" s="1"/>
  <c r="N147" i="31" s="1"/>
  <c r="F117" i="31"/>
  <c r="K117" i="31" s="1"/>
  <c r="N117" i="31" s="1"/>
  <c r="F65" i="31"/>
  <c r="K65" i="31" s="1"/>
  <c r="N65" i="31" s="1"/>
  <c r="F120" i="31"/>
  <c r="K120" i="31" s="1"/>
  <c r="N120" i="31" s="1"/>
  <c r="F132" i="31"/>
  <c r="K132" i="31" s="1"/>
  <c r="N132" i="31" s="1"/>
  <c r="F9" i="31"/>
  <c r="K9" i="31" s="1"/>
  <c r="G65" i="17"/>
  <c r="G116" i="17"/>
  <c r="G120" i="17"/>
  <c r="G124" i="17"/>
  <c r="G128" i="17"/>
  <c r="G132" i="17"/>
  <c r="G136" i="17"/>
  <c r="G147" i="17"/>
  <c r="G151" i="17"/>
  <c r="G66" i="17"/>
  <c r="G117" i="17"/>
  <c r="G121" i="17"/>
  <c r="G125" i="17"/>
  <c r="G129" i="17"/>
  <c r="G133" i="17"/>
  <c r="G148" i="17"/>
  <c r="G152" i="17"/>
  <c r="G95" i="17"/>
  <c r="G9" i="17"/>
  <c r="G118" i="17"/>
  <c r="G122" i="17"/>
  <c r="G126" i="17"/>
  <c r="G130" i="17"/>
  <c r="G134" i="17"/>
  <c r="G149" i="17"/>
  <c r="G153" i="17"/>
  <c r="G64" i="17"/>
  <c r="G115" i="17"/>
  <c r="G119" i="17"/>
  <c r="G123" i="17"/>
  <c r="G127" i="17"/>
  <c r="G131" i="17"/>
  <c r="G135" i="17"/>
  <c r="G150" i="17"/>
  <c r="G92" i="17"/>
  <c r="F11" i="18" l="1"/>
  <c r="F9" i="18" s="1"/>
  <c r="N9" i="31"/>
  <c r="F113" i="31"/>
  <c r="K113" i="31" s="1"/>
  <c r="N113" i="31" s="1"/>
  <c r="F36" i="31"/>
  <c r="K36" i="31" s="1"/>
  <c r="N36" i="31" s="1"/>
  <c r="F68" i="31"/>
  <c r="K68" i="31" s="1"/>
  <c r="N68" i="31" s="1"/>
  <c r="F55" i="31"/>
  <c r="K55" i="31" s="1"/>
  <c r="N55" i="31" s="1"/>
  <c r="F111" i="31"/>
  <c r="K111" i="31" s="1"/>
  <c r="N111" i="31" s="1"/>
  <c r="F107" i="31"/>
  <c r="K107" i="31" s="1"/>
  <c r="N107" i="31" s="1"/>
  <c r="F86" i="31"/>
  <c r="K86" i="31" s="1"/>
  <c r="N86" i="31" s="1"/>
  <c r="F110" i="31"/>
  <c r="K110" i="31" s="1"/>
  <c r="N110" i="31" s="1"/>
  <c r="F41" i="31"/>
  <c r="K41" i="31" s="1"/>
  <c r="N41" i="31" s="1"/>
  <c r="F104" i="31"/>
  <c r="K104" i="31" s="1"/>
  <c r="N104" i="31" s="1"/>
  <c r="F54" i="31"/>
  <c r="K54" i="31" s="1"/>
  <c r="N54" i="31" s="1"/>
  <c r="F12" i="31"/>
  <c r="K12" i="31" s="1"/>
  <c r="N12" i="31" s="1"/>
  <c r="F97" i="31"/>
  <c r="K97" i="31" s="1"/>
  <c r="N97" i="31" s="1"/>
  <c r="F103" i="31"/>
  <c r="K103" i="31" s="1"/>
  <c r="N103" i="31" s="1"/>
  <c r="F24" i="31"/>
  <c r="K24" i="31" s="1"/>
  <c r="N24" i="31" s="1"/>
  <c r="F106" i="31"/>
  <c r="K106" i="31" s="1"/>
  <c r="N106" i="31" s="1"/>
  <c r="F33" i="31"/>
  <c r="K33" i="31" s="1"/>
  <c r="N33" i="31" s="1"/>
  <c r="F88" i="31"/>
  <c r="K88" i="31" s="1"/>
  <c r="N88" i="31" s="1"/>
  <c r="F78" i="31"/>
  <c r="K78" i="31" s="1"/>
  <c r="N78" i="31" s="1"/>
  <c r="F18" i="31"/>
  <c r="K18" i="31" s="1"/>
  <c r="N18" i="31" s="1"/>
  <c r="F38" i="31"/>
  <c r="K38" i="31" s="1"/>
  <c r="N38" i="31" s="1"/>
  <c r="F101" i="31"/>
  <c r="K101" i="31" s="1"/>
  <c r="N101" i="31" s="1"/>
  <c r="F23" i="31"/>
  <c r="K23" i="31" s="1"/>
  <c r="N23" i="31" s="1"/>
  <c r="F80" i="31"/>
  <c r="K80" i="31" s="1"/>
  <c r="N80" i="31" s="1"/>
  <c r="F70" i="31"/>
  <c r="K70" i="31" s="1"/>
  <c r="N70" i="31" s="1"/>
  <c r="F85" i="31"/>
  <c r="K85" i="31" s="1"/>
  <c r="N85" i="31" s="1"/>
  <c r="F20" i="31"/>
  <c r="K20" i="31" s="1"/>
  <c r="N20" i="31" s="1"/>
  <c r="F144" i="31"/>
  <c r="K144" i="31" s="1"/>
  <c r="N144" i="31" s="1"/>
  <c r="F37" i="31"/>
  <c r="K37" i="31" s="1"/>
  <c r="N37" i="31" s="1"/>
  <c r="F44" i="31"/>
  <c r="K44" i="31" s="1"/>
  <c r="N44" i="31" s="1"/>
  <c r="F47" i="31"/>
  <c r="K47" i="31" s="1"/>
  <c r="N47" i="31" s="1"/>
  <c r="F62" i="31"/>
  <c r="K62" i="31" s="1"/>
  <c r="N62" i="31" s="1"/>
  <c r="F51" i="31"/>
  <c r="K51" i="31" s="1"/>
  <c r="N51" i="31" s="1"/>
  <c r="F73" i="31"/>
  <c r="K73" i="31" s="1"/>
  <c r="N73" i="31" s="1"/>
  <c r="F72" i="31"/>
  <c r="K72" i="31" s="1"/>
  <c r="N72" i="31" s="1"/>
  <c r="F56" i="31"/>
  <c r="K56" i="31" s="1"/>
  <c r="N56" i="31" s="1"/>
  <c r="F77" i="31"/>
  <c r="K77" i="31" s="1"/>
  <c r="N77" i="31" s="1"/>
  <c r="F59" i="31"/>
  <c r="K59" i="31" s="1"/>
  <c r="N59" i="31" s="1"/>
  <c r="F108" i="31"/>
  <c r="K108" i="31" s="1"/>
  <c r="N108" i="31" s="1"/>
  <c r="F79" i="31"/>
  <c r="K79" i="31" s="1"/>
  <c r="N79" i="31" s="1"/>
  <c r="F63" i="31"/>
  <c r="K63" i="31" s="1"/>
  <c r="N63" i="31" s="1"/>
  <c r="F61" i="31"/>
  <c r="K61" i="31" s="1"/>
  <c r="N61" i="31" s="1"/>
  <c r="F32" i="31"/>
  <c r="K32" i="31" s="1"/>
  <c r="N32" i="31" s="1"/>
  <c r="F145" i="31"/>
  <c r="K145" i="31" s="1"/>
  <c r="N145" i="31" s="1"/>
  <c r="F69" i="31"/>
  <c r="K69" i="31" s="1"/>
  <c r="N69" i="31" s="1"/>
  <c r="F43" i="31"/>
  <c r="K43" i="31" s="1"/>
  <c r="N43" i="31" s="1"/>
  <c r="F96" i="31"/>
  <c r="K96" i="31" s="1"/>
  <c r="N96" i="31" s="1"/>
  <c r="F100" i="31"/>
  <c r="K100" i="31" s="1"/>
  <c r="N100" i="31" s="1"/>
  <c r="F142" i="31"/>
  <c r="K142" i="31" s="1"/>
  <c r="N142" i="31" s="1"/>
  <c r="F137" i="31"/>
  <c r="K137" i="31" s="1"/>
  <c r="N137" i="31" s="1"/>
  <c r="F90" i="31"/>
  <c r="K90" i="31" s="1"/>
  <c r="N90" i="31" s="1"/>
  <c r="F71" i="31"/>
  <c r="K71" i="31" s="1"/>
  <c r="N71" i="31" s="1"/>
  <c r="F14" i="31"/>
  <c r="K14" i="31" s="1"/>
  <c r="N14" i="31" s="1"/>
  <c r="F114" i="31"/>
  <c r="K114" i="31" s="1"/>
  <c r="N114" i="31" s="1"/>
  <c r="F30" i="31"/>
  <c r="K30" i="31" s="1"/>
  <c r="N30" i="31" s="1"/>
  <c r="F17" i="31"/>
  <c r="K17" i="31" s="1"/>
  <c r="N17" i="31" s="1"/>
  <c r="F91" i="31"/>
  <c r="K91" i="31" s="1"/>
  <c r="N91" i="31" s="1"/>
  <c r="F29" i="31"/>
  <c r="K29" i="31" s="1"/>
  <c r="N29" i="31" s="1"/>
  <c r="F143" i="31"/>
  <c r="K143" i="31" s="1"/>
  <c r="N143" i="31" s="1"/>
  <c r="F98" i="31"/>
  <c r="K98" i="31" s="1"/>
  <c r="N98" i="31" s="1"/>
  <c r="F27" i="31"/>
  <c r="K27" i="31" s="1"/>
  <c r="N27" i="31" s="1"/>
  <c r="F48" i="31"/>
  <c r="K48" i="31" s="1"/>
  <c r="N48" i="31" s="1"/>
  <c r="F146" i="31"/>
  <c r="K146" i="31" s="1"/>
  <c r="N146" i="31" s="1"/>
  <c r="F82" i="31"/>
  <c r="K82" i="31" s="1"/>
  <c r="N82" i="31" s="1"/>
  <c r="F87" i="31"/>
  <c r="K87" i="31" s="1"/>
  <c r="N87" i="31" s="1"/>
  <c r="F99" i="31"/>
  <c r="K99" i="31" s="1"/>
  <c r="N99" i="31" s="1"/>
  <c r="F74" i="31"/>
  <c r="K74" i="31" s="1"/>
  <c r="N74" i="31" s="1"/>
  <c r="F21" i="31"/>
  <c r="K21" i="31" s="1"/>
  <c r="N21" i="31" s="1"/>
  <c r="F39" i="31"/>
  <c r="K39" i="31" s="1"/>
  <c r="N39" i="31" s="1"/>
  <c r="F109" i="31"/>
  <c r="K109" i="31" s="1"/>
  <c r="N109" i="31" s="1"/>
  <c r="F83" i="31"/>
  <c r="K83" i="31" s="1"/>
  <c r="N83" i="31" s="1"/>
  <c r="F58" i="31"/>
  <c r="K58" i="31" s="1"/>
  <c r="N58" i="31" s="1"/>
  <c r="F40" i="31"/>
  <c r="K40" i="31" s="1"/>
  <c r="N40" i="31" s="1"/>
  <c r="F138" i="31"/>
  <c r="K138" i="31" s="1"/>
  <c r="N138" i="31" s="1"/>
  <c r="F105" i="31"/>
  <c r="K105" i="31" s="1"/>
  <c r="N105" i="31" s="1"/>
  <c r="F75" i="31"/>
  <c r="K75" i="31" s="1"/>
  <c r="N75" i="31" s="1"/>
  <c r="F31" i="31"/>
  <c r="K31" i="31" s="1"/>
  <c r="N31" i="31" s="1"/>
  <c r="F46" i="31"/>
  <c r="K46" i="31" s="1"/>
  <c r="N46" i="31" s="1"/>
  <c r="F53" i="31"/>
  <c r="K53" i="31" s="1"/>
  <c r="N53" i="31" s="1"/>
  <c r="F50" i="31"/>
  <c r="K50" i="31" s="1"/>
  <c r="N50" i="31" s="1"/>
  <c r="F22" i="31"/>
  <c r="K22" i="31" s="1"/>
  <c r="N22" i="31" s="1"/>
  <c r="F102" i="31"/>
  <c r="K102" i="31" s="1"/>
  <c r="N102" i="31" s="1"/>
  <c r="F60" i="31"/>
  <c r="K60" i="31" s="1"/>
  <c r="N60" i="31" s="1"/>
  <c r="G142" i="17"/>
  <c r="F142" i="17" s="1"/>
  <c r="S142" i="17" s="1"/>
  <c r="F112" i="31"/>
  <c r="K112" i="31" s="1"/>
  <c r="N112" i="31" s="1"/>
  <c r="F35" i="31"/>
  <c r="K35" i="31" s="1"/>
  <c r="N35" i="31" s="1"/>
  <c r="F67" i="31"/>
  <c r="K67" i="31" s="1"/>
  <c r="N67" i="31" s="1"/>
  <c r="F42" i="31"/>
  <c r="K42" i="31" s="1"/>
  <c r="N42" i="31" s="1"/>
  <c r="F57" i="31"/>
  <c r="K57" i="31" s="1"/>
  <c r="N57" i="31" s="1"/>
  <c r="F140" i="31"/>
  <c r="K140" i="31" s="1"/>
  <c r="N140" i="31" s="1"/>
  <c r="F139" i="31"/>
  <c r="K139" i="31" s="1"/>
  <c r="N139" i="31" s="1"/>
  <c r="F45" i="31"/>
  <c r="K45" i="31" s="1"/>
  <c r="N45" i="31" s="1"/>
  <c r="F141" i="31"/>
  <c r="K141" i="31" s="1"/>
  <c r="N141" i="31" s="1"/>
  <c r="F13" i="31"/>
  <c r="K13" i="31" s="1"/>
  <c r="N13" i="31" s="1"/>
  <c r="F89" i="31"/>
  <c r="K89" i="31" s="1"/>
  <c r="N89" i="31" s="1"/>
  <c r="F15" i="31"/>
  <c r="K15" i="31" s="1"/>
  <c r="N15" i="31" s="1"/>
  <c r="F34" i="31"/>
  <c r="K34" i="31" s="1"/>
  <c r="N34" i="31" s="1"/>
  <c r="F28" i="31"/>
  <c r="K28" i="31" s="1"/>
  <c r="N28" i="31" s="1"/>
  <c r="F19" i="31"/>
  <c r="K19" i="31" s="1"/>
  <c r="N19" i="31" s="1"/>
  <c r="F84" i="31"/>
  <c r="K84" i="31" s="1"/>
  <c r="N84" i="31" s="1"/>
  <c r="F81" i="31"/>
  <c r="K81" i="31" s="1"/>
  <c r="N81" i="31" s="1"/>
  <c r="F94" i="31"/>
  <c r="K94" i="31" s="1"/>
  <c r="N94" i="31" s="1"/>
  <c r="F49" i="31"/>
  <c r="K49" i="31" s="1"/>
  <c r="N49" i="31" s="1"/>
  <c r="F26" i="31"/>
  <c r="K26" i="31" s="1"/>
  <c r="N26" i="31" s="1"/>
  <c r="F25" i="31"/>
  <c r="K25" i="31" s="1"/>
  <c r="N25" i="31" s="1"/>
  <c r="F16" i="31"/>
  <c r="K16" i="31" s="1"/>
  <c r="N16" i="31" s="1"/>
  <c r="F76" i="31"/>
  <c r="K76" i="31" s="1"/>
  <c r="N76" i="31" s="1"/>
  <c r="F52" i="31"/>
  <c r="K52" i="31" s="1"/>
  <c r="N52" i="31" s="1"/>
  <c r="F11" i="31"/>
  <c r="K11" i="31" s="1"/>
  <c r="N11" i="31" s="1"/>
  <c r="F151" i="17"/>
  <c r="S151" i="17" s="1"/>
  <c r="F125" i="17"/>
  <c r="S125" i="17" s="1"/>
  <c r="F130" i="17"/>
  <c r="S130" i="17" s="1"/>
  <c r="F134" i="17"/>
  <c r="S134" i="17" s="1"/>
  <c r="F92" i="17"/>
  <c r="S92" i="17" s="1"/>
  <c r="F119" i="17"/>
  <c r="S119" i="17" s="1"/>
  <c r="F150" i="17"/>
  <c r="S150" i="17" s="1"/>
  <c r="F115" i="17"/>
  <c r="S115" i="17" s="1"/>
  <c r="F126" i="17"/>
  <c r="S126" i="17" s="1"/>
  <c r="F152" i="17"/>
  <c r="S152" i="17" s="1"/>
  <c r="F117" i="17"/>
  <c r="S117" i="17" s="1"/>
  <c r="F132" i="17"/>
  <c r="S132" i="17" s="1"/>
  <c r="F149" i="17"/>
  <c r="S149" i="17" s="1"/>
  <c r="F147" i="17"/>
  <c r="S147" i="17" s="1"/>
  <c r="F95" i="17"/>
  <c r="S95" i="17" s="1"/>
  <c r="F129" i="17"/>
  <c r="S129" i="17" s="1"/>
  <c r="F123" i="17"/>
  <c r="S123" i="17" s="1"/>
  <c r="F136" i="17"/>
  <c r="S136" i="17" s="1"/>
  <c r="F135" i="17"/>
  <c r="S135" i="17" s="1"/>
  <c r="F64" i="17"/>
  <c r="S64" i="17" s="1"/>
  <c r="F122" i="17"/>
  <c r="S122" i="17" s="1"/>
  <c r="F148" i="17"/>
  <c r="S148" i="17" s="1"/>
  <c r="F66" i="17"/>
  <c r="S66" i="17" s="1"/>
  <c r="F128" i="17"/>
  <c r="S128" i="17" s="1"/>
  <c r="F116" i="17"/>
  <c r="S116" i="17" s="1"/>
  <c r="F65" i="17"/>
  <c r="S65" i="17" s="1"/>
  <c r="F131" i="17"/>
  <c r="S131" i="17" s="1"/>
  <c r="F153" i="17"/>
  <c r="S153" i="17" s="1"/>
  <c r="F118" i="17"/>
  <c r="S118" i="17" s="1"/>
  <c r="F133" i="17"/>
  <c r="S133" i="17" s="1"/>
  <c r="F124" i="17"/>
  <c r="S124" i="17" s="1"/>
  <c r="F127" i="17"/>
  <c r="S127" i="17" s="1"/>
  <c r="F120" i="17"/>
  <c r="S120" i="17" s="1"/>
  <c r="F9" i="17"/>
  <c r="S9" i="17" s="1"/>
  <c r="F121" i="17"/>
  <c r="S121" i="17" s="1"/>
  <c r="G61" i="17"/>
  <c r="F61" i="17" s="1"/>
  <c r="S61" i="17" s="1"/>
  <c r="G100" i="17"/>
  <c r="F100" i="17" s="1"/>
  <c r="S100" i="17" s="1"/>
  <c r="G23" i="17"/>
  <c r="F23" i="17" s="1"/>
  <c r="S23" i="17" s="1"/>
  <c r="G63" i="17"/>
  <c r="G81" i="17"/>
  <c r="G80" i="17"/>
  <c r="G143" i="17"/>
  <c r="F143" i="17" s="1"/>
  <c r="S143" i="17" s="1"/>
  <c r="G25" i="17"/>
  <c r="G20" i="17"/>
  <c r="F20" i="17" s="1"/>
  <c r="S20" i="17" s="1"/>
  <c r="G146" i="17"/>
  <c r="G52" i="17"/>
  <c r="F52" i="17" s="1"/>
  <c r="S52" i="17" s="1"/>
  <c r="G75" i="17"/>
  <c r="F75" i="17" s="1"/>
  <c r="S75" i="17" s="1"/>
  <c r="G43" i="17"/>
  <c r="F43" i="17" s="1"/>
  <c r="S43" i="17" s="1"/>
  <c r="G17" i="17"/>
  <c r="G105" i="17"/>
  <c r="F105" i="17" s="1"/>
  <c r="S105" i="17" s="1"/>
  <c r="G101" i="17"/>
  <c r="G91" i="17"/>
  <c r="G49" i="17"/>
  <c r="G70" i="17"/>
  <c r="G27" i="17"/>
  <c r="G11" i="17"/>
  <c r="F11" i="17" s="1"/>
  <c r="S11" i="17" s="1"/>
  <c r="G144" i="17"/>
  <c r="G87" i="17"/>
  <c r="G73" i="17"/>
  <c r="G83" i="17"/>
  <c r="F83" i="17" s="1"/>
  <c r="S83" i="17" s="1"/>
  <c r="G72" i="17"/>
  <c r="G33" i="17"/>
  <c r="G99" i="17"/>
  <c r="F99" i="17" s="1"/>
  <c r="S99" i="17" s="1"/>
  <c r="G56" i="17"/>
  <c r="F56" i="17" s="1"/>
  <c r="S56" i="17" s="1"/>
  <c r="G113" i="17"/>
  <c r="G51" i="17"/>
  <c r="F51" i="17" s="1"/>
  <c r="S51" i="17" s="1"/>
  <c r="G112" i="17"/>
  <c r="G138" i="17"/>
  <c r="F138" i="17" s="1"/>
  <c r="S138" i="17" s="1"/>
  <c r="G108" i="17"/>
  <c r="G36" i="17"/>
  <c r="G46" i="17"/>
  <c r="G102" i="17"/>
  <c r="F102" i="17" s="1"/>
  <c r="S102" i="17" s="1"/>
  <c r="G71" i="17"/>
  <c r="G39" i="17"/>
  <c r="F39" i="17" s="1"/>
  <c r="S39" i="17" s="1"/>
  <c r="G67" i="17"/>
  <c r="G45" i="17"/>
  <c r="G97" i="17"/>
  <c r="G34" i="17"/>
  <c r="F34" i="17" s="1"/>
  <c r="S34" i="17" s="1"/>
  <c r="G137" i="17"/>
  <c r="F137" i="17" s="1"/>
  <c r="S137" i="17" s="1"/>
  <c r="G103" i="17"/>
  <c r="G42" i="17"/>
  <c r="G114" i="17"/>
  <c r="F114" i="17" s="1"/>
  <c r="S114" i="17" s="1"/>
  <c r="G24" i="17"/>
  <c r="G84" i="17"/>
  <c r="F84" i="17" s="1"/>
  <c r="S84" i="17" s="1"/>
  <c r="G90" i="17"/>
  <c r="G37" i="17"/>
  <c r="G107" i="17"/>
  <c r="F107" i="17" s="1"/>
  <c r="S107" i="17" s="1"/>
  <c r="G94" i="17"/>
  <c r="G29" i="17"/>
  <c r="G145" i="17"/>
  <c r="G26" i="17"/>
  <c r="G98" i="17"/>
  <c r="F98" i="17" s="1"/>
  <c r="S98" i="17" s="1"/>
  <c r="G85" i="17"/>
  <c r="G16" i="17"/>
  <c r="G48" i="17"/>
  <c r="G76" i="17"/>
  <c r="F76" i="17" s="1"/>
  <c r="S76" i="17" s="1"/>
  <c r="G82" i="17"/>
  <c r="G141" i="17"/>
  <c r="F141" i="17" s="1"/>
  <c r="S141" i="17" s="1"/>
  <c r="G47" i="17"/>
  <c r="F47" i="17" s="1"/>
  <c r="S47" i="17" s="1"/>
  <c r="G140" i="17"/>
  <c r="G13" i="17"/>
  <c r="G62" i="17"/>
  <c r="F62" i="17" s="1"/>
  <c r="S62" i="17" s="1"/>
  <c r="G21" i="17"/>
  <c r="G58" i="17"/>
  <c r="F58" i="17" s="1"/>
  <c r="S58" i="17" s="1"/>
  <c r="G77" i="17"/>
  <c r="G44" i="17"/>
  <c r="G40" i="17"/>
  <c r="G59" i="17"/>
  <c r="F59" i="17" s="1"/>
  <c r="S59" i="17" s="1"/>
  <c r="G68" i="17"/>
  <c r="G74" i="17"/>
  <c r="G106" i="17"/>
  <c r="G55" i="17"/>
  <c r="G110" i="17"/>
  <c r="G104" i="17"/>
  <c r="G12" i="17"/>
  <c r="G31" i="17"/>
  <c r="G53" i="17"/>
  <c r="G22" i="17"/>
  <c r="G60" i="17"/>
  <c r="G79" i="17"/>
  <c r="F79" i="17" s="1"/>
  <c r="S79" i="17" s="1"/>
  <c r="G50" i="17"/>
  <c r="G111" i="17"/>
  <c r="G32" i="17"/>
  <c r="G86" i="17"/>
  <c r="F86" i="17" s="1"/>
  <c r="S86" i="17" s="1"/>
  <c r="G69" i="17"/>
  <c r="G41" i="17"/>
  <c r="G96" i="17"/>
  <c r="G54" i="17"/>
  <c r="F54" i="17" s="1"/>
  <c r="S54" i="17" s="1"/>
  <c r="G139" i="17"/>
  <c r="G89" i="17"/>
  <c r="G109" i="17"/>
  <c r="G88" i="17"/>
  <c r="F88" i="17" s="1"/>
  <c r="S88" i="17" s="1"/>
  <c r="G15" i="17"/>
  <c r="G14" i="17"/>
  <c r="G78" i="17"/>
  <c r="F78" i="17" s="1"/>
  <c r="S78" i="17" s="1"/>
  <c r="G28" i="17"/>
  <c r="G35" i="17"/>
  <c r="G18" i="17"/>
  <c r="F18" i="17" s="1"/>
  <c r="S18" i="17" s="1"/>
  <c r="G19" i="17"/>
  <c r="F19" i="17" s="1"/>
  <c r="S19" i="17" s="1"/>
  <c r="G30" i="17"/>
  <c r="G38" i="17"/>
  <c r="G57" i="17"/>
  <c r="F38" i="17" l="1"/>
  <c r="S38" i="17" s="1"/>
  <c r="F139" i="17"/>
  <c r="S139" i="17" s="1"/>
  <c r="F32" i="17"/>
  <c r="S32" i="17" s="1"/>
  <c r="F53" i="17"/>
  <c r="S53" i="17" s="1"/>
  <c r="F106" i="17"/>
  <c r="S106" i="17" s="1"/>
  <c r="F77" i="17"/>
  <c r="S77" i="17" s="1"/>
  <c r="F85" i="17"/>
  <c r="S85" i="17" s="1"/>
  <c r="F42" i="17"/>
  <c r="S42" i="17" s="1"/>
  <c r="F67" i="17"/>
  <c r="S67" i="17" s="1"/>
  <c r="F108" i="17"/>
  <c r="S108" i="17" s="1"/>
  <c r="F144" i="17"/>
  <c r="S144" i="17" s="1"/>
  <c r="F101" i="17"/>
  <c r="S101" i="17" s="1"/>
  <c r="F146" i="17"/>
  <c r="S146" i="17" s="1"/>
  <c r="F63" i="17"/>
  <c r="S63" i="17" s="1"/>
  <c r="F30" i="17"/>
  <c r="S30" i="17" s="1"/>
  <c r="F14" i="17"/>
  <c r="S14" i="17" s="1"/>
  <c r="F111" i="17"/>
  <c r="S111" i="17" s="1"/>
  <c r="F31" i="17"/>
  <c r="S31" i="17" s="1"/>
  <c r="F74" i="17"/>
  <c r="S74" i="17" s="1"/>
  <c r="F37" i="17"/>
  <c r="S37" i="17" s="1"/>
  <c r="F103" i="17"/>
  <c r="S103" i="17" s="1"/>
  <c r="F33" i="17"/>
  <c r="S33" i="17" s="1"/>
  <c r="F15" i="17"/>
  <c r="S15" i="17" s="1"/>
  <c r="F96" i="17"/>
  <c r="S96" i="17" s="1"/>
  <c r="F50" i="17"/>
  <c r="S50" i="17" s="1"/>
  <c r="F12" i="17"/>
  <c r="S12" i="17" s="1"/>
  <c r="F68" i="17"/>
  <c r="S68" i="17" s="1"/>
  <c r="F21" i="17"/>
  <c r="S21" i="17" s="1"/>
  <c r="F82" i="17"/>
  <c r="S82" i="17" s="1"/>
  <c r="F26" i="17"/>
  <c r="S26" i="17" s="1"/>
  <c r="F90" i="17"/>
  <c r="S90" i="17" s="1"/>
  <c r="F71" i="17"/>
  <c r="S71" i="17" s="1"/>
  <c r="F112" i="17"/>
  <c r="S112" i="17" s="1"/>
  <c r="F72" i="17"/>
  <c r="S72" i="17" s="1"/>
  <c r="F27" i="17"/>
  <c r="S27" i="17" s="1"/>
  <c r="F17" i="17"/>
  <c r="S17" i="17" s="1"/>
  <c r="F25" i="17"/>
  <c r="S25" i="17" s="1"/>
  <c r="F41" i="17"/>
  <c r="S41" i="17" s="1"/>
  <c r="F104" i="17"/>
  <c r="S104" i="17" s="1"/>
  <c r="F145" i="17"/>
  <c r="S145" i="17" s="1"/>
  <c r="F70" i="17"/>
  <c r="S70" i="17" s="1"/>
  <c r="F35" i="17"/>
  <c r="S35" i="17" s="1"/>
  <c r="F109" i="17"/>
  <c r="S109" i="17" s="1"/>
  <c r="F69" i="17"/>
  <c r="S69" i="17" s="1"/>
  <c r="F60" i="17"/>
  <c r="S60" i="17" s="1"/>
  <c r="F110" i="17"/>
  <c r="S110" i="17" s="1"/>
  <c r="F40" i="17"/>
  <c r="S40" i="17" s="1"/>
  <c r="F13" i="17"/>
  <c r="S13" i="17" s="1"/>
  <c r="F48" i="17"/>
  <c r="S48" i="17" s="1"/>
  <c r="F29" i="17"/>
  <c r="S29" i="17" s="1"/>
  <c r="F24" i="17"/>
  <c r="S24" i="17" s="1"/>
  <c r="F97" i="17"/>
  <c r="S97" i="17" s="1"/>
  <c r="F46" i="17"/>
  <c r="S46" i="17" s="1"/>
  <c r="F113" i="17"/>
  <c r="S113" i="17" s="1"/>
  <c r="F73" i="17"/>
  <c r="S73" i="17" s="1"/>
  <c r="F49" i="17"/>
  <c r="S49" i="17" s="1"/>
  <c r="F80" i="17"/>
  <c r="S80" i="17" s="1"/>
  <c r="F57" i="17"/>
  <c r="S57" i="17" s="1"/>
  <c r="F28" i="17"/>
  <c r="S28" i="17" s="1"/>
  <c r="F89" i="17"/>
  <c r="S89" i="17" s="1"/>
  <c r="F22" i="17"/>
  <c r="S22" i="17" s="1"/>
  <c r="F55" i="17"/>
  <c r="S55" i="17" s="1"/>
  <c r="F44" i="17"/>
  <c r="S44" i="17" s="1"/>
  <c r="F140" i="17"/>
  <c r="S140" i="17" s="1"/>
  <c r="F16" i="17"/>
  <c r="S16" i="17" s="1"/>
  <c r="F94" i="17"/>
  <c r="S94" i="17" s="1"/>
  <c r="F45" i="17"/>
  <c r="S45" i="17" s="1"/>
  <c r="F36" i="17"/>
  <c r="S36" i="17" s="1"/>
  <c r="F87" i="17"/>
  <c r="S87" i="17" s="1"/>
  <c r="F91" i="17"/>
  <c r="S91" i="17" s="1"/>
  <c r="F81" i="17"/>
  <c r="S81" i="17" s="1"/>
  <c r="D11" i="18"/>
  <c r="D9" i="18" s="1"/>
  <c r="F93" i="31" l="1"/>
  <c r="F10" i="31" s="1"/>
  <c r="F8" i="31" s="1"/>
  <c r="G93" i="17"/>
  <c r="G10" i="17" s="1"/>
  <c r="G8" i="17" s="1"/>
  <c r="F93" i="17" l="1"/>
  <c r="K93" i="31"/>
  <c r="K10" i="31" s="1"/>
  <c r="K8" i="31" l="1"/>
  <c r="F10" i="17"/>
  <c r="F8" i="17" s="1"/>
  <c r="N93" i="31"/>
  <c r="N10" i="31" s="1"/>
  <c r="S93" i="17"/>
  <c r="N8" i="31" l="1"/>
  <c r="S10" i="17"/>
  <c r="S8" i="17" s="1"/>
</calcChain>
</file>

<file path=xl/sharedStrings.xml><?xml version="1.0" encoding="utf-8"?>
<sst xmlns="http://schemas.openxmlformats.org/spreadsheetml/2006/main" count="4425" uniqueCount="412">
  <si>
    <t>ГБУЗ РБ Давлекановская ЦРБ</t>
  </si>
  <si>
    <t>ГБУЗ РБ Миякинская ЦРБ</t>
  </si>
  <si>
    <t>ГБУЗ РБ Белебеевская ЦРБ</t>
  </si>
  <si>
    <t>ГБУЗ РБ Бижбулякская ЦРБ</t>
  </si>
  <si>
    <t>ГБУЗ РБ Ермекеевская ЦРБ</t>
  </si>
  <si>
    <t>ГБУЗ РБ Бирская ЦРБ</t>
  </si>
  <si>
    <t>ГБУЗ РБ Караидельская ЦРБ</t>
  </si>
  <si>
    <t>ГБУЗ РБ Мишкинская ЦРБ</t>
  </si>
  <si>
    <t>ГБУЗ РБ Верхне-Татышлинская ЦРБ</t>
  </si>
  <si>
    <t>ГБУЗ РБ Белорецкая ЦРКБ</t>
  </si>
  <si>
    <t>ГБУЗ РБ Аскаровская ЦРБ</t>
  </si>
  <si>
    <t>ГБУЗ РБ Бурзянская ЦРБ</t>
  </si>
  <si>
    <t>ГБУЗ РБ Белокатайская ЦРБ</t>
  </si>
  <si>
    <t>ГБУЗ РБ Месягутовская ЦРБ</t>
  </si>
  <si>
    <t>ГБУЗ РБ Кигинская ЦРБ</t>
  </si>
  <si>
    <t>ГБУЗ РБ Малоязовская ЦРБ</t>
  </si>
  <si>
    <t>ГБУЗ РБ Исянгуловская ЦРБ</t>
  </si>
  <si>
    <t>ГБУЗ РБ Калтасинская ЦРБ</t>
  </si>
  <si>
    <t>ГБУЗ РБ Краснокамская ЦРБ</t>
  </si>
  <si>
    <t>ГБУЗ РБ Янаульская ЦРБ</t>
  </si>
  <si>
    <t>ГБУЗ РБ Федоровская ЦРБ</t>
  </si>
  <si>
    <t>ГБУЗ РБ Ишимбайская ЦРБ</t>
  </si>
  <si>
    <t>ГБУЗ РБ Акъярская ЦРБ</t>
  </si>
  <si>
    <t>ГБУЗ РБ Станция скорой медицинской помощи г.Стерлитамак</t>
  </si>
  <si>
    <t>ГБУЗ РБ Толбазинская ЦРБ</t>
  </si>
  <si>
    <t>ГБУЗ РБ Красноусольская ЦРБ</t>
  </si>
  <si>
    <t>ГБУЗ РБ Туймазинская ЦРБ</t>
  </si>
  <si>
    <t>ГБУЗ РБ Благовещенская ЦРБ</t>
  </si>
  <si>
    <t>ГБУЗ РБ Архангельская ЦРБ</t>
  </si>
  <si>
    <t>ГБУЗ РБ Иглинская ЦРБ</t>
  </si>
  <si>
    <t>ГБУЗ РБ Кармаскалинская ЦРБ</t>
  </si>
  <si>
    <t>ГБУЗ РБ Кушнаренковская ЦРБ</t>
  </si>
  <si>
    <t>ГБУЗ РБ Нуримановская ЦРБ</t>
  </si>
  <si>
    <t>ГБУЗ РБ Буздякская ЦРБ</t>
  </si>
  <si>
    <t>ГБУЗ РБ Чишминская ЦРБ</t>
  </si>
  <si>
    <t>ВМП</t>
  </si>
  <si>
    <t>ГБУЗ РБ ГКБ №8 г.Уфа</t>
  </si>
  <si>
    <t>ГБУЗ РБ ГКБ №13 г.Уфа</t>
  </si>
  <si>
    <t>ГБУЗ РБ ГБ №9 г.Уфа</t>
  </si>
  <si>
    <t>ГБУЗ РБ ГБ г.Салават</t>
  </si>
  <si>
    <t>ГБУЗ РБ ЦГБ г.Сибай</t>
  </si>
  <si>
    <t>ГБУЗ РБ ГБ г.Кумертау</t>
  </si>
  <si>
    <t>ГБУЗ РКЦ</t>
  </si>
  <si>
    <t>ГБУЗ РКГВВ</t>
  </si>
  <si>
    <t>ГБУЗ РБ Аскинская ЦРБ</t>
  </si>
  <si>
    <t>ГБУЗ РБ Большеустьикинская ЦРБ</t>
  </si>
  <si>
    <t>№ п/п</t>
  </si>
  <si>
    <t>Наименование медицинской организации</t>
  </si>
  <si>
    <t>ГБУЗ РДКБ</t>
  </si>
  <si>
    <t>ГБУЗ РМГЦ</t>
  </si>
  <si>
    <t>ГБУЗ РКПЦ МЗ РБ</t>
  </si>
  <si>
    <t>ФКУЗ "МСЧ МВД России по Республике Башкортостан"</t>
  </si>
  <si>
    <t>ГБУЗ РБ ГДКБ №17 г.Уфа</t>
  </si>
  <si>
    <t>ГБУЗ РБ Поликлиника №46 г.Уфа</t>
  </si>
  <si>
    <t>ГБУЗ РБ Детская поликлиника №2 г.Уфа</t>
  </si>
  <si>
    <t>ГБУЗ РБ Чекмагушевская ЦРБ</t>
  </si>
  <si>
    <t>Медицинская помощь за пределами РБ</t>
  </si>
  <si>
    <t>ЧУЗ "РЖД-Медицина" г.Стерлитамак"</t>
  </si>
  <si>
    <t>отдельные виды диагностики по ПГГ</t>
  </si>
  <si>
    <t>Реестровый номер</t>
  </si>
  <si>
    <t>025004</t>
  </si>
  <si>
    <t>022103</t>
  </si>
  <si>
    <t>025001</t>
  </si>
  <si>
    <t>025005</t>
  </si>
  <si>
    <t>022102</t>
  </si>
  <si>
    <t>021201</t>
  </si>
  <si>
    <t>ГБУЗ РБ ГБ г.Нефтекамск</t>
  </si>
  <si>
    <t>027001</t>
  </si>
  <si>
    <t>021206</t>
  </si>
  <si>
    <t>025003</t>
  </si>
  <si>
    <t>021205</t>
  </si>
  <si>
    <t>025002</t>
  </si>
  <si>
    <t>022104</t>
  </si>
  <si>
    <t>021668</t>
  </si>
  <si>
    <t>ООО МЦ "СЕМЕЙНЫЙ ДОКТОР"</t>
  </si>
  <si>
    <t>021501</t>
  </si>
  <si>
    <t>024001</t>
  </si>
  <si>
    <t>022001</t>
  </si>
  <si>
    <t>024005</t>
  </si>
  <si>
    <t>024002</t>
  </si>
  <si>
    <t>022012</t>
  </si>
  <si>
    <t>021901</t>
  </si>
  <si>
    <t>ГБУЗ РБ Учалинская ЦГБ</t>
  </si>
  <si>
    <t>021502</t>
  </si>
  <si>
    <t>024006</t>
  </si>
  <si>
    <t>ФГБУЗ МСЧ №142 ФМБА России</t>
  </si>
  <si>
    <t>021536</t>
  </si>
  <si>
    <t>ООО "МедТех"</t>
  </si>
  <si>
    <t>021621</t>
  </si>
  <si>
    <t>ГАУЗ РБ  "Санаторий для детей Нур г.Стерлитамак"</t>
  </si>
  <si>
    <t>021601</t>
  </si>
  <si>
    <t>ГБУЗ РБ ГКБ №1 г.Стерлитамак</t>
  </si>
  <si>
    <t>021602</t>
  </si>
  <si>
    <t>ГБУЗ РБ ГБ №2 г.Стерлитамак</t>
  </si>
  <si>
    <t>021616</t>
  </si>
  <si>
    <t>ГБУЗ РБ ДБ г.Стерлитамак</t>
  </si>
  <si>
    <t>021636</t>
  </si>
  <si>
    <t>ГБУЗ РБ СП г.Стерлитамак</t>
  </si>
  <si>
    <t>021620</t>
  </si>
  <si>
    <t>021604</t>
  </si>
  <si>
    <t>021111</t>
  </si>
  <si>
    <t>021424</t>
  </si>
  <si>
    <t>021105</t>
  </si>
  <si>
    <t>029001</t>
  </si>
  <si>
    <t>021605</t>
  </si>
  <si>
    <t>021104</t>
  </si>
  <si>
    <t>021102</t>
  </si>
  <si>
    <t>021606</t>
  </si>
  <si>
    <t>021607</t>
  </si>
  <si>
    <t>021405</t>
  </si>
  <si>
    <t>021401</t>
  </si>
  <si>
    <t>ООО "Медсервис" г.Салават</t>
  </si>
  <si>
    <t>021303</t>
  </si>
  <si>
    <t>ГБУЗ РБ ГБ №1 г.Октябрьский</t>
  </si>
  <si>
    <t>028004</t>
  </si>
  <si>
    <t>023002</t>
  </si>
  <si>
    <t>023005</t>
  </si>
  <si>
    <t>028002</t>
  </si>
  <si>
    <t>021002</t>
  </si>
  <si>
    <t>023006</t>
  </si>
  <si>
    <t>021001</t>
  </si>
  <si>
    <t>021003</t>
  </si>
  <si>
    <t>021701</t>
  </si>
  <si>
    <t>021706</t>
  </si>
  <si>
    <t>021749</t>
  </si>
  <si>
    <t>ООО "Медсервис" с.Верхнеяркеево</t>
  </si>
  <si>
    <t>021110</t>
  </si>
  <si>
    <t>021100</t>
  </si>
  <si>
    <t>027000</t>
  </si>
  <si>
    <t>ГБУЗ РБ Детская поликлиника  №4 г.Уфа</t>
  </si>
  <si>
    <t>021120</t>
  </si>
  <si>
    <t>021130</t>
  </si>
  <si>
    <t>021140</t>
  </si>
  <si>
    <t>021150</t>
  </si>
  <si>
    <t>029100</t>
  </si>
  <si>
    <t>029300</t>
  </si>
  <si>
    <t>029700</t>
  </si>
  <si>
    <t>021040</t>
  </si>
  <si>
    <t>021050</t>
  </si>
  <si>
    <t>021060</t>
  </si>
  <si>
    <t>021070</t>
  </si>
  <si>
    <t>021080</t>
  </si>
  <si>
    <t>021160</t>
  </si>
  <si>
    <t>021310</t>
  </si>
  <si>
    <t>029400</t>
  </si>
  <si>
    <t>ГБУЗ РБ ГКБ Демского района г.Уфы</t>
  </si>
  <si>
    <t>023500</t>
  </si>
  <si>
    <t>021800</t>
  </si>
  <si>
    <t>024200</t>
  </si>
  <si>
    <t>022300</t>
  </si>
  <si>
    <t>021200</t>
  </si>
  <si>
    <t>028000</t>
  </si>
  <si>
    <t>023200</t>
  </si>
  <si>
    <t>020159</t>
  </si>
  <si>
    <t>022800</t>
  </si>
  <si>
    <t>025000</t>
  </si>
  <si>
    <t>020171</t>
  </si>
  <si>
    <t>УФИЦ РАН</t>
  </si>
  <si>
    <t>022117</t>
  </si>
  <si>
    <t>ЧУЗ "КБ "РЖД-Медицина"г.Уфа</t>
  </si>
  <si>
    <t>022204</t>
  </si>
  <si>
    <t>026005</t>
  </si>
  <si>
    <t>022202</t>
  </si>
  <si>
    <t>026002</t>
  </si>
  <si>
    <t>022002</t>
  </si>
  <si>
    <t>022201</t>
  </si>
  <si>
    <t>022205</t>
  </si>
  <si>
    <t>026004</t>
  </si>
  <si>
    <t>022208</t>
  </si>
  <si>
    <t>026003</t>
  </si>
  <si>
    <t>026001</t>
  </si>
  <si>
    <t>022203</t>
  </si>
  <si>
    <t>027002</t>
  </si>
  <si>
    <t>022000</t>
  </si>
  <si>
    <t>022003</t>
  </si>
  <si>
    <t>020251</t>
  </si>
  <si>
    <t>ООО  "МЦ "Агидель"</t>
  </si>
  <si>
    <t>020169</t>
  </si>
  <si>
    <t>ООО "АНЭКО"</t>
  </si>
  <si>
    <t>020260</t>
  </si>
  <si>
    <t>ООО "ДиаЛайф"</t>
  </si>
  <si>
    <t>020235</t>
  </si>
  <si>
    <t>ООО "Евромед-Уфа"</t>
  </si>
  <si>
    <t>020232</t>
  </si>
  <si>
    <t>ООО "Клиника глазных болезней"</t>
  </si>
  <si>
    <t>020241</t>
  </si>
  <si>
    <t>ООО "Клиника современной флебологии"</t>
  </si>
  <si>
    <t>020181</t>
  </si>
  <si>
    <t>ООО "Клиника Эксперт Уфа"</t>
  </si>
  <si>
    <t>029140</t>
  </si>
  <si>
    <t>ООО "Лаборатория гемодиализа"</t>
  </si>
  <si>
    <t>029150</t>
  </si>
  <si>
    <t>ООО "ЛДЦ МИБС-Уфа"</t>
  </si>
  <si>
    <t>020188</t>
  </si>
  <si>
    <t>ООО"МД Проект 2010"</t>
  </si>
  <si>
    <t>020157</t>
  </si>
  <si>
    <t>ООО "Медицинский центр Семья"</t>
  </si>
  <si>
    <t>020265</t>
  </si>
  <si>
    <t>ООО "ММЦ Медикал Он Груп-Уфа"</t>
  </si>
  <si>
    <t>020199</t>
  </si>
  <si>
    <t>020172</t>
  </si>
  <si>
    <t>029110</t>
  </si>
  <si>
    <t xml:space="preserve">ООО "Санаторий "Зеленая роща" </t>
  </si>
  <si>
    <t>020233</t>
  </si>
  <si>
    <t>ООО санаторий "Юматово"</t>
  </si>
  <si>
    <t>020165</t>
  </si>
  <si>
    <t>ООО "Сфера-Эстейт"</t>
  </si>
  <si>
    <t>020170</t>
  </si>
  <si>
    <t>ООО "ЦМТ"</t>
  </si>
  <si>
    <t>020161</t>
  </si>
  <si>
    <t>ООО "Экома"</t>
  </si>
  <si>
    <t>020248</t>
  </si>
  <si>
    <t>022120</t>
  </si>
  <si>
    <t>022100</t>
  </si>
  <si>
    <t>ГАУЗ РКОД Минздрава РБ</t>
  </si>
  <si>
    <t>022130</t>
  </si>
  <si>
    <t>022113</t>
  </si>
  <si>
    <t xml:space="preserve">022112 </t>
  </si>
  <si>
    <t>026000</t>
  </si>
  <si>
    <t>022132</t>
  </si>
  <si>
    <t>022124</t>
  </si>
  <si>
    <t>ГБУЗ РВФД</t>
  </si>
  <si>
    <t>022220</t>
  </si>
  <si>
    <t>022400</t>
  </si>
  <si>
    <t>022720</t>
  </si>
  <si>
    <t>ГБУЗ РБ ГКБ №21 г.Уфа</t>
  </si>
  <si>
    <t>022710</t>
  </si>
  <si>
    <t>ГБУЗ РКИБ</t>
  </si>
  <si>
    <t>022121</t>
  </si>
  <si>
    <t>АУЗ РСП</t>
  </si>
  <si>
    <t>022134</t>
  </si>
  <si>
    <t>ООО "Центр ПЭТ-Технолоджи"</t>
  </si>
  <si>
    <t>ГБУЗ РБ Балтачевская ЦРБ</t>
  </si>
  <si>
    <t>ГБУЗ РБ Бураевская ЦРБ</t>
  </si>
  <si>
    <t>ГБУЗ РБ Дюртюлинская ЦРБ</t>
  </si>
  <si>
    <t>ГБУЗ РБ Баймакская ЦГБ</t>
  </si>
  <si>
    <t>ГБУЗ РБ Зилаирская ЦРБ</t>
  </si>
  <si>
    <t>ГБУЗ РБ Мелеузовская ЦРБ</t>
  </si>
  <si>
    <t>ГБУЗ РБ Мраковская ЦРБ</t>
  </si>
  <si>
    <t>ГБУЗ РБ Стерлибашевская ЦРБ</t>
  </si>
  <si>
    <t>ГБУЗ РБ Верхнеяркеевская ЦРБ</t>
  </si>
  <si>
    <t>ГБУЗ РБ Раевская ЦРБ</t>
  </si>
  <si>
    <t>ГБУЗ РБ Шаранская ЦРБ</t>
  </si>
  <si>
    <t>ГБУЗ РБ Языковская ЦРБ</t>
  </si>
  <si>
    <t>ГБУЗ РБ Бакалинская ЦРБ</t>
  </si>
  <si>
    <t>ООО "ОСЦ"</t>
  </si>
  <si>
    <t>021322</t>
  </si>
  <si>
    <t>Итого по МО</t>
  </si>
  <si>
    <t>ВСЕГО</t>
  </si>
  <si>
    <t>ГБУЗ РКБ им. Г.Г.Куватова</t>
  </si>
  <si>
    <t>ГБУЗ РБ Городская детская поликлиника №6 г.Уфа</t>
  </si>
  <si>
    <t>ГБУЗ РБ КБСМП г.Уфа</t>
  </si>
  <si>
    <t>ООО "МАСТЕРСЛУХ-УФА"</t>
  </si>
  <si>
    <t xml:space="preserve">ГБУЗ РКВД </t>
  </si>
  <si>
    <t>ГБУЗ РБ ГКБ №18 г.Уфы</t>
  </si>
  <si>
    <t>Всего</t>
  </si>
  <si>
    <t>020163</t>
  </si>
  <si>
    <t>ООО "АВИЦЕННА" г.Нефтекамск</t>
  </si>
  <si>
    <t>029179</t>
  </si>
  <si>
    <t>ГАУЗ РБ Санаторий "Дуслык" г.Уфа</t>
  </si>
  <si>
    <t>ГБУЗ РБ Детская поликлиника №3 г.Уфа</t>
  </si>
  <si>
    <t>ГБУЗ РБ Детская поликлиника №5 г.Уфа</t>
  </si>
  <si>
    <t>ГАУЗ РБ Детская стоматологическая поликлиника №3 г.Уфа</t>
  </si>
  <si>
    <t>ГБУЗ РБ Детская стоматологическая поликлиника  №7 г.Уфа</t>
  </si>
  <si>
    <t>ГБУЗ РБ Поликлиника №43 г.Уфа</t>
  </si>
  <si>
    <t>ГБУЗ РБ Поликлиника №50 г.Уфа</t>
  </si>
  <si>
    <t>ГБУЗ РБ Стоматологическая поликлиника №1 г.Уфа</t>
  </si>
  <si>
    <t>ГБУЗ РБ Стоматологическая поликлиника №2 г.Уфа</t>
  </si>
  <si>
    <t>ГБУЗ РБ Стоматологическая поликлиника №4 г.Уфа</t>
  </si>
  <si>
    <t>ГБУЗ РБ Стоматологическая поликлиника №5 г.Уфа</t>
  </si>
  <si>
    <t>ГБУЗ РБ Стоматологическая поликлиника №6 г.Уфа</t>
  </si>
  <si>
    <t>ГАУЗ РБ Стоматологическая поликлиника №8 г.Уфа</t>
  </si>
  <si>
    <t>ГАУЗ РБ Стоматологическая поликлиника №9 г.Уфа</t>
  </si>
  <si>
    <t>ГБУЗ РБ ГКБ №5 г.Уфа</t>
  </si>
  <si>
    <t>ФГБОУ ВО БГМУ Минздрава России всего, в том числе:</t>
  </si>
  <si>
    <t>ФГБОУ ВО БГМУ Минздрава России (стоматология)</t>
  </si>
  <si>
    <t>029184</t>
  </si>
  <si>
    <t>ООО "МЦ МЕГИ"</t>
  </si>
  <si>
    <t>020005</t>
  </si>
  <si>
    <t>ГБУЗ РКНД Минздрава РБ</t>
  </si>
  <si>
    <t>020006</t>
  </si>
  <si>
    <t>ГБУЗ РКПЦ Минздрава РБ</t>
  </si>
  <si>
    <t>020007</t>
  </si>
  <si>
    <t>ГБУЗ РКПТД</t>
  </si>
  <si>
    <t>в стационарных условиях</t>
  </si>
  <si>
    <t>в условиях дневного стационара</t>
  </si>
  <si>
    <t>в амбулаторных условиях</t>
  </si>
  <si>
    <t>ГБУЗ РБ ЦСМП и МК</t>
  </si>
  <si>
    <t>020164</t>
  </si>
  <si>
    <t>ГАУЗ РПНС Акбузат</t>
  </si>
  <si>
    <t>ООО "Медси-Уфа"</t>
  </si>
  <si>
    <t>Итого</t>
  </si>
  <si>
    <t>ГБУЗ РБ ССМП г.Стерлитамак</t>
  </si>
  <si>
    <t>Базовая программа ОМС</t>
  </si>
  <si>
    <t xml:space="preserve"> стационар</t>
  </si>
  <si>
    <t>дневной стационар</t>
  </si>
  <si>
    <t>амбулаторно-поликлиническая помощь</t>
  </si>
  <si>
    <t>посещения с профилактическими и иными целями</t>
  </si>
  <si>
    <t>посещение по неотложной медицинской помощи</t>
  </si>
  <si>
    <t>обращения в связи с заболеваниями</t>
  </si>
  <si>
    <t>отдельные диагностические исследования по ПГГ</t>
  </si>
  <si>
    <t xml:space="preserve">скорая медицинская помощь </t>
  </si>
  <si>
    <t>гемодиализ</t>
  </si>
  <si>
    <t>всего</t>
  </si>
  <si>
    <t>в том числе</t>
  </si>
  <si>
    <t xml:space="preserve">дополнительные виды диагностики </t>
  </si>
  <si>
    <t>ФАПы</t>
  </si>
  <si>
    <t>Объем средств на выплаты по показателям результативности</t>
  </si>
  <si>
    <t>руб.</t>
  </si>
  <si>
    <t>В амбулаторных условиях посещения с профилактическими и иными целями</t>
  </si>
  <si>
    <t>Диспансерное наблюдение отдельных категорий граждан из числа взрослого населения (за единицу объема медицинской помощи)</t>
  </si>
  <si>
    <t>Профилактические медицинские осмотры и диспансеризация  (за единицу объема медицинской помощи)</t>
  </si>
  <si>
    <t>Посещения с иными целями</t>
  </si>
  <si>
    <t>Профилактические медицинские осмотры</t>
  </si>
  <si>
    <t>Диспансеризация всего</t>
  </si>
  <si>
    <t>Диспансеризация определенных групп взрослого населения и детей сирот</t>
  </si>
  <si>
    <t>Исследования в рамках 1 этапа диспансеризации взрослого населения</t>
  </si>
  <si>
    <t xml:space="preserve">Исследования и медицинские вмешательства в рамках 1 и 2 этапов углубленной диспансеризации </t>
  </si>
  <si>
    <t>По подушевому нормативу финансирования</t>
  </si>
  <si>
    <t>исследование кала на скрытую кровь иммунохимическим методом (количественный метод)</t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</si>
  <si>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</si>
  <si>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</si>
  <si>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АУЗ РБ Детская стоматологическая поликлиника №3 г.Уфа</t>
    </r>
  </si>
  <si>
    <r>
      <t>Г</t>
    </r>
    <r>
      <rPr>
        <sz val="9"/>
        <color indexed="8"/>
        <rFont val="Times New Roman"/>
        <family val="1"/>
        <charset val="204"/>
      </rPr>
      <t>БУЗ РБ Детская стоматологическая поликлиника  №7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</si>
  <si>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№43 г.Уфа</t>
    </r>
  </si>
  <si>
    <r>
      <t>Г</t>
    </r>
    <r>
      <rPr>
        <sz val="9"/>
        <color indexed="8"/>
        <rFont val="Times New Roman"/>
        <family val="1"/>
        <charset val="204"/>
      </rPr>
      <t>БУЗ РБ Поликлиника №50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</si>
  <si>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№1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</si>
  <si>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№2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</si>
  <si>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№4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</si>
  <si>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№5 г.Уфа</t>
    </r>
  </si>
  <si>
    <r>
      <t>Г</t>
    </r>
    <r>
      <rPr>
        <sz val="9"/>
        <color indexed="8"/>
        <rFont val="Times New Roman"/>
        <family val="1"/>
        <charset val="204"/>
      </rPr>
      <t>БУЗ РБ Стоматологическая поликлиника №6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</si>
  <si>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№8 г.Уфа</t>
    </r>
  </si>
  <si>
    <r>
      <t>Г</t>
    </r>
    <r>
      <rPr>
        <sz val="9"/>
        <color indexed="8"/>
        <rFont val="Times New Roman"/>
        <family val="1"/>
        <charset val="204"/>
      </rPr>
      <t>АУЗ РБ Стоматологическая поликлиника №9 г.Уфа</t>
    </r>
  </si>
  <si>
    <r>
      <t>Г</t>
    </r>
    <r>
      <rPr>
        <sz val="9"/>
        <color indexed="8"/>
        <rFont val="Times New Roman"/>
        <family val="1"/>
        <charset val="204"/>
      </rPr>
      <t>БУЗ РБ ГКБ №5 г.Уфа</t>
    </r>
  </si>
  <si>
    <r>
      <t>ГБ</t>
    </r>
    <r>
      <rPr>
        <sz val="9"/>
        <color indexed="8"/>
        <rFont val="Times New Roman"/>
        <family val="1"/>
        <charset val="204"/>
      </rPr>
      <t>УЗ РБ ГКБ №18 г.Уфы</t>
    </r>
  </si>
  <si>
    <r>
      <rPr>
        <sz val="9"/>
        <color indexed="8"/>
        <rFont val="Times New Roman"/>
        <family val="1"/>
        <charset val="204"/>
      </rPr>
      <t>ООО "МЦ МЕГИ</t>
    </r>
    <r>
      <rPr>
        <sz val="9"/>
        <color theme="1"/>
        <rFont val="Times New Roman"/>
        <family val="1"/>
        <charset val="204"/>
      </rPr>
      <t>"</t>
    </r>
  </si>
  <si>
    <t>скорая медицинская помощь</t>
  </si>
  <si>
    <t xml:space="preserve">по подушевому нормативу финансирования </t>
  </si>
  <si>
    <t>за вызовов с применением тромболитических препаратов</t>
  </si>
  <si>
    <t>за специализированный вызов</t>
  </si>
  <si>
    <t>КСГ для случаев проведения ЭКО</t>
  </si>
  <si>
    <t>В стационарных условиях.</t>
  </si>
  <si>
    <t>КСГ по профилю "Онкология"</t>
  </si>
  <si>
    <t xml:space="preserve"> КСГ по               COVID-19</t>
  </si>
  <si>
    <t>В амбулаторных условиях посещения  в неотложной форме.</t>
  </si>
  <si>
    <t>медицинская реабилитация</t>
  </si>
  <si>
    <t>в условиях круглосуточного стационара</t>
  </si>
  <si>
    <t>В амбулаторных условиях обращения по поводу заболевания.</t>
  </si>
  <si>
    <r>
      <t xml:space="preserve">Обращения МО, </t>
    </r>
    <r>
      <rPr>
        <u/>
        <sz val="9"/>
        <rFont val="Times New Roman"/>
        <family val="1"/>
        <charset val="204"/>
      </rPr>
      <t>не имеющих</t>
    </r>
    <r>
      <rPr>
        <sz val="9"/>
        <rFont val="Times New Roman"/>
        <family val="1"/>
        <charset val="204"/>
      </rPr>
      <t xml:space="preserve"> прикрепленное население (ММОЦ, ЦАОП, травмпункты, гемодиализ)</t>
    </r>
  </si>
  <si>
    <t xml:space="preserve">Обращения МО, имеющие прикрепленное население </t>
  </si>
  <si>
    <t>по реестрам</t>
  </si>
  <si>
    <t>по подушевому принципу</t>
  </si>
  <si>
    <t xml:space="preserve">КТ </t>
  </si>
  <si>
    <t>МРТ</t>
  </si>
  <si>
    <t>УЗИ ссс</t>
  </si>
  <si>
    <t>Эндоскопия</t>
  </si>
  <si>
    <t>Гистология</t>
  </si>
  <si>
    <t>МГИ</t>
  </si>
  <si>
    <t>ЛДИ COVID 19</t>
  </si>
  <si>
    <t>Радиоизотопная диагностика</t>
  </si>
  <si>
    <t>Лучевая терапия</t>
  </si>
  <si>
    <t>КТ/ПЭТ</t>
  </si>
  <si>
    <t>УЗИ скрининг</t>
  </si>
  <si>
    <t>Сумма на ФАПы</t>
  </si>
  <si>
    <t>Для пациентов с острой почечной недостаточностью (ОПН)</t>
  </si>
  <si>
    <t>Для пациентов с хронической почечной недостаточностью (ХПН)</t>
  </si>
  <si>
    <t>диспансерное наблюдение</t>
  </si>
  <si>
    <t>КСГ (за исключением КСГ по профилю "Онкология",  КСГ по COVID-19)</t>
  </si>
  <si>
    <t>Всего Базовая программа ОМС</t>
  </si>
  <si>
    <t>Всего по БП (КСГ+ВМП)</t>
  </si>
  <si>
    <t>ds18.003 "нефрология (без диализа)"</t>
  </si>
  <si>
    <t>ВМП  профиль "онкология"</t>
  </si>
  <si>
    <t xml:space="preserve">Плановые объемы финансового обеспечения по  базовой программе ОМС на 2023 год в условиях дневного стационара. </t>
  </si>
  <si>
    <t xml:space="preserve">Дополнительное финансовое обеспечение видов и условий оказания медицинской помощи, не установленных базовой программой ОМС </t>
  </si>
  <si>
    <t xml:space="preserve">в том числе </t>
  </si>
  <si>
    <t>профиль "онкология"</t>
  </si>
  <si>
    <t>ds36.000 (иммунизация недоношенных)</t>
  </si>
  <si>
    <t>ООО "Клиника эстетической медицины "Юхелф"</t>
  </si>
  <si>
    <t>ФГБОУ ВО БГМУ Минздрава России (без стоматологии, офтальмологии для отдельных структурных подразделений)</t>
  </si>
  <si>
    <t>ФГБОУ ВО БГМУ Минздрава России (офтальмология для отдельных структурных подразделений)</t>
  </si>
  <si>
    <t>ГБУЗ РБ ГКПЦ г.Уфы</t>
  </si>
  <si>
    <t>Всего по БП (КСГ без мед.реаб.)</t>
  </si>
  <si>
    <t>Плановые объемы финансового обеспечения фельдшерских, фельдшерско - акушерских пунктов на 2023 год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</si>
  <si>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         </t>
  </si>
  <si>
    <t xml:space="preserve">Плановые объемы финансового обеспечения отдельных диагностических (лабораторных) исследований, оказываемых в амбулаторно-поликлинических условиях на 2023 год </t>
  </si>
  <si>
    <t>Плановые объемы финансового обеспечения тестирования на наличие респираторных инфекций, включая вирус гриппа (любым из методов) на 2023 год</t>
  </si>
  <si>
    <t>Тестирование на наличие респираторных инфекций, включая вирус гриппа (любым из методов)</t>
  </si>
  <si>
    <t>Комплекс ОРВИ: РНК респираторно-синцитиального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</si>
  <si>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тестир-е на наличие респ-х инфекций, включая вирус гриппа</t>
  </si>
  <si>
    <t>уточнение подушевки</t>
  </si>
  <si>
    <t>тестирование на наличие респираторных инфекций, включая вирус гриппа (любым из методов)</t>
  </si>
  <si>
    <t>Определение РНК вируса гриппа A и В (Influenza virus A/B) в мазках со слизистой оболочки ротоглотки методом ПЦР</t>
  </si>
  <si>
    <t>За единицу объема медицинской помощи (без учета школы сахарного диабета)</t>
  </si>
  <si>
    <t>Медицинская помощь в рамках школы сахарного диабета</t>
  </si>
  <si>
    <t>БФ "Уфимский хоспис"</t>
  </si>
  <si>
    <t>020050</t>
  </si>
  <si>
    <t>Сумма средств за счет средств бюджета Республики Башкортостан</t>
  </si>
  <si>
    <t>Дополнительный объем страхового обеспечения по страховым случаям, установленным базовой программой ОМС</t>
  </si>
  <si>
    <t xml:space="preserve">Плановые объемы финансового обеспечения Территориальной программы ОМС на 2023 год. </t>
  </si>
  <si>
    <t xml:space="preserve">Плановые объемы финансового обеспечения Базовой программы ОМС на 2023 год. </t>
  </si>
  <si>
    <t xml:space="preserve">Плановые объемы финансового обеспечения скорой медицинской помощи по Базовой программе ОМС на 2023 год </t>
  </si>
  <si>
    <t>Плановые объемы финансового обеспечения по  программе ОМС на 2023 год в стационарных условиях</t>
  </si>
  <si>
    <t xml:space="preserve">Плановые объемы финансового обеспечения по базовой программе ОМС на 2023 год в амбулаторных условиях (посещения с профилактическими и иными целями и диспансерное наблюдение). </t>
  </si>
  <si>
    <t xml:space="preserve">Плановые объемы финансового обеспечения по Базовой программе ОМС на 2023 год в амбулаторных условиях ( посещения в неотложной форме). </t>
  </si>
  <si>
    <t>Плановые объемы финансового обеспечения по Базовой программе ОМС на 2023 год в амбулаторных условиях (обращения по поводу заболевания)</t>
  </si>
  <si>
    <t xml:space="preserve">Плановые объемы финансового обеспечения сеансов (услуг) заместительной почечной терапии методами гемодиализа и перитонеального диализа по Базовой программе ОМС на 2023 год </t>
  </si>
  <si>
    <t xml:space="preserve">Плановые объемы финансового обеспечения медицинской помощи по профилю "Медицинская реабилитация" по Базовой программе ОМС на 2023 год </t>
  </si>
  <si>
    <t>Уточнение плановых объемов финансового обеспечения по Базовой программе ОМС на 2023 год в амбулаторных условиях в связи с введением тестирования на наличие респираторных инфекций, включая вирус гриппа</t>
  </si>
  <si>
    <t>АНМО "Уфимский хоспис"</t>
  </si>
  <si>
    <t>020051</t>
  </si>
  <si>
    <t>Всего Базовая программа ОМС по Протоколу           15-23</t>
  </si>
  <si>
    <t>Итого Территориальная программа ОМС (Протокол № 15-23)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</si>
</sst>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_р_._-;\-* #,##0_р_._-;_-* &quot;-&quot;_р_._-;_-@_-"/>
    <numFmt numFmtId="165" formatCode="_-* #,##0.00_р_._-;\-* #,##0.00_р_._-;_-* &quot;-&quot;??_р_._-;_-@_-"/>
    <numFmt numFmtId="166" formatCode="[$-419]General"/>
    <numFmt numFmtId="167" formatCode="#,##0.00&quot; &quot;[$руб.-419];[Red]&quot;-&quot;#,##0.00&quot; &quot;[$руб.-419]"/>
    <numFmt numFmtId="168" formatCode="&quot;Да&quot;;&quot;Да&quot;;&quot;Нет&quot;"/>
    <numFmt numFmtId="169" formatCode="#,##0_ ;\-#,##0\ "/>
  </numFmts>
  <fonts count="5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9" fillId="0" borderId="0"/>
    <xf numFmtId="0" fontId="10" fillId="0" borderId="0"/>
    <xf numFmtId="0" fontId="11" fillId="0" borderId="0"/>
    <xf numFmtId="166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8" fillId="0" borderId="0"/>
    <xf numFmtId="0" fontId="10" fillId="0" borderId="0"/>
    <xf numFmtId="0" fontId="8" fillId="0" borderId="0"/>
    <xf numFmtId="0" fontId="5" fillId="0" borderId="0"/>
    <xf numFmtId="0" fontId="5" fillId="0" borderId="0"/>
    <xf numFmtId="0" fontId="4" fillId="0" borderId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7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16" fillId="5" borderId="0" applyNumberFormat="0" applyBorder="0" applyAlignment="0" applyProtection="0"/>
    <xf numFmtId="0" fontId="17" fillId="22" borderId="3" applyNumberFormat="0" applyAlignment="0" applyProtection="0"/>
    <xf numFmtId="0" fontId="18" fillId="23" borderId="4" applyNumberFormat="0" applyAlignment="0" applyProtection="0"/>
    <xf numFmtId="0" fontId="19" fillId="0" borderId="0"/>
    <xf numFmtId="166" fontId="12" fillId="0" borderId="0" applyBorder="0" applyProtection="0"/>
    <xf numFmtId="166" fontId="12" fillId="0" borderId="0"/>
    <xf numFmtId="0" fontId="20" fillId="0" borderId="0"/>
    <xf numFmtId="0" fontId="20" fillId="0" borderId="0"/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0" applyNumberFormat="0" applyBorder="0" applyProtection="0">
      <alignment horizontal="center"/>
    </xf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Border="0" applyProtection="0">
      <alignment horizontal="center" textRotation="90"/>
    </xf>
    <xf numFmtId="0" fontId="27" fillId="9" borderId="3" applyNumberFormat="0" applyAlignment="0" applyProtection="0"/>
    <xf numFmtId="0" fontId="28" fillId="0" borderId="8" applyNumberFormat="0" applyFill="0" applyAlignment="0" applyProtection="0"/>
    <xf numFmtId="0" fontId="29" fillId="24" borderId="0" applyNumberFormat="0" applyBorder="0" applyAlignment="0" applyProtection="0"/>
    <xf numFmtId="0" fontId="8" fillId="25" borderId="9" applyNumberFormat="0" applyFont="0" applyAlignment="0" applyProtection="0"/>
    <xf numFmtId="0" fontId="30" fillId="22" borderId="10" applyNumberFormat="0" applyAlignment="0" applyProtection="0"/>
    <xf numFmtId="0" fontId="31" fillId="0" borderId="0" applyNumberFormat="0" applyBorder="0" applyProtection="0"/>
    <xf numFmtId="167" fontId="31" fillId="0" borderId="0" applyBorder="0" applyProtection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21" borderId="0" applyNumberFormat="0" applyBorder="0" applyAlignment="0" applyProtection="0"/>
    <xf numFmtId="0" fontId="27" fillId="9" borderId="3" applyNumberFormat="0" applyAlignment="0" applyProtection="0"/>
    <xf numFmtId="0" fontId="30" fillId="22" borderId="10" applyNumberFormat="0" applyAlignment="0" applyProtection="0"/>
    <xf numFmtId="0" fontId="17" fillId="22" borderId="3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8" fillId="23" borderId="4" applyNumberFormat="0" applyAlignment="0" applyProtection="0"/>
    <xf numFmtId="0" fontId="32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35" fillId="0" borderId="0"/>
    <xf numFmtId="0" fontId="19" fillId="0" borderId="0"/>
    <xf numFmtId="0" fontId="36" fillId="0" borderId="0"/>
    <xf numFmtId="0" fontId="36" fillId="0" borderId="0"/>
    <xf numFmtId="0" fontId="37" fillId="0" borderId="0"/>
    <xf numFmtId="0" fontId="3" fillId="0" borderId="0"/>
    <xf numFmtId="0" fontId="3" fillId="0" borderId="0"/>
    <xf numFmtId="0" fontId="38" fillId="0" borderId="0"/>
    <xf numFmtId="0" fontId="3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13" fillId="0" borderId="0"/>
    <xf numFmtId="0" fontId="14" fillId="0" borderId="0"/>
    <xf numFmtId="0" fontId="14" fillId="0" borderId="0"/>
    <xf numFmtId="0" fontId="10" fillId="0" borderId="0"/>
    <xf numFmtId="0" fontId="3" fillId="0" borderId="0"/>
    <xf numFmtId="0" fontId="13" fillId="0" borderId="0"/>
    <xf numFmtId="0" fontId="35" fillId="0" borderId="0"/>
    <xf numFmtId="0" fontId="35" fillId="0" borderId="0"/>
    <xf numFmtId="0" fontId="16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25" borderId="9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39" fillId="0" borderId="0" applyFill="0" applyBorder="0" applyAlignment="0" applyProtection="0"/>
    <xf numFmtId="164" fontId="35" fillId="0" borderId="0" applyFont="0" applyFill="0" applyBorder="0" applyAlignment="0" applyProtection="0"/>
    <xf numFmtId="0" fontId="22" fillId="6" borderId="0" applyNumberFormat="0" applyBorder="0" applyAlignment="0" applyProtection="0"/>
    <xf numFmtId="9" fontId="40" fillId="0" borderId="0" applyFont="0" applyFill="0" applyBorder="0" applyAlignment="0" applyProtection="0"/>
    <xf numFmtId="0" fontId="8" fillId="0" borderId="0"/>
    <xf numFmtId="0" fontId="14" fillId="0" borderId="0"/>
    <xf numFmtId="0" fontId="8" fillId="0" borderId="0"/>
    <xf numFmtId="0" fontId="35" fillId="0" borderId="0"/>
    <xf numFmtId="0" fontId="10" fillId="0" borderId="0"/>
    <xf numFmtId="0" fontId="2" fillId="0" borderId="0"/>
    <xf numFmtId="0" fontId="2" fillId="0" borderId="0"/>
    <xf numFmtId="0" fontId="55" fillId="0" borderId="0"/>
    <xf numFmtId="0" fontId="1" fillId="0" borderId="0"/>
  </cellStyleXfs>
  <cellXfs count="258">
    <xf numFmtId="0" fontId="0" fillId="0" borderId="0" xfId="0"/>
    <xf numFmtId="0" fontId="42" fillId="3" borderId="0" xfId="0" applyFont="1" applyFill="1" applyAlignment="1">
      <alignment horizontal="right" vertical="center"/>
    </xf>
    <xf numFmtId="0" fontId="43" fillId="2" borderId="0" xfId="0" applyFont="1" applyFill="1" applyAlignment="1">
      <alignment horizontal="right" vertical="center"/>
    </xf>
    <xf numFmtId="0" fontId="43" fillId="3" borderId="0" xfId="0" applyFont="1" applyFill="1" applyAlignment="1">
      <alignment horizontal="right" vertical="center"/>
    </xf>
    <xf numFmtId="3" fontId="42" fillId="2" borderId="0" xfId="0" applyNumberFormat="1" applyFont="1" applyFill="1" applyAlignment="1">
      <alignment horizontal="right" vertical="center"/>
    </xf>
    <xf numFmtId="0" fontId="43" fillId="0" borderId="1" xfId="0" applyFont="1" applyBorder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3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right" vertical="center"/>
    </xf>
    <xf numFmtId="0" fontId="42" fillId="2" borderId="0" xfId="0" applyNumberFormat="1" applyFont="1" applyFill="1" applyBorder="1" applyAlignment="1">
      <alignment horizontal="center" vertical="center" wrapText="1"/>
    </xf>
    <xf numFmtId="0" fontId="42" fillId="3" borderId="1" xfId="2" applyFont="1" applyFill="1" applyBorder="1" applyAlignment="1">
      <alignment horizontal="left" vertical="center" wrapText="1"/>
    </xf>
    <xf numFmtId="4" fontId="43" fillId="3" borderId="1" xfId="0" applyNumberFormat="1" applyFont="1" applyFill="1" applyBorder="1" applyAlignment="1">
      <alignment vertical="center" wrapText="1"/>
    </xf>
    <xf numFmtId="49" fontId="42" fillId="3" borderId="1" xfId="2" applyNumberFormat="1" applyFont="1" applyFill="1" applyBorder="1" applyAlignment="1">
      <alignment horizontal="center" vertical="center" wrapText="1"/>
    </xf>
    <xf numFmtId="0" fontId="45" fillId="3" borderId="1" xfId="2" applyFont="1" applyFill="1" applyBorder="1" applyAlignment="1">
      <alignment horizontal="left" vertical="center" wrapText="1"/>
    </xf>
    <xf numFmtId="0" fontId="42" fillId="3" borderId="1" xfId="2" applyFont="1" applyFill="1" applyBorder="1" applyAlignment="1">
      <alignment horizontal="center" vertical="center" wrapText="1"/>
    </xf>
    <xf numFmtId="49" fontId="42" fillId="3" borderId="1" xfId="0" applyNumberFormat="1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left" vertical="center" wrapText="1"/>
    </xf>
    <xf numFmtId="0" fontId="43" fillId="3" borderId="1" xfId="2" applyFont="1" applyFill="1" applyBorder="1" applyAlignment="1">
      <alignment horizontal="left" vertical="center" wrapText="1"/>
    </xf>
    <xf numFmtId="49" fontId="42" fillId="3" borderId="1" xfId="0" applyNumberFormat="1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left" vertical="center" wrapText="1"/>
    </xf>
    <xf numFmtId="49" fontId="45" fillId="3" borderId="1" xfId="2" applyNumberFormat="1" applyFont="1" applyFill="1" applyBorder="1" applyAlignment="1">
      <alignment horizontal="center" vertical="center"/>
    </xf>
    <xf numFmtId="0" fontId="42" fillId="0" borderId="1" xfId="2" applyFont="1" applyFill="1" applyBorder="1" applyAlignment="1">
      <alignment horizontal="left" vertical="center" wrapText="1"/>
    </xf>
    <xf numFmtId="0" fontId="42" fillId="0" borderId="0" xfId="0" applyFont="1" applyFill="1" applyAlignment="1">
      <alignment horizontal="right" vertical="center"/>
    </xf>
    <xf numFmtId="49" fontId="42" fillId="0" borderId="1" xfId="2" applyNumberFormat="1" applyFont="1" applyFill="1" applyBorder="1" applyAlignment="1">
      <alignment horizontal="center" vertical="center" wrapText="1"/>
    </xf>
    <xf numFmtId="0" fontId="42" fillId="0" borderId="1" xfId="2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/>
    </xf>
    <xf numFmtId="49" fontId="42" fillId="3" borderId="1" xfId="2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center" vertical="center"/>
    </xf>
    <xf numFmtId="0" fontId="42" fillId="3" borderId="18" xfId="195" applyFont="1" applyFill="1" applyBorder="1" applyAlignment="1">
      <alignment horizontal="left" vertical="center" wrapText="1"/>
    </xf>
    <xf numFmtId="3" fontId="49" fillId="3" borderId="18" xfId="0" applyNumberFormat="1" applyFont="1" applyFill="1" applyBorder="1" applyAlignment="1">
      <alignment horizontal="center" vertical="center" wrapText="1"/>
    </xf>
    <xf numFmtId="0" fontId="42" fillId="3" borderId="0" xfId="45" applyFont="1" applyFill="1" applyAlignment="1">
      <alignment horizontal="right" vertical="center"/>
    </xf>
    <xf numFmtId="0" fontId="42" fillId="3" borderId="0" xfId="45" applyFont="1" applyFill="1" applyAlignment="1">
      <alignment horizontal="center" vertical="center"/>
    </xf>
    <xf numFmtId="0" fontId="42" fillId="3" borderId="0" xfId="45" applyNumberFormat="1" applyFont="1" applyFill="1" applyBorder="1" applyAlignment="1">
      <alignment horizontal="center" vertical="center" wrapText="1"/>
    </xf>
    <xf numFmtId="3" fontId="42" fillId="3" borderId="0" xfId="45" applyNumberFormat="1" applyFont="1" applyFill="1" applyAlignment="1">
      <alignment horizontal="right" vertical="center"/>
    </xf>
    <xf numFmtId="0" fontId="43" fillId="3" borderId="0" xfId="45" applyFont="1" applyFill="1" applyAlignment="1">
      <alignment horizontal="right" vertical="center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3" fillId="3" borderId="18" xfId="234" applyNumberFormat="1" applyFont="1" applyFill="1" applyBorder="1" applyAlignment="1">
      <alignment horizontal="center" vertical="center" wrapText="1"/>
    </xf>
    <xf numFmtId="3" fontId="53" fillId="3" borderId="14" xfId="234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 wrapText="1"/>
    </xf>
    <xf numFmtId="0" fontId="48" fillId="3" borderId="18" xfId="94" applyFont="1" applyFill="1" applyBorder="1" applyAlignment="1">
      <alignment horizontal="left" vertical="center" wrapText="1"/>
    </xf>
    <xf numFmtId="0" fontId="41" fillId="3" borderId="18" xfId="94" applyFont="1" applyFill="1" applyBorder="1" applyAlignment="1">
      <alignment horizontal="center" vertical="center" wrapText="1"/>
    </xf>
    <xf numFmtId="3" fontId="42" fillId="3" borderId="18" xfId="45" applyNumberFormat="1" applyFont="1" applyFill="1" applyBorder="1" applyAlignment="1">
      <alignment horizontal="center" vertical="center"/>
    </xf>
    <xf numFmtId="49" fontId="41" fillId="3" borderId="18" xfId="94" applyNumberFormat="1" applyFont="1" applyFill="1" applyBorder="1" applyAlignment="1">
      <alignment horizontal="center" vertical="center"/>
    </xf>
    <xf numFmtId="0" fontId="41" fillId="3" borderId="18" xfId="94" applyFont="1" applyFill="1" applyBorder="1" applyAlignment="1">
      <alignment horizontal="left" vertical="center" wrapText="1"/>
    </xf>
    <xf numFmtId="0" fontId="42" fillId="0" borderId="18" xfId="233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 wrapText="1"/>
    </xf>
    <xf numFmtId="0" fontId="42" fillId="3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 wrapText="1"/>
    </xf>
    <xf numFmtId="0" fontId="48" fillId="3" borderId="18" xfId="45" applyFont="1" applyFill="1" applyBorder="1" applyAlignment="1">
      <alignment horizontal="left" vertical="center" wrapText="1"/>
    </xf>
    <xf numFmtId="0" fontId="42" fillId="0" borderId="18" xfId="94" applyFont="1" applyFill="1" applyBorder="1" applyAlignment="1">
      <alignment horizontal="left" vertical="center" wrapText="1"/>
    </xf>
    <xf numFmtId="49" fontId="41" fillId="3" borderId="18" xfId="45" applyNumberFormat="1" applyFont="1" applyFill="1" applyBorder="1" applyAlignment="1">
      <alignment horizontal="center" vertical="center"/>
    </xf>
    <xf numFmtId="0" fontId="41" fillId="3" borderId="18" xfId="45" applyFont="1" applyFill="1" applyBorder="1" applyAlignment="1">
      <alignment horizontal="left" vertical="center" wrapText="1"/>
    </xf>
    <xf numFmtId="49" fontId="41" fillId="3" borderId="18" xfId="94" applyNumberFormat="1" applyFont="1" applyFill="1" applyBorder="1" applyAlignment="1">
      <alignment horizontal="left" vertical="center" wrapText="1"/>
    </xf>
    <xf numFmtId="49" fontId="54" fillId="3" borderId="18" xfId="94" applyNumberFormat="1" applyFont="1" applyFill="1" applyBorder="1" applyAlignment="1">
      <alignment horizontal="center" vertical="center"/>
    </xf>
    <xf numFmtId="0" fontId="54" fillId="3" borderId="18" xfId="94" applyFont="1" applyFill="1" applyBorder="1" applyAlignment="1">
      <alignment horizontal="left" vertical="center" wrapText="1"/>
    </xf>
    <xf numFmtId="3" fontId="45" fillId="0" borderId="18" xfId="233" applyNumberFormat="1" applyFont="1" applyFill="1" applyBorder="1" applyAlignment="1">
      <alignment horizontal="center" vertical="center"/>
    </xf>
    <xf numFmtId="3" fontId="47" fillId="0" borderId="18" xfId="5" applyNumberFormat="1" applyFont="1" applyFill="1" applyBorder="1" applyAlignment="1">
      <alignment horizontal="left" vertical="center" wrapText="1"/>
    </xf>
    <xf numFmtId="169" fontId="45" fillId="0" borderId="18" xfId="233" applyNumberFormat="1" applyFont="1" applyFill="1" applyBorder="1" applyAlignment="1">
      <alignment horizontal="center" vertical="center"/>
    </xf>
    <xf numFmtId="3" fontId="45" fillId="0" borderId="18" xfId="5" applyNumberFormat="1" applyFont="1" applyFill="1" applyBorder="1" applyAlignment="1">
      <alignment horizontal="left" vertical="center" wrapText="1"/>
    </xf>
    <xf numFmtId="3" fontId="45" fillId="0" borderId="16" xfId="233" applyNumberFormat="1" applyFont="1" applyFill="1" applyBorder="1" applyAlignment="1">
      <alignment horizontal="center" vertical="center"/>
    </xf>
    <xf numFmtId="3" fontId="47" fillId="0" borderId="16" xfId="5" applyNumberFormat="1" applyFont="1" applyFill="1" applyBorder="1" applyAlignment="1">
      <alignment horizontal="left" vertical="center" wrapText="1"/>
    </xf>
    <xf numFmtId="0" fontId="42" fillId="0" borderId="18" xfId="5" applyFont="1" applyFill="1" applyBorder="1" applyAlignment="1">
      <alignment horizontal="center" vertical="center"/>
    </xf>
    <xf numFmtId="0" fontId="42" fillId="0" borderId="18" xfId="5" applyFont="1" applyFill="1" applyBorder="1" applyAlignment="1">
      <alignment horizontal="left" vertical="center"/>
    </xf>
    <xf numFmtId="0" fontId="42" fillId="3" borderId="0" xfId="45" applyFont="1" applyFill="1" applyAlignment="1">
      <alignment horizontal="left" vertical="center"/>
    </xf>
    <xf numFmtId="3" fontId="45" fillId="3" borderId="1" xfId="2" applyNumberFormat="1" applyFont="1" applyFill="1" applyBorder="1" applyAlignment="1">
      <alignment horizontal="center" vertical="center"/>
    </xf>
    <xf numFmtId="3" fontId="47" fillId="3" borderId="1" xfId="0" applyNumberFormat="1" applyFont="1" applyFill="1" applyBorder="1" applyAlignment="1">
      <alignment horizontal="left" vertical="center" wrapText="1"/>
    </xf>
    <xf numFmtId="169" fontId="45" fillId="3" borderId="1" xfId="2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left" vertical="center" wrapText="1"/>
    </xf>
    <xf numFmtId="3" fontId="45" fillId="3" borderId="12" xfId="2" applyNumberFormat="1" applyFont="1" applyFill="1" applyBorder="1" applyAlignment="1">
      <alignment horizontal="center" vertical="center"/>
    </xf>
    <xf numFmtId="3" fontId="47" fillId="3" borderId="12" xfId="0" applyNumberFormat="1" applyFont="1" applyFill="1" applyBorder="1" applyAlignment="1">
      <alignment horizontal="left" vertical="center" wrapText="1"/>
    </xf>
    <xf numFmtId="0" fontId="42" fillId="3" borderId="1" xfId="0" applyFont="1" applyFill="1" applyBorder="1" applyAlignment="1">
      <alignment horizontal="left" vertical="center"/>
    </xf>
    <xf numFmtId="3" fontId="42" fillId="3" borderId="18" xfId="2" applyNumberFormat="1" applyFont="1" applyFill="1" applyBorder="1" applyAlignment="1">
      <alignment horizontal="left" vertical="center" wrapText="1"/>
    </xf>
    <xf numFmtId="0" fontId="43" fillId="3" borderId="18" xfId="0" applyFont="1" applyFill="1" applyBorder="1" applyAlignment="1">
      <alignment horizontal="right" vertical="center"/>
    </xf>
    <xf numFmtId="3" fontId="52" fillId="26" borderId="18" xfId="234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right" vertical="center"/>
    </xf>
    <xf numFmtId="3" fontId="43" fillId="26" borderId="18" xfId="0" applyNumberFormat="1" applyFont="1" applyFill="1" applyBorder="1" applyAlignment="1">
      <alignment horizontal="right" vertical="center"/>
    </xf>
    <xf numFmtId="3" fontId="43" fillId="3" borderId="18" xfId="0" applyNumberFormat="1" applyFont="1" applyFill="1" applyBorder="1" applyAlignment="1">
      <alignment horizontal="right" vertical="center"/>
    </xf>
    <xf numFmtId="3" fontId="42" fillId="0" borderId="18" xfId="0" applyNumberFormat="1" applyFont="1" applyFill="1" applyBorder="1" applyAlignment="1">
      <alignment horizontal="right" vertical="center"/>
    </xf>
    <xf numFmtId="3" fontId="42" fillId="2" borderId="18" xfId="0" applyNumberFormat="1" applyFont="1" applyFill="1" applyBorder="1" applyAlignment="1">
      <alignment horizontal="right" vertical="center"/>
    </xf>
    <xf numFmtId="3" fontId="43" fillId="3" borderId="0" xfId="0" applyNumberFormat="1" applyFont="1" applyFill="1" applyAlignment="1">
      <alignment horizontal="right" vertical="center"/>
    </xf>
    <xf numFmtId="3" fontId="49" fillId="3" borderId="18" xfId="0" applyNumberFormat="1" applyFont="1" applyFill="1" applyBorder="1" applyAlignment="1">
      <alignment horizontal="center" vertical="center" wrapText="1"/>
    </xf>
    <xf numFmtId="4" fontId="42" fillId="2" borderId="0" xfId="0" applyNumberFormat="1" applyFont="1" applyFill="1" applyAlignment="1">
      <alignment horizontal="right" vertical="center"/>
    </xf>
    <xf numFmtId="4" fontId="43" fillId="26" borderId="18" xfId="0" applyNumberFormat="1" applyFont="1" applyFill="1" applyBorder="1" applyAlignment="1">
      <alignment horizontal="right" vertical="center"/>
    </xf>
    <xf numFmtId="4" fontId="42" fillId="3" borderId="18" xfId="0" applyNumberFormat="1" applyFont="1" applyFill="1" applyBorder="1" applyAlignment="1">
      <alignment horizontal="right" vertical="center"/>
    </xf>
    <xf numFmtId="4" fontId="42" fillId="0" borderId="18" xfId="0" applyNumberFormat="1" applyFont="1" applyFill="1" applyBorder="1" applyAlignment="1">
      <alignment horizontal="right" vertical="center"/>
    </xf>
    <xf numFmtId="3" fontId="42" fillId="3" borderId="1" xfId="67" applyNumberFormat="1" applyFont="1" applyFill="1" applyBorder="1" applyAlignment="1">
      <alignment horizontal="center" vertical="center" wrapText="1"/>
    </xf>
    <xf numFmtId="3" fontId="42" fillId="3" borderId="1" xfId="2" applyNumberFormat="1" applyFont="1" applyFill="1" applyBorder="1" applyAlignment="1">
      <alignment horizontal="left" vertical="center" wrapText="1"/>
    </xf>
    <xf numFmtId="3" fontId="41" fillId="3" borderId="1" xfId="94" applyNumberFormat="1" applyFont="1" applyFill="1" applyBorder="1" applyAlignment="1">
      <alignment horizontal="center" vertical="center" wrapText="1"/>
    </xf>
    <xf numFmtId="3" fontId="42" fillId="3" borderId="1" xfId="94" applyNumberFormat="1" applyFont="1" applyFill="1" applyBorder="1" applyAlignment="1">
      <alignment horizontal="center" vertical="center" wrapText="1"/>
    </xf>
    <xf numFmtId="3" fontId="48" fillId="3" borderId="1" xfId="94" applyNumberFormat="1" applyFont="1" applyFill="1" applyBorder="1" applyAlignment="1">
      <alignment horizontal="center" vertical="center" wrapText="1"/>
    </xf>
    <xf numFmtId="3" fontId="41" fillId="3" borderId="1" xfId="45" applyNumberFormat="1" applyFont="1" applyFill="1" applyBorder="1" applyAlignment="1">
      <alignment horizontal="center" vertical="center" wrapText="1"/>
    </xf>
    <xf numFmtId="3" fontId="43" fillId="0" borderId="1" xfId="0" applyNumberFormat="1" applyFont="1" applyBorder="1" applyAlignment="1">
      <alignment horizontal="center" vertical="center"/>
    </xf>
    <xf numFmtId="3" fontId="43" fillId="3" borderId="1" xfId="0" applyNumberFormat="1" applyFont="1" applyFill="1" applyBorder="1" applyAlignment="1">
      <alignment vertical="center" wrapText="1"/>
    </xf>
    <xf numFmtId="3" fontId="43" fillId="3" borderId="1" xfId="0" applyNumberFormat="1" applyFont="1" applyFill="1" applyBorder="1" applyAlignment="1">
      <alignment horizontal="right" vertical="center"/>
    </xf>
    <xf numFmtId="3" fontId="42" fillId="3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/>
    </xf>
    <xf numFmtId="3" fontId="42" fillId="0" borderId="1" xfId="2" applyNumberFormat="1" applyFont="1" applyFill="1" applyBorder="1" applyAlignment="1">
      <alignment horizontal="left" vertical="center" wrapText="1"/>
    </xf>
    <xf numFmtId="3" fontId="42" fillId="0" borderId="1" xfId="0" applyNumberFormat="1" applyFont="1" applyFill="1" applyBorder="1" applyAlignment="1">
      <alignment horizontal="right" vertical="center"/>
    </xf>
    <xf numFmtId="3" fontId="42" fillId="2" borderId="1" xfId="0" applyNumberFormat="1" applyFont="1" applyFill="1" applyBorder="1" applyAlignment="1">
      <alignment horizontal="right" vertical="center"/>
    </xf>
    <xf numFmtId="3" fontId="42" fillId="0" borderId="1" xfId="2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center" vertical="center" wrapText="1"/>
    </xf>
    <xf numFmtId="3" fontId="42" fillId="3" borderId="1" xfId="0" applyNumberFormat="1" applyFont="1" applyFill="1" applyBorder="1" applyAlignment="1">
      <alignment horizontal="left" vertical="center" wrapText="1"/>
    </xf>
    <xf numFmtId="3" fontId="43" fillId="3" borderId="1" xfId="2" applyNumberFormat="1" applyFont="1" applyFill="1" applyBorder="1" applyAlignment="1">
      <alignment horizontal="left" vertical="center" wrapText="1"/>
    </xf>
    <xf numFmtId="3" fontId="42" fillId="3" borderId="1" xfId="45" applyNumberFormat="1" applyFont="1" applyFill="1" applyBorder="1" applyAlignment="1">
      <alignment horizontal="right" vertical="center"/>
    </xf>
    <xf numFmtId="3" fontId="45" fillId="3" borderId="1" xfId="2" applyNumberFormat="1" applyFont="1" applyFill="1" applyBorder="1" applyAlignment="1">
      <alignment horizontal="left" vertical="center" wrapText="1"/>
    </xf>
    <xf numFmtId="3" fontId="42" fillId="3" borderId="1" xfId="0" applyNumberFormat="1" applyFont="1" applyFill="1" applyBorder="1" applyAlignment="1">
      <alignment horizontal="left" vertical="center"/>
    </xf>
    <xf numFmtId="0" fontId="42" fillId="3" borderId="1" xfId="0" applyFont="1" applyFill="1" applyBorder="1" applyAlignment="1">
      <alignment horizontal="right" vertical="center"/>
    </xf>
    <xf numFmtId="3" fontId="42" fillId="3" borderId="18" xfId="0" applyNumberFormat="1" applyFont="1" applyFill="1" applyBorder="1" applyAlignment="1">
      <alignment horizontal="center" vertical="center"/>
    </xf>
    <xf numFmtId="3" fontId="45" fillId="3" borderId="1" xfId="0" applyNumberFormat="1" applyFont="1" applyFill="1" applyBorder="1" applyAlignment="1">
      <alignment horizontal="center" vertical="center"/>
    </xf>
    <xf numFmtId="3" fontId="42" fillId="3" borderId="19" xfId="67" applyNumberFormat="1" applyFont="1" applyFill="1" applyBorder="1" applyAlignment="1">
      <alignment horizontal="center" vertical="center" wrapText="1"/>
    </xf>
    <xf numFmtId="3" fontId="43" fillId="2" borderId="0" xfId="0" applyNumberFormat="1" applyFont="1" applyFill="1" applyAlignment="1">
      <alignment horizontal="right" vertical="center"/>
    </xf>
    <xf numFmtId="3" fontId="42" fillId="3" borderId="0" xfId="0" applyNumberFormat="1" applyFont="1" applyFill="1" applyAlignment="1">
      <alignment horizontal="right" vertical="center"/>
    </xf>
    <xf numFmtId="3" fontId="53" fillId="0" borderId="14" xfId="234" applyNumberFormat="1" applyFont="1" applyFill="1" applyBorder="1" applyAlignment="1">
      <alignment horizontal="center" vertical="center" wrapText="1"/>
    </xf>
    <xf numFmtId="3" fontId="53" fillId="3" borderId="1" xfId="234" applyNumberFormat="1" applyFont="1" applyFill="1" applyBorder="1" applyAlignment="1">
      <alignment horizontal="center" vertical="center" wrapText="1"/>
    </xf>
    <xf numFmtId="0" fontId="42" fillId="3" borderId="0" xfId="0" applyFont="1" applyFill="1" applyAlignment="1">
      <alignment horizontal="center" vertical="center"/>
    </xf>
    <xf numFmtId="0" fontId="42" fillId="3" borderId="0" xfId="0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0" fontId="42" fillId="3" borderId="1" xfId="195" applyFont="1" applyFill="1" applyBorder="1" applyAlignment="1">
      <alignment horizontal="left" vertical="center" wrapText="1"/>
    </xf>
    <xf numFmtId="3" fontId="43" fillId="26" borderId="1" xfId="0" applyNumberFormat="1" applyFont="1" applyFill="1" applyBorder="1" applyAlignment="1">
      <alignment horizontal="right" vertical="center"/>
    </xf>
    <xf numFmtId="0" fontId="42" fillId="2" borderId="1" xfId="0" applyFont="1" applyFill="1" applyBorder="1" applyAlignment="1">
      <alignment horizontal="right" vertical="center"/>
    </xf>
    <xf numFmtId="4" fontId="42" fillId="2" borderId="1" xfId="0" applyNumberFormat="1" applyFont="1" applyFill="1" applyBorder="1" applyAlignment="1">
      <alignment horizontal="right" vertical="center"/>
    </xf>
    <xf numFmtId="4" fontId="42" fillId="3" borderId="1" xfId="0" applyNumberFormat="1" applyFont="1" applyFill="1" applyBorder="1" applyAlignment="1">
      <alignment horizontal="right" vertical="center"/>
    </xf>
    <xf numFmtId="0" fontId="43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4" fontId="42" fillId="0" borderId="1" xfId="0" applyNumberFormat="1" applyFont="1" applyFill="1" applyBorder="1" applyAlignment="1">
      <alignment horizontal="right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0" fontId="42" fillId="0" borderId="1" xfId="0" quotePrefix="1" applyFont="1" applyFill="1" applyBorder="1" applyAlignment="1">
      <alignment horizontal="center" vertical="center"/>
    </xf>
    <xf numFmtId="0" fontId="43" fillId="3" borderId="1" xfId="0" applyFont="1" applyFill="1" applyBorder="1" applyAlignment="1">
      <alignment horizontal="center" vertical="center"/>
    </xf>
    <xf numFmtId="4" fontId="43" fillId="26" borderId="1" xfId="0" applyNumberFormat="1" applyFont="1" applyFill="1" applyBorder="1" applyAlignment="1">
      <alignment horizontal="right" vertical="center"/>
    </xf>
    <xf numFmtId="4" fontId="43" fillId="3" borderId="1" xfId="0" applyNumberFormat="1" applyFont="1" applyFill="1" applyBorder="1" applyAlignment="1">
      <alignment horizontal="right" vertical="center"/>
    </xf>
    <xf numFmtId="3" fontId="45" fillId="3" borderId="16" xfId="2" applyNumberFormat="1" applyFont="1" applyFill="1" applyBorder="1" applyAlignment="1">
      <alignment horizontal="center" vertical="center"/>
    </xf>
    <xf numFmtId="3" fontId="47" fillId="3" borderId="16" xfId="0" applyNumberFormat="1" applyFont="1" applyFill="1" applyBorder="1" applyAlignment="1">
      <alignment horizontal="left" vertical="center" wrapText="1"/>
    </xf>
    <xf numFmtId="49" fontId="42" fillId="3" borderId="18" xfId="94" applyNumberFormat="1" applyFont="1" applyFill="1" applyBorder="1" applyAlignment="1">
      <alignment horizontal="center" vertical="center"/>
    </xf>
    <xf numFmtId="3" fontId="42" fillId="3" borderId="1" xfId="45" applyNumberFormat="1" applyFont="1" applyFill="1" applyBorder="1" applyAlignment="1">
      <alignment horizontal="center" vertical="center"/>
    </xf>
    <xf numFmtId="3" fontId="53" fillId="0" borderId="1" xfId="234" applyNumberFormat="1" applyFont="1" applyFill="1" applyBorder="1" applyAlignment="1">
      <alignment horizontal="center" vertical="center" wrapText="1"/>
    </xf>
    <xf numFmtId="0" fontId="42" fillId="3" borderId="12" xfId="0" applyFont="1" applyFill="1" applyBorder="1" applyAlignment="1">
      <alignment horizontal="center" vertical="center"/>
    </xf>
    <xf numFmtId="0" fontId="42" fillId="3" borderId="13" xfId="0" applyFont="1" applyFill="1" applyBorder="1" applyAlignment="1">
      <alignment horizontal="center" vertical="center"/>
    </xf>
    <xf numFmtId="0" fontId="42" fillId="3" borderId="14" xfId="0" applyFont="1" applyFill="1" applyBorder="1" applyAlignment="1">
      <alignment horizontal="center" vertical="center"/>
    </xf>
    <xf numFmtId="49" fontId="42" fillId="3" borderId="12" xfId="2" applyNumberFormat="1" applyFont="1" applyFill="1" applyBorder="1" applyAlignment="1">
      <alignment horizontal="center" vertical="center"/>
    </xf>
    <xf numFmtId="49" fontId="42" fillId="3" borderId="13" xfId="2" applyNumberFormat="1" applyFont="1" applyFill="1" applyBorder="1" applyAlignment="1">
      <alignment horizontal="center" vertical="center"/>
    </xf>
    <xf numFmtId="49" fontId="42" fillId="3" borderId="14" xfId="2" applyNumberFormat="1" applyFont="1" applyFill="1" applyBorder="1" applyAlignment="1">
      <alignment horizontal="center" vertical="center"/>
    </xf>
    <xf numFmtId="3" fontId="45" fillId="3" borderId="19" xfId="0" applyNumberFormat="1" applyFont="1" applyFill="1" applyBorder="1" applyAlignment="1">
      <alignment horizontal="center" vertical="center" wrapText="1"/>
    </xf>
    <xf numFmtId="3" fontId="45" fillId="3" borderId="20" xfId="0" applyNumberFormat="1" applyFont="1" applyFill="1" applyBorder="1" applyAlignment="1">
      <alignment horizontal="center" vertical="center" wrapText="1"/>
    </xf>
    <xf numFmtId="3" fontId="45" fillId="3" borderId="21" xfId="0" applyNumberFormat="1" applyFont="1" applyFill="1" applyBorder="1" applyAlignment="1">
      <alignment horizontal="center" vertical="center" wrapText="1"/>
    </xf>
    <xf numFmtId="3" fontId="45" fillId="3" borderId="22" xfId="0" applyNumberFormat="1" applyFont="1" applyFill="1" applyBorder="1" applyAlignment="1">
      <alignment horizontal="center" vertical="center" wrapText="1"/>
    </xf>
    <xf numFmtId="3" fontId="45" fillId="3" borderId="23" xfId="0" applyNumberFormat="1" applyFont="1" applyFill="1" applyBorder="1" applyAlignment="1">
      <alignment horizontal="center" vertical="center" wrapText="1"/>
    </xf>
    <xf numFmtId="3" fontId="45" fillId="3" borderId="24" xfId="0" applyNumberFormat="1" applyFont="1" applyFill="1" applyBorder="1" applyAlignment="1">
      <alignment horizontal="center" vertical="center" wrapText="1"/>
    </xf>
    <xf numFmtId="0" fontId="42" fillId="2" borderId="16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14" xfId="0" applyFont="1" applyFill="1" applyBorder="1" applyAlignment="1">
      <alignment horizontal="center" vertical="center" wrapText="1"/>
    </xf>
    <xf numFmtId="3" fontId="45" fillId="3" borderId="16" xfId="0" applyNumberFormat="1" applyFont="1" applyFill="1" applyBorder="1" applyAlignment="1">
      <alignment horizontal="center" vertical="center" wrapText="1"/>
    </xf>
    <xf numFmtId="3" fontId="45" fillId="3" borderId="13" xfId="0" applyNumberFormat="1" applyFont="1" applyFill="1" applyBorder="1" applyAlignment="1">
      <alignment horizontal="center" vertical="center" wrapText="1"/>
    </xf>
    <xf numFmtId="3" fontId="45" fillId="3" borderId="14" xfId="0" applyNumberFormat="1" applyFont="1" applyFill="1" applyBorder="1" applyAlignment="1">
      <alignment horizontal="center" vertical="center" wrapText="1"/>
    </xf>
    <xf numFmtId="3" fontId="45" fillId="3" borderId="18" xfId="0" applyNumberFormat="1" applyFont="1" applyFill="1" applyBorder="1" applyAlignment="1">
      <alignment horizontal="center" vertical="center" wrapText="1"/>
    </xf>
    <xf numFmtId="0" fontId="43" fillId="26" borderId="1" xfId="0" applyFont="1" applyFill="1" applyBorder="1" applyAlignment="1">
      <alignment horizontal="center" vertical="center"/>
    </xf>
    <xf numFmtId="0" fontId="46" fillId="3" borderId="0" xfId="0" applyNumberFormat="1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4" fontId="45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3" fontId="45" fillId="3" borderId="1" xfId="0" applyNumberFormat="1" applyFont="1" applyFill="1" applyBorder="1" applyAlignment="1">
      <alignment horizontal="center" vertical="center" wrapText="1"/>
    </xf>
    <xf numFmtId="0" fontId="42" fillId="3" borderId="18" xfId="0" applyFont="1" applyFill="1" applyBorder="1" applyAlignment="1">
      <alignment horizontal="center" vertical="center" wrapText="1"/>
    </xf>
    <xf numFmtId="0" fontId="42" fillId="2" borderId="1" xfId="0" applyFont="1" applyFill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vertical="center" wrapText="1"/>
    </xf>
    <xf numFmtId="3" fontId="43" fillId="26" borderId="1" xfId="0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>
      <alignment horizontal="center" vertical="center"/>
    </xf>
    <xf numFmtId="3" fontId="42" fillId="3" borderId="1" xfId="2" applyNumberFormat="1" applyFont="1" applyFill="1" applyBorder="1" applyAlignment="1">
      <alignment horizontal="center" vertical="center"/>
    </xf>
    <xf numFmtId="3" fontId="46" fillId="3" borderId="0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 wrapText="1"/>
    </xf>
    <xf numFmtId="3" fontId="42" fillId="3" borderId="1" xfId="45" applyNumberFormat="1" applyFont="1" applyFill="1" applyBorder="1" applyAlignment="1">
      <alignment horizontal="center" vertical="center"/>
    </xf>
    <xf numFmtId="3" fontId="4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2" fillId="3" borderId="16" xfId="0" applyFont="1" applyFill="1" applyBorder="1" applyAlignment="1">
      <alignment horizontal="center" vertical="center"/>
    </xf>
    <xf numFmtId="49" fontId="42" fillId="3" borderId="16" xfId="2" applyNumberFormat="1" applyFont="1" applyFill="1" applyBorder="1" applyAlignment="1">
      <alignment horizontal="center" vertical="center"/>
    </xf>
    <xf numFmtId="3" fontId="46" fillId="3" borderId="0" xfId="0" applyNumberFormat="1" applyFont="1" applyFill="1" applyBorder="1" applyAlignment="1">
      <alignment horizontal="center" vertical="center" wrapText="1"/>
    </xf>
    <xf numFmtId="4" fontId="41" fillId="3" borderId="16" xfId="0" applyNumberFormat="1" applyFont="1" applyFill="1" applyBorder="1" applyAlignment="1">
      <alignment horizontal="center" vertical="center" wrapText="1"/>
    </xf>
    <xf numFmtId="4" fontId="41" fillId="3" borderId="13" xfId="0" applyNumberFormat="1" applyFont="1" applyFill="1" applyBorder="1" applyAlignment="1">
      <alignment horizontal="center" vertical="center" wrapText="1"/>
    </xf>
    <xf numFmtId="4" fontId="41" fillId="3" borderId="14" xfId="0" applyNumberFormat="1" applyFont="1" applyFill="1" applyBorder="1" applyAlignment="1">
      <alignment horizontal="center" vertical="center" wrapText="1"/>
    </xf>
    <xf numFmtId="4" fontId="41" fillId="3" borderId="18" xfId="0" applyNumberFormat="1" applyFont="1" applyFill="1" applyBorder="1" applyAlignment="1">
      <alignment horizontal="center" vertical="center" wrapText="1"/>
    </xf>
    <xf numFmtId="0" fontId="50" fillId="3" borderId="0" xfId="45" applyNumberFormat="1" applyFont="1" applyFill="1" applyBorder="1" applyAlignment="1">
      <alignment horizontal="center" vertical="center" wrapText="1"/>
    </xf>
    <xf numFmtId="0" fontId="42" fillId="3" borderId="18" xfId="45" applyFont="1" applyFill="1" applyBorder="1" applyAlignment="1">
      <alignment horizontal="center" vertical="center" wrapText="1"/>
    </xf>
    <xf numFmtId="3" fontId="51" fillId="3" borderId="16" xfId="234" applyNumberFormat="1" applyFont="1" applyFill="1" applyBorder="1" applyAlignment="1">
      <alignment horizontal="center" vertical="center" wrapText="1"/>
    </xf>
    <xf numFmtId="3" fontId="51" fillId="3" borderId="13" xfId="234" applyNumberFormat="1" applyFont="1" applyFill="1" applyBorder="1" applyAlignment="1">
      <alignment horizontal="center" vertical="center" wrapText="1"/>
    </xf>
    <xf numFmtId="3" fontId="51" fillId="3" borderId="14" xfId="234" applyNumberFormat="1" applyFont="1" applyFill="1" applyBorder="1" applyAlignment="1">
      <alignment horizontal="center" vertical="center" wrapText="1"/>
    </xf>
    <xf numFmtId="3" fontId="51" fillId="3" borderId="18" xfId="234" applyNumberFormat="1" applyFont="1" applyFill="1" applyBorder="1" applyAlignment="1">
      <alignment horizontal="center" vertical="center" wrapText="1"/>
    </xf>
    <xf numFmtId="3" fontId="51" fillId="3" borderId="24" xfId="234" applyNumberFormat="1" applyFont="1" applyFill="1" applyBorder="1" applyAlignment="1">
      <alignment horizontal="center" vertical="center" wrapText="1"/>
    </xf>
    <xf numFmtId="3" fontId="51" fillId="3" borderId="13" xfId="237" applyNumberFormat="1" applyFont="1" applyFill="1" applyBorder="1" applyAlignment="1">
      <alignment horizontal="center" vertical="center" wrapText="1"/>
    </xf>
    <xf numFmtId="3" fontId="51" fillId="3" borderId="14" xfId="237" applyNumberFormat="1" applyFont="1" applyFill="1" applyBorder="1" applyAlignment="1">
      <alignment horizontal="center" vertical="center" wrapText="1"/>
    </xf>
    <xf numFmtId="3" fontId="51" fillId="3" borderId="1" xfId="234" applyNumberFormat="1" applyFont="1" applyFill="1" applyBorder="1" applyAlignment="1">
      <alignment horizontal="center" vertical="center" wrapText="1"/>
    </xf>
    <xf numFmtId="3" fontId="51" fillId="3" borderId="16" xfId="237" applyNumberFormat="1" applyFont="1" applyFill="1" applyBorder="1" applyAlignment="1">
      <alignment horizontal="center" vertical="center" wrapText="1"/>
    </xf>
    <xf numFmtId="0" fontId="42" fillId="3" borderId="16" xfId="45" applyFont="1" applyFill="1" applyBorder="1" applyAlignment="1">
      <alignment horizontal="center" vertical="center"/>
    </xf>
    <xf numFmtId="0" fontId="42" fillId="3" borderId="13" xfId="45" applyFont="1" applyFill="1" applyBorder="1" applyAlignment="1">
      <alignment horizontal="center" vertical="center"/>
    </xf>
    <xf numFmtId="0" fontId="42" fillId="3" borderId="14" xfId="45" applyFont="1" applyFill="1" applyBorder="1" applyAlignment="1">
      <alignment horizontal="center" vertical="center"/>
    </xf>
    <xf numFmtId="49" fontId="41" fillId="3" borderId="16" xfId="94" applyNumberFormat="1" applyFont="1" applyFill="1" applyBorder="1" applyAlignment="1">
      <alignment horizontal="center" vertical="center"/>
    </xf>
    <xf numFmtId="49" fontId="41" fillId="3" borderId="13" xfId="94" applyNumberFormat="1" applyFont="1" applyFill="1" applyBorder="1" applyAlignment="1">
      <alignment horizontal="center" vertical="center"/>
    </xf>
    <xf numFmtId="49" fontId="41" fillId="3" borderId="14" xfId="94" applyNumberFormat="1" applyFont="1" applyFill="1" applyBorder="1" applyAlignment="1">
      <alignment horizontal="center" vertical="center"/>
    </xf>
    <xf numFmtId="3" fontId="51" fillId="3" borderId="2" xfId="234" applyNumberFormat="1" applyFont="1" applyFill="1" applyBorder="1" applyAlignment="1">
      <alignment horizontal="center" vertical="center" wrapText="1"/>
    </xf>
    <xf numFmtId="3" fontId="51" fillId="3" borderId="17" xfId="234" applyNumberFormat="1" applyFont="1" applyFill="1" applyBorder="1" applyAlignment="1">
      <alignment horizontal="center" vertical="center" wrapText="1"/>
    </xf>
    <xf numFmtId="3" fontId="51" fillId="3" borderId="15" xfId="234" applyNumberFormat="1" applyFont="1" applyFill="1" applyBorder="1" applyAlignment="1">
      <alignment horizontal="center" vertical="center" wrapText="1"/>
    </xf>
    <xf numFmtId="0" fontId="43" fillId="26" borderId="18" xfId="45" applyFont="1" applyFill="1" applyBorder="1" applyAlignment="1">
      <alignment horizontal="center" vertical="center"/>
    </xf>
    <xf numFmtId="4" fontId="43" fillId="3" borderId="2" xfId="45" applyNumberFormat="1" applyFont="1" applyFill="1" applyBorder="1" applyAlignment="1">
      <alignment horizontal="center" vertical="center" wrapText="1"/>
    </xf>
    <xf numFmtId="4" fontId="43" fillId="3" borderId="17" xfId="45" applyNumberFormat="1" applyFont="1" applyFill="1" applyBorder="1" applyAlignment="1">
      <alignment horizontal="center" vertical="center" wrapText="1"/>
    </xf>
    <xf numFmtId="4" fontId="43" fillId="3" borderId="15" xfId="45" applyNumberFormat="1" applyFont="1" applyFill="1" applyBorder="1" applyAlignment="1">
      <alignment horizontal="center" vertical="center" wrapText="1"/>
    </xf>
    <xf numFmtId="4" fontId="43" fillId="26" borderId="2" xfId="45" applyNumberFormat="1" applyFont="1" applyFill="1" applyBorder="1" applyAlignment="1">
      <alignment horizontal="center" vertical="center" wrapText="1"/>
    </xf>
    <xf numFmtId="4" fontId="43" fillId="26" borderId="17" xfId="45" applyNumberFormat="1" applyFont="1" applyFill="1" applyBorder="1" applyAlignment="1">
      <alignment horizontal="center" vertical="center" wrapText="1"/>
    </xf>
    <xf numFmtId="4" fontId="43" fillId="26" borderId="15" xfId="45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 wrapText="1"/>
    </xf>
    <xf numFmtId="3" fontId="42" fillId="3" borderId="13" xfId="0" applyNumberFormat="1" applyFont="1" applyFill="1" applyBorder="1" applyAlignment="1">
      <alignment horizontal="center" vertical="center" wrapText="1"/>
    </xf>
    <xf numFmtId="3" fontId="42" fillId="3" borderId="14" xfId="0" applyNumberFormat="1" applyFont="1" applyFill="1" applyBorder="1" applyAlignment="1">
      <alignment horizontal="center" vertical="center" wrapText="1"/>
    </xf>
    <xf numFmtId="3" fontId="42" fillId="3" borderId="18" xfId="0" applyNumberFormat="1" applyFont="1" applyFill="1" applyBorder="1" applyAlignment="1">
      <alignment horizontal="center" vertical="center" wrapText="1"/>
    </xf>
    <xf numFmtId="3" fontId="42" fillId="0" borderId="18" xfId="0" applyNumberFormat="1" applyFont="1" applyFill="1" applyBorder="1" applyAlignment="1">
      <alignment horizontal="center" vertical="center" wrapText="1"/>
    </xf>
    <xf numFmtId="3" fontId="42" fillId="0" borderId="16" xfId="0" applyNumberFormat="1" applyFont="1" applyFill="1" applyBorder="1" applyAlignment="1">
      <alignment horizontal="center" vertical="center"/>
    </xf>
    <xf numFmtId="3" fontId="42" fillId="0" borderId="13" xfId="0" applyNumberFormat="1" applyFont="1" applyFill="1" applyBorder="1" applyAlignment="1">
      <alignment horizontal="center" vertical="center"/>
    </xf>
    <xf numFmtId="3" fontId="42" fillId="0" borderId="14" xfId="0" applyNumberFormat="1" applyFont="1" applyFill="1" applyBorder="1" applyAlignment="1">
      <alignment horizontal="center" vertical="center"/>
    </xf>
    <xf numFmtId="3" fontId="42" fillId="3" borderId="2" xfId="0" applyNumberFormat="1" applyFont="1" applyFill="1" applyBorder="1" applyAlignment="1">
      <alignment horizontal="center" vertical="center" wrapText="1"/>
    </xf>
    <xf numFmtId="3" fontId="42" fillId="3" borderId="17" xfId="0" applyNumberFormat="1" applyFont="1" applyFill="1" applyBorder="1" applyAlignment="1">
      <alignment horizontal="center" vertical="center" wrapText="1"/>
    </xf>
    <xf numFmtId="3" fontId="42" fillId="3" borderId="15" xfId="0" applyNumberFormat="1" applyFont="1" applyFill="1" applyBorder="1" applyAlignment="1">
      <alignment horizontal="center" vertical="center" wrapText="1"/>
    </xf>
    <xf numFmtId="3" fontId="42" fillId="3" borderId="16" xfId="0" applyNumberFormat="1" applyFont="1" applyFill="1" applyBorder="1" applyAlignment="1">
      <alignment horizontal="center" vertical="center"/>
    </xf>
    <xf numFmtId="3" fontId="42" fillId="3" borderId="13" xfId="0" applyNumberFormat="1" applyFont="1" applyFill="1" applyBorder="1" applyAlignment="1">
      <alignment horizontal="center" vertical="center"/>
    </xf>
    <xf numFmtId="3" fontId="42" fillId="3" borderId="14" xfId="0" applyNumberFormat="1" applyFont="1" applyFill="1" applyBorder="1" applyAlignment="1">
      <alignment horizontal="center" vertical="center"/>
    </xf>
    <xf numFmtId="3" fontId="49" fillId="3" borderId="2" xfId="0" applyNumberFormat="1" applyFont="1" applyFill="1" applyBorder="1" applyAlignment="1">
      <alignment horizontal="center" vertical="center" wrapText="1"/>
    </xf>
    <xf numFmtId="3" fontId="49" fillId="3" borderId="17" xfId="0" applyNumberFormat="1" applyFont="1" applyFill="1" applyBorder="1" applyAlignment="1">
      <alignment horizontal="center" vertical="center" wrapText="1"/>
    </xf>
    <xf numFmtId="3" fontId="49" fillId="3" borderId="15" xfId="0" applyNumberFormat="1" applyFont="1" applyFill="1" applyBorder="1" applyAlignment="1">
      <alignment horizontal="center" vertical="center" wrapText="1"/>
    </xf>
    <xf numFmtId="3" fontId="49" fillId="3" borderId="16" xfId="0" applyNumberFormat="1" applyFont="1" applyFill="1" applyBorder="1" applyAlignment="1">
      <alignment horizontal="center" vertical="center" wrapText="1"/>
    </xf>
    <xf numFmtId="3" fontId="49" fillId="3" borderId="13" xfId="0" applyNumberFormat="1" applyFont="1" applyFill="1" applyBorder="1" applyAlignment="1">
      <alignment horizontal="center" vertical="center" wrapText="1"/>
    </xf>
    <xf numFmtId="3" fontId="49" fillId="3" borderId="14" xfId="0" applyNumberFormat="1" applyFont="1" applyFill="1" applyBorder="1" applyAlignment="1">
      <alignment horizontal="center" vertical="center" wrapText="1"/>
    </xf>
    <xf numFmtId="3" fontId="42" fillId="3" borderId="25" xfId="0" applyNumberFormat="1" applyFont="1" applyFill="1" applyBorder="1" applyAlignment="1">
      <alignment horizontal="center" vertical="center" wrapText="1"/>
    </xf>
    <xf numFmtId="0" fontId="56" fillId="3" borderId="13" xfId="236" applyFont="1" applyFill="1" applyBorder="1" applyAlignment="1">
      <alignment horizontal="center" vertical="center" wrapText="1"/>
    </xf>
    <xf numFmtId="0" fontId="56" fillId="3" borderId="14" xfId="236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/>
    </xf>
    <xf numFmtId="3" fontId="42" fillId="0" borderId="18" xfId="2" applyNumberFormat="1" applyFont="1" applyFill="1" applyBorder="1" applyAlignment="1">
      <alignment horizontal="left" vertical="center" wrapText="1"/>
    </xf>
    <xf numFmtId="49" fontId="42" fillId="0" borderId="1" xfId="0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2" fillId="0" borderId="12" xfId="0" applyFont="1" applyFill="1" applyBorder="1" applyAlignment="1">
      <alignment horizontal="center" vertical="center"/>
    </xf>
    <xf numFmtId="49" fontId="42" fillId="0" borderId="12" xfId="2" applyNumberFormat="1" applyFont="1" applyFill="1" applyBorder="1" applyAlignment="1">
      <alignment horizontal="center" vertical="center"/>
    </xf>
    <xf numFmtId="0" fontId="43" fillId="0" borderId="1" xfId="2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/>
    </xf>
    <xf numFmtId="49" fontId="42" fillId="0" borderId="13" xfId="2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9" fontId="42" fillId="0" borderId="14" xfId="2" applyNumberFormat="1" applyFont="1" applyFill="1" applyBorder="1" applyAlignment="1">
      <alignment horizontal="center" vertical="center"/>
    </xf>
    <xf numFmtId="0" fontId="42" fillId="0" borderId="18" xfId="195" applyFont="1" applyFill="1" applyBorder="1" applyAlignment="1">
      <alignment horizontal="left" vertical="center" wrapText="1"/>
    </xf>
    <xf numFmtId="49" fontId="42" fillId="0" borderId="1" xfId="0" applyNumberFormat="1" applyFont="1" applyFill="1" applyBorder="1" applyAlignment="1">
      <alignment horizontal="center" vertical="center"/>
    </xf>
    <xf numFmtId="49" fontId="42" fillId="0" borderId="1" xfId="2" applyNumberFormat="1" applyFont="1" applyFill="1" applyBorder="1" applyAlignment="1">
      <alignment horizontal="left" vertical="center" wrapText="1"/>
    </xf>
    <xf numFmtId="49" fontId="45" fillId="0" borderId="1" xfId="2" applyNumberFormat="1" applyFont="1" applyFill="1" applyBorder="1" applyAlignment="1">
      <alignment horizontal="center" vertical="center"/>
    </xf>
    <xf numFmtId="0" fontId="45" fillId="0" borderId="1" xfId="2" applyFont="1" applyFill="1" applyBorder="1" applyAlignment="1">
      <alignment horizontal="left" vertical="center" wrapText="1"/>
    </xf>
    <xf numFmtId="3" fontId="45" fillId="0" borderId="1" xfId="2" applyNumberFormat="1" applyFont="1" applyFill="1" applyBorder="1" applyAlignment="1">
      <alignment horizontal="center" vertical="center"/>
    </xf>
    <xf numFmtId="3" fontId="47" fillId="0" borderId="1" xfId="0" applyNumberFormat="1" applyFont="1" applyFill="1" applyBorder="1" applyAlignment="1">
      <alignment horizontal="left" vertical="center" wrapText="1"/>
    </xf>
    <xf numFmtId="169" fontId="45" fillId="0" borderId="1" xfId="2" applyNumberFormat="1" applyFont="1" applyFill="1" applyBorder="1" applyAlignment="1">
      <alignment horizontal="center" vertical="center"/>
    </xf>
    <xf numFmtId="3" fontId="45" fillId="0" borderId="1" xfId="0" applyNumberFormat="1" applyFont="1" applyFill="1" applyBorder="1" applyAlignment="1">
      <alignment horizontal="left" vertical="center" wrapText="1"/>
    </xf>
    <xf numFmtId="3" fontId="45" fillId="0" borderId="12" xfId="2" applyNumberFormat="1" applyFont="1" applyFill="1" applyBorder="1" applyAlignment="1">
      <alignment horizontal="center" vertical="center"/>
    </xf>
    <xf numFmtId="3" fontId="47" fillId="0" borderId="12" xfId="0" applyNumberFormat="1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/>
    </xf>
  </cellXfs>
  <cellStyles count="238">
    <cellStyle name="20% - Accent1" xfId="99" xr:uid="{00000000-0005-0000-0000-000000000000}"/>
    <cellStyle name="20% - Accent2" xfId="100" xr:uid="{00000000-0005-0000-0000-000001000000}"/>
    <cellStyle name="20% - Accent3" xfId="101" xr:uid="{00000000-0005-0000-0000-000002000000}"/>
    <cellStyle name="20% - Accent4" xfId="102" xr:uid="{00000000-0005-0000-0000-000003000000}"/>
    <cellStyle name="20% - Accent5" xfId="103" xr:uid="{00000000-0005-0000-0000-000004000000}"/>
    <cellStyle name="20% - Accent6" xfId="104" xr:uid="{00000000-0005-0000-0000-000005000000}"/>
    <cellStyle name="20% - Акцент1 2" xfId="105" xr:uid="{00000000-0005-0000-0000-000006000000}"/>
    <cellStyle name="20% - Акцент2 2" xfId="106" xr:uid="{00000000-0005-0000-0000-000007000000}"/>
    <cellStyle name="20% - Акцент3 2" xfId="107" xr:uid="{00000000-0005-0000-0000-000008000000}"/>
    <cellStyle name="20% - Акцент4 2" xfId="108" xr:uid="{00000000-0005-0000-0000-000009000000}"/>
    <cellStyle name="20% - Акцент5 2" xfId="109" xr:uid="{00000000-0005-0000-0000-00000A000000}"/>
    <cellStyle name="20% - Акцент6 2" xfId="110" xr:uid="{00000000-0005-0000-0000-00000B000000}"/>
    <cellStyle name="40% - Accent1" xfId="111" xr:uid="{00000000-0005-0000-0000-00000C000000}"/>
    <cellStyle name="40% - Accent2" xfId="112" xr:uid="{00000000-0005-0000-0000-00000D000000}"/>
    <cellStyle name="40% - Accent3" xfId="113" xr:uid="{00000000-0005-0000-0000-00000E000000}"/>
    <cellStyle name="40% - Accent4" xfId="114" xr:uid="{00000000-0005-0000-0000-00000F000000}"/>
    <cellStyle name="40% - Accent5" xfId="115" xr:uid="{00000000-0005-0000-0000-000010000000}"/>
    <cellStyle name="40% - Accent6" xfId="116" xr:uid="{00000000-0005-0000-0000-000011000000}"/>
    <cellStyle name="40% - Акцент1 2" xfId="117" xr:uid="{00000000-0005-0000-0000-000012000000}"/>
    <cellStyle name="40% - Акцент2 2" xfId="118" xr:uid="{00000000-0005-0000-0000-000013000000}"/>
    <cellStyle name="40% - Акцент3 2" xfId="119" xr:uid="{00000000-0005-0000-0000-000014000000}"/>
    <cellStyle name="40% - Акцент4 2" xfId="120" xr:uid="{00000000-0005-0000-0000-000015000000}"/>
    <cellStyle name="40% - Акцент5 2" xfId="121" xr:uid="{00000000-0005-0000-0000-000016000000}"/>
    <cellStyle name="40% - Акцент6 2" xfId="122" xr:uid="{00000000-0005-0000-0000-000017000000}"/>
    <cellStyle name="60% - Accent1" xfId="123" xr:uid="{00000000-0005-0000-0000-000018000000}"/>
    <cellStyle name="60% - Accent2" xfId="124" xr:uid="{00000000-0005-0000-0000-000019000000}"/>
    <cellStyle name="60% - Accent3" xfId="125" xr:uid="{00000000-0005-0000-0000-00001A000000}"/>
    <cellStyle name="60% - Accent4" xfId="126" xr:uid="{00000000-0005-0000-0000-00001B000000}"/>
    <cellStyle name="60% - Accent5" xfId="127" xr:uid="{00000000-0005-0000-0000-00001C000000}"/>
    <cellStyle name="60% - Accent6" xfId="128" xr:uid="{00000000-0005-0000-0000-00001D000000}"/>
    <cellStyle name="60% - Акцент1 2" xfId="129" xr:uid="{00000000-0005-0000-0000-00001E000000}"/>
    <cellStyle name="60% - Акцент2 2" xfId="130" xr:uid="{00000000-0005-0000-0000-00001F000000}"/>
    <cellStyle name="60% - Акцент3 2" xfId="131" xr:uid="{00000000-0005-0000-0000-000020000000}"/>
    <cellStyle name="60% - Акцент4 2" xfId="132" xr:uid="{00000000-0005-0000-0000-000021000000}"/>
    <cellStyle name="60% - Акцент5 2" xfId="133" xr:uid="{00000000-0005-0000-0000-000022000000}"/>
    <cellStyle name="60% - Акцент6 2" xfId="134" xr:uid="{00000000-0005-0000-0000-000023000000}"/>
    <cellStyle name="Accent1" xfId="135" xr:uid="{00000000-0005-0000-0000-000024000000}"/>
    <cellStyle name="Accent2" xfId="136" xr:uid="{00000000-0005-0000-0000-000025000000}"/>
    <cellStyle name="Accent3" xfId="137" xr:uid="{00000000-0005-0000-0000-000026000000}"/>
    <cellStyle name="Accent4" xfId="138" xr:uid="{00000000-0005-0000-0000-000027000000}"/>
    <cellStyle name="Accent5" xfId="139" xr:uid="{00000000-0005-0000-0000-000028000000}"/>
    <cellStyle name="Accent6" xfId="140" xr:uid="{00000000-0005-0000-0000-000029000000}"/>
    <cellStyle name="Bad" xfId="141" xr:uid="{00000000-0005-0000-0000-00002A000000}"/>
    <cellStyle name="Calculation" xfId="142" xr:uid="{00000000-0005-0000-0000-00002B000000}"/>
    <cellStyle name="Check Cell" xfId="143" xr:uid="{00000000-0005-0000-0000-00002C000000}"/>
    <cellStyle name="Excel Built-in Normal" xfId="4" xr:uid="{00000000-0005-0000-0000-00002D000000}"/>
    <cellStyle name="Excel Built-in Normal 2" xfId="144" xr:uid="{00000000-0005-0000-0000-00002E000000}"/>
    <cellStyle name="Excel Built-in Normal 3" xfId="145" xr:uid="{00000000-0005-0000-0000-00002F000000}"/>
    <cellStyle name="Excel Built-in Normal 4" xfId="146" xr:uid="{00000000-0005-0000-0000-000030000000}"/>
    <cellStyle name="Excel Built-in Обычный 2" xfId="147" xr:uid="{00000000-0005-0000-0000-000031000000}"/>
    <cellStyle name="Excel Built-in Обычный_КОЙКИ - ПЛАН 2005год" xfId="148" xr:uid="{00000000-0005-0000-0000-000032000000}"/>
    <cellStyle name="Explanatory Text" xfId="149" xr:uid="{00000000-0005-0000-0000-000033000000}"/>
    <cellStyle name="Good" xfId="150" xr:uid="{00000000-0005-0000-0000-000034000000}"/>
    <cellStyle name="Heading" xfId="151" xr:uid="{00000000-0005-0000-0000-000035000000}"/>
    <cellStyle name="Heading 1" xfId="152" xr:uid="{00000000-0005-0000-0000-000036000000}"/>
    <cellStyle name="Heading 2" xfId="153" xr:uid="{00000000-0005-0000-0000-000037000000}"/>
    <cellStyle name="Heading 3" xfId="154" xr:uid="{00000000-0005-0000-0000-000038000000}"/>
    <cellStyle name="Heading 4" xfId="155" xr:uid="{00000000-0005-0000-0000-000039000000}"/>
    <cellStyle name="Heading1" xfId="156" xr:uid="{00000000-0005-0000-0000-00003A000000}"/>
    <cellStyle name="Input" xfId="157" xr:uid="{00000000-0005-0000-0000-00003B000000}"/>
    <cellStyle name="Linked Cell" xfId="158" xr:uid="{00000000-0005-0000-0000-00003C000000}"/>
    <cellStyle name="Neutral" xfId="159" xr:uid="{00000000-0005-0000-0000-00003D000000}"/>
    <cellStyle name="Normal_Book1" xfId="1" xr:uid="{00000000-0005-0000-0000-00003E000000}"/>
    <cellStyle name="Note" xfId="160" xr:uid="{00000000-0005-0000-0000-00003F000000}"/>
    <cellStyle name="Output" xfId="161" xr:uid="{00000000-0005-0000-0000-000040000000}"/>
    <cellStyle name="Result" xfId="162" xr:uid="{00000000-0005-0000-0000-000041000000}"/>
    <cellStyle name="Result2" xfId="163" xr:uid="{00000000-0005-0000-0000-000042000000}"/>
    <cellStyle name="Title" xfId="164" xr:uid="{00000000-0005-0000-0000-000043000000}"/>
    <cellStyle name="Total" xfId="165" xr:uid="{00000000-0005-0000-0000-000044000000}"/>
    <cellStyle name="Warning Text" xfId="166" xr:uid="{00000000-0005-0000-0000-000045000000}"/>
    <cellStyle name="Акцент1 2" xfId="167" xr:uid="{00000000-0005-0000-0000-000046000000}"/>
    <cellStyle name="Акцент2 2" xfId="168" xr:uid="{00000000-0005-0000-0000-000047000000}"/>
    <cellStyle name="Акцент3 2" xfId="169" xr:uid="{00000000-0005-0000-0000-000048000000}"/>
    <cellStyle name="Акцент4 2" xfId="170" xr:uid="{00000000-0005-0000-0000-000049000000}"/>
    <cellStyle name="Акцент5 2" xfId="171" xr:uid="{00000000-0005-0000-0000-00004A000000}"/>
    <cellStyle name="Акцент6 2" xfId="172" xr:uid="{00000000-0005-0000-0000-00004B000000}"/>
    <cellStyle name="Ввод  2" xfId="173" xr:uid="{00000000-0005-0000-0000-00004C000000}"/>
    <cellStyle name="Вывод 2" xfId="174" xr:uid="{00000000-0005-0000-0000-00004D000000}"/>
    <cellStyle name="Вычисление 2" xfId="175" xr:uid="{00000000-0005-0000-0000-00004E000000}"/>
    <cellStyle name="Заголовок 1 2" xfId="176" xr:uid="{00000000-0005-0000-0000-00004F000000}"/>
    <cellStyle name="Заголовок 2 2" xfId="177" xr:uid="{00000000-0005-0000-0000-000050000000}"/>
    <cellStyle name="Заголовок 3 2" xfId="178" xr:uid="{00000000-0005-0000-0000-000051000000}"/>
    <cellStyle name="Заголовок 4 2" xfId="179" xr:uid="{00000000-0005-0000-0000-000052000000}"/>
    <cellStyle name="Итог 2" xfId="180" xr:uid="{00000000-0005-0000-0000-000053000000}"/>
    <cellStyle name="Контрольная ячейка 2" xfId="181" xr:uid="{00000000-0005-0000-0000-000054000000}"/>
    <cellStyle name="Название 2" xfId="182" xr:uid="{00000000-0005-0000-0000-000055000000}"/>
    <cellStyle name="Нейтральный 2" xfId="183" xr:uid="{00000000-0005-0000-0000-000056000000}"/>
    <cellStyle name="Обычный" xfId="0" builtinId="0"/>
    <cellStyle name="Обычный 10" xfId="184" xr:uid="{00000000-0005-0000-0000-000058000000}"/>
    <cellStyle name="Обычный 100" xfId="5" xr:uid="{00000000-0005-0000-0000-000059000000}"/>
    <cellStyle name="Обычный 101" xfId="6" xr:uid="{00000000-0005-0000-0000-00005A000000}"/>
    <cellStyle name="Обычный 102" xfId="7" xr:uid="{00000000-0005-0000-0000-00005B000000}"/>
    <cellStyle name="Обычный 103" xfId="8" xr:uid="{00000000-0005-0000-0000-00005C000000}"/>
    <cellStyle name="Обычный 104" xfId="9" xr:uid="{00000000-0005-0000-0000-00005D000000}"/>
    <cellStyle name="Обычный 105" xfId="10" xr:uid="{00000000-0005-0000-0000-00005E000000}"/>
    <cellStyle name="Обычный 106" xfId="11" xr:uid="{00000000-0005-0000-0000-00005F000000}"/>
    <cellStyle name="Обычный 107" xfId="12" xr:uid="{00000000-0005-0000-0000-000060000000}"/>
    <cellStyle name="Обычный 108" xfId="13" xr:uid="{00000000-0005-0000-0000-000061000000}"/>
    <cellStyle name="Обычный 109" xfId="14" xr:uid="{00000000-0005-0000-0000-000062000000}"/>
    <cellStyle name="Обычный 11" xfId="185" xr:uid="{00000000-0005-0000-0000-000063000000}"/>
    <cellStyle name="Обычный 110" xfId="15" xr:uid="{00000000-0005-0000-0000-000064000000}"/>
    <cellStyle name="Обычный 111" xfId="16" xr:uid="{00000000-0005-0000-0000-000065000000}"/>
    <cellStyle name="Обычный 112" xfId="17" xr:uid="{00000000-0005-0000-0000-000066000000}"/>
    <cellStyle name="Обычный 113" xfId="18" xr:uid="{00000000-0005-0000-0000-000067000000}"/>
    <cellStyle name="Обычный 114" xfId="19" xr:uid="{00000000-0005-0000-0000-000068000000}"/>
    <cellStyle name="Обычный 115" xfId="20" xr:uid="{00000000-0005-0000-0000-000069000000}"/>
    <cellStyle name="Обычный 116" xfId="21" xr:uid="{00000000-0005-0000-0000-00006A000000}"/>
    <cellStyle name="Обычный 117" xfId="22" xr:uid="{00000000-0005-0000-0000-00006B000000}"/>
    <cellStyle name="Обычный 118" xfId="23" xr:uid="{00000000-0005-0000-0000-00006C000000}"/>
    <cellStyle name="Обычный 119" xfId="24" xr:uid="{00000000-0005-0000-0000-00006D000000}"/>
    <cellStyle name="Обычный 12" xfId="186" xr:uid="{00000000-0005-0000-0000-00006E000000}"/>
    <cellStyle name="Обычный 120" xfId="25" xr:uid="{00000000-0005-0000-0000-00006F000000}"/>
    <cellStyle name="Обычный 121" xfId="26" xr:uid="{00000000-0005-0000-0000-000070000000}"/>
    <cellStyle name="Обычный 122" xfId="27" xr:uid="{00000000-0005-0000-0000-000071000000}"/>
    <cellStyle name="Обычный 123" xfId="28" xr:uid="{00000000-0005-0000-0000-000072000000}"/>
    <cellStyle name="Обычный 124" xfId="29" xr:uid="{00000000-0005-0000-0000-000073000000}"/>
    <cellStyle name="Обычный 125" xfId="30" xr:uid="{00000000-0005-0000-0000-000074000000}"/>
    <cellStyle name="Обычный 126" xfId="31" xr:uid="{00000000-0005-0000-0000-000075000000}"/>
    <cellStyle name="Обычный 127" xfId="32" xr:uid="{00000000-0005-0000-0000-000076000000}"/>
    <cellStyle name="Обычный 128" xfId="33" xr:uid="{00000000-0005-0000-0000-000077000000}"/>
    <cellStyle name="Обычный 129" xfId="34" xr:uid="{00000000-0005-0000-0000-000078000000}"/>
    <cellStyle name="Обычный 13" xfId="187" xr:uid="{00000000-0005-0000-0000-000079000000}"/>
    <cellStyle name="Обычный 130" xfId="35" xr:uid="{00000000-0005-0000-0000-00007A000000}"/>
    <cellStyle name="Обычный 131" xfId="36" xr:uid="{00000000-0005-0000-0000-00007B000000}"/>
    <cellStyle name="Обычный 132" xfId="37" xr:uid="{00000000-0005-0000-0000-00007C000000}"/>
    <cellStyle name="Обычный 133" xfId="38" xr:uid="{00000000-0005-0000-0000-00007D000000}"/>
    <cellStyle name="Обычный 134" xfId="39" xr:uid="{00000000-0005-0000-0000-00007E000000}"/>
    <cellStyle name="Обычный 135" xfId="40" xr:uid="{00000000-0005-0000-0000-00007F000000}"/>
    <cellStyle name="Обычный 136" xfId="41" xr:uid="{00000000-0005-0000-0000-000080000000}"/>
    <cellStyle name="Обычный 137" xfId="42" xr:uid="{00000000-0005-0000-0000-000081000000}"/>
    <cellStyle name="Обычный 138" xfId="43" xr:uid="{00000000-0005-0000-0000-000082000000}"/>
    <cellStyle name="Обычный 139" xfId="44" xr:uid="{00000000-0005-0000-0000-000083000000}"/>
    <cellStyle name="Обычный 14" xfId="188" xr:uid="{00000000-0005-0000-0000-000084000000}"/>
    <cellStyle name="Обычный 15" xfId="189" xr:uid="{00000000-0005-0000-0000-000085000000}"/>
    <cellStyle name="Обычный 16" xfId="190" xr:uid="{00000000-0005-0000-0000-000086000000}"/>
    <cellStyle name="Обычный 17" xfId="191" xr:uid="{00000000-0005-0000-0000-000087000000}"/>
    <cellStyle name="Обычный 18" xfId="192" xr:uid="{00000000-0005-0000-0000-000088000000}"/>
    <cellStyle name="Обычный 2" xfId="2" xr:uid="{00000000-0005-0000-0000-000089000000}"/>
    <cellStyle name="Обычный 2 10" xfId="45" xr:uid="{00000000-0005-0000-0000-00008A000000}"/>
    <cellStyle name="Обычный 2 11" xfId="46" xr:uid="{00000000-0005-0000-0000-00008B000000}"/>
    <cellStyle name="Обычный 2 12" xfId="47" xr:uid="{00000000-0005-0000-0000-00008C000000}"/>
    <cellStyle name="Обычный 2 13" xfId="48" xr:uid="{00000000-0005-0000-0000-00008D000000}"/>
    <cellStyle name="Обычный 2 136" xfId="235" xr:uid="{00000000-0005-0000-0000-00008E000000}"/>
    <cellStyle name="Обычный 2 137" xfId="233" xr:uid="{00000000-0005-0000-0000-00008F000000}"/>
    <cellStyle name="Обычный 2 139" xfId="236" xr:uid="{00000000-0005-0000-0000-000090000000}"/>
    <cellStyle name="Обычный 2 14" xfId="49" xr:uid="{00000000-0005-0000-0000-000091000000}"/>
    <cellStyle name="Обычный 2 15" xfId="50" xr:uid="{00000000-0005-0000-0000-000092000000}"/>
    <cellStyle name="Обычный 2 16" xfId="51" xr:uid="{00000000-0005-0000-0000-000093000000}"/>
    <cellStyle name="Обычный 2 17" xfId="52" xr:uid="{00000000-0005-0000-0000-000094000000}"/>
    <cellStyle name="Обычный 2 18" xfId="53" xr:uid="{00000000-0005-0000-0000-000095000000}"/>
    <cellStyle name="Обычный 2 19" xfId="54" xr:uid="{00000000-0005-0000-0000-000096000000}"/>
    <cellStyle name="Обычный 2 2" xfId="55" xr:uid="{00000000-0005-0000-0000-000097000000}"/>
    <cellStyle name="Обычный 2 2 2" xfId="94" xr:uid="{00000000-0005-0000-0000-000098000000}"/>
    <cellStyle name="Обычный 2 2 2 2" xfId="95" xr:uid="{00000000-0005-0000-0000-000099000000}"/>
    <cellStyle name="Обычный 2 2 2 2 2" xfId="229" xr:uid="{00000000-0005-0000-0000-00009A000000}"/>
    <cellStyle name="Обычный 2 2 2 3" xfId="193" xr:uid="{00000000-0005-0000-0000-00009B000000}"/>
    <cellStyle name="Обычный 2 20" xfId="56" xr:uid="{00000000-0005-0000-0000-00009C000000}"/>
    <cellStyle name="Обычный 2 21" xfId="57" xr:uid="{00000000-0005-0000-0000-00009D000000}"/>
    <cellStyle name="Обычный 2 22" xfId="93" xr:uid="{00000000-0005-0000-0000-00009E000000}"/>
    <cellStyle name="Обычный 2 3" xfId="58" xr:uid="{00000000-0005-0000-0000-00009F000000}"/>
    <cellStyle name="Обычный 2 3 2" xfId="195" xr:uid="{00000000-0005-0000-0000-0000A0000000}"/>
    <cellStyle name="Обычный 2 3 3" xfId="194" xr:uid="{00000000-0005-0000-0000-0000A1000000}"/>
    <cellStyle name="Обычный 2 4" xfId="59" xr:uid="{00000000-0005-0000-0000-0000A2000000}"/>
    <cellStyle name="Обычный 2 5" xfId="60" xr:uid="{00000000-0005-0000-0000-0000A3000000}"/>
    <cellStyle name="Обычный 2 5 2" xfId="196" xr:uid="{00000000-0005-0000-0000-0000A4000000}"/>
    <cellStyle name="Обычный 2 6" xfId="61" xr:uid="{00000000-0005-0000-0000-0000A5000000}"/>
    <cellStyle name="Обычный 2 6 3" xfId="232" xr:uid="{00000000-0005-0000-0000-0000A6000000}"/>
    <cellStyle name="Обычный 2 7" xfId="62" xr:uid="{00000000-0005-0000-0000-0000A7000000}"/>
    <cellStyle name="Обычный 2 8" xfId="63" xr:uid="{00000000-0005-0000-0000-0000A8000000}"/>
    <cellStyle name="Обычный 2 9" xfId="64" xr:uid="{00000000-0005-0000-0000-0000A9000000}"/>
    <cellStyle name="Обычный 2_npa12EB" xfId="197" xr:uid="{00000000-0005-0000-0000-0000AA000000}"/>
    <cellStyle name="Обычный 20" xfId="198" xr:uid="{00000000-0005-0000-0000-0000AB000000}"/>
    <cellStyle name="Обычный 20 2" xfId="199" xr:uid="{00000000-0005-0000-0000-0000AC000000}"/>
    <cellStyle name="Обычный 22" xfId="230" xr:uid="{00000000-0005-0000-0000-0000AD000000}"/>
    <cellStyle name="Обычный 3" xfId="65" xr:uid="{00000000-0005-0000-0000-0000AE000000}"/>
    <cellStyle name="Обычный 3 2" xfId="200" xr:uid="{00000000-0005-0000-0000-0000AF000000}"/>
    <cellStyle name="Обычный 3 3" xfId="231" xr:uid="{00000000-0005-0000-0000-0000B0000000}"/>
    <cellStyle name="Обычный 4" xfId="66" xr:uid="{00000000-0005-0000-0000-0000B1000000}"/>
    <cellStyle name="Обычный 4 10" xfId="67" xr:uid="{00000000-0005-0000-0000-0000B2000000}"/>
    <cellStyle name="Обычный 4 11" xfId="68" xr:uid="{00000000-0005-0000-0000-0000B3000000}"/>
    <cellStyle name="Обычный 4 12" xfId="69" xr:uid="{00000000-0005-0000-0000-0000B4000000}"/>
    <cellStyle name="Обычный 4 13" xfId="70" xr:uid="{00000000-0005-0000-0000-0000B5000000}"/>
    <cellStyle name="Обычный 4 14" xfId="71" xr:uid="{00000000-0005-0000-0000-0000B6000000}"/>
    <cellStyle name="Обычный 4 15" xfId="72" xr:uid="{00000000-0005-0000-0000-0000B7000000}"/>
    <cellStyle name="Обычный 4 16" xfId="96" xr:uid="{00000000-0005-0000-0000-0000B8000000}"/>
    <cellStyle name="Обычный 4 16 2" xfId="201" xr:uid="{00000000-0005-0000-0000-0000B9000000}"/>
    <cellStyle name="Обычный 4 17" xfId="202" xr:uid="{00000000-0005-0000-0000-0000BA000000}"/>
    <cellStyle name="Обычный 4 2" xfId="73" xr:uid="{00000000-0005-0000-0000-0000BB000000}"/>
    <cellStyle name="Обычный 4 3" xfId="74" xr:uid="{00000000-0005-0000-0000-0000BC000000}"/>
    <cellStyle name="Обычный 4 4" xfId="75" xr:uid="{00000000-0005-0000-0000-0000BD000000}"/>
    <cellStyle name="Обычный 4 5" xfId="76" xr:uid="{00000000-0005-0000-0000-0000BE000000}"/>
    <cellStyle name="Обычный 4 6" xfId="77" xr:uid="{00000000-0005-0000-0000-0000BF000000}"/>
    <cellStyle name="Обычный 4 7" xfId="78" xr:uid="{00000000-0005-0000-0000-0000C0000000}"/>
    <cellStyle name="Обычный 4 8" xfId="79" xr:uid="{00000000-0005-0000-0000-0000C1000000}"/>
    <cellStyle name="Обычный 4 9" xfId="80" xr:uid="{00000000-0005-0000-0000-0000C2000000}"/>
    <cellStyle name="Обычный 5" xfId="81" xr:uid="{00000000-0005-0000-0000-0000C3000000}"/>
    <cellStyle name="Обычный 5 2" xfId="204" xr:uid="{00000000-0005-0000-0000-0000C4000000}"/>
    <cellStyle name="Обычный 5 3" xfId="203" xr:uid="{00000000-0005-0000-0000-0000C5000000}"/>
    <cellStyle name="Обычный 6" xfId="205" xr:uid="{00000000-0005-0000-0000-0000C6000000}"/>
    <cellStyle name="Обычный 6 4" xfId="91" xr:uid="{00000000-0005-0000-0000-0000C7000000}"/>
    <cellStyle name="Обычный 69" xfId="92" xr:uid="{00000000-0005-0000-0000-0000C8000000}"/>
    <cellStyle name="Обычный 69 2" xfId="97" xr:uid="{00000000-0005-0000-0000-0000C9000000}"/>
    <cellStyle name="Обычный 7" xfId="206" xr:uid="{00000000-0005-0000-0000-0000CA000000}"/>
    <cellStyle name="Обычный 7 2" xfId="207" xr:uid="{00000000-0005-0000-0000-0000CB000000}"/>
    <cellStyle name="Обычный 70" xfId="98" xr:uid="{00000000-0005-0000-0000-0000CC000000}"/>
    <cellStyle name="Обычный 8" xfId="208" xr:uid="{00000000-0005-0000-0000-0000CD000000}"/>
    <cellStyle name="Обычный 83" xfId="234" xr:uid="{00000000-0005-0000-0000-0000CE000000}"/>
    <cellStyle name="Обычный 83 2" xfId="237" xr:uid="{00000000-0005-0000-0000-0000CF000000}"/>
    <cellStyle name="Обычный 9" xfId="209" xr:uid="{00000000-0005-0000-0000-0000D0000000}"/>
    <cellStyle name="Обычный 91" xfId="82" xr:uid="{00000000-0005-0000-0000-0000D1000000}"/>
    <cellStyle name="Обычный 92" xfId="83" xr:uid="{00000000-0005-0000-0000-0000D2000000}"/>
    <cellStyle name="Обычный 93" xfId="84" xr:uid="{00000000-0005-0000-0000-0000D3000000}"/>
    <cellStyle name="Обычный 94" xfId="85" xr:uid="{00000000-0005-0000-0000-0000D4000000}"/>
    <cellStyle name="Обычный 95" xfId="86" xr:uid="{00000000-0005-0000-0000-0000D5000000}"/>
    <cellStyle name="Обычный 96" xfId="87" xr:uid="{00000000-0005-0000-0000-0000D6000000}"/>
    <cellStyle name="Обычный 97" xfId="88" xr:uid="{00000000-0005-0000-0000-0000D7000000}"/>
    <cellStyle name="Обычный 98" xfId="89" xr:uid="{00000000-0005-0000-0000-0000D8000000}"/>
    <cellStyle name="Обычный 99" xfId="90" xr:uid="{00000000-0005-0000-0000-0000D9000000}"/>
    <cellStyle name="Плохой 2" xfId="210" xr:uid="{00000000-0005-0000-0000-0000DA000000}"/>
    <cellStyle name="Пояснение 2" xfId="211" xr:uid="{00000000-0005-0000-0000-0000DB000000}"/>
    <cellStyle name="Примечание 2" xfId="212" xr:uid="{00000000-0005-0000-0000-0000DC000000}"/>
    <cellStyle name="Процентный 2" xfId="213" xr:uid="{00000000-0005-0000-0000-0000DD000000}"/>
    <cellStyle name="Процентный 2 2" xfId="214" xr:uid="{00000000-0005-0000-0000-0000DE000000}"/>
    <cellStyle name="Процентный 3" xfId="215" xr:uid="{00000000-0005-0000-0000-0000DF000000}"/>
    <cellStyle name="Процентный 4" xfId="216" xr:uid="{00000000-0005-0000-0000-0000E0000000}"/>
    <cellStyle name="Процентный 5" xfId="217" xr:uid="{00000000-0005-0000-0000-0000E1000000}"/>
    <cellStyle name="Процентный 6" xfId="228" xr:uid="{00000000-0005-0000-0000-0000E2000000}"/>
    <cellStyle name="Связанная ячейка 2" xfId="218" xr:uid="{00000000-0005-0000-0000-0000E3000000}"/>
    <cellStyle name="Стиль 1" xfId="3" xr:uid="{00000000-0005-0000-0000-0000E4000000}"/>
    <cellStyle name="Текст предупреждения 2" xfId="219" xr:uid="{00000000-0005-0000-0000-0000E5000000}"/>
    <cellStyle name="Финансовый 2" xfId="220" xr:uid="{00000000-0005-0000-0000-0000E6000000}"/>
    <cellStyle name="Финансовый 2 2" xfId="221" xr:uid="{00000000-0005-0000-0000-0000E7000000}"/>
    <cellStyle name="Финансовый 3" xfId="222" xr:uid="{00000000-0005-0000-0000-0000E8000000}"/>
    <cellStyle name="Финансовый 4" xfId="223" xr:uid="{00000000-0005-0000-0000-0000E9000000}"/>
    <cellStyle name="Финансовый 5" xfId="224" xr:uid="{00000000-0005-0000-0000-0000EA000000}"/>
    <cellStyle name="Финансовый 6" xfId="225" xr:uid="{00000000-0005-0000-0000-0000EB000000}"/>
    <cellStyle name="Финансовый 7" xfId="226" xr:uid="{00000000-0005-0000-0000-0000EC000000}"/>
    <cellStyle name="Хороший 2" xfId="227" xr:uid="{00000000-0005-0000-0000-0000ED000000}"/>
  </cellStyles>
  <dxfs count="0"/>
  <tableStyles count="0" defaultTableStyle="TableStyleMedium9" defaultPivotStyle="PivotStyleLight16"/>
  <colors>
    <mruColors>
      <color rgb="FFFF6699"/>
      <color rgb="FFC4D79B"/>
      <color rgb="FFCCC0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86;&#1083;&#1086;&#1079;&#1086;&#1074;&#1072;%20&#1045;\&#1047;&#1072;&#1087;&#1088;&#1086;&#1089;&#1099;%20&#1060;&#1060;&#1054;&#1052;&#1057;\&#1089;&#1090;&#1086;&#1080;&#1084;&#1086;&#1089;&#1090;&#1100;%20&#1079;&#1072;&#1082;&#1086;&#1085;&#1095;%20&#1089;&#1083;&#1091;&#1095;&#1072;&#1103;%20&#1074;%20&#1088;&#1072;&#1079;&#1088;&#1077;&#1079;&#1077;%20&#1087;&#1088;&#1086;&#1092;&#1080;&#1083;&#1077;&#1081;%20&#1042;&#1052;&#1055;\&#1074;&#1084;&#1087;%20&#1089;&#1090;&#1072;&#1094;%20&#1086;&#1090;&#1095;&#1077;&#1090;%20&#1043;&#1072;&#1079;&#1080;&#1079;&#1086;&#1074;&#1086;&#1081;%20&#1053;.&#1043;%20(&#1087;&#1086;%20&#1074;&#1080;&#1076;&#1091;%20&#1042;&#1052;&#1055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ORDLEN\&#1054;&#1090;&#1076;&#1077;&#1083;&#1099;\&#1054;&#1090;&#1076;&#1077;&#1083;%20&#1092;&#1080;&#1085;&#1072;&#1085;&#1089;&#1080;&#1088;&#1086;&#1074;&#1072;&#1085;&#1080;&#1103;%20&#1062;&#1055;%20&#1080;%20&#1088;&#1072;&#1089;&#1095;&#1077;&#1090;&#1072;%20&#1085;&#1086;&#1088;&#1084;&#1072;&#1090;&#1080;&#1074;&#1086;&#1074;%20&#1043;&#1059;\&#1046;&#1077;&#1088;&#1085;&#1086;&#1074;&#1082;&#1086;&#1074;&#1072;%20&#1045;&#1042;\&#1054;&#1073;&#1098;&#1077;&#1084;&#1099;%20&#1084;&#1077;&#1076;&#1080;&#1094;&#1080;&#1085;&#1089;&#1082;&#1086;&#1081;%20&#1087;&#1086;&#1084;&#1086;&#1097;&#1080;%20&#1085;&#1072;%202019%20&#1075;\&#1040;&#1055;&#1059;%202019\&#1053;&#1077;&#1086;&#1090;&#1083;&#1086;&#1078;&#1082;&#1072;\&#1040;&#1055;&#1059;%20&#1086;&#1073;&#1088;&#1072;&#1097;&#1077;&#1085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(2)"/>
      <sheetName val="свод"/>
      <sheetName val="Кругл"/>
      <sheetName val="абдом хир"/>
      <sheetName val="акуше и гинек"/>
      <sheetName val="гастро"/>
      <sheetName val="гемат"/>
      <sheetName val="комбуст"/>
      <sheetName val="неврол"/>
      <sheetName val="нейрохир"/>
      <sheetName val="онко"/>
      <sheetName val="ЛОР"/>
      <sheetName val="офтальм"/>
      <sheetName val="ревмат"/>
      <sheetName val="серд сосуд"/>
      <sheetName val="торак хир"/>
      <sheetName val="травма энд"/>
      <sheetName val="травма без  эндопр"/>
      <sheetName val="трансплан"/>
      <sheetName val="уролог"/>
      <sheetName val="ЧЛХ"/>
      <sheetName val="эндокри"/>
      <sheetName val="неонат"/>
      <sheetName val="педиатр"/>
      <sheetName val="XLR_NoRangeSheet"/>
      <sheetName val="Лист2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6">
          <cell r="B6" t="str">
            <v>Еремеева Г.И.</v>
          </cell>
          <cell r="C6" t="str">
            <v>за период с 06.02.12 по 17.01.13</v>
          </cell>
          <cell r="D6" t="str">
            <v>по высокотехнологичной медицинской помощи</v>
          </cell>
        </row>
      </sheetData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Список листов"/>
      <sheetName val="СВОД с формулами"/>
      <sheetName val="СВОД с Промеда"/>
      <sheetName val="АНО «Перинатальный центр»"/>
      <sheetName val="БГМУ"/>
      <sheetName val="ООО Аймед"/>
      <sheetName val="ООО Академия здоровья"/>
      <sheetName val="ООО ВитадентКосмо"/>
      <sheetName val="ООО МЕДИК"/>
      <sheetName val="ООО МЦ МЕГИ"/>
      <sheetName val="ООО Эмидент Люкс ул.Айская"/>
      <sheetName val="ООО Эмидент Люкс ул.Революцион"/>
      <sheetName val="ООО СтомЭл"/>
      <sheetName val="ООО МЦ Семейный доктор"/>
      <sheetName val="ООО Евромед-Уфа"/>
      <sheetName val="ООО Евромед+"/>
      <sheetName val="ООО Клиника Доктора Симаковой"/>
      <sheetName val="ООО Медсервис г. Салават"/>
      <sheetName val="ООО МедСервис г.Нефтекамск"/>
      <sheetName val="ООО Медсервис с.Верхнеяркеево"/>
      <sheetName val="ООО Медсервис с.Ермолаево"/>
      <sheetName val="ООО Профи-клиник"/>
      <sheetName val="ООО Студия стоматологии"/>
      <sheetName val="ООО ЦДХ"/>
      <sheetName val="ООО Эмидент ул.Мира"/>
      <sheetName val="АУЗ РСП"/>
      <sheetName val="ГАУЗ РБ ДСП № 3"/>
      <sheetName val="ГАУЗ РБ КВД г.Салават"/>
      <sheetName val="ГАУЗ РБ КВД г.Стерлитамак"/>
      <sheetName val="ГАУЗ РБ СП № 8 г.Уфа"/>
      <sheetName val="ГАУЗ РБ СП №9 г.Уфы"/>
      <sheetName val="ГАУЗ РБ Стоматологическая полик"/>
      <sheetName val="ГАУЗ РБ Учалинская ЦГБ"/>
      <sheetName val="ГАУЗ РКВД №1"/>
      <sheetName val="ГАУЗ СП Дюртюлинского района"/>
      <sheetName val="ГБУ Уфимский НИИ глазных болезн"/>
      <sheetName val="ГБУЗ РБ Акъярская ЦРБ"/>
      <sheetName val="ГБУЗ РБ Архангельская ЦРБ"/>
      <sheetName val="ГБУЗ РБ Аскаровская ЦРБ"/>
      <sheetName val="ГБУЗ РБ Аскинская ЦРБ"/>
      <sheetName val="ГБУЗ РБ Баймакская ЦГБ"/>
      <sheetName val="ГБУЗ РБ Бакалинская ЦРБ"/>
      <sheetName val="ГБУЗ РБ Балтачевская ЦРБ"/>
      <sheetName val="ГБУЗ РБ Белебеевская ЦРБ"/>
      <sheetName val="ГБУЗ РБ Белокатайская ЦРБ"/>
      <sheetName val="ГБУЗ РБ Белорецкая ЦРКБ"/>
      <sheetName val="ГБУЗ РБ Бижбулякская ЦРБ"/>
      <sheetName val="ГБУЗ РБ Бирская СП"/>
      <sheetName val="ГБУЗ РБ Бирская ЦРБ"/>
      <sheetName val="ГБУЗ РБ Благовещенская ЦРБ"/>
      <sheetName val="ГБУЗ РБ Большеустьикинская ЦРБ"/>
      <sheetName val="ГБУЗ РБ Буздякская ЦРБ"/>
      <sheetName val="ГБУЗ РБ Бураевская ЦРБ"/>
      <sheetName val="ГБУЗ РБ Бурзянская ЦРБ"/>
      <sheetName val="ГБУЗ РБ Верхне-Татышлинская ЦРБ"/>
      <sheetName val="ГБУЗ РБ Верхнеяркеевская ЦРБ"/>
      <sheetName val="ГБУЗ РБ ГБ г.Кумертау"/>
      <sheetName val="ГБУЗ РБ ГБ г.Нефтекамск"/>
      <sheetName val="ГБУЗ РБ ГБ г.Салават"/>
      <sheetName val="ГБУЗ РБ ГБ № 12 г. Уфа"/>
      <sheetName val="ГБУЗ РБ ГБ № 9 г.Уфа"/>
      <sheetName val="ГБУЗ РБ ГБ №1 г.Октябрьский"/>
      <sheetName val="ГБУЗ РБ ГБ №2 г.Стерлитамак"/>
      <sheetName val="ГБУЗ РБ ГБ №3 г.Стерлитамак"/>
      <sheetName val="ГБУЗ РБ ГБ №4 г.Стерлитамак"/>
      <sheetName val="ГБУЗ РБ ГДКБ № 17 г.Уфа"/>
      <sheetName val="ГБУЗ РБ ГКБ Демского района г.У"/>
      <sheetName val="ГБУЗ РБ ГКБ № 10 г.Уфа"/>
      <sheetName val="ГБУЗ РБ ГКБ № 13 г. Уфа"/>
      <sheetName val="ГБУЗ РБ ГКБ № 18 г.Уфа"/>
      <sheetName val="ГБУЗ РБ ГКБ № 21 г. Уфа"/>
      <sheetName val="ГБУЗ РБ ГКБ № 5 г.Уфа"/>
      <sheetName val="ГБУЗ РБ ГКБ № 8 г.Уфа"/>
      <sheetName val="ГБУЗ РБ Давлекановская ЦРБ"/>
      <sheetName val="ГБУЗ РБ ДБ г. Стерлитамак"/>
      <sheetName val="ГБУЗ РБ Детская поликлиника № 4"/>
      <sheetName val="ГБУЗ РБ ДП № 2 г.Уфа"/>
      <sheetName val="ГБУЗ РБ ДП № 3 г.Уфа"/>
      <sheetName val="ГБУЗ РБ ДП № 5 г.Уфа"/>
      <sheetName val="ГБУЗ РБ ДП № 6 г.Уфа"/>
      <sheetName val="ГБУЗ РБ ДСП № 7 г.Уфа"/>
      <sheetName val="ГБУЗ РБ Дюртюлинская ЦРБ"/>
      <sheetName val="ГБУЗ РБ Ермекеевская ЦРБ"/>
      <sheetName val="ГБУЗ РБ Зилаирская ЦРБ"/>
      <sheetName val="ГБУЗ РБ Иглинская ЦРБ"/>
      <sheetName val="ГБУЗ РБ Исянгуловская ЦРБ"/>
      <sheetName val="ГБУЗ РБ Ишимбайская ЦРБ"/>
      <sheetName val="ГБУЗ РБ Калтасинская ЦРБ"/>
      <sheetName val="ГБУЗ РБ Караидельская ЦРБ"/>
      <sheetName val="ГБУЗ РБ Кармаскалинская ЦРБ"/>
      <sheetName val="ГБУЗ РБ КБ № 1 г.Стерлитамак"/>
      <sheetName val="ГБУЗ РБ Кигинская ЦРБ"/>
      <sheetName val="ГБУЗ РБ Краснокамская ЦРБ"/>
      <sheetName val="ГБУЗ РБ Красноусольская ЦРБ"/>
      <sheetName val="ГБУЗ РБ Кушнаренковская ЦРБ"/>
      <sheetName val="ГБУЗ РБ Малоязовская ЦРБ"/>
      <sheetName val="ГБУЗ РБ Мелеузовская ЦРБ"/>
      <sheetName val="ГБУЗ РБ Месягутовская ЦРБ"/>
      <sheetName val="ГБУЗ РБ Мишкинская ЦРБ"/>
      <sheetName val="ГБУЗ РБ Миякинская ЦРБ"/>
      <sheetName val="ГБУЗ РБ Мраковская ЦРБ"/>
      <sheetName val="ГБУЗ РБ Нуримановская ЦРБ"/>
      <sheetName val="ГБУЗ РБ Поликлиника № 1 г Уфа"/>
      <sheetName val="ГБУЗ РБ Поликлиника № 2 г.Уфа"/>
      <sheetName val="ГБУЗ РБ Поликлиника № 32 г.Уфа"/>
      <sheetName val="ГБУЗ РБ Поликлиника № 38 г.Уфа"/>
      <sheetName val="ГБУЗ РБ Поликлиника № 43 г.Уфа"/>
      <sheetName val="ГБУЗ РБ Поликлиника № 44 г.Уфа"/>
      <sheetName val="ГБУЗ РБ Поликлиника № 46 г.Уфа"/>
      <sheetName val="ГБУЗ РБ Поликлиника № 48 г.Уфа"/>
      <sheetName val="ГБУЗ РБ Поликлиника № 50 г.Уфа"/>
      <sheetName val="ГБУЗ РБ Поликлиника № 51 г.Уфа"/>
      <sheetName val="ГБУЗ РБ Поликлиника № 52 г.Уфа"/>
      <sheetName val="ГБУЗ РБ Раевская ЦРБ"/>
      <sheetName val="ГБУЗ РБ РД № 3 г.Уфа"/>
      <sheetName val="ГБУЗ РБ СП г.Октябрьский"/>
      <sheetName val="ГБУЗ РБ СП г.Салават"/>
      <sheetName val="ГБУЗ РБ СП г.Стерлитамак"/>
      <sheetName val="ГБУЗ РБ СП № 1 г.Уфа"/>
      <sheetName val="ГБУЗ РБ СП № 2 г.Уфа"/>
      <sheetName val="ГБУЗ РБ СП № 4 г.Уфа"/>
      <sheetName val="ГБУЗ РБ СП № 5 г.Уфа"/>
      <sheetName val="ГБУЗ РБ Стерлибашевская ЦРБ"/>
      <sheetName val="ГБУЗ РБ Стоматологическая полик"/>
      <sheetName val="ГБУЗ РБ Толбазинская ЦРБ"/>
      <sheetName val="ГБУЗ РБ Туймазинская ЦРБ"/>
      <sheetName val="ГБУЗ РБ Федоровская ЦРБ"/>
      <sheetName val="ГБУЗ РБ ЦГБ г.Сибай"/>
      <sheetName val="ГБУЗ РБ Чекмагушевская ЦРБ"/>
      <sheetName val="ГБУЗ РБ Чишминская ЦРБ"/>
      <sheetName val="ГБУЗ РБ Шаранская ЦРБ"/>
      <sheetName val="ГБУЗ РБ Языковская ЦРБ"/>
      <sheetName val="ГБУЗ РБ Янаульская ЦРБ"/>
      <sheetName val="ГБУЗ РКПЦ МЗ РБ"/>
      <sheetName val="ИП Искужин Р.Г."/>
      <sheetName val="НУЗ &quot;Узловая больница на ст. Ст"/>
      <sheetName val="НУЗ «Дорожный центр восстановит"/>
      <sheetName val="ООО &quot;МД ПРОЕКТ 2010&quot;"/>
      <sheetName val="ООО &quot;Экодент&quot;"/>
      <sheetName val="ООО «Академия здоровья»"/>
      <sheetName val="ООО «Белый жемчуг»"/>
      <sheetName val="ООО «ВИП»"/>
      <sheetName val="ООО «ВИТАЛ»"/>
      <sheetName val="ООО «ГСК»"/>
      <sheetName val="ООО «Дента»"/>
      <sheetName val="ООО «Дентал стандарт»"/>
      <sheetName val="ООО «ДЭНТА»"/>
      <sheetName val="ООО «Клиника Авиценна»"/>
      <sheetName val="ООО «Корона +»"/>
      <sheetName val="ООО «Мастер-Дент»"/>
      <sheetName val="ООО «Медента»"/>
      <sheetName val="ООО «МЕДИССА»"/>
      <sheetName val="ООО «Медицинский центр Семья»"/>
      <sheetName val="ООО «МЕДХЕЛП»"/>
      <sheetName val="ООО «ММОЦ»"/>
      <sheetName val="ООО «Мой Доктор»"/>
      <sheetName val="ООО «ПАЛИТРАДЕНТ»"/>
      <sheetName val="ООО «Радуга»"/>
      <sheetName val="ООО «Центр здоровья и красоты»"/>
      <sheetName val="ООО «ЦМТ»"/>
      <sheetName val="ООО «ЭнжеДент»"/>
      <sheetName val="ООО «ЮНИСТ»"/>
      <sheetName val="ООО Арт-Лион"/>
      <sheetName val="ООО Ваша стоматология"/>
      <sheetName val="ООО Дантист"/>
      <sheetName val="ООО СП «Березка»"/>
      <sheetName val="ООО Эмидент"/>
      <sheetName val="ОСП ГБУЗ РБ ГБ г. Кумертау (ГБУ"/>
      <sheetName val="ОСП ГБУЗ РБ ГБ г. Нефтекамск (Г"/>
      <sheetName val="ОСП ГБУЗ РБ ГБ г. Салават (ГБУЗ"/>
      <sheetName val="ОСП ГБУЗ РБ ГБ№4 г.Стерлитамак "/>
      <sheetName val="ОСП ГБУЗ РБ ГКБ № 21 г. Уфа (ГБ"/>
      <sheetName val="Поликлиника УФИЦ РАН"/>
      <sheetName val="ФГБОУ ВО БГМУ Минздрава России"/>
      <sheetName val="ФГБУ &quot;ВЦГПХ&quot; Минздрава России"/>
      <sheetName val="ФГБУЗ МСЧ № 142 ФМБА России"/>
      <sheetName val="ФКУЗ МСЧ МВД России по РБ"/>
    </sheetNames>
    <sheetDataSet>
      <sheetData sheetId="0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  <cell r="N1">
            <v>13</v>
          </cell>
          <cell r="O1">
            <v>14</v>
          </cell>
          <cell r="P1">
            <v>15</v>
          </cell>
          <cell r="Q1">
            <v>16</v>
          </cell>
          <cell r="R1">
            <v>17</v>
          </cell>
          <cell r="S1">
            <v>18</v>
          </cell>
          <cell r="T1">
            <v>19</v>
          </cell>
          <cell r="U1">
            <v>20</v>
          </cell>
          <cell r="V1">
            <v>21</v>
          </cell>
          <cell r="W1">
            <v>22</v>
          </cell>
          <cell r="X1">
            <v>23</v>
          </cell>
          <cell r="Y1">
            <v>24</v>
          </cell>
          <cell r="Z1">
            <v>25</v>
          </cell>
          <cell r="AA1">
            <v>26</v>
          </cell>
          <cell r="AB1">
            <v>27</v>
          </cell>
          <cell r="AC1">
            <v>28</v>
          </cell>
          <cell r="AD1">
            <v>29</v>
          </cell>
          <cell r="AE1">
            <v>30</v>
          </cell>
          <cell r="AF1">
            <v>31</v>
          </cell>
          <cell r="AG1">
            <v>32</v>
          </cell>
          <cell r="AH1">
            <v>33</v>
          </cell>
          <cell r="AI1">
            <v>34</v>
          </cell>
          <cell r="AJ1">
            <v>35</v>
          </cell>
          <cell r="AK1">
            <v>36</v>
          </cell>
          <cell r="AL1">
            <v>37</v>
          </cell>
          <cell r="AM1">
            <v>38</v>
          </cell>
          <cell r="AN1">
            <v>39</v>
          </cell>
          <cell r="AO1">
            <v>40</v>
          </cell>
          <cell r="AP1">
            <v>41</v>
          </cell>
          <cell r="AQ1">
            <v>42</v>
          </cell>
          <cell r="AR1">
            <v>43</v>
          </cell>
          <cell r="AS1">
            <v>44</v>
          </cell>
          <cell r="AT1">
            <v>45</v>
          </cell>
          <cell r="AU1">
            <v>46</v>
          </cell>
          <cell r="AV1">
            <v>47</v>
          </cell>
          <cell r="AW1">
            <v>48</v>
          </cell>
          <cell r="AX1">
            <v>49</v>
          </cell>
          <cell r="AY1">
            <v>50</v>
          </cell>
          <cell r="AZ1">
            <v>51</v>
          </cell>
          <cell r="BA1">
            <v>52</v>
          </cell>
          <cell r="BB1">
            <v>53</v>
          </cell>
          <cell r="BC1">
            <v>54</v>
          </cell>
          <cell r="BD1">
            <v>55</v>
          </cell>
          <cell r="BE1">
            <v>56</v>
          </cell>
          <cell r="BF1">
            <v>57</v>
          </cell>
          <cell r="BG1">
            <v>58</v>
          </cell>
          <cell r="BH1">
            <v>59</v>
          </cell>
          <cell r="BI1">
            <v>60</v>
          </cell>
          <cell r="BJ1">
            <v>61</v>
          </cell>
          <cell r="BK1">
            <v>62</v>
          </cell>
          <cell r="BL1">
            <v>63</v>
          </cell>
          <cell r="BM1">
            <v>64</v>
          </cell>
          <cell r="BN1">
            <v>65</v>
          </cell>
          <cell r="BO1">
            <v>66</v>
          </cell>
          <cell r="BP1">
            <v>67</v>
          </cell>
          <cell r="BQ1">
            <v>68</v>
          </cell>
          <cell r="BR1">
            <v>69</v>
          </cell>
          <cell r="BS1">
            <v>70</v>
          </cell>
          <cell r="BT1">
            <v>71</v>
          </cell>
          <cell r="BU1">
            <v>72</v>
          </cell>
          <cell r="BV1">
            <v>73</v>
          </cell>
          <cell r="BW1">
            <v>74</v>
          </cell>
          <cell r="BX1">
            <v>75</v>
          </cell>
          <cell r="BY1">
            <v>76</v>
          </cell>
          <cell r="BZ1">
            <v>77</v>
          </cell>
          <cell r="CA1">
            <v>78</v>
          </cell>
          <cell r="CB1">
            <v>79</v>
          </cell>
          <cell r="CC1">
            <v>80</v>
          </cell>
          <cell r="CD1">
            <v>81</v>
          </cell>
          <cell r="CE1">
            <v>82</v>
          </cell>
          <cell r="CF1">
            <v>83</v>
          </cell>
          <cell r="CG1">
            <v>84</v>
          </cell>
          <cell r="CH1">
            <v>85</v>
          </cell>
          <cell r="CI1">
            <v>86</v>
          </cell>
          <cell r="CJ1">
            <v>87</v>
          </cell>
          <cell r="CK1">
            <v>88</v>
          </cell>
          <cell r="CL1">
            <v>89</v>
          </cell>
          <cell r="CM1">
            <v>90</v>
          </cell>
          <cell r="CN1">
            <v>91</v>
          </cell>
          <cell r="CO1">
            <v>92</v>
          </cell>
          <cell r="CP1">
            <v>93</v>
          </cell>
          <cell r="CQ1">
            <v>94</v>
          </cell>
          <cell r="CR1">
            <v>95</v>
          </cell>
          <cell r="CS1">
            <v>96</v>
          </cell>
          <cell r="CT1">
            <v>97</v>
          </cell>
          <cell r="CU1">
            <v>98</v>
          </cell>
          <cell r="CV1">
            <v>99</v>
          </cell>
          <cell r="CW1">
            <v>100</v>
          </cell>
          <cell r="CX1">
            <v>101</v>
          </cell>
          <cell r="CY1">
            <v>102</v>
          </cell>
          <cell r="CZ1">
            <v>103</v>
          </cell>
          <cell r="DA1">
            <v>104</v>
          </cell>
          <cell r="DB1">
            <v>105</v>
          </cell>
          <cell r="DC1">
            <v>106</v>
          </cell>
          <cell r="DD1">
            <v>107</v>
          </cell>
          <cell r="DE1">
            <v>108</v>
          </cell>
          <cell r="DF1">
            <v>109</v>
          </cell>
          <cell r="DG1">
            <v>110</v>
          </cell>
          <cell r="DH1">
            <v>111</v>
          </cell>
          <cell r="DI1">
            <v>112</v>
          </cell>
          <cell r="DJ1">
            <v>113</v>
          </cell>
          <cell r="DK1">
            <v>114</v>
          </cell>
          <cell r="DL1">
            <v>115</v>
          </cell>
          <cell r="DM1">
            <v>116</v>
          </cell>
          <cell r="DN1">
            <v>117</v>
          </cell>
          <cell r="DO1">
            <v>118</v>
          </cell>
          <cell r="DP1">
            <v>119</v>
          </cell>
          <cell r="DQ1">
            <v>120</v>
          </cell>
          <cell r="DR1">
            <v>121</v>
          </cell>
          <cell r="DS1">
            <v>122</v>
          </cell>
          <cell r="DT1">
            <v>123</v>
          </cell>
          <cell r="DU1">
            <v>124</v>
          </cell>
          <cell r="DV1">
            <v>125</v>
          </cell>
          <cell r="DW1">
            <v>126</v>
          </cell>
          <cell r="DX1">
            <v>127</v>
          </cell>
          <cell r="DY1">
            <v>128</v>
          </cell>
          <cell r="DZ1">
            <v>129</v>
          </cell>
          <cell r="EA1">
            <v>130</v>
          </cell>
          <cell r="EB1">
            <v>131</v>
          </cell>
          <cell r="EC1">
            <v>132</v>
          </cell>
          <cell r="ED1">
            <v>133</v>
          </cell>
          <cell r="EE1">
            <v>134</v>
          </cell>
          <cell r="EF1">
            <v>135</v>
          </cell>
        </row>
        <row r="2">
          <cell r="B2">
            <v>805067</v>
          </cell>
          <cell r="C2" t="str">
            <v>Заявка не им.прикр.нас., дети</v>
          </cell>
          <cell r="D2" t="str">
            <v>Заявка не им.прикр.нас., взр.</v>
          </cell>
          <cell r="E2" t="str">
            <v>Акушерство и гинекология</v>
          </cell>
          <cell r="F2" t="str">
            <v>Аллергология и иммунология</v>
          </cell>
          <cell r="G2" t="str">
            <v>Ангиохирургический прием</v>
          </cell>
          <cell r="H2" t="str">
            <v>Гастроэнтерология</v>
          </cell>
          <cell r="I2" t="str">
            <v>Гематология</v>
          </cell>
          <cell r="J2" t="str">
            <v>Дерматология</v>
          </cell>
          <cell r="K2" t="str">
            <v>Инфекционные болезни</v>
          </cell>
          <cell r="L2" t="str">
            <v>Кардиология</v>
          </cell>
          <cell r="M2" t="str">
            <v>Колопроктология</v>
          </cell>
          <cell r="N2" t="str">
            <v>Неврология</v>
          </cell>
          <cell r="O2" t="str">
            <v>Нейрохирургия</v>
          </cell>
          <cell r="P2" t="str">
            <v>Нефрология</v>
          </cell>
          <cell r="Q2" t="str">
            <v>Онкология</v>
          </cell>
          <cell r="R2" t="str">
            <v>Оториноларингология</v>
          </cell>
          <cell r="S2" t="str">
            <v>Сурдология-оториноларингология</v>
          </cell>
          <cell r="T2" t="str">
            <v>Офтальмология</v>
          </cell>
          <cell r="U2" t="str">
            <v>Педиатрия</v>
          </cell>
          <cell r="V2" t="str">
            <v>Пульмонология</v>
          </cell>
          <cell r="W2" t="str">
            <v>Ревматология</v>
          </cell>
          <cell r="X2" t="str">
            <v>Сердечно-сосудистая хирургия</v>
          </cell>
          <cell r="Y2" t="str">
            <v>Стоматология</v>
          </cell>
          <cell r="Z2" t="str">
            <v>Терапия</v>
          </cell>
          <cell r="AA2" t="str">
            <v>Травматология и ортопедия</v>
          </cell>
          <cell r="AB2" t="str">
            <v>Урология</v>
          </cell>
          <cell r="AC2" t="str">
            <v>Физиотерапия</v>
          </cell>
          <cell r="AD2" t="str">
            <v>Хирургия</v>
          </cell>
          <cell r="AE2" t="str">
            <v>Челюстно-лицевая хирургия</v>
          </cell>
          <cell r="AF2" t="str">
            <v>Эндокринология</v>
          </cell>
          <cell r="AG2" t="str">
            <v>Гериатрия</v>
          </cell>
          <cell r="AH2" t="str">
            <v>Врач общей практики</v>
          </cell>
          <cell r="AK2" t="str">
            <v>Всего по реестрам</v>
          </cell>
          <cell r="AL2" t="str">
            <v>взр., фельд</v>
          </cell>
          <cell r="AM2" t="str">
            <v>взр., с/дело</v>
          </cell>
          <cell r="AN2" t="str">
            <v>взр., акуш</v>
          </cell>
          <cell r="AO2" t="str">
            <v>дети, фельд</v>
          </cell>
          <cell r="AP2" t="str">
            <v>дети, с/дело</v>
          </cell>
          <cell r="AQ2" t="str">
            <v>дети, акуш</v>
          </cell>
          <cell r="AU2" t="str">
            <v>штаты</v>
          </cell>
          <cell r="AV2" t="str">
            <v>штаты</v>
          </cell>
          <cell r="AW2" t="str">
            <v>штаты</v>
          </cell>
          <cell r="AX2" t="str">
            <v>штаты</v>
          </cell>
          <cell r="AY2" t="str">
            <v>штаты</v>
          </cell>
          <cell r="AZ2" t="str">
            <v>штаты</v>
          </cell>
          <cell r="BA2" t="str">
            <v>штаты</v>
          </cell>
          <cell r="BB2" t="str">
            <v>штаты</v>
          </cell>
          <cell r="BC2" t="str">
            <v>штаты</v>
          </cell>
          <cell r="BD2" t="str">
            <v>штаты</v>
          </cell>
          <cell r="BE2" t="str">
            <v>штаты</v>
          </cell>
          <cell r="BF2" t="str">
            <v>штаты</v>
          </cell>
          <cell r="BG2" t="str">
            <v>штаты</v>
          </cell>
          <cell r="BH2" t="str">
            <v>штаты</v>
          </cell>
          <cell r="BI2" t="str">
            <v>штаты</v>
          </cell>
          <cell r="BJ2" t="str">
            <v>штаты</v>
          </cell>
          <cell r="BK2" t="str">
            <v>штаты</v>
          </cell>
          <cell r="BL2" t="str">
            <v>штаты</v>
          </cell>
          <cell r="BM2" t="str">
            <v>штаты</v>
          </cell>
          <cell r="BN2" t="str">
            <v>штаты</v>
          </cell>
          <cell r="BO2" t="str">
            <v>штаты</v>
          </cell>
          <cell r="BP2" t="str">
            <v>штаты</v>
          </cell>
          <cell r="BQ2" t="str">
            <v>штаты</v>
          </cell>
          <cell r="BR2" t="str">
            <v>штаты</v>
          </cell>
          <cell r="BS2" t="str">
            <v>штаты</v>
          </cell>
          <cell r="BT2" t="str">
            <v>штаты</v>
          </cell>
          <cell r="BU2" t="str">
            <v>штаты</v>
          </cell>
          <cell r="BV2" t="str">
            <v>штаты</v>
          </cell>
          <cell r="BW2" t="str">
            <v>штаты</v>
          </cell>
          <cell r="BX2" t="str">
            <v>штаты</v>
          </cell>
          <cell r="BY2" t="str">
            <v>занятые должности</v>
          </cell>
          <cell r="BZ2" t="str">
            <v>занятые должности</v>
          </cell>
          <cell r="CA2" t="str">
            <v>занятые должности</v>
          </cell>
          <cell r="CB2" t="str">
            <v>занятые должности</v>
          </cell>
          <cell r="CC2" t="str">
            <v>занятые должности</v>
          </cell>
          <cell r="CD2" t="str">
            <v>занятые должности</v>
          </cell>
          <cell r="CE2" t="str">
            <v>занятые должности</v>
          </cell>
          <cell r="CF2" t="str">
            <v>занятые должности</v>
          </cell>
          <cell r="CG2" t="str">
            <v>занятые должности</v>
          </cell>
          <cell r="CH2" t="str">
            <v>занятые должности</v>
          </cell>
          <cell r="CI2" t="str">
            <v>занятые должности</v>
          </cell>
          <cell r="CJ2" t="str">
            <v>занятые должности</v>
          </cell>
          <cell r="CK2" t="str">
            <v>занятые должности</v>
          </cell>
          <cell r="CL2" t="str">
            <v>занятые должности</v>
          </cell>
          <cell r="CM2" t="str">
            <v>занятые должности</v>
          </cell>
          <cell r="CN2" t="str">
            <v>занятые должности</v>
          </cell>
          <cell r="CO2" t="str">
            <v>занятые должности</v>
          </cell>
          <cell r="CP2" t="str">
            <v>занятые должности</v>
          </cell>
          <cell r="CQ2" t="str">
            <v>занятые должности</v>
          </cell>
          <cell r="CR2" t="str">
            <v>занятые должности</v>
          </cell>
          <cell r="CS2" t="str">
            <v>занятые должности</v>
          </cell>
          <cell r="CT2" t="str">
            <v>занятые должности</v>
          </cell>
          <cell r="CU2" t="str">
            <v>занятые должности</v>
          </cell>
          <cell r="CV2" t="str">
            <v>занятые должности</v>
          </cell>
          <cell r="CW2" t="str">
            <v>занятые должности</v>
          </cell>
          <cell r="CX2" t="str">
            <v>занятые должности</v>
          </cell>
          <cell r="CY2" t="str">
            <v>занятые должности</v>
          </cell>
          <cell r="CZ2" t="str">
            <v>занятые должности</v>
          </cell>
          <cell r="DA2" t="str">
            <v>занятые должности</v>
          </cell>
          <cell r="DB2" t="str">
            <v>занятые должности</v>
          </cell>
          <cell r="DC2" t="str">
            <v>физлица</v>
          </cell>
          <cell r="DD2" t="str">
            <v>физлица</v>
          </cell>
          <cell r="DE2" t="str">
            <v>физлица</v>
          </cell>
          <cell r="DF2" t="str">
            <v>физлица</v>
          </cell>
          <cell r="DG2" t="str">
            <v>физлица</v>
          </cell>
          <cell r="DH2" t="str">
            <v>физлица</v>
          </cell>
          <cell r="DI2" t="str">
            <v>физлица</v>
          </cell>
          <cell r="DJ2" t="str">
            <v>физлица</v>
          </cell>
          <cell r="DK2" t="str">
            <v>физлица</v>
          </cell>
          <cell r="DL2" t="str">
            <v>физлица</v>
          </cell>
          <cell r="DM2" t="str">
            <v>физлица</v>
          </cell>
          <cell r="DN2" t="str">
            <v>физлица</v>
          </cell>
          <cell r="DO2" t="str">
            <v>физлица</v>
          </cell>
          <cell r="DP2" t="str">
            <v>физлица</v>
          </cell>
          <cell r="DQ2" t="str">
            <v>физлица</v>
          </cell>
          <cell r="DR2" t="str">
            <v>физлица</v>
          </cell>
          <cell r="DS2" t="str">
            <v>физлица</v>
          </cell>
          <cell r="DT2" t="str">
            <v>физлица</v>
          </cell>
          <cell r="DU2" t="str">
            <v>физлица</v>
          </cell>
          <cell r="DV2" t="str">
            <v>физлица</v>
          </cell>
          <cell r="DW2" t="str">
            <v>физлица</v>
          </cell>
          <cell r="DX2" t="str">
            <v>физлица</v>
          </cell>
          <cell r="DY2" t="str">
            <v>физлица</v>
          </cell>
          <cell r="DZ2" t="str">
            <v>физлица</v>
          </cell>
          <cell r="EA2" t="str">
            <v>физлица</v>
          </cell>
          <cell r="EB2" t="str">
            <v>физлица</v>
          </cell>
          <cell r="EC2" t="str">
            <v>физлица</v>
          </cell>
          <cell r="ED2" t="str">
            <v>физлица</v>
          </cell>
          <cell r="EE2" t="str">
            <v>физлица</v>
          </cell>
          <cell r="EF2" t="str">
            <v>физлица</v>
          </cell>
        </row>
        <row r="3">
          <cell r="B3">
            <v>506562</v>
          </cell>
          <cell r="C3">
            <v>198235</v>
          </cell>
          <cell r="D3">
            <v>606832</v>
          </cell>
          <cell r="AK3">
            <v>118740</v>
          </cell>
          <cell r="AL3">
            <v>5136</v>
          </cell>
          <cell r="AM3">
            <v>5114</v>
          </cell>
          <cell r="AN3">
            <v>3350</v>
          </cell>
          <cell r="AO3">
            <v>3326</v>
          </cell>
          <cell r="AP3">
            <v>9054</v>
          </cell>
          <cell r="AQ3">
            <v>10</v>
          </cell>
          <cell r="AU3" t="str">
            <v>Акушерство и гинекология</v>
          </cell>
          <cell r="AV3" t="str">
            <v>Аллергология и иммунология</v>
          </cell>
          <cell r="AW3" t="str">
            <v>Ангиохирургический прием</v>
          </cell>
          <cell r="AX3" t="str">
            <v>Гастроэнтерология</v>
          </cell>
          <cell r="AY3" t="str">
            <v>Гематология</v>
          </cell>
          <cell r="AZ3" t="str">
            <v>Дерматология</v>
          </cell>
          <cell r="BA3" t="str">
            <v>Инфекционные болезни</v>
          </cell>
          <cell r="BB3" t="str">
            <v>Кардиология</v>
          </cell>
          <cell r="BC3" t="str">
            <v>Колопроктология</v>
          </cell>
          <cell r="BD3" t="str">
            <v>Неврология</v>
          </cell>
          <cell r="BE3" t="str">
            <v>Нейрохирургия</v>
          </cell>
          <cell r="BF3" t="str">
            <v>Нефрология</v>
          </cell>
          <cell r="BG3" t="str">
            <v>Онкология</v>
          </cell>
          <cell r="BH3" t="str">
            <v>Оториноларингология</v>
          </cell>
          <cell r="BI3" t="str">
            <v>Сурдология-оториноларингология</v>
          </cell>
          <cell r="BJ3" t="str">
            <v>Офтальмология</v>
          </cell>
          <cell r="BK3" t="str">
            <v>Педиатрия</v>
          </cell>
          <cell r="BL3" t="str">
            <v>Пульмонология</v>
          </cell>
          <cell r="BM3" t="str">
            <v>Ревматология</v>
          </cell>
          <cell r="BN3" t="str">
            <v>Сердечно-сосудистая хирургия</v>
          </cell>
          <cell r="BO3" t="str">
            <v>Стоматология</v>
          </cell>
          <cell r="BP3" t="str">
            <v>Терапия</v>
          </cell>
          <cell r="BQ3" t="str">
            <v>Травматология и ортопедия</v>
          </cell>
          <cell r="BR3" t="str">
            <v>Урология</v>
          </cell>
          <cell r="BS3" t="str">
            <v>Физиотерапия</v>
          </cell>
          <cell r="BT3" t="str">
            <v>Хирургия</v>
          </cell>
          <cell r="BU3" t="str">
            <v>Челюстно-лицевая хирургия</v>
          </cell>
          <cell r="BV3" t="str">
            <v>Эндокринология</v>
          </cell>
          <cell r="BW3" t="str">
            <v>Гериатрия</v>
          </cell>
          <cell r="BX3" t="str">
            <v>Врач общей практики</v>
          </cell>
          <cell r="BY3" t="str">
            <v>Акушерство и гинекология</v>
          </cell>
          <cell r="BZ3" t="str">
            <v>Аллергология и иммунология</v>
          </cell>
          <cell r="CA3" t="str">
            <v>Ангиохирургический прием</v>
          </cell>
          <cell r="CB3" t="str">
            <v>Гастроэнтерология</v>
          </cell>
          <cell r="CC3" t="str">
            <v>Гематология</v>
          </cell>
          <cell r="CD3" t="str">
            <v>Дерматология</v>
          </cell>
          <cell r="CE3" t="str">
            <v>Инфекционные болезни</v>
          </cell>
          <cell r="CF3" t="str">
            <v>Кардиология</v>
          </cell>
          <cell r="CG3" t="str">
            <v>Колопроктология</v>
          </cell>
          <cell r="CH3" t="str">
            <v>Неврология</v>
          </cell>
          <cell r="CI3" t="str">
            <v>Нейрохирургия</v>
          </cell>
          <cell r="CJ3" t="str">
            <v>Нефрология</v>
          </cell>
          <cell r="CK3" t="str">
            <v>Онкология</v>
          </cell>
          <cell r="CL3" t="str">
            <v>Оториноларингология</v>
          </cell>
          <cell r="CM3" t="str">
            <v>Сурдология-оториноларингология</v>
          </cell>
          <cell r="CN3" t="str">
            <v>Офтальмология</v>
          </cell>
          <cell r="CO3" t="str">
            <v>Педиатрия</v>
          </cell>
          <cell r="CP3" t="str">
            <v>Пульмонология</v>
          </cell>
          <cell r="CQ3" t="str">
            <v>Ревматология</v>
          </cell>
          <cell r="CR3" t="str">
            <v>Сердечно-сосудистая хирургия</v>
          </cell>
          <cell r="CS3" t="str">
            <v>Стоматология</v>
          </cell>
          <cell r="CT3" t="str">
            <v>Терапия</v>
          </cell>
          <cell r="CU3" t="str">
            <v>Травматология и ортопедия</v>
          </cell>
          <cell r="CV3" t="str">
            <v>Урология</v>
          </cell>
          <cell r="CW3" t="str">
            <v>Физиотерапия</v>
          </cell>
          <cell r="CX3" t="str">
            <v>Хирургия</v>
          </cell>
          <cell r="CY3" t="str">
            <v>Челюстно-лицевая хирургия</v>
          </cell>
          <cell r="CZ3" t="str">
            <v>Эндокринология</v>
          </cell>
          <cell r="DA3" t="str">
            <v>Гериатрия</v>
          </cell>
          <cell r="DB3" t="str">
            <v>Врач общей практики</v>
          </cell>
          <cell r="DC3" t="str">
            <v>Акушерство и гинекология</v>
          </cell>
          <cell r="DD3" t="str">
            <v>Аллергология и иммунология</v>
          </cell>
          <cell r="DE3" t="str">
            <v>Ангиохирургический прием</v>
          </cell>
          <cell r="DF3" t="str">
            <v>Гастроэнтерология</v>
          </cell>
          <cell r="DG3" t="str">
            <v>Гематология</v>
          </cell>
          <cell r="DH3" t="str">
            <v>Дерматология</v>
          </cell>
          <cell r="DI3" t="str">
            <v>Инфекционные болезни</v>
          </cell>
          <cell r="DJ3" t="str">
            <v>Кардиология</v>
          </cell>
          <cell r="DK3" t="str">
            <v>Колопроктология</v>
          </cell>
          <cell r="DL3" t="str">
            <v>Неврология</v>
          </cell>
          <cell r="DM3" t="str">
            <v>Нейрохирургия</v>
          </cell>
          <cell r="DN3" t="str">
            <v>Нефрология</v>
          </cell>
          <cell r="DO3" t="str">
            <v>Онкология</v>
          </cell>
          <cell r="DP3" t="str">
            <v>Оториноларингология</v>
          </cell>
          <cell r="DQ3" t="str">
            <v>Сурдология-оториноларингология</v>
          </cell>
          <cell r="DR3" t="str">
            <v>Офтальмология</v>
          </cell>
          <cell r="DS3" t="str">
            <v>Педиатрия</v>
          </cell>
          <cell r="DT3" t="str">
            <v>Пульмонология</v>
          </cell>
          <cell r="DU3" t="str">
            <v>Ревматология</v>
          </cell>
          <cell r="DV3" t="str">
            <v>Сердечно-сосудистая хирургия</v>
          </cell>
          <cell r="DW3" t="str">
            <v>Стоматология</v>
          </cell>
          <cell r="DX3" t="str">
            <v>Терапия</v>
          </cell>
          <cell r="DY3" t="str">
            <v>Травматология и ортопедия</v>
          </cell>
          <cell r="DZ3" t="str">
            <v>Урология</v>
          </cell>
          <cell r="EA3" t="str">
            <v>Физиотерапия</v>
          </cell>
          <cell r="EB3" t="str">
            <v>Хирургия</v>
          </cell>
          <cell r="EC3" t="str">
            <v>Челюстно-лицевая хирургия</v>
          </cell>
          <cell r="ED3" t="str">
            <v>Эндокринология</v>
          </cell>
          <cell r="EE3" t="str">
            <v>Гериатрия</v>
          </cell>
          <cell r="EF3" t="str">
            <v>Врач общей практики</v>
          </cell>
        </row>
        <row r="4">
          <cell r="B4" t="str">
            <v>АНО «Перинатальный центр»</v>
          </cell>
          <cell r="C4">
            <v>241</v>
          </cell>
          <cell r="D4">
            <v>18818</v>
          </cell>
          <cell r="E4">
            <v>17812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1247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15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1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11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1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11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1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</row>
        <row r="5">
          <cell r="B5" t="str">
            <v>БГМУ</v>
          </cell>
          <cell r="C5">
            <v>0</v>
          </cell>
          <cell r="D5">
            <v>0</v>
          </cell>
          <cell r="E5">
            <v>1800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230</v>
          </cell>
          <cell r="K5">
            <v>0</v>
          </cell>
          <cell r="L5">
            <v>696</v>
          </cell>
          <cell r="M5">
            <v>189</v>
          </cell>
          <cell r="N5">
            <v>552</v>
          </cell>
          <cell r="O5">
            <v>0</v>
          </cell>
          <cell r="P5">
            <v>0</v>
          </cell>
          <cell r="Q5">
            <v>0</v>
          </cell>
          <cell r="R5">
            <v>504</v>
          </cell>
          <cell r="S5">
            <v>0</v>
          </cell>
          <cell r="T5">
            <v>1920</v>
          </cell>
          <cell r="U5">
            <v>0</v>
          </cell>
          <cell r="V5">
            <v>0</v>
          </cell>
          <cell r="W5">
            <v>0</v>
          </cell>
          <cell r="X5">
            <v>142</v>
          </cell>
          <cell r="Y5">
            <v>0</v>
          </cell>
          <cell r="Z5">
            <v>4880</v>
          </cell>
          <cell r="AA5">
            <v>0</v>
          </cell>
          <cell r="AB5">
            <v>920</v>
          </cell>
          <cell r="AC5">
            <v>0</v>
          </cell>
          <cell r="AD5">
            <v>1016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12849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1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0.5</v>
          </cell>
          <cell r="BA5">
            <v>0</v>
          </cell>
          <cell r="BB5">
            <v>0.5</v>
          </cell>
          <cell r="BC5">
            <v>0.25</v>
          </cell>
          <cell r="BD5">
            <v>0.5</v>
          </cell>
          <cell r="BE5">
            <v>0</v>
          </cell>
          <cell r="BF5">
            <v>0</v>
          </cell>
          <cell r="BG5">
            <v>0</v>
          </cell>
          <cell r="BH5">
            <v>0.5</v>
          </cell>
          <cell r="BI5">
            <v>0</v>
          </cell>
          <cell r="BJ5">
            <v>1.25</v>
          </cell>
          <cell r="BK5">
            <v>0</v>
          </cell>
          <cell r="BL5">
            <v>0</v>
          </cell>
          <cell r="BM5">
            <v>0</v>
          </cell>
          <cell r="BN5">
            <v>0.25</v>
          </cell>
          <cell r="BO5">
            <v>0</v>
          </cell>
          <cell r="BP5">
            <v>1.5</v>
          </cell>
          <cell r="BQ5">
            <v>0</v>
          </cell>
          <cell r="BR5">
            <v>0.5</v>
          </cell>
          <cell r="BS5">
            <v>0</v>
          </cell>
          <cell r="BT5">
            <v>1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1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0.5</v>
          </cell>
          <cell r="CE5">
            <v>0</v>
          </cell>
          <cell r="CF5">
            <v>0.5</v>
          </cell>
          <cell r="CG5">
            <v>0.25</v>
          </cell>
          <cell r="CH5">
            <v>0.5</v>
          </cell>
          <cell r="CI5">
            <v>0</v>
          </cell>
          <cell r="CJ5">
            <v>0</v>
          </cell>
          <cell r="CK5">
            <v>0</v>
          </cell>
          <cell r="CL5">
            <v>0.5</v>
          </cell>
          <cell r="CM5">
            <v>0</v>
          </cell>
          <cell r="CN5">
            <v>1.25</v>
          </cell>
          <cell r="CO5">
            <v>0</v>
          </cell>
          <cell r="CP5">
            <v>0</v>
          </cell>
          <cell r="CQ5">
            <v>0</v>
          </cell>
          <cell r="CR5">
            <v>0.25</v>
          </cell>
          <cell r="CS5">
            <v>0</v>
          </cell>
          <cell r="CT5">
            <v>1.5</v>
          </cell>
          <cell r="CU5">
            <v>0</v>
          </cell>
          <cell r="CV5">
            <v>0.5</v>
          </cell>
          <cell r="CW5">
            <v>0</v>
          </cell>
          <cell r="CX5">
            <v>1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1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1</v>
          </cell>
          <cell r="DI5">
            <v>0</v>
          </cell>
          <cell r="DJ5">
            <v>1</v>
          </cell>
          <cell r="DK5">
            <v>1</v>
          </cell>
          <cell r="DL5">
            <v>1</v>
          </cell>
          <cell r="DM5">
            <v>0</v>
          </cell>
          <cell r="DN5">
            <v>0</v>
          </cell>
          <cell r="DO5">
            <v>0</v>
          </cell>
          <cell r="DP5">
            <v>1</v>
          </cell>
          <cell r="DQ5">
            <v>0</v>
          </cell>
          <cell r="DR5">
            <v>2</v>
          </cell>
          <cell r="DS5">
            <v>0</v>
          </cell>
          <cell r="DT5">
            <v>0</v>
          </cell>
          <cell r="DU5">
            <v>0</v>
          </cell>
          <cell r="DV5">
            <v>1</v>
          </cell>
          <cell r="DW5">
            <v>0</v>
          </cell>
          <cell r="DX5">
            <v>1</v>
          </cell>
          <cell r="DY5">
            <v>0</v>
          </cell>
          <cell r="DZ5">
            <v>1</v>
          </cell>
          <cell r="EA5">
            <v>0</v>
          </cell>
          <cell r="EB5">
            <v>1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</row>
        <row r="6">
          <cell r="B6" t="str">
            <v>ООО Аймед</v>
          </cell>
          <cell r="C6">
            <v>0</v>
          </cell>
          <cell r="D6">
            <v>4000</v>
          </cell>
          <cell r="E6">
            <v>2000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2000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8000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1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1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1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1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1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1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</row>
        <row r="7">
          <cell r="B7" t="str">
            <v>ООО Академия здоровья г.Уфа</v>
          </cell>
          <cell r="C7">
            <v>0</v>
          </cell>
          <cell r="D7">
            <v>2400</v>
          </cell>
          <cell r="E7">
            <v>1000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700</v>
          </cell>
          <cell r="M7">
            <v>0</v>
          </cell>
          <cell r="N7">
            <v>700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4800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1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1</v>
          </cell>
          <cell r="BC7">
            <v>0</v>
          </cell>
          <cell r="BD7">
            <v>1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1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1</v>
          </cell>
          <cell r="CG7">
            <v>0</v>
          </cell>
          <cell r="CH7">
            <v>1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1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1</v>
          </cell>
          <cell r="DK7">
            <v>0</v>
          </cell>
          <cell r="DL7">
            <v>1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</row>
        <row r="8">
          <cell r="B8" t="str">
            <v>ООО Витадент Космо</v>
          </cell>
          <cell r="C8">
            <v>0</v>
          </cell>
          <cell r="D8">
            <v>600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600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1200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5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4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4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</row>
        <row r="9">
          <cell r="B9" t="str">
            <v>ООО МЕДИК</v>
          </cell>
          <cell r="C9">
            <v>0</v>
          </cell>
          <cell r="D9">
            <v>7899</v>
          </cell>
          <cell r="E9">
            <v>1740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1315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2225</v>
          </cell>
          <cell r="AA9">
            <v>0</v>
          </cell>
          <cell r="AB9">
            <v>1013</v>
          </cell>
          <cell r="AC9">
            <v>0</v>
          </cell>
          <cell r="AD9">
            <v>0</v>
          </cell>
          <cell r="AE9">
            <v>0</v>
          </cell>
          <cell r="AF9">
            <v>1606</v>
          </cell>
          <cell r="AG9">
            <v>0</v>
          </cell>
          <cell r="AH9">
            <v>0</v>
          </cell>
          <cell r="AI9">
            <v>15798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1.5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1.5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1.5</v>
          </cell>
          <cell r="BQ9">
            <v>0</v>
          </cell>
          <cell r="BR9">
            <v>0.5</v>
          </cell>
          <cell r="BS9">
            <v>0</v>
          </cell>
          <cell r="BT9">
            <v>0</v>
          </cell>
          <cell r="BU9">
            <v>0</v>
          </cell>
          <cell r="BV9">
            <v>1.5</v>
          </cell>
          <cell r="BW9">
            <v>0</v>
          </cell>
          <cell r="BX9">
            <v>0</v>
          </cell>
          <cell r="BY9">
            <v>1.5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1.5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1.5</v>
          </cell>
          <cell r="CU9">
            <v>0</v>
          </cell>
          <cell r="CV9">
            <v>0.5</v>
          </cell>
          <cell r="CW9">
            <v>0</v>
          </cell>
          <cell r="CX9">
            <v>0</v>
          </cell>
          <cell r="CY9">
            <v>0</v>
          </cell>
          <cell r="CZ9">
            <v>1.5</v>
          </cell>
          <cell r="DA9">
            <v>0</v>
          </cell>
          <cell r="DB9">
            <v>0</v>
          </cell>
          <cell r="DC9">
            <v>1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1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1</v>
          </cell>
          <cell r="DY9">
            <v>0</v>
          </cell>
          <cell r="DZ9">
            <v>1</v>
          </cell>
          <cell r="EA9">
            <v>0</v>
          </cell>
          <cell r="EB9">
            <v>0</v>
          </cell>
          <cell r="EC9">
            <v>0</v>
          </cell>
          <cell r="ED9">
            <v>1</v>
          </cell>
          <cell r="EE9">
            <v>0</v>
          </cell>
          <cell r="EF9">
            <v>0</v>
          </cell>
        </row>
        <row r="10">
          <cell r="B10" t="str">
            <v>ООО МЦ МЕГИ</v>
          </cell>
          <cell r="C10">
            <v>0</v>
          </cell>
          <cell r="D10">
            <v>7519</v>
          </cell>
          <cell r="E10">
            <v>573</v>
          </cell>
          <cell r="F10">
            <v>291</v>
          </cell>
          <cell r="G10">
            <v>0</v>
          </cell>
          <cell r="H10">
            <v>391</v>
          </cell>
          <cell r="I10">
            <v>75</v>
          </cell>
          <cell r="J10">
            <v>391</v>
          </cell>
          <cell r="K10">
            <v>291</v>
          </cell>
          <cell r="L10">
            <v>191</v>
          </cell>
          <cell r="M10">
            <v>51</v>
          </cell>
          <cell r="N10">
            <v>291</v>
          </cell>
          <cell r="O10">
            <v>50</v>
          </cell>
          <cell r="P10">
            <v>30</v>
          </cell>
          <cell r="Q10">
            <v>91</v>
          </cell>
          <cell r="R10">
            <v>299</v>
          </cell>
          <cell r="S10">
            <v>50</v>
          </cell>
          <cell r="T10">
            <v>298</v>
          </cell>
          <cell r="U10">
            <v>0</v>
          </cell>
          <cell r="V10">
            <v>99</v>
          </cell>
          <cell r="W10">
            <v>199</v>
          </cell>
          <cell r="X10">
            <v>50</v>
          </cell>
          <cell r="Y10">
            <v>707</v>
          </cell>
          <cell r="Z10">
            <v>1464</v>
          </cell>
          <cell r="AA10">
            <v>582</v>
          </cell>
          <cell r="AB10">
            <v>191</v>
          </cell>
          <cell r="AC10">
            <v>191</v>
          </cell>
          <cell r="AD10">
            <v>291</v>
          </cell>
          <cell r="AE10">
            <v>0</v>
          </cell>
          <cell r="AF10">
            <v>191</v>
          </cell>
          <cell r="AG10">
            <v>0</v>
          </cell>
          <cell r="AH10">
            <v>191</v>
          </cell>
          <cell r="AI10">
            <v>15038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3</v>
          </cell>
          <cell r="AV10">
            <v>1</v>
          </cell>
          <cell r="AW10">
            <v>0</v>
          </cell>
          <cell r="AX10">
            <v>1</v>
          </cell>
          <cell r="AY10">
            <v>1</v>
          </cell>
          <cell r="AZ10">
            <v>1</v>
          </cell>
          <cell r="BA10">
            <v>1</v>
          </cell>
          <cell r="BB10">
            <v>1</v>
          </cell>
          <cell r="BC10">
            <v>1</v>
          </cell>
          <cell r="BD10">
            <v>1</v>
          </cell>
          <cell r="BE10">
            <v>0.5</v>
          </cell>
          <cell r="BF10">
            <v>0.5</v>
          </cell>
          <cell r="BG10">
            <v>1</v>
          </cell>
          <cell r="BH10">
            <v>1</v>
          </cell>
          <cell r="BI10">
            <v>0.5</v>
          </cell>
          <cell r="BJ10">
            <v>1</v>
          </cell>
          <cell r="BK10">
            <v>0</v>
          </cell>
          <cell r="BL10">
            <v>1</v>
          </cell>
          <cell r="BM10">
            <v>1</v>
          </cell>
          <cell r="BN10">
            <v>0.5</v>
          </cell>
          <cell r="BO10">
            <v>1</v>
          </cell>
          <cell r="BP10">
            <v>1.5</v>
          </cell>
          <cell r="BQ10">
            <v>1</v>
          </cell>
          <cell r="BR10">
            <v>1</v>
          </cell>
          <cell r="BS10">
            <v>1</v>
          </cell>
          <cell r="BT10">
            <v>1</v>
          </cell>
          <cell r="BU10">
            <v>0</v>
          </cell>
          <cell r="BV10">
            <v>1</v>
          </cell>
          <cell r="BW10">
            <v>0</v>
          </cell>
          <cell r="BX10">
            <v>1</v>
          </cell>
          <cell r="BY10">
            <v>3</v>
          </cell>
          <cell r="BZ10">
            <v>1</v>
          </cell>
          <cell r="CA10">
            <v>0</v>
          </cell>
          <cell r="CB10">
            <v>1</v>
          </cell>
          <cell r="CC10">
            <v>1</v>
          </cell>
          <cell r="CD10">
            <v>1</v>
          </cell>
          <cell r="CE10">
            <v>1</v>
          </cell>
          <cell r="CF10">
            <v>1</v>
          </cell>
          <cell r="CG10">
            <v>1</v>
          </cell>
          <cell r="CH10">
            <v>1</v>
          </cell>
          <cell r="CI10">
            <v>0.5</v>
          </cell>
          <cell r="CJ10">
            <v>0.5</v>
          </cell>
          <cell r="CK10">
            <v>1</v>
          </cell>
          <cell r="CL10">
            <v>1</v>
          </cell>
          <cell r="CM10">
            <v>0.5</v>
          </cell>
          <cell r="CN10">
            <v>1</v>
          </cell>
          <cell r="CO10">
            <v>0</v>
          </cell>
          <cell r="CP10">
            <v>1</v>
          </cell>
          <cell r="CQ10">
            <v>1</v>
          </cell>
          <cell r="CR10">
            <v>0.5</v>
          </cell>
          <cell r="CS10">
            <v>1</v>
          </cell>
          <cell r="CT10">
            <v>1.5</v>
          </cell>
          <cell r="CU10">
            <v>1</v>
          </cell>
          <cell r="CV10">
            <v>1</v>
          </cell>
          <cell r="CW10">
            <v>1</v>
          </cell>
          <cell r="CX10">
            <v>1</v>
          </cell>
          <cell r="CY10">
            <v>0</v>
          </cell>
          <cell r="CZ10">
            <v>1</v>
          </cell>
          <cell r="DA10">
            <v>0</v>
          </cell>
          <cell r="DB10">
            <v>1</v>
          </cell>
          <cell r="DC10">
            <v>3</v>
          </cell>
          <cell r="DD10">
            <v>1</v>
          </cell>
          <cell r="DE10">
            <v>0</v>
          </cell>
          <cell r="DF10">
            <v>1</v>
          </cell>
          <cell r="DG10">
            <v>1</v>
          </cell>
          <cell r="DH10">
            <v>1</v>
          </cell>
          <cell r="DI10">
            <v>1</v>
          </cell>
          <cell r="DJ10">
            <v>1</v>
          </cell>
          <cell r="DK10">
            <v>1</v>
          </cell>
          <cell r="DL10">
            <v>1</v>
          </cell>
          <cell r="DM10">
            <v>1</v>
          </cell>
          <cell r="DN10">
            <v>1</v>
          </cell>
          <cell r="DO10">
            <v>1</v>
          </cell>
          <cell r="DP10">
            <v>1</v>
          </cell>
          <cell r="DQ10">
            <v>1</v>
          </cell>
          <cell r="DR10">
            <v>1</v>
          </cell>
          <cell r="DS10">
            <v>0</v>
          </cell>
          <cell r="DT10">
            <v>1</v>
          </cell>
          <cell r="DU10">
            <v>1</v>
          </cell>
          <cell r="DV10">
            <v>1</v>
          </cell>
          <cell r="DW10">
            <v>1</v>
          </cell>
          <cell r="DX10">
            <v>2</v>
          </cell>
          <cell r="DY10">
            <v>1</v>
          </cell>
          <cell r="DZ10">
            <v>1</v>
          </cell>
          <cell r="EA10">
            <v>0</v>
          </cell>
          <cell r="EB10">
            <v>1</v>
          </cell>
          <cell r="EC10">
            <v>0</v>
          </cell>
          <cell r="ED10">
            <v>1</v>
          </cell>
          <cell r="EE10">
            <v>0</v>
          </cell>
          <cell r="EF10">
            <v>1</v>
          </cell>
        </row>
        <row r="11">
          <cell r="B11" t="str">
            <v>ООО Эмидент Люкс ул.Айская</v>
          </cell>
          <cell r="C11">
            <v>0</v>
          </cell>
          <cell r="D11">
            <v>3600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3600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7200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2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2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</row>
        <row r="12">
          <cell r="B12" t="str">
            <v>ООО Эмидент Люкс ул.Революцион</v>
          </cell>
          <cell r="C12">
            <v>3600</v>
          </cell>
          <cell r="D12">
            <v>3600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7200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10800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2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2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</row>
        <row r="13">
          <cell r="B13" t="str">
            <v>ООО СтомЭл</v>
          </cell>
          <cell r="C13">
            <v>100</v>
          </cell>
          <cell r="D13">
            <v>1300</v>
          </cell>
          <cell r="E13">
            <v>300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300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100</v>
          </cell>
          <cell r="V13">
            <v>0</v>
          </cell>
          <cell r="W13">
            <v>200</v>
          </cell>
          <cell r="X13">
            <v>0</v>
          </cell>
          <cell r="Y13">
            <v>500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2700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1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1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1</v>
          </cell>
          <cell r="BL13">
            <v>0</v>
          </cell>
          <cell r="BM13">
            <v>1</v>
          </cell>
          <cell r="BN13">
            <v>0</v>
          </cell>
          <cell r="BO13">
            <v>3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1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1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1</v>
          </cell>
          <cell r="CP13">
            <v>0</v>
          </cell>
          <cell r="CQ13">
            <v>1</v>
          </cell>
          <cell r="CR13">
            <v>0</v>
          </cell>
          <cell r="CS13">
            <v>3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1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1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1</v>
          </cell>
          <cell r="DT13">
            <v>0</v>
          </cell>
          <cell r="DU13">
            <v>1</v>
          </cell>
          <cell r="DV13">
            <v>0</v>
          </cell>
          <cell r="DW13">
            <v>3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</row>
        <row r="14">
          <cell r="B14" t="str">
            <v>ООО МЦ Семейный доктор</v>
          </cell>
          <cell r="C14">
            <v>2400</v>
          </cell>
          <cell r="D14">
            <v>23984</v>
          </cell>
          <cell r="E14">
            <v>1729</v>
          </cell>
          <cell r="F14">
            <v>0</v>
          </cell>
          <cell r="G14">
            <v>0</v>
          </cell>
          <cell r="H14">
            <v>1235</v>
          </cell>
          <cell r="I14">
            <v>0</v>
          </cell>
          <cell r="J14">
            <v>1235</v>
          </cell>
          <cell r="K14">
            <v>0</v>
          </cell>
          <cell r="L14">
            <v>1235</v>
          </cell>
          <cell r="M14">
            <v>1235</v>
          </cell>
          <cell r="N14">
            <v>1235</v>
          </cell>
          <cell r="O14">
            <v>0</v>
          </cell>
          <cell r="P14">
            <v>1235</v>
          </cell>
          <cell r="Q14">
            <v>1235</v>
          </cell>
          <cell r="R14">
            <v>1235</v>
          </cell>
          <cell r="S14">
            <v>0</v>
          </cell>
          <cell r="T14">
            <v>1235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8600</v>
          </cell>
          <cell r="Z14">
            <v>0</v>
          </cell>
          <cell r="AA14">
            <v>1235</v>
          </cell>
          <cell r="AB14">
            <v>1235</v>
          </cell>
          <cell r="AC14">
            <v>0</v>
          </cell>
          <cell r="AD14">
            <v>1235</v>
          </cell>
          <cell r="AE14">
            <v>0</v>
          </cell>
          <cell r="AF14">
            <v>1235</v>
          </cell>
          <cell r="AG14">
            <v>0</v>
          </cell>
          <cell r="AH14">
            <v>0</v>
          </cell>
          <cell r="AI14">
            <v>50368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2</v>
          </cell>
          <cell r="AV14">
            <v>0</v>
          </cell>
          <cell r="AW14">
            <v>0</v>
          </cell>
          <cell r="AX14">
            <v>1</v>
          </cell>
          <cell r="AY14">
            <v>0</v>
          </cell>
          <cell r="AZ14">
            <v>1</v>
          </cell>
          <cell r="BA14">
            <v>0</v>
          </cell>
          <cell r="BB14">
            <v>1</v>
          </cell>
          <cell r="BC14">
            <v>1</v>
          </cell>
          <cell r="BD14">
            <v>1</v>
          </cell>
          <cell r="BE14">
            <v>0</v>
          </cell>
          <cell r="BF14">
            <v>1</v>
          </cell>
          <cell r="BG14">
            <v>1</v>
          </cell>
          <cell r="BH14">
            <v>1</v>
          </cell>
          <cell r="BI14">
            <v>0</v>
          </cell>
          <cell r="BJ14">
            <v>1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3</v>
          </cell>
          <cell r="BP14">
            <v>0</v>
          </cell>
          <cell r="BQ14">
            <v>1</v>
          </cell>
          <cell r="BR14">
            <v>1</v>
          </cell>
          <cell r="BS14">
            <v>0</v>
          </cell>
          <cell r="BT14">
            <v>1</v>
          </cell>
          <cell r="BU14">
            <v>0</v>
          </cell>
          <cell r="BV14">
            <v>1</v>
          </cell>
          <cell r="BW14">
            <v>0</v>
          </cell>
          <cell r="BX14">
            <v>0</v>
          </cell>
          <cell r="BY14">
            <v>2</v>
          </cell>
          <cell r="BZ14">
            <v>0</v>
          </cell>
          <cell r="CA14">
            <v>0</v>
          </cell>
          <cell r="CB14">
            <v>1</v>
          </cell>
          <cell r="CC14">
            <v>0</v>
          </cell>
          <cell r="CD14">
            <v>1</v>
          </cell>
          <cell r="CE14">
            <v>0</v>
          </cell>
          <cell r="CF14">
            <v>1</v>
          </cell>
          <cell r="CG14">
            <v>1</v>
          </cell>
          <cell r="CH14">
            <v>1</v>
          </cell>
          <cell r="CI14">
            <v>0</v>
          </cell>
          <cell r="CJ14">
            <v>1</v>
          </cell>
          <cell r="CK14">
            <v>1</v>
          </cell>
          <cell r="CL14">
            <v>1</v>
          </cell>
          <cell r="CM14">
            <v>0</v>
          </cell>
          <cell r="CN14">
            <v>1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3</v>
          </cell>
          <cell r="CT14">
            <v>0</v>
          </cell>
          <cell r="CU14">
            <v>1</v>
          </cell>
          <cell r="CV14">
            <v>1</v>
          </cell>
          <cell r="CW14">
            <v>0</v>
          </cell>
          <cell r="CX14">
            <v>1</v>
          </cell>
          <cell r="CY14">
            <v>0</v>
          </cell>
          <cell r="CZ14">
            <v>1</v>
          </cell>
          <cell r="DA14">
            <v>0</v>
          </cell>
          <cell r="DB14">
            <v>0</v>
          </cell>
          <cell r="DC14">
            <v>2</v>
          </cell>
          <cell r="DD14">
            <v>0</v>
          </cell>
          <cell r="DE14">
            <v>0</v>
          </cell>
          <cell r="DF14">
            <v>1</v>
          </cell>
          <cell r="DG14">
            <v>0</v>
          </cell>
          <cell r="DH14">
            <v>1</v>
          </cell>
          <cell r="DI14">
            <v>0</v>
          </cell>
          <cell r="DJ14">
            <v>1</v>
          </cell>
          <cell r="DK14">
            <v>1</v>
          </cell>
          <cell r="DL14">
            <v>1</v>
          </cell>
          <cell r="DM14">
            <v>0</v>
          </cell>
          <cell r="DN14">
            <v>1</v>
          </cell>
          <cell r="DO14">
            <v>1</v>
          </cell>
          <cell r="DP14">
            <v>1</v>
          </cell>
          <cell r="DQ14">
            <v>0</v>
          </cell>
          <cell r="DR14">
            <v>1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3</v>
          </cell>
          <cell r="DX14">
            <v>0</v>
          </cell>
          <cell r="DY14">
            <v>1</v>
          </cell>
          <cell r="DZ14">
            <v>1</v>
          </cell>
          <cell r="EA14">
            <v>0</v>
          </cell>
          <cell r="EB14">
            <v>1</v>
          </cell>
          <cell r="EC14">
            <v>0</v>
          </cell>
          <cell r="ED14">
            <v>1</v>
          </cell>
          <cell r="EE14">
            <v>0</v>
          </cell>
          <cell r="EF14">
            <v>0</v>
          </cell>
        </row>
        <row r="15">
          <cell r="B15" t="str">
            <v>ООО Евромед-Уфа</v>
          </cell>
          <cell r="C15">
            <v>0</v>
          </cell>
          <cell r="D15">
            <v>6600</v>
          </cell>
          <cell r="E15">
            <v>1100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1100</v>
          </cell>
          <cell r="M15">
            <v>1100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1100</v>
          </cell>
          <cell r="AA15">
            <v>0</v>
          </cell>
          <cell r="AB15">
            <v>1100</v>
          </cell>
          <cell r="AC15">
            <v>0</v>
          </cell>
          <cell r="AD15">
            <v>1100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13200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1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1</v>
          </cell>
          <cell r="BC15">
            <v>1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1</v>
          </cell>
          <cell r="BQ15">
            <v>0</v>
          </cell>
          <cell r="BR15">
            <v>1</v>
          </cell>
          <cell r="BS15">
            <v>0</v>
          </cell>
          <cell r="BT15">
            <v>1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1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1</v>
          </cell>
          <cell r="CG15">
            <v>1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1</v>
          </cell>
          <cell r="CU15">
            <v>0</v>
          </cell>
          <cell r="CV15">
            <v>1</v>
          </cell>
          <cell r="CW15">
            <v>0</v>
          </cell>
          <cell r="CX15">
            <v>1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1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1</v>
          </cell>
          <cell r="DK15">
            <v>1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1</v>
          </cell>
          <cell r="DY15">
            <v>0</v>
          </cell>
          <cell r="DZ15">
            <v>1</v>
          </cell>
          <cell r="EA15">
            <v>0</v>
          </cell>
          <cell r="EB15">
            <v>1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</row>
        <row r="16">
          <cell r="B16" t="str">
            <v>ООО Евромед+</v>
          </cell>
          <cell r="C16">
            <v>0</v>
          </cell>
          <cell r="D16">
            <v>6600</v>
          </cell>
          <cell r="E16">
            <v>1100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1100</v>
          </cell>
          <cell r="M16">
            <v>1100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1100</v>
          </cell>
          <cell r="AA16">
            <v>0</v>
          </cell>
          <cell r="AB16">
            <v>1100</v>
          </cell>
          <cell r="AC16">
            <v>0</v>
          </cell>
          <cell r="AD16">
            <v>1100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13200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1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1</v>
          </cell>
          <cell r="BC16">
            <v>1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1</v>
          </cell>
          <cell r="BQ16">
            <v>0</v>
          </cell>
          <cell r="BR16">
            <v>1</v>
          </cell>
          <cell r="BS16">
            <v>0</v>
          </cell>
          <cell r="BT16">
            <v>1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1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1</v>
          </cell>
          <cell r="CG16">
            <v>1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1</v>
          </cell>
          <cell r="CU16">
            <v>0</v>
          </cell>
          <cell r="CV16">
            <v>1</v>
          </cell>
          <cell r="CW16">
            <v>0</v>
          </cell>
          <cell r="CX16">
            <v>1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1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1</v>
          </cell>
          <cell r="DK16">
            <v>1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1</v>
          </cell>
          <cell r="DY16">
            <v>0</v>
          </cell>
          <cell r="DZ16">
            <v>1</v>
          </cell>
          <cell r="EA16">
            <v>0</v>
          </cell>
          <cell r="EB16">
            <v>1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</row>
        <row r="17">
          <cell r="B17" t="str">
            <v>ООО Клиника Доктора Симаковой</v>
          </cell>
          <cell r="C17">
            <v>0</v>
          </cell>
          <cell r="D17">
            <v>1000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1000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2000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1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1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1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</row>
        <row r="18">
          <cell r="B18" t="str">
            <v>ООО Медсервис г. Салават</v>
          </cell>
          <cell r="C18">
            <v>0</v>
          </cell>
          <cell r="D18">
            <v>0</v>
          </cell>
          <cell r="E18">
            <v>280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280</v>
          </cell>
          <cell r="K18">
            <v>240</v>
          </cell>
          <cell r="L18">
            <v>1600</v>
          </cell>
          <cell r="M18">
            <v>0</v>
          </cell>
          <cell r="N18">
            <v>1300</v>
          </cell>
          <cell r="O18">
            <v>0</v>
          </cell>
          <cell r="P18">
            <v>0</v>
          </cell>
          <cell r="Q18">
            <v>500</v>
          </cell>
          <cell r="R18">
            <v>640</v>
          </cell>
          <cell r="S18">
            <v>0</v>
          </cell>
          <cell r="T18">
            <v>400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5200</v>
          </cell>
          <cell r="Z18">
            <v>8000</v>
          </cell>
          <cell r="AA18">
            <v>1120</v>
          </cell>
          <cell r="AB18">
            <v>65</v>
          </cell>
          <cell r="AC18">
            <v>0</v>
          </cell>
          <cell r="AD18">
            <v>1050</v>
          </cell>
          <cell r="AE18">
            <v>0</v>
          </cell>
          <cell r="AF18">
            <v>98</v>
          </cell>
          <cell r="AG18">
            <v>0</v>
          </cell>
          <cell r="AH18">
            <v>0</v>
          </cell>
          <cell r="AI18">
            <v>20773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1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1</v>
          </cell>
          <cell r="BA18">
            <v>0.25</v>
          </cell>
          <cell r="BB18">
            <v>1.5</v>
          </cell>
          <cell r="BC18">
            <v>0</v>
          </cell>
          <cell r="BD18">
            <v>1</v>
          </cell>
          <cell r="BE18">
            <v>0</v>
          </cell>
          <cell r="BF18">
            <v>0</v>
          </cell>
          <cell r="BG18">
            <v>1</v>
          </cell>
          <cell r="BH18">
            <v>0.75</v>
          </cell>
          <cell r="BI18">
            <v>0</v>
          </cell>
          <cell r="BJ18">
            <v>1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8</v>
          </cell>
          <cell r="BP18">
            <v>13</v>
          </cell>
          <cell r="BQ18">
            <v>1</v>
          </cell>
          <cell r="BR18">
            <v>1</v>
          </cell>
          <cell r="BS18">
            <v>0</v>
          </cell>
          <cell r="BT18">
            <v>0.5</v>
          </cell>
          <cell r="BU18">
            <v>0</v>
          </cell>
          <cell r="BV18">
            <v>1.5</v>
          </cell>
          <cell r="BW18">
            <v>0</v>
          </cell>
          <cell r="BX18">
            <v>0</v>
          </cell>
          <cell r="BY18">
            <v>1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1</v>
          </cell>
          <cell r="CE18">
            <v>0.25</v>
          </cell>
          <cell r="CF18">
            <v>1.5</v>
          </cell>
          <cell r="CG18">
            <v>0</v>
          </cell>
          <cell r="CH18">
            <v>1</v>
          </cell>
          <cell r="CI18">
            <v>0</v>
          </cell>
          <cell r="CJ18">
            <v>0</v>
          </cell>
          <cell r="CK18">
            <v>1</v>
          </cell>
          <cell r="CL18">
            <v>0.75</v>
          </cell>
          <cell r="CM18">
            <v>0</v>
          </cell>
          <cell r="CN18">
            <v>1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8</v>
          </cell>
          <cell r="CT18">
            <v>11</v>
          </cell>
          <cell r="CU18">
            <v>1</v>
          </cell>
          <cell r="CV18">
            <v>1</v>
          </cell>
          <cell r="CW18">
            <v>0</v>
          </cell>
          <cell r="CX18">
            <v>0.5</v>
          </cell>
          <cell r="CY18">
            <v>0</v>
          </cell>
          <cell r="CZ18">
            <v>1.5</v>
          </cell>
          <cell r="DA18">
            <v>0</v>
          </cell>
          <cell r="DB18">
            <v>0</v>
          </cell>
          <cell r="DC18">
            <v>1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1</v>
          </cell>
          <cell r="DI18">
            <v>1</v>
          </cell>
          <cell r="DJ18">
            <v>1</v>
          </cell>
          <cell r="DK18">
            <v>0</v>
          </cell>
          <cell r="DL18">
            <v>1</v>
          </cell>
          <cell r="DM18">
            <v>0</v>
          </cell>
          <cell r="DN18">
            <v>0</v>
          </cell>
          <cell r="DO18">
            <v>1</v>
          </cell>
          <cell r="DP18">
            <v>1</v>
          </cell>
          <cell r="DQ18">
            <v>0</v>
          </cell>
          <cell r="DR18">
            <v>1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7</v>
          </cell>
          <cell r="DX18">
            <v>11</v>
          </cell>
          <cell r="DY18">
            <v>1</v>
          </cell>
          <cell r="DZ18">
            <v>1</v>
          </cell>
          <cell r="EA18">
            <v>0</v>
          </cell>
          <cell r="EB18">
            <v>1</v>
          </cell>
          <cell r="EC18">
            <v>0</v>
          </cell>
          <cell r="ED18">
            <v>1</v>
          </cell>
          <cell r="EE18">
            <v>0</v>
          </cell>
          <cell r="EF18">
            <v>0</v>
          </cell>
        </row>
        <row r="19">
          <cell r="B19" t="str">
            <v>ООО МедСервис г.Нефтекамск</v>
          </cell>
          <cell r="C19">
            <v>0</v>
          </cell>
          <cell r="D19">
            <v>1740</v>
          </cell>
          <cell r="E19">
            <v>1740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3480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1.5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1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1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</row>
        <row r="20">
          <cell r="B20" t="str">
            <v>ООО Медсервис с.Верхнеяркеево</v>
          </cell>
          <cell r="C20">
            <v>0</v>
          </cell>
          <cell r="D20">
            <v>1936</v>
          </cell>
          <cell r="E20">
            <v>700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350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396</v>
          </cell>
          <cell r="U20">
            <v>0</v>
          </cell>
          <cell r="V20">
            <v>0</v>
          </cell>
          <cell r="W20">
            <v>190</v>
          </cell>
          <cell r="X20">
            <v>0</v>
          </cell>
          <cell r="Y20">
            <v>300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3872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0.5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0.25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25</v>
          </cell>
          <cell r="BK20">
            <v>0</v>
          </cell>
          <cell r="BL20">
            <v>0</v>
          </cell>
          <cell r="BM20">
            <v>0.25</v>
          </cell>
          <cell r="BN20">
            <v>0</v>
          </cell>
          <cell r="BO20">
            <v>0.25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1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1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</v>
          </cell>
          <cell r="CO20">
            <v>0</v>
          </cell>
          <cell r="CP20">
            <v>0</v>
          </cell>
          <cell r="CQ20">
            <v>1</v>
          </cell>
          <cell r="CR20">
            <v>0</v>
          </cell>
          <cell r="CS20">
            <v>1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1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1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1</v>
          </cell>
          <cell r="DS20">
            <v>0</v>
          </cell>
          <cell r="DT20">
            <v>0</v>
          </cell>
          <cell r="DU20">
            <v>1</v>
          </cell>
          <cell r="DV20">
            <v>0</v>
          </cell>
          <cell r="DW20">
            <v>1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</row>
        <row r="21">
          <cell r="B21" t="str">
            <v>ООО Медсервис с.Ермолаево</v>
          </cell>
          <cell r="C21">
            <v>0</v>
          </cell>
          <cell r="D21">
            <v>6422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988</v>
          </cell>
          <cell r="M21">
            <v>0</v>
          </cell>
          <cell r="N21">
            <v>1235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4199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12844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1</v>
          </cell>
          <cell r="BC21">
            <v>0</v>
          </cell>
          <cell r="BD21">
            <v>1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1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1</v>
          </cell>
          <cell r="CG21">
            <v>0</v>
          </cell>
          <cell r="CH21">
            <v>1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1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1</v>
          </cell>
          <cell r="DK21">
            <v>0</v>
          </cell>
          <cell r="DL21">
            <v>1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1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</row>
        <row r="22">
          <cell r="B22" t="str">
            <v>ООО Профи-клиник</v>
          </cell>
          <cell r="C22">
            <v>0</v>
          </cell>
          <cell r="D22">
            <v>15000</v>
          </cell>
          <cell r="E22">
            <v>2000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2000</v>
          </cell>
          <cell r="K22">
            <v>0</v>
          </cell>
          <cell r="L22">
            <v>0</v>
          </cell>
          <cell r="M22">
            <v>0</v>
          </cell>
          <cell r="N22">
            <v>2000</v>
          </cell>
          <cell r="O22">
            <v>0</v>
          </cell>
          <cell r="P22">
            <v>0</v>
          </cell>
          <cell r="Q22">
            <v>3000</v>
          </cell>
          <cell r="R22">
            <v>3000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2000</v>
          </cell>
          <cell r="Z22">
            <v>0</v>
          </cell>
          <cell r="AA22">
            <v>0</v>
          </cell>
          <cell r="AB22">
            <v>0</v>
          </cell>
          <cell r="AC22">
            <v>1000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30000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2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2</v>
          </cell>
          <cell r="BA22">
            <v>0</v>
          </cell>
          <cell r="BB22">
            <v>0</v>
          </cell>
          <cell r="BC22">
            <v>0</v>
          </cell>
          <cell r="BD22">
            <v>2</v>
          </cell>
          <cell r="BE22">
            <v>0</v>
          </cell>
          <cell r="BF22">
            <v>0</v>
          </cell>
          <cell r="BG22">
            <v>2</v>
          </cell>
          <cell r="BH22">
            <v>2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3</v>
          </cell>
          <cell r="BP22">
            <v>0</v>
          </cell>
          <cell r="BQ22">
            <v>0</v>
          </cell>
          <cell r="BR22">
            <v>0</v>
          </cell>
          <cell r="BS22">
            <v>1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2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2</v>
          </cell>
          <cell r="CE22">
            <v>0</v>
          </cell>
          <cell r="CF22">
            <v>0</v>
          </cell>
          <cell r="CG22">
            <v>0</v>
          </cell>
          <cell r="CH22">
            <v>2</v>
          </cell>
          <cell r="CI22">
            <v>0</v>
          </cell>
          <cell r="CJ22">
            <v>0</v>
          </cell>
          <cell r="CK22">
            <v>2</v>
          </cell>
          <cell r="CL22">
            <v>2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3</v>
          </cell>
          <cell r="CT22">
            <v>0</v>
          </cell>
          <cell r="CU22">
            <v>0</v>
          </cell>
          <cell r="CV22">
            <v>0</v>
          </cell>
          <cell r="CW22">
            <v>1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2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2</v>
          </cell>
          <cell r="DI22">
            <v>0</v>
          </cell>
          <cell r="DJ22">
            <v>0</v>
          </cell>
          <cell r="DK22">
            <v>0</v>
          </cell>
          <cell r="DL22">
            <v>2</v>
          </cell>
          <cell r="DM22">
            <v>0</v>
          </cell>
          <cell r="DN22">
            <v>0</v>
          </cell>
          <cell r="DO22">
            <v>2</v>
          </cell>
          <cell r="DP22">
            <v>2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3</v>
          </cell>
          <cell r="DX22">
            <v>0</v>
          </cell>
          <cell r="DY22">
            <v>0</v>
          </cell>
          <cell r="DZ22">
            <v>0</v>
          </cell>
          <cell r="EA22">
            <v>1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</row>
        <row r="23">
          <cell r="B23" t="str">
            <v>ООО Студия стоматологии</v>
          </cell>
          <cell r="C23">
            <v>0</v>
          </cell>
          <cell r="D23">
            <v>5000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5000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10000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4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4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4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</row>
        <row r="24">
          <cell r="B24" t="str">
            <v>ООО ЦДХ</v>
          </cell>
          <cell r="C24">
            <v>14400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2880</v>
          </cell>
          <cell r="O24">
            <v>0</v>
          </cell>
          <cell r="P24">
            <v>0</v>
          </cell>
          <cell r="Q24">
            <v>0</v>
          </cell>
          <cell r="R24">
            <v>2880</v>
          </cell>
          <cell r="S24">
            <v>0</v>
          </cell>
          <cell r="T24">
            <v>0</v>
          </cell>
          <cell r="U24">
            <v>2880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2880</v>
          </cell>
          <cell r="AB24">
            <v>0</v>
          </cell>
          <cell r="AC24">
            <v>0</v>
          </cell>
          <cell r="AD24">
            <v>2880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14400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1</v>
          </cell>
          <cell r="BE24">
            <v>0</v>
          </cell>
          <cell r="BF24">
            <v>0</v>
          </cell>
          <cell r="BG24">
            <v>0</v>
          </cell>
          <cell r="BH24">
            <v>1</v>
          </cell>
          <cell r="BI24">
            <v>0</v>
          </cell>
          <cell r="BJ24">
            <v>0</v>
          </cell>
          <cell r="BK24">
            <v>1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1</v>
          </cell>
          <cell r="BR24">
            <v>0</v>
          </cell>
          <cell r="BS24">
            <v>0</v>
          </cell>
          <cell r="BT24">
            <v>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1</v>
          </cell>
          <cell r="CI24">
            <v>0</v>
          </cell>
          <cell r="CJ24">
            <v>0</v>
          </cell>
          <cell r="CK24">
            <v>0</v>
          </cell>
          <cell r="CL24">
            <v>1</v>
          </cell>
          <cell r="CM24">
            <v>0</v>
          </cell>
          <cell r="CN24">
            <v>0</v>
          </cell>
          <cell r="CO24">
            <v>1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1</v>
          </cell>
          <cell r="CV24">
            <v>0</v>
          </cell>
          <cell r="CW24">
            <v>0</v>
          </cell>
          <cell r="CX24">
            <v>1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1</v>
          </cell>
          <cell r="DM24">
            <v>0</v>
          </cell>
          <cell r="DN24">
            <v>0</v>
          </cell>
          <cell r="DO24">
            <v>0</v>
          </cell>
          <cell r="DP24">
            <v>1</v>
          </cell>
          <cell r="DQ24">
            <v>0</v>
          </cell>
          <cell r="DR24">
            <v>0</v>
          </cell>
          <cell r="DS24">
            <v>1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1</v>
          </cell>
          <cell r="DZ24">
            <v>0</v>
          </cell>
          <cell r="EA24">
            <v>0</v>
          </cell>
          <cell r="EB24">
            <v>1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</row>
        <row r="25">
          <cell r="B25" t="str">
            <v>ООО Эмидент ул.Мира</v>
          </cell>
          <cell r="C25">
            <v>0</v>
          </cell>
          <cell r="D25">
            <v>1176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1176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2352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2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2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</row>
        <row r="26">
          <cell r="B26" t="str">
            <v>ИТОГИ по специалистам</v>
          </cell>
          <cell r="C26">
            <v>20500</v>
          </cell>
          <cell r="D26">
            <v>100776</v>
          </cell>
          <cell r="E26">
            <v>16062</v>
          </cell>
          <cell r="F26">
            <v>291</v>
          </cell>
          <cell r="G26">
            <v>0</v>
          </cell>
          <cell r="H26">
            <v>1626</v>
          </cell>
          <cell r="I26">
            <v>75</v>
          </cell>
          <cell r="J26">
            <v>6436</v>
          </cell>
          <cell r="K26">
            <v>531</v>
          </cell>
          <cell r="L26">
            <v>7610</v>
          </cell>
          <cell r="M26">
            <v>3675</v>
          </cell>
          <cell r="N26">
            <v>11858</v>
          </cell>
          <cell r="O26">
            <v>50</v>
          </cell>
          <cell r="P26">
            <v>1265</v>
          </cell>
          <cell r="Q26">
            <v>5826</v>
          </cell>
          <cell r="R26">
            <v>8558</v>
          </cell>
          <cell r="S26">
            <v>50</v>
          </cell>
          <cell r="T26">
            <v>4249</v>
          </cell>
          <cell r="U26">
            <v>2980</v>
          </cell>
          <cell r="V26">
            <v>99</v>
          </cell>
          <cell r="W26">
            <v>589</v>
          </cell>
          <cell r="X26">
            <v>592</v>
          </cell>
          <cell r="Y26">
            <v>34883</v>
          </cell>
          <cell r="Z26">
            <v>22968</v>
          </cell>
          <cell r="AA26">
            <v>5817</v>
          </cell>
          <cell r="AB26">
            <v>5624</v>
          </cell>
          <cell r="AC26">
            <v>1191</v>
          </cell>
          <cell r="AD26">
            <v>8672</v>
          </cell>
          <cell r="AE26">
            <v>0</v>
          </cell>
          <cell r="AF26">
            <v>3130</v>
          </cell>
          <cell r="AG26">
            <v>0</v>
          </cell>
          <cell r="AH26">
            <v>191</v>
          </cell>
          <cell r="AI26">
            <v>255674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17.5</v>
          </cell>
          <cell r="AV26">
            <v>1</v>
          </cell>
          <cell r="AW26">
            <v>0</v>
          </cell>
          <cell r="AX26">
            <v>2</v>
          </cell>
          <cell r="AY26">
            <v>1</v>
          </cell>
          <cell r="AZ26">
            <v>7.5</v>
          </cell>
          <cell r="BA26">
            <v>1.25</v>
          </cell>
          <cell r="BB26">
            <v>8</v>
          </cell>
          <cell r="BC26">
            <v>4.25</v>
          </cell>
          <cell r="BD26">
            <v>10.25</v>
          </cell>
          <cell r="BE26">
            <v>0.5</v>
          </cell>
          <cell r="BF26">
            <v>1.5</v>
          </cell>
          <cell r="BG26">
            <v>6</v>
          </cell>
          <cell r="BH26">
            <v>6.25</v>
          </cell>
          <cell r="BI26">
            <v>0.5</v>
          </cell>
          <cell r="BJ26">
            <v>29.25</v>
          </cell>
          <cell r="BK26">
            <v>2</v>
          </cell>
          <cell r="BL26">
            <v>1</v>
          </cell>
          <cell r="BM26">
            <v>2.25</v>
          </cell>
          <cell r="BN26">
            <v>8.75</v>
          </cell>
          <cell r="BO26">
            <v>33.25</v>
          </cell>
          <cell r="BP26">
            <v>20.5</v>
          </cell>
          <cell r="BQ26">
            <v>4</v>
          </cell>
          <cell r="BR26">
            <v>6</v>
          </cell>
          <cell r="BS26">
            <v>2</v>
          </cell>
          <cell r="BT26">
            <v>6.5</v>
          </cell>
          <cell r="BU26">
            <v>0</v>
          </cell>
          <cell r="BV26">
            <v>5</v>
          </cell>
          <cell r="BW26">
            <v>0</v>
          </cell>
          <cell r="BX26">
            <v>1</v>
          </cell>
          <cell r="BY26">
            <v>17.5</v>
          </cell>
          <cell r="BZ26">
            <v>1</v>
          </cell>
          <cell r="CA26">
            <v>0</v>
          </cell>
          <cell r="CB26">
            <v>2</v>
          </cell>
          <cell r="CC26">
            <v>1</v>
          </cell>
          <cell r="CD26">
            <v>7.5</v>
          </cell>
          <cell r="CE26">
            <v>1.25</v>
          </cell>
          <cell r="CF26">
            <v>8</v>
          </cell>
          <cell r="CG26">
            <v>4.25</v>
          </cell>
          <cell r="CH26">
            <v>11</v>
          </cell>
          <cell r="CI26">
            <v>0.5</v>
          </cell>
          <cell r="CJ26">
            <v>1.5</v>
          </cell>
          <cell r="CK26">
            <v>6</v>
          </cell>
          <cell r="CL26">
            <v>6.25</v>
          </cell>
          <cell r="CM26">
            <v>0.5</v>
          </cell>
          <cell r="CN26">
            <v>5.25</v>
          </cell>
          <cell r="CO26">
            <v>2</v>
          </cell>
          <cell r="CP26">
            <v>1</v>
          </cell>
          <cell r="CQ26">
            <v>3</v>
          </cell>
          <cell r="CR26">
            <v>7.25</v>
          </cell>
          <cell r="CS26">
            <v>33</v>
          </cell>
          <cell r="CT26">
            <v>18.5</v>
          </cell>
          <cell r="CU26">
            <v>4</v>
          </cell>
          <cell r="CV26">
            <v>6</v>
          </cell>
          <cell r="CW26">
            <v>2</v>
          </cell>
          <cell r="CX26">
            <v>6.5</v>
          </cell>
          <cell r="CY26">
            <v>0</v>
          </cell>
          <cell r="CZ26">
            <v>5</v>
          </cell>
          <cell r="DA26">
            <v>0</v>
          </cell>
          <cell r="DB26">
            <v>1</v>
          </cell>
          <cell r="DC26">
            <v>17</v>
          </cell>
          <cell r="DD26">
            <v>1</v>
          </cell>
          <cell r="DE26">
            <v>0</v>
          </cell>
          <cell r="DF26">
            <v>2</v>
          </cell>
          <cell r="DG26">
            <v>1</v>
          </cell>
          <cell r="DH26">
            <v>8</v>
          </cell>
          <cell r="DI26">
            <v>2</v>
          </cell>
          <cell r="DJ26">
            <v>8</v>
          </cell>
          <cell r="DK26">
            <v>5</v>
          </cell>
          <cell r="DL26">
            <v>11</v>
          </cell>
          <cell r="DM26">
            <v>1</v>
          </cell>
          <cell r="DN26">
            <v>2</v>
          </cell>
          <cell r="DO26">
            <v>6</v>
          </cell>
          <cell r="DP26">
            <v>7</v>
          </cell>
          <cell r="DQ26">
            <v>1</v>
          </cell>
          <cell r="DR26">
            <v>6</v>
          </cell>
          <cell r="DS26">
            <v>2</v>
          </cell>
          <cell r="DT26">
            <v>1</v>
          </cell>
          <cell r="DU26">
            <v>3</v>
          </cell>
          <cell r="DV26">
            <v>9</v>
          </cell>
          <cell r="DW26">
            <v>32</v>
          </cell>
          <cell r="DX26">
            <v>18</v>
          </cell>
          <cell r="DY26">
            <v>4</v>
          </cell>
          <cell r="DZ26">
            <v>7</v>
          </cell>
          <cell r="EA26">
            <v>1</v>
          </cell>
          <cell r="EB26">
            <v>7</v>
          </cell>
          <cell r="EC26">
            <v>0</v>
          </cell>
          <cell r="ED26">
            <v>4</v>
          </cell>
          <cell r="EE26">
            <v>0</v>
          </cell>
          <cell r="EF26">
            <v>1</v>
          </cell>
        </row>
        <row r="27">
          <cell r="B27" t="str">
            <v>АУЗ РСП</v>
          </cell>
          <cell r="C27">
            <v>3252</v>
          </cell>
          <cell r="D27">
            <v>15918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19170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36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23.5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31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</row>
        <row r="28">
          <cell r="B28" t="str">
            <v>ГАУЗ РБ ДСП № 3</v>
          </cell>
          <cell r="C28">
            <v>25000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25000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41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36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33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</row>
        <row r="29">
          <cell r="B29" t="str">
            <v>ГАУЗ РБ КВД г.Салават</v>
          </cell>
          <cell r="C29">
            <v>3101</v>
          </cell>
          <cell r="D29">
            <v>6401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9502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10.75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8.75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5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</row>
        <row r="30">
          <cell r="B30" t="str">
            <v>ГАУЗ РБ КВД г.Стерлитамак</v>
          </cell>
          <cell r="C30">
            <v>4220</v>
          </cell>
          <cell r="D30">
            <v>7590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11810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31.25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31.25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27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</row>
        <row r="31">
          <cell r="B31" t="str">
            <v>ГАУЗ РБ СП № 8 г.Уфа</v>
          </cell>
          <cell r="C31">
            <v>0</v>
          </cell>
          <cell r="D31">
            <v>22911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22911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30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30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27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</row>
        <row r="32">
          <cell r="B32" t="str">
            <v>ГАУЗ РБ СП №9 г.Уфы</v>
          </cell>
          <cell r="C32">
            <v>0</v>
          </cell>
          <cell r="D32">
            <v>18369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18369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28.75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28.75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23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</row>
        <row r="33">
          <cell r="B33" t="str">
            <v>ГАУЗ РБ СП г.Сибай</v>
          </cell>
          <cell r="C33">
            <v>6720</v>
          </cell>
          <cell r="D33">
            <v>14780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21500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15.5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15.5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16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</row>
        <row r="34">
          <cell r="B34" t="str">
            <v>ГАУЗ РБ Учалинская ЦГБ</v>
          </cell>
          <cell r="C34">
            <v>0</v>
          </cell>
          <cell r="D34">
            <v>0</v>
          </cell>
          <cell r="E34">
            <v>7960</v>
          </cell>
          <cell r="F34">
            <v>0</v>
          </cell>
          <cell r="G34">
            <v>0</v>
          </cell>
          <cell r="H34">
            <v>1060</v>
          </cell>
          <cell r="I34">
            <v>0</v>
          </cell>
          <cell r="J34">
            <v>8930</v>
          </cell>
          <cell r="K34">
            <v>515</v>
          </cell>
          <cell r="L34">
            <v>3345</v>
          </cell>
          <cell r="M34">
            <v>0</v>
          </cell>
          <cell r="N34">
            <v>3500</v>
          </cell>
          <cell r="O34">
            <v>0</v>
          </cell>
          <cell r="P34">
            <v>0</v>
          </cell>
          <cell r="Q34">
            <v>2205</v>
          </cell>
          <cell r="R34">
            <v>3290</v>
          </cell>
          <cell r="S34">
            <v>0</v>
          </cell>
          <cell r="T34">
            <v>0</v>
          </cell>
          <cell r="U34">
            <v>17500</v>
          </cell>
          <cell r="V34">
            <v>884</v>
          </cell>
          <cell r="W34">
            <v>680</v>
          </cell>
          <cell r="X34">
            <v>0</v>
          </cell>
          <cell r="Y34">
            <v>26774</v>
          </cell>
          <cell r="Z34">
            <v>32660</v>
          </cell>
          <cell r="AA34">
            <v>5190</v>
          </cell>
          <cell r="AB34">
            <v>0</v>
          </cell>
          <cell r="AC34">
            <v>0</v>
          </cell>
          <cell r="AD34">
            <v>2690</v>
          </cell>
          <cell r="AE34">
            <v>0</v>
          </cell>
          <cell r="AF34">
            <v>5150</v>
          </cell>
          <cell r="AG34">
            <v>0</v>
          </cell>
          <cell r="AH34">
            <v>3700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8.75</v>
          </cell>
          <cell r="AV34">
            <v>0</v>
          </cell>
          <cell r="AW34">
            <v>0</v>
          </cell>
          <cell r="AX34">
            <v>1</v>
          </cell>
          <cell r="AY34">
            <v>0</v>
          </cell>
          <cell r="AZ34">
            <v>4</v>
          </cell>
          <cell r="BA34">
            <v>1</v>
          </cell>
          <cell r="BB34">
            <v>2</v>
          </cell>
          <cell r="BC34">
            <v>0</v>
          </cell>
          <cell r="BD34">
            <v>5</v>
          </cell>
          <cell r="BE34">
            <v>0</v>
          </cell>
          <cell r="BF34">
            <v>0</v>
          </cell>
          <cell r="BG34">
            <v>1</v>
          </cell>
          <cell r="BH34">
            <v>4.25</v>
          </cell>
          <cell r="BI34">
            <v>0</v>
          </cell>
          <cell r="BJ34">
            <v>5.5</v>
          </cell>
          <cell r="BK34">
            <v>18</v>
          </cell>
          <cell r="BL34">
            <v>0.75</v>
          </cell>
          <cell r="BM34">
            <v>1</v>
          </cell>
          <cell r="BN34">
            <v>0</v>
          </cell>
          <cell r="BO34">
            <v>30</v>
          </cell>
          <cell r="BP34">
            <v>30</v>
          </cell>
          <cell r="BQ34">
            <v>3</v>
          </cell>
          <cell r="BR34">
            <v>0</v>
          </cell>
          <cell r="BS34">
            <v>0</v>
          </cell>
          <cell r="BT34">
            <v>2.25</v>
          </cell>
          <cell r="BU34">
            <v>0</v>
          </cell>
          <cell r="BV34">
            <v>2.5</v>
          </cell>
          <cell r="BW34">
            <v>0</v>
          </cell>
          <cell r="BX34">
            <v>3</v>
          </cell>
          <cell r="BY34">
            <v>8.75</v>
          </cell>
          <cell r="BZ34">
            <v>0</v>
          </cell>
          <cell r="CA34">
            <v>0</v>
          </cell>
          <cell r="CB34">
            <v>1</v>
          </cell>
          <cell r="CC34">
            <v>0</v>
          </cell>
          <cell r="CD34">
            <v>4</v>
          </cell>
          <cell r="CE34">
            <v>1</v>
          </cell>
          <cell r="CF34">
            <v>2</v>
          </cell>
          <cell r="CG34">
            <v>0</v>
          </cell>
          <cell r="CH34">
            <v>5</v>
          </cell>
          <cell r="CI34">
            <v>0</v>
          </cell>
          <cell r="CJ34">
            <v>0</v>
          </cell>
          <cell r="CK34">
            <v>1</v>
          </cell>
          <cell r="CL34">
            <v>4.25</v>
          </cell>
          <cell r="CM34">
            <v>0</v>
          </cell>
          <cell r="CN34">
            <v>3</v>
          </cell>
          <cell r="CO34">
            <v>18</v>
          </cell>
          <cell r="CP34">
            <v>0.75</v>
          </cell>
          <cell r="CQ34">
            <v>1</v>
          </cell>
          <cell r="CR34">
            <v>0</v>
          </cell>
          <cell r="CS34">
            <v>30</v>
          </cell>
          <cell r="CT34">
            <v>30</v>
          </cell>
          <cell r="CU34">
            <v>3</v>
          </cell>
          <cell r="CV34">
            <v>0</v>
          </cell>
          <cell r="CW34">
            <v>0</v>
          </cell>
          <cell r="CX34">
            <v>2.25</v>
          </cell>
          <cell r="CY34">
            <v>0</v>
          </cell>
          <cell r="CZ34">
            <v>2.5</v>
          </cell>
          <cell r="DA34">
            <v>0</v>
          </cell>
          <cell r="DB34">
            <v>3</v>
          </cell>
          <cell r="DC34">
            <v>7</v>
          </cell>
          <cell r="DD34">
            <v>0</v>
          </cell>
          <cell r="DE34">
            <v>0</v>
          </cell>
          <cell r="DF34">
            <v>2</v>
          </cell>
          <cell r="DG34">
            <v>0</v>
          </cell>
          <cell r="DH34">
            <v>3</v>
          </cell>
          <cell r="DI34">
            <v>1</v>
          </cell>
          <cell r="DJ34">
            <v>2</v>
          </cell>
          <cell r="DK34">
            <v>0</v>
          </cell>
          <cell r="DL34">
            <v>4</v>
          </cell>
          <cell r="DM34">
            <v>0</v>
          </cell>
          <cell r="DN34">
            <v>0</v>
          </cell>
          <cell r="DO34">
            <v>1</v>
          </cell>
          <cell r="DP34">
            <v>4</v>
          </cell>
          <cell r="DQ34">
            <v>0</v>
          </cell>
          <cell r="DR34">
            <v>2</v>
          </cell>
          <cell r="DS34">
            <v>15</v>
          </cell>
          <cell r="DT34">
            <v>1</v>
          </cell>
          <cell r="DU34">
            <v>1</v>
          </cell>
          <cell r="DV34">
            <v>0</v>
          </cell>
          <cell r="DW34">
            <v>22</v>
          </cell>
          <cell r="DX34">
            <v>30</v>
          </cell>
          <cell r="DY34">
            <v>2</v>
          </cell>
          <cell r="DZ34">
            <v>0</v>
          </cell>
          <cell r="EA34">
            <v>0</v>
          </cell>
          <cell r="EB34">
            <v>2</v>
          </cell>
          <cell r="EC34">
            <v>0</v>
          </cell>
          <cell r="ED34">
            <v>1</v>
          </cell>
          <cell r="EE34">
            <v>0</v>
          </cell>
          <cell r="EF34">
            <v>3</v>
          </cell>
        </row>
        <row r="35">
          <cell r="B35" t="str">
            <v>ГАУЗ РКВД №1</v>
          </cell>
          <cell r="C35">
            <v>13600</v>
          </cell>
          <cell r="D35">
            <v>29178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42778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53.5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53.5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49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</row>
        <row r="36">
          <cell r="B36" t="str">
            <v>ГАУЗ СП Дюртюлинского района</v>
          </cell>
          <cell r="C36">
            <v>1478</v>
          </cell>
          <cell r="D36">
            <v>10522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12000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14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12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12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</row>
        <row r="37">
          <cell r="B37" t="str">
            <v>ГБУ Уфимский НИИ глазных болезн</v>
          </cell>
          <cell r="C37">
            <v>8688</v>
          </cell>
          <cell r="D37">
            <v>23112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31800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432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323.5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358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</row>
        <row r="38">
          <cell r="B38" t="str">
            <v>ГБУЗ РБ Акъярская ЦРБ</v>
          </cell>
          <cell r="C38">
            <v>0</v>
          </cell>
          <cell r="D38">
            <v>0</v>
          </cell>
          <cell r="E38">
            <v>1314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704</v>
          </cell>
          <cell r="K38">
            <v>351</v>
          </cell>
          <cell r="L38">
            <v>952</v>
          </cell>
          <cell r="M38">
            <v>0</v>
          </cell>
          <cell r="N38">
            <v>416</v>
          </cell>
          <cell r="O38">
            <v>0</v>
          </cell>
          <cell r="P38">
            <v>0</v>
          </cell>
          <cell r="Q38">
            <v>603</v>
          </cell>
          <cell r="R38">
            <v>1684</v>
          </cell>
          <cell r="S38">
            <v>0</v>
          </cell>
          <cell r="T38">
            <v>1757</v>
          </cell>
          <cell r="U38">
            <v>13642</v>
          </cell>
          <cell r="V38">
            <v>0</v>
          </cell>
          <cell r="W38">
            <v>0</v>
          </cell>
          <cell r="X38">
            <v>0</v>
          </cell>
          <cell r="Y38">
            <v>9800</v>
          </cell>
          <cell r="Z38">
            <v>21901</v>
          </cell>
          <cell r="AA38">
            <v>8</v>
          </cell>
          <cell r="AB38">
            <v>0</v>
          </cell>
          <cell r="AC38">
            <v>0</v>
          </cell>
          <cell r="AD38">
            <v>1760</v>
          </cell>
          <cell r="AE38">
            <v>0</v>
          </cell>
          <cell r="AF38">
            <v>0</v>
          </cell>
          <cell r="AG38">
            <v>0</v>
          </cell>
          <cell r="AH38">
            <v>5697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3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1</v>
          </cell>
          <cell r="BA38">
            <v>1</v>
          </cell>
          <cell r="BB38">
            <v>0.5</v>
          </cell>
          <cell r="BC38">
            <v>0</v>
          </cell>
          <cell r="BD38">
            <v>1.5</v>
          </cell>
          <cell r="BE38">
            <v>0</v>
          </cell>
          <cell r="BF38">
            <v>0</v>
          </cell>
          <cell r="BG38">
            <v>1</v>
          </cell>
          <cell r="BH38">
            <v>1.5</v>
          </cell>
          <cell r="BI38">
            <v>0</v>
          </cell>
          <cell r="BJ38">
            <v>1.5</v>
          </cell>
          <cell r="BK38">
            <v>10</v>
          </cell>
          <cell r="BL38">
            <v>0</v>
          </cell>
          <cell r="BM38">
            <v>0</v>
          </cell>
          <cell r="BN38">
            <v>0</v>
          </cell>
          <cell r="BO38">
            <v>6.25</v>
          </cell>
          <cell r="BP38">
            <v>10</v>
          </cell>
          <cell r="BQ38">
            <v>0.75</v>
          </cell>
          <cell r="BR38">
            <v>0</v>
          </cell>
          <cell r="BS38">
            <v>0</v>
          </cell>
          <cell r="BT38">
            <v>3</v>
          </cell>
          <cell r="BU38">
            <v>0</v>
          </cell>
          <cell r="BV38">
            <v>0.5</v>
          </cell>
          <cell r="BW38">
            <v>0</v>
          </cell>
          <cell r="BX38">
            <v>3</v>
          </cell>
          <cell r="BY38">
            <v>3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1</v>
          </cell>
          <cell r="CE38">
            <v>1</v>
          </cell>
          <cell r="CF38">
            <v>0.25</v>
          </cell>
          <cell r="CG38">
            <v>0</v>
          </cell>
          <cell r="CH38">
            <v>1.5</v>
          </cell>
          <cell r="CI38">
            <v>0</v>
          </cell>
          <cell r="CJ38">
            <v>0</v>
          </cell>
          <cell r="CK38">
            <v>1</v>
          </cell>
          <cell r="CL38">
            <v>1.5</v>
          </cell>
          <cell r="CM38">
            <v>0</v>
          </cell>
          <cell r="CN38">
            <v>1.5</v>
          </cell>
          <cell r="CO38">
            <v>5</v>
          </cell>
          <cell r="CP38">
            <v>0</v>
          </cell>
          <cell r="CQ38">
            <v>0</v>
          </cell>
          <cell r="CR38">
            <v>0</v>
          </cell>
          <cell r="CS38">
            <v>6.25</v>
          </cell>
          <cell r="CT38">
            <v>8</v>
          </cell>
          <cell r="CU38">
            <v>0.25</v>
          </cell>
          <cell r="CV38">
            <v>0</v>
          </cell>
          <cell r="CW38">
            <v>0</v>
          </cell>
          <cell r="CX38">
            <v>2</v>
          </cell>
          <cell r="CY38">
            <v>0</v>
          </cell>
          <cell r="CZ38">
            <v>0.25</v>
          </cell>
          <cell r="DA38">
            <v>0</v>
          </cell>
          <cell r="DB38">
            <v>2</v>
          </cell>
          <cell r="DC38">
            <v>3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1</v>
          </cell>
          <cell r="DI38">
            <v>1</v>
          </cell>
          <cell r="DJ38">
            <v>1</v>
          </cell>
          <cell r="DK38">
            <v>0</v>
          </cell>
          <cell r="DL38">
            <v>1</v>
          </cell>
          <cell r="DM38">
            <v>0</v>
          </cell>
          <cell r="DN38">
            <v>0</v>
          </cell>
          <cell r="DO38">
            <v>1</v>
          </cell>
          <cell r="DP38">
            <v>1</v>
          </cell>
          <cell r="DQ38">
            <v>0</v>
          </cell>
          <cell r="DR38">
            <v>1</v>
          </cell>
          <cell r="DS38">
            <v>5</v>
          </cell>
          <cell r="DT38">
            <v>0</v>
          </cell>
          <cell r="DU38">
            <v>0</v>
          </cell>
          <cell r="DV38">
            <v>0</v>
          </cell>
          <cell r="DW38">
            <v>5</v>
          </cell>
          <cell r="DX38">
            <v>8</v>
          </cell>
          <cell r="DY38">
            <v>1</v>
          </cell>
          <cell r="DZ38">
            <v>0</v>
          </cell>
          <cell r="EA38">
            <v>0</v>
          </cell>
          <cell r="EB38">
            <v>2</v>
          </cell>
          <cell r="EC38">
            <v>0</v>
          </cell>
          <cell r="ED38">
            <v>0</v>
          </cell>
          <cell r="EE38">
            <v>0</v>
          </cell>
          <cell r="EF38">
            <v>2</v>
          </cell>
        </row>
        <row r="39">
          <cell r="B39" t="str">
            <v>ГБУЗ РБ Архангельская ЦРБ</v>
          </cell>
          <cell r="C39">
            <v>0</v>
          </cell>
          <cell r="D39">
            <v>0</v>
          </cell>
          <cell r="E39">
            <v>3700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739</v>
          </cell>
          <cell r="K39">
            <v>0</v>
          </cell>
          <cell r="L39">
            <v>1687</v>
          </cell>
          <cell r="M39">
            <v>0</v>
          </cell>
          <cell r="N39">
            <v>2644</v>
          </cell>
          <cell r="O39">
            <v>0</v>
          </cell>
          <cell r="P39">
            <v>0</v>
          </cell>
          <cell r="Q39">
            <v>1792</v>
          </cell>
          <cell r="R39">
            <v>1996</v>
          </cell>
          <cell r="S39">
            <v>0</v>
          </cell>
          <cell r="T39">
            <v>1518</v>
          </cell>
          <cell r="U39">
            <v>4455</v>
          </cell>
          <cell r="V39">
            <v>0</v>
          </cell>
          <cell r="W39">
            <v>0</v>
          </cell>
          <cell r="X39">
            <v>0</v>
          </cell>
          <cell r="Y39">
            <v>8482</v>
          </cell>
          <cell r="Z39">
            <v>8312</v>
          </cell>
          <cell r="AA39">
            <v>0</v>
          </cell>
          <cell r="AB39">
            <v>0</v>
          </cell>
          <cell r="AC39">
            <v>0</v>
          </cell>
          <cell r="AD39">
            <v>3204</v>
          </cell>
          <cell r="AE39">
            <v>0</v>
          </cell>
          <cell r="AF39">
            <v>1448</v>
          </cell>
          <cell r="AG39">
            <v>0</v>
          </cell>
          <cell r="AH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2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1</v>
          </cell>
          <cell r="BA39">
            <v>0</v>
          </cell>
          <cell r="BB39">
            <v>1</v>
          </cell>
          <cell r="BC39">
            <v>0</v>
          </cell>
          <cell r="BD39">
            <v>2</v>
          </cell>
          <cell r="BE39">
            <v>0</v>
          </cell>
          <cell r="BF39">
            <v>0</v>
          </cell>
          <cell r="BG39">
            <v>0.5</v>
          </cell>
          <cell r="BH39">
            <v>1</v>
          </cell>
          <cell r="BI39">
            <v>0</v>
          </cell>
          <cell r="BJ39">
            <v>1</v>
          </cell>
          <cell r="BK39">
            <v>5</v>
          </cell>
          <cell r="BL39">
            <v>0</v>
          </cell>
          <cell r="BM39">
            <v>0</v>
          </cell>
          <cell r="BN39">
            <v>0</v>
          </cell>
          <cell r="BO39">
            <v>6.5</v>
          </cell>
          <cell r="BP39">
            <v>8</v>
          </cell>
          <cell r="BQ39">
            <v>0</v>
          </cell>
          <cell r="BR39">
            <v>0</v>
          </cell>
          <cell r="BS39">
            <v>0</v>
          </cell>
          <cell r="BT39">
            <v>2</v>
          </cell>
          <cell r="BU39">
            <v>0</v>
          </cell>
          <cell r="BV39">
            <v>1</v>
          </cell>
          <cell r="BW39">
            <v>0</v>
          </cell>
          <cell r="BX39">
            <v>0</v>
          </cell>
          <cell r="BY39">
            <v>2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1</v>
          </cell>
          <cell r="CE39">
            <v>0</v>
          </cell>
          <cell r="CF39">
            <v>1</v>
          </cell>
          <cell r="CG39">
            <v>0</v>
          </cell>
          <cell r="CH39">
            <v>2</v>
          </cell>
          <cell r="CI39">
            <v>0</v>
          </cell>
          <cell r="CJ39">
            <v>0</v>
          </cell>
          <cell r="CK39">
            <v>0.5</v>
          </cell>
          <cell r="CL39">
            <v>1</v>
          </cell>
          <cell r="CM39">
            <v>0</v>
          </cell>
          <cell r="CN39">
            <v>1</v>
          </cell>
          <cell r="CO39">
            <v>5</v>
          </cell>
          <cell r="CP39">
            <v>0</v>
          </cell>
          <cell r="CQ39">
            <v>0</v>
          </cell>
          <cell r="CR39">
            <v>0</v>
          </cell>
          <cell r="CS39">
            <v>6.5</v>
          </cell>
          <cell r="CT39">
            <v>8</v>
          </cell>
          <cell r="CU39">
            <v>0</v>
          </cell>
          <cell r="CV39">
            <v>0</v>
          </cell>
          <cell r="CW39">
            <v>0</v>
          </cell>
          <cell r="CX39">
            <v>2</v>
          </cell>
          <cell r="CY39">
            <v>0</v>
          </cell>
          <cell r="CZ39">
            <v>1</v>
          </cell>
          <cell r="DA39">
            <v>0</v>
          </cell>
          <cell r="DB39">
            <v>0</v>
          </cell>
          <cell r="DC39">
            <v>2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1</v>
          </cell>
          <cell r="DI39">
            <v>0</v>
          </cell>
          <cell r="DJ39">
            <v>1</v>
          </cell>
          <cell r="DK39">
            <v>0</v>
          </cell>
          <cell r="DL39">
            <v>2</v>
          </cell>
          <cell r="DM39">
            <v>0</v>
          </cell>
          <cell r="DN39">
            <v>0</v>
          </cell>
          <cell r="DO39">
            <v>0</v>
          </cell>
          <cell r="DP39">
            <v>1</v>
          </cell>
          <cell r="DQ39">
            <v>0</v>
          </cell>
          <cell r="DR39">
            <v>1</v>
          </cell>
          <cell r="DS39">
            <v>3</v>
          </cell>
          <cell r="DT39">
            <v>0</v>
          </cell>
          <cell r="DU39">
            <v>0</v>
          </cell>
          <cell r="DV39">
            <v>0</v>
          </cell>
          <cell r="DW39">
            <v>6</v>
          </cell>
          <cell r="DX39">
            <v>7</v>
          </cell>
          <cell r="DY39">
            <v>0</v>
          </cell>
          <cell r="DZ39">
            <v>0</v>
          </cell>
          <cell r="EA39">
            <v>0</v>
          </cell>
          <cell r="EB39">
            <v>2</v>
          </cell>
          <cell r="EC39">
            <v>0</v>
          </cell>
          <cell r="ED39">
            <v>1</v>
          </cell>
          <cell r="EE39">
            <v>0</v>
          </cell>
          <cell r="EF39">
            <v>0</v>
          </cell>
        </row>
        <row r="40">
          <cell r="B40" t="str">
            <v>ГБУЗ РБ Аскаровская ЦРБ</v>
          </cell>
          <cell r="C40">
            <v>0</v>
          </cell>
          <cell r="D40">
            <v>0</v>
          </cell>
          <cell r="E40">
            <v>1139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1103</v>
          </cell>
          <cell r="K40">
            <v>252</v>
          </cell>
          <cell r="L40">
            <v>1262</v>
          </cell>
          <cell r="M40">
            <v>12</v>
          </cell>
          <cell r="N40">
            <v>2468</v>
          </cell>
          <cell r="O40">
            <v>0</v>
          </cell>
          <cell r="P40">
            <v>0</v>
          </cell>
          <cell r="Q40">
            <v>1</v>
          </cell>
          <cell r="R40">
            <v>3843</v>
          </cell>
          <cell r="S40">
            <v>0</v>
          </cell>
          <cell r="T40">
            <v>4732</v>
          </cell>
          <cell r="U40">
            <v>17845</v>
          </cell>
          <cell r="V40">
            <v>0</v>
          </cell>
          <cell r="W40">
            <v>0</v>
          </cell>
          <cell r="X40">
            <v>0</v>
          </cell>
          <cell r="Y40">
            <v>2392</v>
          </cell>
          <cell r="Z40">
            <v>27441</v>
          </cell>
          <cell r="AA40">
            <v>35</v>
          </cell>
          <cell r="AB40">
            <v>0</v>
          </cell>
          <cell r="AC40">
            <v>297</v>
          </cell>
          <cell r="AD40">
            <v>22</v>
          </cell>
          <cell r="AE40">
            <v>0</v>
          </cell>
          <cell r="AF40">
            <v>38</v>
          </cell>
          <cell r="AG40">
            <v>0</v>
          </cell>
          <cell r="AH40">
            <v>2717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3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1</v>
          </cell>
          <cell r="BA40">
            <v>1</v>
          </cell>
          <cell r="BB40">
            <v>1</v>
          </cell>
          <cell r="BC40">
            <v>1</v>
          </cell>
          <cell r="BD40">
            <v>3</v>
          </cell>
          <cell r="BE40">
            <v>0</v>
          </cell>
          <cell r="BF40">
            <v>0</v>
          </cell>
          <cell r="BG40">
            <v>1</v>
          </cell>
          <cell r="BH40">
            <v>3</v>
          </cell>
          <cell r="BI40">
            <v>0</v>
          </cell>
          <cell r="BJ40">
            <v>4</v>
          </cell>
          <cell r="BK40">
            <v>14</v>
          </cell>
          <cell r="BL40">
            <v>0</v>
          </cell>
          <cell r="BM40">
            <v>0</v>
          </cell>
          <cell r="BN40">
            <v>0</v>
          </cell>
          <cell r="BO40">
            <v>16</v>
          </cell>
          <cell r="BP40">
            <v>17</v>
          </cell>
          <cell r="BQ40">
            <v>1</v>
          </cell>
          <cell r="BR40">
            <v>0</v>
          </cell>
          <cell r="BS40">
            <v>1</v>
          </cell>
          <cell r="BT40">
            <v>3</v>
          </cell>
          <cell r="BU40">
            <v>0</v>
          </cell>
          <cell r="BV40">
            <v>2</v>
          </cell>
          <cell r="BW40">
            <v>0</v>
          </cell>
          <cell r="BX40">
            <v>3</v>
          </cell>
          <cell r="BY40">
            <v>3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1</v>
          </cell>
          <cell r="CE40">
            <v>1</v>
          </cell>
          <cell r="CF40">
            <v>1</v>
          </cell>
          <cell r="CG40">
            <v>1</v>
          </cell>
          <cell r="CH40">
            <v>2</v>
          </cell>
          <cell r="CI40">
            <v>0</v>
          </cell>
          <cell r="CJ40">
            <v>0</v>
          </cell>
          <cell r="CK40">
            <v>1</v>
          </cell>
          <cell r="CL40">
            <v>2</v>
          </cell>
          <cell r="CM40">
            <v>0</v>
          </cell>
          <cell r="CN40">
            <v>1</v>
          </cell>
          <cell r="CO40">
            <v>8</v>
          </cell>
          <cell r="CP40">
            <v>0</v>
          </cell>
          <cell r="CQ40">
            <v>0</v>
          </cell>
          <cell r="CR40">
            <v>0</v>
          </cell>
          <cell r="CS40">
            <v>12</v>
          </cell>
          <cell r="CT40">
            <v>12</v>
          </cell>
          <cell r="CU40">
            <v>1</v>
          </cell>
          <cell r="CV40">
            <v>0</v>
          </cell>
          <cell r="CW40">
            <v>1</v>
          </cell>
          <cell r="CX40">
            <v>3</v>
          </cell>
          <cell r="CY40">
            <v>0</v>
          </cell>
          <cell r="CZ40">
            <v>1</v>
          </cell>
          <cell r="DA40">
            <v>0</v>
          </cell>
          <cell r="DB40">
            <v>2</v>
          </cell>
          <cell r="DC40">
            <v>3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1</v>
          </cell>
          <cell r="DI40">
            <v>1</v>
          </cell>
          <cell r="DJ40">
            <v>1</v>
          </cell>
          <cell r="DK40">
            <v>0</v>
          </cell>
          <cell r="DL40">
            <v>3</v>
          </cell>
          <cell r="DM40">
            <v>0</v>
          </cell>
          <cell r="DN40">
            <v>0</v>
          </cell>
          <cell r="DO40">
            <v>1</v>
          </cell>
          <cell r="DP40">
            <v>2</v>
          </cell>
          <cell r="DQ40">
            <v>0</v>
          </cell>
          <cell r="DR40">
            <v>3</v>
          </cell>
          <cell r="DS40">
            <v>12</v>
          </cell>
          <cell r="DT40">
            <v>0</v>
          </cell>
          <cell r="DU40">
            <v>0</v>
          </cell>
          <cell r="DV40">
            <v>0</v>
          </cell>
          <cell r="DW40">
            <v>14</v>
          </cell>
          <cell r="DX40">
            <v>13</v>
          </cell>
          <cell r="DY40">
            <v>0</v>
          </cell>
          <cell r="DZ40">
            <v>0</v>
          </cell>
          <cell r="EA40">
            <v>0</v>
          </cell>
          <cell r="EB40">
            <v>2</v>
          </cell>
          <cell r="EC40">
            <v>0</v>
          </cell>
          <cell r="ED40">
            <v>1</v>
          </cell>
          <cell r="EE40">
            <v>0</v>
          </cell>
          <cell r="EF40">
            <v>3</v>
          </cell>
        </row>
        <row r="41">
          <cell r="B41" t="str">
            <v>ГБУЗ РБ Аскинская ЦРБ</v>
          </cell>
          <cell r="C41">
            <v>0</v>
          </cell>
          <cell r="D41">
            <v>0</v>
          </cell>
          <cell r="E41">
            <v>2194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1884</v>
          </cell>
          <cell r="K41">
            <v>1171</v>
          </cell>
          <cell r="L41">
            <v>1394</v>
          </cell>
          <cell r="M41">
            <v>0</v>
          </cell>
          <cell r="N41">
            <v>2412</v>
          </cell>
          <cell r="O41">
            <v>0</v>
          </cell>
          <cell r="P41">
            <v>0</v>
          </cell>
          <cell r="Q41">
            <v>360</v>
          </cell>
          <cell r="R41">
            <v>2160</v>
          </cell>
          <cell r="S41">
            <v>0</v>
          </cell>
          <cell r="T41">
            <v>2160</v>
          </cell>
          <cell r="U41">
            <v>9320</v>
          </cell>
          <cell r="V41">
            <v>0</v>
          </cell>
          <cell r="W41">
            <v>0</v>
          </cell>
          <cell r="X41">
            <v>0</v>
          </cell>
          <cell r="Y41">
            <v>2853</v>
          </cell>
          <cell r="Z41">
            <v>12593</v>
          </cell>
          <cell r="AA41">
            <v>1020</v>
          </cell>
          <cell r="AB41">
            <v>876</v>
          </cell>
          <cell r="AC41">
            <v>0</v>
          </cell>
          <cell r="AD41">
            <v>2100</v>
          </cell>
          <cell r="AE41">
            <v>0</v>
          </cell>
          <cell r="AF41">
            <v>1380</v>
          </cell>
          <cell r="AG41">
            <v>0</v>
          </cell>
          <cell r="AH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3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1</v>
          </cell>
          <cell r="BA41">
            <v>1.5</v>
          </cell>
          <cell r="BB41">
            <v>0.5</v>
          </cell>
          <cell r="BC41">
            <v>0</v>
          </cell>
          <cell r="BD41">
            <v>2</v>
          </cell>
          <cell r="BE41">
            <v>0</v>
          </cell>
          <cell r="BF41">
            <v>0</v>
          </cell>
          <cell r="BG41">
            <v>1</v>
          </cell>
          <cell r="BH41">
            <v>1</v>
          </cell>
          <cell r="BI41">
            <v>0</v>
          </cell>
          <cell r="BJ41">
            <v>1</v>
          </cell>
          <cell r="BK41">
            <v>7.5</v>
          </cell>
          <cell r="BL41">
            <v>0</v>
          </cell>
          <cell r="BM41">
            <v>0</v>
          </cell>
          <cell r="BN41">
            <v>0</v>
          </cell>
          <cell r="BO41">
            <v>4</v>
          </cell>
          <cell r="BP41">
            <v>9.75</v>
          </cell>
          <cell r="BQ41">
            <v>0.5</v>
          </cell>
          <cell r="BR41">
            <v>0.5</v>
          </cell>
          <cell r="BS41">
            <v>0</v>
          </cell>
          <cell r="BT41">
            <v>0.5</v>
          </cell>
          <cell r="BU41">
            <v>0</v>
          </cell>
          <cell r="BV41">
            <v>0.75</v>
          </cell>
          <cell r="BW41">
            <v>0</v>
          </cell>
          <cell r="BX41">
            <v>0</v>
          </cell>
          <cell r="BY41">
            <v>3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0.5</v>
          </cell>
          <cell r="CE41">
            <v>1.5</v>
          </cell>
          <cell r="CF41">
            <v>0.5</v>
          </cell>
          <cell r="CG41">
            <v>0</v>
          </cell>
          <cell r="CH41">
            <v>2</v>
          </cell>
          <cell r="CI41">
            <v>0</v>
          </cell>
          <cell r="CJ41">
            <v>0</v>
          </cell>
          <cell r="CK41">
            <v>0.5</v>
          </cell>
          <cell r="CL41">
            <v>0.75</v>
          </cell>
          <cell r="CM41">
            <v>0</v>
          </cell>
          <cell r="CN41">
            <v>0.5</v>
          </cell>
          <cell r="CO41">
            <v>7.5</v>
          </cell>
          <cell r="CP41">
            <v>0</v>
          </cell>
          <cell r="CQ41">
            <v>0</v>
          </cell>
          <cell r="CR41">
            <v>0</v>
          </cell>
          <cell r="CS41">
            <v>4</v>
          </cell>
          <cell r="CT41">
            <v>9.75</v>
          </cell>
          <cell r="CU41">
            <v>0.5</v>
          </cell>
          <cell r="CV41">
            <v>0.5</v>
          </cell>
          <cell r="CW41">
            <v>0</v>
          </cell>
          <cell r="CX41">
            <v>0.5</v>
          </cell>
          <cell r="CY41">
            <v>0</v>
          </cell>
          <cell r="CZ41">
            <v>0.5</v>
          </cell>
          <cell r="DA41">
            <v>0</v>
          </cell>
          <cell r="DB41">
            <v>0</v>
          </cell>
          <cell r="DC41">
            <v>3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1</v>
          </cell>
          <cell r="DJ41">
            <v>0</v>
          </cell>
          <cell r="DK41">
            <v>0</v>
          </cell>
          <cell r="DL41">
            <v>1</v>
          </cell>
          <cell r="DM41">
            <v>0</v>
          </cell>
          <cell r="DN41">
            <v>0</v>
          </cell>
          <cell r="DO41">
            <v>1</v>
          </cell>
          <cell r="DP41">
            <v>0</v>
          </cell>
          <cell r="DQ41">
            <v>0</v>
          </cell>
          <cell r="DR41">
            <v>0</v>
          </cell>
          <cell r="DS41">
            <v>2</v>
          </cell>
          <cell r="DT41">
            <v>0</v>
          </cell>
          <cell r="DU41">
            <v>0</v>
          </cell>
          <cell r="DV41">
            <v>0</v>
          </cell>
          <cell r="DW41">
            <v>1</v>
          </cell>
          <cell r="DX41">
            <v>9</v>
          </cell>
          <cell r="DY41">
            <v>1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</row>
        <row r="42">
          <cell r="B42" t="str">
            <v>ГБУЗ РБ Баймакская ЦГБ</v>
          </cell>
          <cell r="C42">
            <v>0</v>
          </cell>
          <cell r="D42">
            <v>0</v>
          </cell>
          <cell r="E42">
            <v>5401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2617</v>
          </cell>
          <cell r="K42">
            <v>293</v>
          </cell>
          <cell r="L42">
            <v>775</v>
          </cell>
          <cell r="M42">
            <v>0</v>
          </cell>
          <cell r="N42">
            <v>2180</v>
          </cell>
          <cell r="O42">
            <v>0</v>
          </cell>
          <cell r="P42">
            <v>0</v>
          </cell>
          <cell r="Q42">
            <v>2163</v>
          </cell>
          <cell r="R42">
            <v>2052</v>
          </cell>
          <cell r="S42">
            <v>0</v>
          </cell>
          <cell r="T42">
            <v>1813</v>
          </cell>
          <cell r="U42">
            <v>11395</v>
          </cell>
          <cell r="V42">
            <v>0</v>
          </cell>
          <cell r="W42">
            <v>0</v>
          </cell>
          <cell r="X42">
            <v>0</v>
          </cell>
          <cell r="Y42">
            <v>17286</v>
          </cell>
          <cell r="Z42">
            <v>14106</v>
          </cell>
          <cell r="AA42">
            <v>1260</v>
          </cell>
          <cell r="AB42">
            <v>0</v>
          </cell>
          <cell r="AC42">
            <v>1287</v>
          </cell>
          <cell r="AD42">
            <v>1105</v>
          </cell>
          <cell r="AE42">
            <v>0</v>
          </cell>
          <cell r="AF42">
            <v>1200</v>
          </cell>
          <cell r="AG42">
            <v>0</v>
          </cell>
          <cell r="AH42">
            <v>0</v>
          </cell>
          <cell r="AJ42">
            <v>0</v>
          </cell>
          <cell r="AK42">
            <v>945</v>
          </cell>
          <cell r="AL42">
            <v>0</v>
          </cell>
          <cell r="AM42">
            <v>500</v>
          </cell>
          <cell r="AN42">
            <v>0</v>
          </cell>
          <cell r="AO42">
            <v>0</v>
          </cell>
          <cell r="AP42">
            <v>445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6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1.75</v>
          </cell>
          <cell r="BA42">
            <v>0.5</v>
          </cell>
          <cell r="BB42">
            <v>1.5</v>
          </cell>
          <cell r="BC42">
            <v>0</v>
          </cell>
          <cell r="BD42">
            <v>3</v>
          </cell>
          <cell r="BE42">
            <v>0</v>
          </cell>
          <cell r="BF42">
            <v>0</v>
          </cell>
          <cell r="BG42">
            <v>1</v>
          </cell>
          <cell r="BH42">
            <v>2.25</v>
          </cell>
          <cell r="BI42">
            <v>0</v>
          </cell>
          <cell r="BJ42">
            <v>3.25</v>
          </cell>
          <cell r="BK42">
            <v>20.5</v>
          </cell>
          <cell r="BL42">
            <v>0</v>
          </cell>
          <cell r="BM42">
            <v>0</v>
          </cell>
          <cell r="BN42">
            <v>0</v>
          </cell>
          <cell r="BO42">
            <v>11.5</v>
          </cell>
          <cell r="BP42">
            <v>25.5</v>
          </cell>
          <cell r="BQ42">
            <v>1.5</v>
          </cell>
          <cell r="BR42">
            <v>0</v>
          </cell>
          <cell r="BS42">
            <v>1.5</v>
          </cell>
          <cell r="BT42">
            <v>2.5</v>
          </cell>
          <cell r="BU42">
            <v>0</v>
          </cell>
          <cell r="BV42">
            <v>0.5</v>
          </cell>
          <cell r="BW42">
            <v>0</v>
          </cell>
          <cell r="BX42">
            <v>0</v>
          </cell>
          <cell r="BY42">
            <v>6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1.5</v>
          </cell>
          <cell r="CE42">
            <v>0.5</v>
          </cell>
          <cell r="CF42">
            <v>1</v>
          </cell>
          <cell r="CG42">
            <v>0</v>
          </cell>
          <cell r="CH42">
            <v>2.5</v>
          </cell>
          <cell r="CI42">
            <v>0</v>
          </cell>
          <cell r="CJ42">
            <v>0</v>
          </cell>
          <cell r="CK42">
            <v>1</v>
          </cell>
          <cell r="CL42">
            <v>1.25</v>
          </cell>
          <cell r="CM42">
            <v>0</v>
          </cell>
          <cell r="CN42">
            <v>2.5</v>
          </cell>
          <cell r="CO42">
            <v>18.75</v>
          </cell>
          <cell r="CP42">
            <v>0</v>
          </cell>
          <cell r="CQ42">
            <v>0</v>
          </cell>
          <cell r="CR42">
            <v>0</v>
          </cell>
          <cell r="CS42">
            <v>11</v>
          </cell>
          <cell r="CT42">
            <v>23.25</v>
          </cell>
          <cell r="CU42">
            <v>1.25</v>
          </cell>
          <cell r="CV42">
            <v>0</v>
          </cell>
          <cell r="CW42">
            <v>1.5</v>
          </cell>
          <cell r="CX42">
            <v>2.5</v>
          </cell>
          <cell r="CY42">
            <v>0</v>
          </cell>
          <cell r="CZ42">
            <v>0.5</v>
          </cell>
          <cell r="DA42">
            <v>0</v>
          </cell>
          <cell r="DB42">
            <v>0</v>
          </cell>
          <cell r="DC42">
            <v>6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1</v>
          </cell>
          <cell r="DI42">
            <v>0</v>
          </cell>
          <cell r="DJ42">
            <v>0</v>
          </cell>
          <cell r="DK42">
            <v>0</v>
          </cell>
          <cell r="DL42">
            <v>2</v>
          </cell>
          <cell r="DM42">
            <v>0</v>
          </cell>
          <cell r="DN42">
            <v>0</v>
          </cell>
          <cell r="DO42">
            <v>1</v>
          </cell>
          <cell r="DP42">
            <v>1</v>
          </cell>
          <cell r="DQ42">
            <v>0</v>
          </cell>
          <cell r="DR42">
            <v>2</v>
          </cell>
          <cell r="DS42">
            <v>19</v>
          </cell>
          <cell r="DT42">
            <v>0</v>
          </cell>
          <cell r="DU42">
            <v>0</v>
          </cell>
          <cell r="DV42">
            <v>0</v>
          </cell>
          <cell r="DW42">
            <v>10</v>
          </cell>
          <cell r="DX42">
            <v>20</v>
          </cell>
          <cell r="DY42">
            <v>1</v>
          </cell>
          <cell r="DZ42">
            <v>0</v>
          </cell>
          <cell r="EA42">
            <v>1</v>
          </cell>
          <cell r="EB42">
            <v>2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</row>
        <row r="43">
          <cell r="B43" t="str">
            <v>ГБУЗ РБ Бакалинская ЦРБ</v>
          </cell>
          <cell r="C43">
            <v>0</v>
          </cell>
          <cell r="D43">
            <v>0</v>
          </cell>
          <cell r="E43">
            <v>3840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1620</v>
          </cell>
          <cell r="K43">
            <v>480</v>
          </cell>
          <cell r="L43">
            <v>985</v>
          </cell>
          <cell r="M43">
            <v>0</v>
          </cell>
          <cell r="N43">
            <v>2400</v>
          </cell>
          <cell r="O43">
            <v>0</v>
          </cell>
          <cell r="P43">
            <v>0</v>
          </cell>
          <cell r="Q43">
            <v>480</v>
          </cell>
          <cell r="R43">
            <v>2025</v>
          </cell>
          <cell r="S43">
            <v>0</v>
          </cell>
          <cell r="T43">
            <v>1980</v>
          </cell>
          <cell r="U43">
            <v>8500</v>
          </cell>
          <cell r="V43">
            <v>0</v>
          </cell>
          <cell r="W43">
            <v>0</v>
          </cell>
          <cell r="X43">
            <v>0</v>
          </cell>
          <cell r="Y43">
            <v>5711</v>
          </cell>
          <cell r="Z43">
            <v>17685</v>
          </cell>
          <cell r="AA43">
            <v>0</v>
          </cell>
          <cell r="AB43">
            <v>1560</v>
          </cell>
          <cell r="AC43">
            <v>0</v>
          </cell>
          <cell r="AD43">
            <v>2220</v>
          </cell>
          <cell r="AE43">
            <v>0</v>
          </cell>
          <cell r="AF43">
            <v>2300</v>
          </cell>
          <cell r="AG43">
            <v>0</v>
          </cell>
          <cell r="AH43">
            <v>4400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3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1</v>
          </cell>
          <cell r="BA43">
            <v>1</v>
          </cell>
          <cell r="BB43">
            <v>1</v>
          </cell>
          <cell r="BC43">
            <v>0</v>
          </cell>
          <cell r="BD43">
            <v>1.5</v>
          </cell>
          <cell r="BE43">
            <v>0</v>
          </cell>
          <cell r="BF43">
            <v>0</v>
          </cell>
          <cell r="BG43">
            <v>1</v>
          </cell>
          <cell r="BH43">
            <v>1</v>
          </cell>
          <cell r="BI43">
            <v>0</v>
          </cell>
          <cell r="BJ43">
            <v>1</v>
          </cell>
          <cell r="BK43">
            <v>7</v>
          </cell>
          <cell r="BL43">
            <v>0</v>
          </cell>
          <cell r="BM43">
            <v>0</v>
          </cell>
          <cell r="BN43">
            <v>0</v>
          </cell>
          <cell r="BO43">
            <v>5</v>
          </cell>
          <cell r="BP43">
            <v>9</v>
          </cell>
          <cell r="BQ43">
            <v>0</v>
          </cell>
          <cell r="BR43">
            <v>1</v>
          </cell>
          <cell r="BS43">
            <v>0.5</v>
          </cell>
          <cell r="BT43">
            <v>2</v>
          </cell>
          <cell r="BU43">
            <v>0</v>
          </cell>
          <cell r="BV43">
            <v>1.25</v>
          </cell>
          <cell r="BW43">
            <v>0</v>
          </cell>
          <cell r="BX43">
            <v>2</v>
          </cell>
          <cell r="BY43">
            <v>2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0.5</v>
          </cell>
          <cell r="CE43">
            <v>0.25</v>
          </cell>
          <cell r="CF43">
            <v>0.25</v>
          </cell>
          <cell r="CG43">
            <v>0</v>
          </cell>
          <cell r="CH43">
            <v>1.25</v>
          </cell>
          <cell r="CI43">
            <v>0</v>
          </cell>
          <cell r="CJ43">
            <v>0</v>
          </cell>
          <cell r="CK43">
            <v>0.25</v>
          </cell>
          <cell r="CL43">
            <v>1</v>
          </cell>
          <cell r="CM43">
            <v>0</v>
          </cell>
          <cell r="CN43">
            <v>1</v>
          </cell>
          <cell r="CO43">
            <v>4</v>
          </cell>
          <cell r="CP43">
            <v>0</v>
          </cell>
          <cell r="CQ43">
            <v>0</v>
          </cell>
          <cell r="CR43">
            <v>0</v>
          </cell>
          <cell r="CS43">
            <v>4</v>
          </cell>
          <cell r="CT43">
            <v>7</v>
          </cell>
          <cell r="CU43">
            <v>0</v>
          </cell>
          <cell r="CV43">
            <v>1</v>
          </cell>
          <cell r="CW43">
            <v>0.25</v>
          </cell>
          <cell r="CX43">
            <v>1</v>
          </cell>
          <cell r="CY43">
            <v>0</v>
          </cell>
          <cell r="CZ43">
            <v>1.25</v>
          </cell>
          <cell r="DA43">
            <v>0</v>
          </cell>
          <cell r="DB43">
            <v>2</v>
          </cell>
          <cell r="DC43">
            <v>2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1</v>
          </cell>
          <cell r="DI43">
            <v>1</v>
          </cell>
          <cell r="DJ43">
            <v>1</v>
          </cell>
          <cell r="DK43">
            <v>0</v>
          </cell>
          <cell r="DL43">
            <v>2</v>
          </cell>
          <cell r="DM43">
            <v>0</v>
          </cell>
          <cell r="DN43">
            <v>0</v>
          </cell>
          <cell r="DO43">
            <v>1</v>
          </cell>
          <cell r="DP43">
            <v>1</v>
          </cell>
          <cell r="DQ43">
            <v>0</v>
          </cell>
          <cell r="DR43">
            <v>1</v>
          </cell>
          <cell r="DS43">
            <v>4</v>
          </cell>
          <cell r="DT43">
            <v>0</v>
          </cell>
          <cell r="DU43">
            <v>0</v>
          </cell>
          <cell r="DV43">
            <v>0</v>
          </cell>
          <cell r="DW43">
            <v>4</v>
          </cell>
          <cell r="DX43">
            <v>7</v>
          </cell>
          <cell r="DY43">
            <v>0</v>
          </cell>
          <cell r="DZ43">
            <v>1</v>
          </cell>
          <cell r="EA43">
            <v>1</v>
          </cell>
          <cell r="EB43">
            <v>1</v>
          </cell>
          <cell r="EC43">
            <v>0</v>
          </cell>
          <cell r="ED43">
            <v>2</v>
          </cell>
          <cell r="EE43">
            <v>0</v>
          </cell>
          <cell r="EF43">
            <v>2</v>
          </cell>
        </row>
        <row r="44">
          <cell r="B44" t="str">
            <v>ГБУЗ РБ Балтачевская ЦРБ</v>
          </cell>
          <cell r="C44">
            <v>0</v>
          </cell>
          <cell r="D44">
            <v>0</v>
          </cell>
          <cell r="E44">
            <v>2880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1440</v>
          </cell>
          <cell r="K44">
            <v>0</v>
          </cell>
          <cell r="L44">
            <v>0</v>
          </cell>
          <cell r="M44">
            <v>0</v>
          </cell>
          <cell r="N44">
            <v>3540</v>
          </cell>
          <cell r="O44">
            <v>0</v>
          </cell>
          <cell r="P44">
            <v>0</v>
          </cell>
          <cell r="Q44">
            <v>1525</v>
          </cell>
          <cell r="R44">
            <v>983</v>
          </cell>
          <cell r="S44">
            <v>0</v>
          </cell>
          <cell r="T44">
            <v>2032</v>
          </cell>
          <cell r="U44">
            <v>10213</v>
          </cell>
          <cell r="V44">
            <v>0</v>
          </cell>
          <cell r="W44">
            <v>0</v>
          </cell>
          <cell r="X44">
            <v>0</v>
          </cell>
          <cell r="Y44">
            <v>5662</v>
          </cell>
          <cell r="Z44">
            <v>12943</v>
          </cell>
          <cell r="AA44">
            <v>976</v>
          </cell>
          <cell r="AB44">
            <v>0</v>
          </cell>
          <cell r="AC44">
            <v>0</v>
          </cell>
          <cell r="AD44">
            <v>3246</v>
          </cell>
          <cell r="AE44">
            <v>0</v>
          </cell>
          <cell r="AF44">
            <v>1154</v>
          </cell>
          <cell r="AG44">
            <v>0</v>
          </cell>
          <cell r="AH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3.25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1.5</v>
          </cell>
          <cell r="BA44">
            <v>0</v>
          </cell>
          <cell r="BB44">
            <v>1</v>
          </cell>
          <cell r="BC44">
            <v>0</v>
          </cell>
          <cell r="BD44">
            <v>2.5</v>
          </cell>
          <cell r="BE44">
            <v>0</v>
          </cell>
          <cell r="BF44">
            <v>0</v>
          </cell>
          <cell r="BG44">
            <v>1</v>
          </cell>
          <cell r="BH44">
            <v>0.5</v>
          </cell>
          <cell r="BI44">
            <v>0</v>
          </cell>
          <cell r="BJ44">
            <v>1</v>
          </cell>
          <cell r="BK44">
            <v>5</v>
          </cell>
          <cell r="BL44">
            <v>0</v>
          </cell>
          <cell r="BM44">
            <v>0</v>
          </cell>
          <cell r="BN44">
            <v>0</v>
          </cell>
          <cell r="BO44">
            <v>7.75</v>
          </cell>
          <cell r="BP44">
            <v>8</v>
          </cell>
          <cell r="BQ44">
            <v>0.5</v>
          </cell>
          <cell r="BR44">
            <v>0</v>
          </cell>
          <cell r="BS44">
            <v>0</v>
          </cell>
          <cell r="BT44">
            <v>2</v>
          </cell>
          <cell r="BU44">
            <v>0</v>
          </cell>
          <cell r="BV44">
            <v>1</v>
          </cell>
          <cell r="BW44">
            <v>0</v>
          </cell>
          <cell r="BX44">
            <v>0</v>
          </cell>
          <cell r="BY44">
            <v>1.5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1.5</v>
          </cell>
          <cell r="CE44">
            <v>0</v>
          </cell>
          <cell r="CF44">
            <v>0</v>
          </cell>
          <cell r="CG44">
            <v>0</v>
          </cell>
          <cell r="CH44">
            <v>2.5</v>
          </cell>
          <cell r="CI44">
            <v>0</v>
          </cell>
          <cell r="CJ44">
            <v>0</v>
          </cell>
          <cell r="CK44">
            <v>1</v>
          </cell>
          <cell r="CL44">
            <v>0.5</v>
          </cell>
          <cell r="CM44">
            <v>0</v>
          </cell>
          <cell r="CN44">
            <v>1</v>
          </cell>
          <cell r="CO44">
            <v>5</v>
          </cell>
          <cell r="CP44">
            <v>0</v>
          </cell>
          <cell r="CQ44">
            <v>0</v>
          </cell>
          <cell r="CR44">
            <v>0</v>
          </cell>
          <cell r="CS44">
            <v>7.5</v>
          </cell>
          <cell r="CT44">
            <v>8</v>
          </cell>
          <cell r="CU44">
            <v>0.25</v>
          </cell>
          <cell r="CV44">
            <v>0</v>
          </cell>
          <cell r="CW44">
            <v>0</v>
          </cell>
          <cell r="CX44">
            <v>1.5</v>
          </cell>
          <cell r="CY44">
            <v>0</v>
          </cell>
          <cell r="CZ44">
            <v>0.5</v>
          </cell>
          <cell r="DA44">
            <v>0</v>
          </cell>
          <cell r="DB44">
            <v>0</v>
          </cell>
          <cell r="DC44">
            <v>2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1</v>
          </cell>
          <cell r="DI44">
            <v>0</v>
          </cell>
          <cell r="DJ44">
            <v>1</v>
          </cell>
          <cell r="DK44">
            <v>0</v>
          </cell>
          <cell r="DL44">
            <v>2</v>
          </cell>
          <cell r="DM44">
            <v>0</v>
          </cell>
          <cell r="DN44">
            <v>0</v>
          </cell>
          <cell r="DO44">
            <v>1</v>
          </cell>
          <cell r="DP44">
            <v>0</v>
          </cell>
          <cell r="DQ44">
            <v>0</v>
          </cell>
          <cell r="DR44">
            <v>1</v>
          </cell>
          <cell r="DS44">
            <v>5</v>
          </cell>
          <cell r="DT44">
            <v>0</v>
          </cell>
          <cell r="DU44">
            <v>0</v>
          </cell>
          <cell r="DV44">
            <v>0</v>
          </cell>
          <cell r="DW44">
            <v>5</v>
          </cell>
          <cell r="DX44">
            <v>6</v>
          </cell>
          <cell r="DY44">
            <v>0</v>
          </cell>
          <cell r="DZ44">
            <v>0</v>
          </cell>
          <cell r="EA44">
            <v>0</v>
          </cell>
          <cell r="EB44">
            <v>1</v>
          </cell>
          <cell r="EC44">
            <v>0</v>
          </cell>
          <cell r="ED44">
            <v>1</v>
          </cell>
          <cell r="EE44">
            <v>0</v>
          </cell>
          <cell r="EF44">
            <v>0</v>
          </cell>
        </row>
        <row r="45">
          <cell r="B45" t="str">
            <v>ГБУЗ РБ Белебеевская ЦРБ</v>
          </cell>
          <cell r="C45">
            <v>0</v>
          </cell>
          <cell r="D45">
            <v>0</v>
          </cell>
          <cell r="E45">
            <v>14454</v>
          </cell>
          <cell r="F45">
            <v>329</v>
          </cell>
          <cell r="G45">
            <v>0</v>
          </cell>
          <cell r="H45">
            <v>28</v>
          </cell>
          <cell r="I45">
            <v>0</v>
          </cell>
          <cell r="J45">
            <v>6102</v>
          </cell>
          <cell r="K45">
            <v>1936</v>
          </cell>
          <cell r="L45">
            <v>537</v>
          </cell>
          <cell r="M45">
            <v>0</v>
          </cell>
          <cell r="N45">
            <v>8708</v>
          </cell>
          <cell r="O45">
            <v>0</v>
          </cell>
          <cell r="P45">
            <v>0</v>
          </cell>
          <cell r="Q45">
            <v>3174</v>
          </cell>
          <cell r="R45">
            <v>9049</v>
          </cell>
          <cell r="S45">
            <v>0</v>
          </cell>
          <cell r="T45">
            <v>17375</v>
          </cell>
          <cell r="U45">
            <v>34396</v>
          </cell>
          <cell r="V45">
            <v>0</v>
          </cell>
          <cell r="W45">
            <v>0</v>
          </cell>
          <cell r="X45">
            <v>0</v>
          </cell>
          <cell r="Y45">
            <v>14034</v>
          </cell>
          <cell r="Z45">
            <v>70623</v>
          </cell>
          <cell r="AA45">
            <v>5423</v>
          </cell>
          <cell r="AB45">
            <v>3281</v>
          </cell>
          <cell r="AC45">
            <v>0</v>
          </cell>
          <cell r="AD45">
            <v>8843</v>
          </cell>
          <cell r="AE45">
            <v>0</v>
          </cell>
          <cell r="AF45">
            <v>6840</v>
          </cell>
          <cell r="AG45">
            <v>0</v>
          </cell>
          <cell r="AH45">
            <v>8119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11</v>
          </cell>
          <cell r="AV45">
            <v>0.5</v>
          </cell>
          <cell r="AW45">
            <v>0</v>
          </cell>
          <cell r="AX45">
            <v>0.5</v>
          </cell>
          <cell r="AY45">
            <v>0</v>
          </cell>
          <cell r="AZ45">
            <v>3.25</v>
          </cell>
          <cell r="BA45">
            <v>1.75</v>
          </cell>
          <cell r="BB45">
            <v>2</v>
          </cell>
          <cell r="BC45">
            <v>1</v>
          </cell>
          <cell r="BD45">
            <v>5.25</v>
          </cell>
          <cell r="BE45">
            <v>0</v>
          </cell>
          <cell r="BF45">
            <v>0</v>
          </cell>
          <cell r="BG45">
            <v>4</v>
          </cell>
          <cell r="BH45">
            <v>5.25</v>
          </cell>
          <cell r="BI45">
            <v>0.5</v>
          </cell>
          <cell r="BJ45">
            <v>7</v>
          </cell>
          <cell r="BK45">
            <v>21</v>
          </cell>
          <cell r="BL45">
            <v>0</v>
          </cell>
          <cell r="BM45">
            <v>0</v>
          </cell>
          <cell r="BN45">
            <v>0</v>
          </cell>
          <cell r="BO45">
            <v>18.25</v>
          </cell>
          <cell r="BP45">
            <v>34</v>
          </cell>
          <cell r="BQ45">
            <v>9</v>
          </cell>
          <cell r="BR45">
            <v>2.5</v>
          </cell>
          <cell r="BS45">
            <v>0</v>
          </cell>
          <cell r="BT45">
            <v>6.5</v>
          </cell>
          <cell r="BU45">
            <v>0</v>
          </cell>
          <cell r="BV45">
            <v>2.5</v>
          </cell>
          <cell r="BW45">
            <v>0</v>
          </cell>
          <cell r="BX45">
            <v>4</v>
          </cell>
          <cell r="BY45">
            <v>10</v>
          </cell>
          <cell r="BZ45">
            <v>0.5</v>
          </cell>
          <cell r="CA45">
            <v>0</v>
          </cell>
          <cell r="CB45">
            <v>0.5</v>
          </cell>
          <cell r="CC45">
            <v>0</v>
          </cell>
          <cell r="CD45">
            <v>2.25</v>
          </cell>
          <cell r="CE45">
            <v>1.75</v>
          </cell>
          <cell r="CF45">
            <v>0.5</v>
          </cell>
          <cell r="CG45">
            <v>0.75</v>
          </cell>
          <cell r="CH45">
            <v>5</v>
          </cell>
          <cell r="CI45">
            <v>0</v>
          </cell>
          <cell r="CJ45">
            <v>0</v>
          </cell>
          <cell r="CK45">
            <v>2.25</v>
          </cell>
          <cell r="CL45">
            <v>5.25</v>
          </cell>
          <cell r="CM45">
            <v>0.5</v>
          </cell>
          <cell r="CN45">
            <v>6.5</v>
          </cell>
          <cell r="CO45">
            <v>17.25</v>
          </cell>
          <cell r="CP45">
            <v>0</v>
          </cell>
          <cell r="CQ45">
            <v>0</v>
          </cell>
          <cell r="CR45">
            <v>0</v>
          </cell>
          <cell r="CS45">
            <v>13.25</v>
          </cell>
          <cell r="CT45">
            <v>29.25</v>
          </cell>
          <cell r="CU45">
            <v>9</v>
          </cell>
          <cell r="CV45">
            <v>2.25</v>
          </cell>
          <cell r="CW45">
            <v>0</v>
          </cell>
          <cell r="CX45">
            <v>5.5</v>
          </cell>
          <cell r="CY45">
            <v>0</v>
          </cell>
          <cell r="CZ45">
            <v>1.25</v>
          </cell>
          <cell r="DA45">
            <v>0</v>
          </cell>
          <cell r="DB45">
            <v>3</v>
          </cell>
          <cell r="DC45">
            <v>6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3</v>
          </cell>
          <cell r="DI45">
            <v>1</v>
          </cell>
          <cell r="DJ45">
            <v>0</v>
          </cell>
          <cell r="DK45">
            <v>0</v>
          </cell>
          <cell r="DL45">
            <v>5</v>
          </cell>
          <cell r="DM45">
            <v>0</v>
          </cell>
          <cell r="DN45">
            <v>0</v>
          </cell>
          <cell r="DO45">
            <v>1</v>
          </cell>
          <cell r="DP45">
            <v>5</v>
          </cell>
          <cell r="DQ45">
            <v>1</v>
          </cell>
          <cell r="DR45">
            <v>7</v>
          </cell>
          <cell r="DS45">
            <v>19</v>
          </cell>
          <cell r="DT45">
            <v>0</v>
          </cell>
          <cell r="DU45">
            <v>0</v>
          </cell>
          <cell r="DV45">
            <v>0</v>
          </cell>
          <cell r="DW45">
            <v>17</v>
          </cell>
          <cell r="DX45">
            <v>32</v>
          </cell>
          <cell r="DY45">
            <v>5</v>
          </cell>
          <cell r="DZ45">
            <v>1</v>
          </cell>
          <cell r="EA45">
            <v>0</v>
          </cell>
          <cell r="EB45">
            <v>4</v>
          </cell>
          <cell r="EC45">
            <v>0</v>
          </cell>
          <cell r="ED45">
            <v>2</v>
          </cell>
          <cell r="EE45">
            <v>0</v>
          </cell>
          <cell r="EF45">
            <v>3</v>
          </cell>
        </row>
        <row r="46">
          <cell r="B46" t="str">
            <v>ГБУЗ РБ Белокатайская ЦРБ</v>
          </cell>
          <cell r="C46">
            <v>0</v>
          </cell>
          <cell r="D46">
            <v>0</v>
          </cell>
          <cell r="E46">
            <v>1309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752</v>
          </cell>
          <cell r="K46">
            <v>0</v>
          </cell>
          <cell r="L46">
            <v>0</v>
          </cell>
          <cell r="M46">
            <v>0</v>
          </cell>
          <cell r="N46">
            <v>945</v>
          </cell>
          <cell r="O46">
            <v>0</v>
          </cell>
          <cell r="P46">
            <v>0</v>
          </cell>
          <cell r="Q46">
            <v>450</v>
          </cell>
          <cell r="R46">
            <v>1580</v>
          </cell>
          <cell r="S46">
            <v>0</v>
          </cell>
          <cell r="T46">
            <v>222</v>
          </cell>
          <cell r="U46">
            <v>5790</v>
          </cell>
          <cell r="V46">
            <v>0</v>
          </cell>
          <cell r="W46">
            <v>0</v>
          </cell>
          <cell r="X46">
            <v>0</v>
          </cell>
          <cell r="Y46">
            <v>4985</v>
          </cell>
          <cell r="Z46">
            <v>10167</v>
          </cell>
          <cell r="AA46">
            <v>260</v>
          </cell>
          <cell r="AB46">
            <v>0</v>
          </cell>
          <cell r="AC46">
            <v>300</v>
          </cell>
          <cell r="AD46">
            <v>2729</v>
          </cell>
          <cell r="AE46">
            <v>0</v>
          </cell>
          <cell r="AF46">
            <v>0</v>
          </cell>
          <cell r="AG46">
            <v>0</v>
          </cell>
          <cell r="AH46">
            <v>1106</v>
          </cell>
          <cell r="AJ46">
            <v>0</v>
          </cell>
          <cell r="AK46">
            <v>2162</v>
          </cell>
          <cell r="AL46">
            <v>1000</v>
          </cell>
          <cell r="AM46">
            <v>0</v>
          </cell>
          <cell r="AN46">
            <v>0</v>
          </cell>
          <cell r="AO46">
            <v>602</v>
          </cell>
          <cell r="AP46">
            <v>560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1.5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0.5</v>
          </cell>
          <cell r="BA46">
            <v>1</v>
          </cell>
          <cell r="BB46">
            <v>0</v>
          </cell>
          <cell r="BC46">
            <v>0</v>
          </cell>
          <cell r="BD46">
            <v>1</v>
          </cell>
          <cell r="BE46">
            <v>0</v>
          </cell>
          <cell r="BF46">
            <v>0</v>
          </cell>
          <cell r="BG46">
            <v>0.5</v>
          </cell>
          <cell r="BH46">
            <v>1</v>
          </cell>
          <cell r="BI46">
            <v>0</v>
          </cell>
          <cell r="BJ46">
            <v>1</v>
          </cell>
          <cell r="BK46">
            <v>6.25</v>
          </cell>
          <cell r="BL46">
            <v>0</v>
          </cell>
          <cell r="BM46">
            <v>0</v>
          </cell>
          <cell r="BN46">
            <v>0</v>
          </cell>
          <cell r="BO46">
            <v>5.5</v>
          </cell>
          <cell r="BP46">
            <v>5</v>
          </cell>
          <cell r="BQ46">
            <v>0.5</v>
          </cell>
          <cell r="BR46">
            <v>0</v>
          </cell>
          <cell r="BS46">
            <v>0.5</v>
          </cell>
          <cell r="BT46">
            <v>1</v>
          </cell>
          <cell r="BU46">
            <v>0</v>
          </cell>
          <cell r="BV46">
            <v>0</v>
          </cell>
          <cell r="BW46">
            <v>0</v>
          </cell>
          <cell r="BX46">
            <v>1</v>
          </cell>
          <cell r="BY46">
            <v>1.5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0.5</v>
          </cell>
          <cell r="CE46">
            <v>0.5</v>
          </cell>
          <cell r="CF46">
            <v>0</v>
          </cell>
          <cell r="CG46">
            <v>0</v>
          </cell>
          <cell r="CH46">
            <v>0.5</v>
          </cell>
          <cell r="CI46">
            <v>0</v>
          </cell>
          <cell r="CJ46">
            <v>0</v>
          </cell>
          <cell r="CK46">
            <v>0.5</v>
          </cell>
          <cell r="CL46">
            <v>1</v>
          </cell>
          <cell r="CM46">
            <v>0</v>
          </cell>
          <cell r="CN46">
            <v>0.25</v>
          </cell>
          <cell r="CO46">
            <v>3.25</v>
          </cell>
          <cell r="CP46">
            <v>0</v>
          </cell>
          <cell r="CQ46">
            <v>0</v>
          </cell>
          <cell r="CR46">
            <v>0</v>
          </cell>
          <cell r="CS46">
            <v>4.5</v>
          </cell>
          <cell r="CT46">
            <v>2</v>
          </cell>
          <cell r="CU46">
            <v>0.5</v>
          </cell>
          <cell r="CV46">
            <v>0</v>
          </cell>
          <cell r="CW46">
            <v>0.5</v>
          </cell>
          <cell r="CX46">
            <v>1</v>
          </cell>
          <cell r="CY46">
            <v>0</v>
          </cell>
          <cell r="CZ46">
            <v>0</v>
          </cell>
          <cell r="DA46">
            <v>0</v>
          </cell>
          <cell r="DB46">
            <v>0.25</v>
          </cell>
          <cell r="DC46">
            <v>1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  <cell r="DK46">
            <v>0</v>
          </cell>
          <cell r="DL46">
            <v>1</v>
          </cell>
          <cell r="DM46">
            <v>0</v>
          </cell>
          <cell r="DN46">
            <v>0</v>
          </cell>
          <cell r="DO46">
            <v>1</v>
          </cell>
          <cell r="DP46">
            <v>1</v>
          </cell>
          <cell r="DQ46">
            <v>0</v>
          </cell>
          <cell r="DR46">
            <v>1</v>
          </cell>
          <cell r="DS46">
            <v>5</v>
          </cell>
          <cell r="DT46">
            <v>0</v>
          </cell>
          <cell r="DU46">
            <v>0</v>
          </cell>
          <cell r="DV46">
            <v>0</v>
          </cell>
          <cell r="DW46">
            <v>5</v>
          </cell>
          <cell r="DX46">
            <v>2</v>
          </cell>
          <cell r="DY46">
            <v>1</v>
          </cell>
          <cell r="DZ46">
            <v>0</v>
          </cell>
          <cell r="EA46">
            <v>1</v>
          </cell>
          <cell r="EB46">
            <v>1</v>
          </cell>
          <cell r="EC46">
            <v>0</v>
          </cell>
          <cell r="ED46">
            <v>0</v>
          </cell>
          <cell r="EE46">
            <v>0</v>
          </cell>
          <cell r="EF46">
            <v>1</v>
          </cell>
        </row>
        <row r="47">
          <cell r="B47" t="str">
            <v>ГБУЗ РБ Белорецкая ЦРКБ</v>
          </cell>
          <cell r="C47">
            <v>0</v>
          </cell>
          <cell r="D47">
            <v>0</v>
          </cell>
          <cell r="E47">
            <v>19400</v>
          </cell>
          <cell r="F47">
            <v>0</v>
          </cell>
          <cell r="G47">
            <v>0</v>
          </cell>
          <cell r="H47">
            <v>121</v>
          </cell>
          <cell r="I47">
            <v>0</v>
          </cell>
          <cell r="J47">
            <v>2500</v>
          </cell>
          <cell r="K47">
            <v>3410</v>
          </cell>
          <cell r="L47">
            <v>2500</v>
          </cell>
          <cell r="M47">
            <v>0</v>
          </cell>
          <cell r="N47">
            <v>3850</v>
          </cell>
          <cell r="O47">
            <v>55</v>
          </cell>
          <cell r="P47">
            <v>0</v>
          </cell>
          <cell r="Q47">
            <v>4915</v>
          </cell>
          <cell r="R47">
            <v>6500</v>
          </cell>
          <cell r="S47">
            <v>58</v>
          </cell>
          <cell r="T47">
            <v>10300</v>
          </cell>
          <cell r="U47">
            <v>34500</v>
          </cell>
          <cell r="V47">
            <v>0</v>
          </cell>
          <cell r="W47">
            <v>0</v>
          </cell>
          <cell r="X47">
            <v>0</v>
          </cell>
          <cell r="Y47">
            <v>30500</v>
          </cell>
          <cell r="Z47">
            <v>30000</v>
          </cell>
          <cell r="AA47">
            <v>4900</v>
          </cell>
          <cell r="AB47">
            <v>2820</v>
          </cell>
          <cell r="AC47">
            <v>0</v>
          </cell>
          <cell r="AD47">
            <v>6040</v>
          </cell>
          <cell r="AE47">
            <v>0</v>
          </cell>
          <cell r="AF47">
            <v>2700</v>
          </cell>
          <cell r="AG47">
            <v>0</v>
          </cell>
          <cell r="AH47">
            <v>11000</v>
          </cell>
          <cell r="AJ47">
            <v>0</v>
          </cell>
          <cell r="AK47">
            <v>28700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28700</v>
          </cell>
          <cell r="AS47">
            <v>0</v>
          </cell>
          <cell r="AT47">
            <v>0</v>
          </cell>
          <cell r="AU47">
            <v>20</v>
          </cell>
          <cell r="AV47">
            <v>0</v>
          </cell>
          <cell r="AW47">
            <v>0</v>
          </cell>
          <cell r="AX47">
            <v>0.5</v>
          </cell>
          <cell r="AY47">
            <v>0.25</v>
          </cell>
          <cell r="AZ47">
            <v>8</v>
          </cell>
          <cell r="BA47">
            <v>2</v>
          </cell>
          <cell r="BB47">
            <v>4</v>
          </cell>
          <cell r="BC47">
            <v>0.75</v>
          </cell>
          <cell r="BD47">
            <v>8</v>
          </cell>
          <cell r="BE47">
            <v>0.5</v>
          </cell>
          <cell r="BF47">
            <v>0.5</v>
          </cell>
          <cell r="BG47">
            <v>4</v>
          </cell>
          <cell r="BH47">
            <v>7.75</v>
          </cell>
          <cell r="BI47">
            <v>1</v>
          </cell>
          <cell r="BJ47">
            <v>10.25</v>
          </cell>
          <cell r="BK47">
            <v>44.75</v>
          </cell>
          <cell r="BL47">
            <v>0.5</v>
          </cell>
          <cell r="BM47">
            <v>0</v>
          </cell>
          <cell r="BN47">
            <v>0</v>
          </cell>
          <cell r="BO47">
            <v>46.5</v>
          </cell>
          <cell r="BP47">
            <v>36.75</v>
          </cell>
          <cell r="BQ47">
            <v>5</v>
          </cell>
          <cell r="BR47">
            <v>3</v>
          </cell>
          <cell r="BS47">
            <v>3.25</v>
          </cell>
          <cell r="BT47">
            <v>7.75</v>
          </cell>
          <cell r="BU47">
            <v>0</v>
          </cell>
          <cell r="BV47">
            <v>3</v>
          </cell>
          <cell r="BW47">
            <v>0</v>
          </cell>
          <cell r="BX47">
            <v>10</v>
          </cell>
          <cell r="BY47">
            <v>14.5</v>
          </cell>
          <cell r="BZ47">
            <v>0</v>
          </cell>
          <cell r="CA47">
            <v>0</v>
          </cell>
          <cell r="CB47">
            <v>0.5</v>
          </cell>
          <cell r="CC47">
            <v>0</v>
          </cell>
          <cell r="CD47">
            <v>5.5</v>
          </cell>
          <cell r="CE47">
            <v>1</v>
          </cell>
          <cell r="CF47">
            <v>1.5</v>
          </cell>
          <cell r="CG47">
            <v>0</v>
          </cell>
          <cell r="CH47">
            <v>8</v>
          </cell>
          <cell r="CI47">
            <v>0.5</v>
          </cell>
          <cell r="CJ47">
            <v>0</v>
          </cell>
          <cell r="CK47">
            <v>2.5</v>
          </cell>
          <cell r="CL47">
            <v>7.5</v>
          </cell>
          <cell r="CM47">
            <v>0.5</v>
          </cell>
          <cell r="CN47">
            <v>9.5</v>
          </cell>
          <cell r="CO47">
            <v>35.75</v>
          </cell>
          <cell r="CP47">
            <v>0</v>
          </cell>
          <cell r="CQ47">
            <v>0</v>
          </cell>
          <cell r="CR47">
            <v>0</v>
          </cell>
          <cell r="CS47">
            <v>36.75</v>
          </cell>
          <cell r="CT47">
            <v>32.75</v>
          </cell>
          <cell r="CU47">
            <v>5</v>
          </cell>
          <cell r="CV47">
            <v>3</v>
          </cell>
          <cell r="CW47">
            <v>2</v>
          </cell>
          <cell r="CX47">
            <v>6.75</v>
          </cell>
          <cell r="CY47">
            <v>0</v>
          </cell>
          <cell r="CZ47">
            <v>2.25</v>
          </cell>
          <cell r="DA47">
            <v>0</v>
          </cell>
          <cell r="DB47">
            <v>6.75</v>
          </cell>
          <cell r="DC47">
            <v>10</v>
          </cell>
          <cell r="DD47">
            <v>0</v>
          </cell>
          <cell r="DE47">
            <v>0</v>
          </cell>
          <cell r="DF47">
            <v>1</v>
          </cell>
          <cell r="DG47">
            <v>0</v>
          </cell>
          <cell r="DH47">
            <v>3</v>
          </cell>
          <cell r="DI47">
            <v>1</v>
          </cell>
          <cell r="DJ47">
            <v>1</v>
          </cell>
          <cell r="DK47">
            <v>0</v>
          </cell>
          <cell r="DL47">
            <v>5</v>
          </cell>
          <cell r="DM47">
            <v>1</v>
          </cell>
          <cell r="DN47">
            <v>0</v>
          </cell>
          <cell r="DO47">
            <v>1</v>
          </cell>
          <cell r="DP47">
            <v>4</v>
          </cell>
          <cell r="DQ47">
            <v>1</v>
          </cell>
          <cell r="DR47">
            <v>7</v>
          </cell>
          <cell r="DS47">
            <v>26</v>
          </cell>
          <cell r="DT47">
            <v>0</v>
          </cell>
          <cell r="DU47">
            <v>0</v>
          </cell>
          <cell r="DV47">
            <v>0</v>
          </cell>
          <cell r="DW47">
            <v>30</v>
          </cell>
          <cell r="DX47">
            <v>29</v>
          </cell>
          <cell r="DY47">
            <v>3</v>
          </cell>
          <cell r="DZ47">
            <v>2</v>
          </cell>
          <cell r="EA47">
            <v>3</v>
          </cell>
          <cell r="EB47">
            <v>5</v>
          </cell>
          <cell r="EC47">
            <v>0</v>
          </cell>
          <cell r="ED47">
            <v>2</v>
          </cell>
          <cell r="EE47">
            <v>0</v>
          </cell>
          <cell r="EF47">
            <v>7</v>
          </cell>
        </row>
        <row r="48">
          <cell r="B48" t="str">
            <v>ГБУЗ РБ Бижбулякская ЦРБ</v>
          </cell>
          <cell r="C48">
            <v>0</v>
          </cell>
          <cell r="D48">
            <v>0</v>
          </cell>
          <cell r="E48">
            <v>2220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1290</v>
          </cell>
          <cell r="K48">
            <v>1500</v>
          </cell>
          <cell r="L48">
            <v>571</v>
          </cell>
          <cell r="M48">
            <v>0</v>
          </cell>
          <cell r="N48">
            <v>110</v>
          </cell>
          <cell r="O48">
            <v>0</v>
          </cell>
          <cell r="P48">
            <v>0</v>
          </cell>
          <cell r="Q48">
            <v>0</v>
          </cell>
          <cell r="R48">
            <v>410</v>
          </cell>
          <cell r="S48">
            <v>0</v>
          </cell>
          <cell r="T48">
            <v>900</v>
          </cell>
          <cell r="U48">
            <v>4500</v>
          </cell>
          <cell r="V48">
            <v>0</v>
          </cell>
          <cell r="W48">
            <v>0</v>
          </cell>
          <cell r="X48">
            <v>0</v>
          </cell>
          <cell r="Y48">
            <v>4300</v>
          </cell>
          <cell r="Z48">
            <v>4600</v>
          </cell>
          <cell r="AA48">
            <v>111</v>
          </cell>
          <cell r="AB48">
            <v>0</v>
          </cell>
          <cell r="AC48">
            <v>0</v>
          </cell>
          <cell r="AD48">
            <v>910</v>
          </cell>
          <cell r="AE48">
            <v>0</v>
          </cell>
          <cell r="AF48">
            <v>2020</v>
          </cell>
          <cell r="AG48">
            <v>0</v>
          </cell>
          <cell r="AH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2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1.25</v>
          </cell>
          <cell r="BA48">
            <v>1</v>
          </cell>
          <cell r="BB48">
            <v>0.25</v>
          </cell>
          <cell r="BC48">
            <v>0</v>
          </cell>
          <cell r="BD48">
            <v>1.25</v>
          </cell>
          <cell r="BE48">
            <v>0</v>
          </cell>
          <cell r="BF48">
            <v>0</v>
          </cell>
          <cell r="BG48">
            <v>0</v>
          </cell>
          <cell r="BH48">
            <v>1.25</v>
          </cell>
          <cell r="BI48">
            <v>0</v>
          </cell>
          <cell r="BJ48">
            <v>1.5</v>
          </cell>
          <cell r="BK48">
            <v>7</v>
          </cell>
          <cell r="BL48">
            <v>0</v>
          </cell>
          <cell r="BM48">
            <v>0</v>
          </cell>
          <cell r="BN48">
            <v>0</v>
          </cell>
          <cell r="BO48">
            <v>7</v>
          </cell>
          <cell r="BP48">
            <v>11.25</v>
          </cell>
          <cell r="BQ48">
            <v>1</v>
          </cell>
          <cell r="BR48">
            <v>0</v>
          </cell>
          <cell r="BS48">
            <v>0</v>
          </cell>
          <cell r="BT48">
            <v>1.5</v>
          </cell>
          <cell r="BU48">
            <v>0</v>
          </cell>
          <cell r="BV48">
            <v>1.25</v>
          </cell>
          <cell r="BW48">
            <v>0</v>
          </cell>
          <cell r="BX48">
            <v>1</v>
          </cell>
          <cell r="BY48">
            <v>2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1</v>
          </cell>
          <cell r="CE48">
            <v>1</v>
          </cell>
          <cell r="CF48">
            <v>0.25</v>
          </cell>
          <cell r="CG48">
            <v>0</v>
          </cell>
          <cell r="CH48">
            <v>0.25</v>
          </cell>
          <cell r="CI48">
            <v>0</v>
          </cell>
          <cell r="CJ48">
            <v>0</v>
          </cell>
          <cell r="CK48">
            <v>0</v>
          </cell>
          <cell r="CL48">
            <v>1</v>
          </cell>
          <cell r="CM48">
            <v>0</v>
          </cell>
          <cell r="CN48">
            <v>0.25</v>
          </cell>
          <cell r="CO48">
            <v>5</v>
          </cell>
          <cell r="CP48">
            <v>0</v>
          </cell>
          <cell r="CQ48">
            <v>0</v>
          </cell>
          <cell r="CR48">
            <v>0</v>
          </cell>
          <cell r="CS48">
            <v>4.75</v>
          </cell>
          <cell r="CT48">
            <v>7.25</v>
          </cell>
          <cell r="CU48">
            <v>0.25</v>
          </cell>
          <cell r="CV48">
            <v>0</v>
          </cell>
          <cell r="CW48">
            <v>0</v>
          </cell>
          <cell r="CX48">
            <v>1.25</v>
          </cell>
          <cell r="CY48">
            <v>0</v>
          </cell>
          <cell r="CZ48">
            <v>1.25</v>
          </cell>
          <cell r="DA48">
            <v>0</v>
          </cell>
          <cell r="DB48">
            <v>0</v>
          </cell>
          <cell r="DC48">
            <v>2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1</v>
          </cell>
          <cell r="DI48">
            <v>1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1</v>
          </cell>
          <cell r="DQ48">
            <v>0</v>
          </cell>
          <cell r="DR48">
            <v>0</v>
          </cell>
          <cell r="DS48">
            <v>5</v>
          </cell>
          <cell r="DT48">
            <v>0</v>
          </cell>
          <cell r="DU48">
            <v>0</v>
          </cell>
          <cell r="DV48">
            <v>0</v>
          </cell>
          <cell r="DW48">
            <v>4</v>
          </cell>
          <cell r="DX48">
            <v>6</v>
          </cell>
          <cell r="DY48">
            <v>0</v>
          </cell>
          <cell r="DZ48">
            <v>0</v>
          </cell>
          <cell r="EA48">
            <v>0</v>
          </cell>
          <cell r="EB48">
            <v>1</v>
          </cell>
          <cell r="EC48">
            <v>0</v>
          </cell>
          <cell r="ED48">
            <v>2</v>
          </cell>
          <cell r="EE48">
            <v>0</v>
          </cell>
          <cell r="EF48">
            <v>0</v>
          </cell>
        </row>
        <row r="49">
          <cell r="B49" t="str">
            <v>ГБУЗ РБ Бирская СП</v>
          </cell>
          <cell r="C49">
            <v>5500</v>
          </cell>
          <cell r="D49">
            <v>11000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16500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18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14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10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</row>
        <row r="50">
          <cell r="B50" t="str">
            <v>ГБУЗ РБ Бирская ЦРБ</v>
          </cell>
          <cell r="C50">
            <v>0</v>
          </cell>
          <cell r="D50">
            <v>0</v>
          </cell>
          <cell r="E50">
            <v>10150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3300</v>
          </cell>
          <cell r="K50">
            <v>1085</v>
          </cell>
          <cell r="L50">
            <v>2100</v>
          </cell>
          <cell r="M50">
            <v>0</v>
          </cell>
          <cell r="N50">
            <v>6800</v>
          </cell>
          <cell r="O50">
            <v>0</v>
          </cell>
          <cell r="P50">
            <v>0</v>
          </cell>
          <cell r="Q50">
            <v>4266</v>
          </cell>
          <cell r="R50">
            <v>2750</v>
          </cell>
          <cell r="S50">
            <v>0</v>
          </cell>
          <cell r="T50">
            <v>5600</v>
          </cell>
          <cell r="U50">
            <v>18479</v>
          </cell>
          <cell r="V50">
            <v>0</v>
          </cell>
          <cell r="W50">
            <v>0</v>
          </cell>
          <cell r="X50">
            <v>0</v>
          </cell>
          <cell r="Y50">
            <v>420</v>
          </cell>
          <cell r="Z50">
            <v>25700</v>
          </cell>
          <cell r="AA50">
            <v>3300</v>
          </cell>
          <cell r="AB50">
            <v>2180</v>
          </cell>
          <cell r="AC50">
            <v>3</v>
          </cell>
          <cell r="AD50">
            <v>4750</v>
          </cell>
          <cell r="AE50">
            <v>0</v>
          </cell>
          <cell r="AF50">
            <v>1604</v>
          </cell>
          <cell r="AG50">
            <v>0</v>
          </cell>
          <cell r="AH50">
            <v>1050</v>
          </cell>
          <cell r="AJ50">
            <v>0</v>
          </cell>
          <cell r="AK50">
            <v>5800</v>
          </cell>
          <cell r="AL50">
            <v>0</v>
          </cell>
          <cell r="AM50">
            <v>25</v>
          </cell>
          <cell r="AN50">
            <v>50</v>
          </cell>
          <cell r="AO50">
            <v>0</v>
          </cell>
          <cell r="AP50">
            <v>25</v>
          </cell>
          <cell r="AQ50">
            <v>0</v>
          </cell>
          <cell r="AR50">
            <v>5700</v>
          </cell>
          <cell r="AS50">
            <v>0</v>
          </cell>
          <cell r="AT50">
            <v>0</v>
          </cell>
          <cell r="AU50">
            <v>8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2.5</v>
          </cell>
          <cell r="BA50">
            <v>1</v>
          </cell>
          <cell r="BB50">
            <v>1</v>
          </cell>
          <cell r="BC50">
            <v>0</v>
          </cell>
          <cell r="BD50">
            <v>5.75</v>
          </cell>
          <cell r="BE50">
            <v>0</v>
          </cell>
          <cell r="BF50">
            <v>0</v>
          </cell>
          <cell r="BG50">
            <v>2.25</v>
          </cell>
          <cell r="BH50">
            <v>2.25</v>
          </cell>
          <cell r="BI50">
            <v>0</v>
          </cell>
          <cell r="BJ50">
            <v>4.25</v>
          </cell>
          <cell r="BK50">
            <v>16</v>
          </cell>
          <cell r="BL50">
            <v>0</v>
          </cell>
          <cell r="BM50">
            <v>0</v>
          </cell>
          <cell r="BN50">
            <v>0</v>
          </cell>
          <cell r="BO50">
            <v>1.25</v>
          </cell>
          <cell r="BP50">
            <v>22</v>
          </cell>
          <cell r="BQ50">
            <v>1.25</v>
          </cell>
          <cell r="BR50">
            <v>1.25</v>
          </cell>
          <cell r="BS50">
            <v>0.25</v>
          </cell>
          <cell r="BT50">
            <v>2.25</v>
          </cell>
          <cell r="BU50">
            <v>0</v>
          </cell>
          <cell r="BV50">
            <v>1</v>
          </cell>
          <cell r="BW50">
            <v>0</v>
          </cell>
          <cell r="BX50">
            <v>0.25</v>
          </cell>
          <cell r="BY50">
            <v>8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2.5</v>
          </cell>
          <cell r="CE50">
            <v>1</v>
          </cell>
          <cell r="CF50">
            <v>1</v>
          </cell>
          <cell r="CG50">
            <v>0</v>
          </cell>
          <cell r="CH50">
            <v>5.75</v>
          </cell>
          <cell r="CI50">
            <v>0</v>
          </cell>
          <cell r="CJ50">
            <v>0</v>
          </cell>
          <cell r="CK50">
            <v>2.25</v>
          </cell>
          <cell r="CL50">
            <v>2.25</v>
          </cell>
          <cell r="CM50">
            <v>0</v>
          </cell>
          <cell r="CN50">
            <v>4.25</v>
          </cell>
          <cell r="CO50">
            <v>13</v>
          </cell>
          <cell r="CP50">
            <v>0</v>
          </cell>
          <cell r="CQ50">
            <v>0</v>
          </cell>
          <cell r="CR50">
            <v>0</v>
          </cell>
          <cell r="CS50">
            <v>1.25</v>
          </cell>
          <cell r="CT50">
            <v>21</v>
          </cell>
          <cell r="CU50">
            <v>1.25</v>
          </cell>
          <cell r="CV50">
            <v>1.25</v>
          </cell>
          <cell r="CW50">
            <v>0.25</v>
          </cell>
          <cell r="CX50">
            <v>2.25</v>
          </cell>
          <cell r="CY50">
            <v>0</v>
          </cell>
          <cell r="CZ50">
            <v>1</v>
          </cell>
          <cell r="DA50">
            <v>0</v>
          </cell>
          <cell r="DB50">
            <v>0.25</v>
          </cell>
          <cell r="DC50">
            <v>3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2</v>
          </cell>
          <cell r="DI50">
            <v>1</v>
          </cell>
          <cell r="DJ50">
            <v>1</v>
          </cell>
          <cell r="DK50">
            <v>0</v>
          </cell>
          <cell r="DL50">
            <v>4</v>
          </cell>
          <cell r="DM50">
            <v>0</v>
          </cell>
          <cell r="DN50">
            <v>0</v>
          </cell>
          <cell r="DO50">
            <v>2</v>
          </cell>
          <cell r="DP50">
            <v>1</v>
          </cell>
          <cell r="DQ50">
            <v>0</v>
          </cell>
          <cell r="DR50">
            <v>4</v>
          </cell>
          <cell r="DS50">
            <v>13</v>
          </cell>
          <cell r="DT50">
            <v>0</v>
          </cell>
          <cell r="DU50">
            <v>0</v>
          </cell>
          <cell r="DV50">
            <v>0</v>
          </cell>
          <cell r="DW50">
            <v>1</v>
          </cell>
          <cell r="DX50">
            <v>19</v>
          </cell>
          <cell r="DY50">
            <v>1</v>
          </cell>
          <cell r="DZ50">
            <v>1</v>
          </cell>
          <cell r="EA50">
            <v>0</v>
          </cell>
          <cell r="EB50">
            <v>2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</row>
        <row r="51">
          <cell r="B51" t="str">
            <v>ГБУЗ РБ Благовещенская ЦРБ</v>
          </cell>
          <cell r="C51">
            <v>0</v>
          </cell>
          <cell r="D51">
            <v>0</v>
          </cell>
          <cell r="E51">
            <v>2844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1287</v>
          </cell>
          <cell r="K51">
            <v>273</v>
          </cell>
          <cell r="L51">
            <v>20</v>
          </cell>
          <cell r="M51">
            <v>0</v>
          </cell>
          <cell r="N51">
            <v>4838</v>
          </cell>
          <cell r="O51">
            <v>0</v>
          </cell>
          <cell r="P51">
            <v>0</v>
          </cell>
          <cell r="Q51">
            <v>1582</v>
          </cell>
          <cell r="R51">
            <v>2405</v>
          </cell>
          <cell r="S51">
            <v>0</v>
          </cell>
          <cell r="T51">
            <v>3760</v>
          </cell>
          <cell r="U51">
            <v>17002</v>
          </cell>
          <cell r="V51">
            <v>0</v>
          </cell>
          <cell r="W51">
            <v>0</v>
          </cell>
          <cell r="X51">
            <v>0</v>
          </cell>
          <cell r="Y51">
            <v>16617</v>
          </cell>
          <cell r="Z51">
            <v>25770</v>
          </cell>
          <cell r="AA51">
            <v>14</v>
          </cell>
          <cell r="AB51">
            <v>851</v>
          </cell>
          <cell r="AC51">
            <v>10</v>
          </cell>
          <cell r="AD51">
            <v>5482</v>
          </cell>
          <cell r="AE51">
            <v>0</v>
          </cell>
          <cell r="AF51">
            <v>2012</v>
          </cell>
          <cell r="AG51">
            <v>0</v>
          </cell>
          <cell r="AH51">
            <v>1596</v>
          </cell>
          <cell r="AJ51">
            <v>0</v>
          </cell>
          <cell r="AK51">
            <v>12</v>
          </cell>
          <cell r="AL51">
            <v>0</v>
          </cell>
          <cell r="AM51">
            <v>5</v>
          </cell>
          <cell r="AN51">
            <v>0</v>
          </cell>
          <cell r="AO51">
            <v>0</v>
          </cell>
          <cell r="AP51">
            <v>7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6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2</v>
          </cell>
          <cell r="BA51">
            <v>1</v>
          </cell>
          <cell r="BB51">
            <v>1</v>
          </cell>
          <cell r="BC51">
            <v>0</v>
          </cell>
          <cell r="BD51">
            <v>4</v>
          </cell>
          <cell r="BE51">
            <v>0</v>
          </cell>
          <cell r="BF51">
            <v>0</v>
          </cell>
          <cell r="BG51">
            <v>1</v>
          </cell>
          <cell r="BH51">
            <v>3</v>
          </cell>
          <cell r="BI51">
            <v>0</v>
          </cell>
          <cell r="BJ51">
            <v>3</v>
          </cell>
          <cell r="BK51">
            <v>16</v>
          </cell>
          <cell r="BL51">
            <v>0</v>
          </cell>
          <cell r="BM51">
            <v>0</v>
          </cell>
          <cell r="BN51">
            <v>0</v>
          </cell>
          <cell r="BO51">
            <v>12</v>
          </cell>
          <cell r="BP51">
            <v>27</v>
          </cell>
          <cell r="BQ51">
            <v>2</v>
          </cell>
          <cell r="BR51">
            <v>2</v>
          </cell>
          <cell r="BS51">
            <v>1</v>
          </cell>
          <cell r="BT51">
            <v>4</v>
          </cell>
          <cell r="BU51">
            <v>0</v>
          </cell>
          <cell r="BV51">
            <v>2</v>
          </cell>
          <cell r="BW51">
            <v>0</v>
          </cell>
          <cell r="BX51">
            <v>1</v>
          </cell>
          <cell r="BY51">
            <v>4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1</v>
          </cell>
          <cell r="CE51">
            <v>1</v>
          </cell>
          <cell r="CF51">
            <v>1</v>
          </cell>
          <cell r="CG51">
            <v>0</v>
          </cell>
          <cell r="CH51">
            <v>3</v>
          </cell>
          <cell r="CI51">
            <v>0</v>
          </cell>
          <cell r="CJ51">
            <v>0</v>
          </cell>
          <cell r="CK51">
            <v>1</v>
          </cell>
          <cell r="CL51">
            <v>2</v>
          </cell>
          <cell r="CM51">
            <v>0</v>
          </cell>
          <cell r="CN51">
            <v>3</v>
          </cell>
          <cell r="CO51">
            <v>10</v>
          </cell>
          <cell r="CP51">
            <v>0</v>
          </cell>
          <cell r="CQ51">
            <v>0</v>
          </cell>
          <cell r="CR51">
            <v>0</v>
          </cell>
          <cell r="CS51">
            <v>12</v>
          </cell>
          <cell r="CT51">
            <v>19</v>
          </cell>
          <cell r="CU51">
            <v>1</v>
          </cell>
          <cell r="CV51">
            <v>1</v>
          </cell>
          <cell r="CW51">
            <v>1</v>
          </cell>
          <cell r="CX51">
            <v>2</v>
          </cell>
          <cell r="CY51">
            <v>0</v>
          </cell>
          <cell r="CZ51">
            <v>1</v>
          </cell>
          <cell r="DA51">
            <v>0</v>
          </cell>
          <cell r="DB51">
            <v>1</v>
          </cell>
          <cell r="DC51">
            <v>2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1</v>
          </cell>
          <cell r="DI51">
            <v>1</v>
          </cell>
          <cell r="DJ51">
            <v>1</v>
          </cell>
          <cell r="DK51">
            <v>0</v>
          </cell>
          <cell r="DL51">
            <v>3</v>
          </cell>
          <cell r="DM51">
            <v>0</v>
          </cell>
          <cell r="DN51">
            <v>0</v>
          </cell>
          <cell r="DO51">
            <v>1</v>
          </cell>
          <cell r="DP51">
            <v>2</v>
          </cell>
          <cell r="DQ51">
            <v>0</v>
          </cell>
          <cell r="DR51">
            <v>2</v>
          </cell>
          <cell r="DS51">
            <v>8</v>
          </cell>
          <cell r="DT51">
            <v>0</v>
          </cell>
          <cell r="DU51">
            <v>0</v>
          </cell>
          <cell r="DV51">
            <v>0</v>
          </cell>
          <cell r="DW51">
            <v>11</v>
          </cell>
          <cell r="DX51">
            <v>14</v>
          </cell>
          <cell r="DY51">
            <v>2</v>
          </cell>
          <cell r="DZ51">
            <v>1</v>
          </cell>
          <cell r="EA51">
            <v>1</v>
          </cell>
          <cell r="EB51">
            <v>3</v>
          </cell>
          <cell r="EC51">
            <v>0</v>
          </cell>
          <cell r="ED51">
            <v>1</v>
          </cell>
          <cell r="EE51">
            <v>0</v>
          </cell>
          <cell r="EF51">
            <v>1</v>
          </cell>
        </row>
        <row r="52">
          <cell r="B52" t="str">
            <v>ГБУЗ РБ Большеустикинская ЦРБ</v>
          </cell>
          <cell r="C52">
            <v>0</v>
          </cell>
          <cell r="D52">
            <v>0</v>
          </cell>
          <cell r="E52">
            <v>2112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257</v>
          </cell>
          <cell r="K52">
            <v>936</v>
          </cell>
          <cell r="L52">
            <v>771</v>
          </cell>
          <cell r="M52">
            <v>0</v>
          </cell>
          <cell r="N52">
            <v>2086</v>
          </cell>
          <cell r="O52">
            <v>0</v>
          </cell>
          <cell r="P52">
            <v>0</v>
          </cell>
          <cell r="Q52">
            <v>1067</v>
          </cell>
          <cell r="R52">
            <v>2208</v>
          </cell>
          <cell r="S52">
            <v>0</v>
          </cell>
          <cell r="T52">
            <v>1813</v>
          </cell>
          <cell r="U52">
            <v>9343</v>
          </cell>
          <cell r="V52">
            <v>0</v>
          </cell>
          <cell r="W52">
            <v>0</v>
          </cell>
          <cell r="X52">
            <v>0</v>
          </cell>
          <cell r="Y52">
            <v>6419</v>
          </cell>
          <cell r="Z52">
            <v>11076</v>
          </cell>
          <cell r="AA52">
            <v>1173</v>
          </cell>
          <cell r="AB52">
            <v>692</v>
          </cell>
          <cell r="AC52">
            <v>0</v>
          </cell>
          <cell r="AD52">
            <v>1513</v>
          </cell>
          <cell r="AE52">
            <v>0</v>
          </cell>
          <cell r="AF52">
            <v>0</v>
          </cell>
          <cell r="AG52">
            <v>0</v>
          </cell>
          <cell r="AH52">
            <v>4568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3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1</v>
          </cell>
          <cell r="BA52">
            <v>1</v>
          </cell>
          <cell r="BB52">
            <v>1</v>
          </cell>
          <cell r="BC52">
            <v>0</v>
          </cell>
          <cell r="BD52">
            <v>1</v>
          </cell>
          <cell r="BE52">
            <v>0</v>
          </cell>
          <cell r="BF52">
            <v>0</v>
          </cell>
          <cell r="BG52">
            <v>1</v>
          </cell>
          <cell r="BH52">
            <v>1</v>
          </cell>
          <cell r="BI52">
            <v>0</v>
          </cell>
          <cell r="BJ52">
            <v>1</v>
          </cell>
          <cell r="BK52">
            <v>7</v>
          </cell>
          <cell r="BL52">
            <v>0</v>
          </cell>
          <cell r="BM52">
            <v>0</v>
          </cell>
          <cell r="BN52">
            <v>0</v>
          </cell>
          <cell r="BO52">
            <v>8</v>
          </cell>
          <cell r="BP52">
            <v>11</v>
          </cell>
          <cell r="BQ52">
            <v>1</v>
          </cell>
          <cell r="BR52">
            <v>1</v>
          </cell>
          <cell r="BS52">
            <v>1</v>
          </cell>
          <cell r="BT52">
            <v>3</v>
          </cell>
          <cell r="BU52">
            <v>0</v>
          </cell>
          <cell r="BV52">
            <v>0</v>
          </cell>
          <cell r="BW52">
            <v>0</v>
          </cell>
          <cell r="BX52">
            <v>3</v>
          </cell>
          <cell r="BY52">
            <v>3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1</v>
          </cell>
          <cell r="CE52">
            <v>1</v>
          </cell>
          <cell r="CF52">
            <v>1</v>
          </cell>
          <cell r="CG52">
            <v>0</v>
          </cell>
          <cell r="CH52">
            <v>1</v>
          </cell>
          <cell r="CI52">
            <v>0</v>
          </cell>
          <cell r="CJ52">
            <v>0</v>
          </cell>
          <cell r="CK52">
            <v>1</v>
          </cell>
          <cell r="CL52">
            <v>1</v>
          </cell>
          <cell r="CM52">
            <v>0</v>
          </cell>
          <cell r="CN52">
            <v>1</v>
          </cell>
          <cell r="CO52">
            <v>6</v>
          </cell>
          <cell r="CP52">
            <v>0</v>
          </cell>
          <cell r="CQ52">
            <v>0</v>
          </cell>
          <cell r="CR52">
            <v>0</v>
          </cell>
          <cell r="CS52">
            <v>8</v>
          </cell>
          <cell r="CT52">
            <v>11</v>
          </cell>
          <cell r="CU52">
            <v>1</v>
          </cell>
          <cell r="CV52">
            <v>1</v>
          </cell>
          <cell r="CW52">
            <v>1</v>
          </cell>
          <cell r="CX52">
            <v>3</v>
          </cell>
          <cell r="CY52">
            <v>0</v>
          </cell>
          <cell r="CZ52">
            <v>0</v>
          </cell>
          <cell r="DA52">
            <v>0</v>
          </cell>
          <cell r="DB52">
            <v>3</v>
          </cell>
          <cell r="DC52">
            <v>3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1</v>
          </cell>
          <cell r="DI52">
            <v>0</v>
          </cell>
          <cell r="DJ52">
            <v>1</v>
          </cell>
          <cell r="DK52">
            <v>0</v>
          </cell>
          <cell r="DL52">
            <v>1</v>
          </cell>
          <cell r="DM52">
            <v>0</v>
          </cell>
          <cell r="DN52">
            <v>0</v>
          </cell>
          <cell r="DO52">
            <v>1</v>
          </cell>
          <cell r="DP52">
            <v>1</v>
          </cell>
          <cell r="DQ52">
            <v>0</v>
          </cell>
          <cell r="DR52">
            <v>1</v>
          </cell>
          <cell r="DS52">
            <v>3</v>
          </cell>
          <cell r="DT52">
            <v>0</v>
          </cell>
          <cell r="DU52">
            <v>0</v>
          </cell>
          <cell r="DV52">
            <v>0</v>
          </cell>
          <cell r="DW52">
            <v>6</v>
          </cell>
          <cell r="DX52">
            <v>7</v>
          </cell>
          <cell r="DY52">
            <v>0</v>
          </cell>
          <cell r="DZ52">
            <v>0</v>
          </cell>
          <cell r="EA52">
            <v>0</v>
          </cell>
          <cell r="EB52">
            <v>2</v>
          </cell>
          <cell r="EC52">
            <v>0</v>
          </cell>
          <cell r="ED52">
            <v>0</v>
          </cell>
          <cell r="EE52">
            <v>0</v>
          </cell>
          <cell r="EF52">
            <v>3</v>
          </cell>
        </row>
        <row r="53">
          <cell r="B53" t="str">
            <v>ГБУЗ РБ Буздякская ЦРБ</v>
          </cell>
          <cell r="C53">
            <v>0</v>
          </cell>
          <cell r="D53">
            <v>0</v>
          </cell>
          <cell r="E53">
            <v>3835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2102</v>
          </cell>
          <cell r="K53">
            <v>702</v>
          </cell>
          <cell r="L53">
            <v>417</v>
          </cell>
          <cell r="M53">
            <v>0</v>
          </cell>
          <cell r="N53">
            <v>2760</v>
          </cell>
          <cell r="O53">
            <v>0</v>
          </cell>
          <cell r="P53">
            <v>0</v>
          </cell>
          <cell r="Q53">
            <v>2230</v>
          </cell>
          <cell r="R53">
            <v>1475</v>
          </cell>
          <cell r="S53">
            <v>0</v>
          </cell>
          <cell r="T53">
            <v>791</v>
          </cell>
          <cell r="U53">
            <v>8563</v>
          </cell>
          <cell r="V53">
            <v>0</v>
          </cell>
          <cell r="W53">
            <v>0</v>
          </cell>
          <cell r="X53">
            <v>0</v>
          </cell>
          <cell r="Y53">
            <v>7029</v>
          </cell>
          <cell r="Z53">
            <v>8433</v>
          </cell>
          <cell r="AA53">
            <v>825</v>
          </cell>
          <cell r="AB53">
            <v>0</v>
          </cell>
          <cell r="AC53">
            <v>0</v>
          </cell>
          <cell r="AD53">
            <v>3267</v>
          </cell>
          <cell r="AE53">
            <v>0</v>
          </cell>
          <cell r="AF53">
            <v>2040</v>
          </cell>
          <cell r="AG53">
            <v>0</v>
          </cell>
          <cell r="AH53">
            <v>8115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1</v>
          </cell>
          <cell r="BA53">
            <v>1</v>
          </cell>
          <cell r="BB53">
            <v>0.5</v>
          </cell>
          <cell r="BC53">
            <v>0</v>
          </cell>
          <cell r="BD53">
            <v>1</v>
          </cell>
          <cell r="BE53">
            <v>0</v>
          </cell>
          <cell r="BF53">
            <v>0</v>
          </cell>
          <cell r="BG53">
            <v>1</v>
          </cell>
          <cell r="BH53">
            <v>1</v>
          </cell>
          <cell r="BI53">
            <v>0</v>
          </cell>
          <cell r="BJ53">
            <v>1</v>
          </cell>
          <cell r="BK53">
            <v>8</v>
          </cell>
          <cell r="BL53">
            <v>0</v>
          </cell>
          <cell r="BM53">
            <v>0</v>
          </cell>
          <cell r="BN53">
            <v>0</v>
          </cell>
          <cell r="BO53">
            <v>7</v>
          </cell>
          <cell r="BP53">
            <v>12.5</v>
          </cell>
          <cell r="BQ53">
            <v>1</v>
          </cell>
          <cell r="BR53">
            <v>0</v>
          </cell>
          <cell r="BS53">
            <v>0</v>
          </cell>
          <cell r="BT53">
            <v>1.5</v>
          </cell>
          <cell r="BU53">
            <v>0</v>
          </cell>
          <cell r="BV53">
            <v>1</v>
          </cell>
          <cell r="BW53">
            <v>0</v>
          </cell>
          <cell r="BX53">
            <v>5</v>
          </cell>
          <cell r="BY53">
            <v>4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1</v>
          </cell>
          <cell r="CE53">
            <v>1</v>
          </cell>
          <cell r="CF53">
            <v>0.5</v>
          </cell>
          <cell r="CG53">
            <v>0</v>
          </cell>
          <cell r="CH53">
            <v>1</v>
          </cell>
          <cell r="CI53">
            <v>0</v>
          </cell>
          <cell r="CJ53">
            <v>0</v>
          </cell>
          <cell r="CK53">
            <v>1</v>
          </cell>
          <cell r="CL53">
            <v>1</v>
          </cell>
          <cell r="CM53">
            <v>0</v>
          </cell>
          <cell r="CN53">
            <v>1</v>
          </cell>
          <cell r="CO53">
            <v>8</v>
          </cell>
          <cell r="CP53">
            <v>0</v>
          </cell>
          <cell r="CQ53">
            <v>0</v>
          </cell>
          <cell r="CR53">
            <v>0</v>
          </cell>
          <cell r="CS53">
            <v>6.5</v>
          </cell>
          <cell r="CT53">
            <v>12.5</v>
          </cell>
          <cell r="CU53">
            <v>1</v>
          </cell>
          <cell r="CV53">
            <v>0</v>
          </cell>
          <cell r="CW53">
            <v>0</v>
          </cell>
          <cell r="CX53">
            <v>1.5</v>
          </cell>
          <cell r="CY53">
            <v>0</v>
          </cell>
          <cell r="CZ53">
            <v>0.25</v>
          </cell>
          <cell r="DA53">
            <v>0</v>
          </cell>
          <cell r="DB53">
            <v>5</v>
          </cell>
          <cell r="DC53">
            <v>2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1</v>
          </cell>
          <cell r="DM53">
            <v>0</v>
          </cell>
          <cell r="DN53">
            <v>0</v>
          </cell>
          <cell r="DO53">
            <v>1</v>
          </cell>
          <cell r="DP53">
            <v>1</v>
          </cell>
          <cell r="DQ53">
            <v>0</v>
          </cell>
          <cell r="DR53">
            <v>1</v>
          </cell>
          <cell r="DS53">
            <v>8</v>
          </cell>
          <cell r="DT53">
            <v>0</v>
          </cell>
          <cell r="DU53">
            <v>0</v>
          </cell>
          <cell r="DV53">
            <v>0</v>
          </cell>
          <cell r="DW53">
            <v>6</v>
          </cell>
          <cell r="DX53">
            <v>11</v>
          </cell>
          <cell r="DY53">
            <v>1</v>
          </cell>
          <cell r="DZ53">
            <v>0</v>
          </cell>
          <cell r="EA53">
            <v>0</v>
          </cell>
          <cell r="EB53">
            <v>1</v>
          </cell>
          <cell r="EC53">
            <v>0</v>
          </cell>
          <cell r="ED53">
            <v>1</v>
          </cell>
          <cell r="EE53">
            <v>0</v>
          </cell>
          <cell r="EF53">
            <v>4</v>
          </cell>
        </row>
        <row r="54">
          <cell r="B54" t="str">
            <v>ГБУЗ РБ Бураевская ЦРБ</v>
          </cell>
          <cell r="C54">
            <v>0</v>
          </cell>
          <cell r="D54">
            <v>0</v>
          </cell>
          <cell r="E54">
            <v>1480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840</v>
          </cell>
          <cell r="K54">
            <v>360</v>
          </cell>
          <cell r="L54">
            <v>640</v>
          </cell>
          <cell r="M54">
            <v>0</v>
          </cell>
          <cell r="N54">
            <v>1900</v>
          </cell>
          <cell r="O54">
            <v>0</v>
          </cell>
          <cell r="P54">
            <v>0</v>
          </cell>
          <cell r="Q54">
            <v>963</v>
          </cell>
          <cell r="R54">
            <v>1753</v>
          </cell>
          <cell r="S54">
            <v>0</v>
          </cell>
          <cell r="T54">
            <v>2011</v>
          </cell>
          <cell r="U54">
            <v>5300</v>
          </cell>
          <cell r="V54">
            <v>0</v>
          </cell>
          <cell r="W54">
            <v>0</v>
          </cell>
          <cell r="X54">
            <v>0</v>
          </cell>
          <cell r="Y54">
            <v>7200</v>
          </cell>
          <cell r="Z54">
            <v>17700</v>
          </cell>
          <cell r="AA54">
            <v>0</v>
          </cell>
          <cell r="AB54">
            <v>0</v>
          </cell>
          <cell r="AC54">
            <v>0</v>
          </cell>
          <cell r="AD54">
            <v>2950</v>
          </cell>
          <cell r="AE54">
            <v>0</v>
          </cell>
          <cell r="AF54">
            <v>1250</v>
          </cell>
          <cell r="AG54">
            <v>0</v>
          </cell>
          <cell r="AH54">
            <v>711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2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0.5</v>
          </cell>
          <cell r="BA54">
            <v>0.5</v>
          </cell>
          <cell r="BB54">
            <v>0.5</v>
          </cell>
          <cell r="BC54">
            <v>0</v>
          </cell>
          <cell r="BD54">
            <v>1.25</v>
          </cell>
          <cell r="BE54">
            <v>0</v>
          </cell>
          <cell r="BF54">
            <v>0</v>
          </cell>
          <cell r="BG54">
            <v>1</v>
          </cell>
          <cell r="BH54">
            <v>1</v>
          </cell>
          <cell r="BI54">
            <v>0</v>
          </cell>
          <cell r="BJ54">
            <v>2</v>
          </cell>
          <cell r="BK54">
            <v>5</v>
          </cell>
          <cell r="BL54">
            <v>0</v>
          </cell>
          <cell r="BM54">
            <v>0</v>
          </cell>
          <cell r="BN54">
            <v>0</v>
          </cell>
          <cell r="BO54">
            <v>6</v>
          </cell>
          <cell r="BP54">
            <v>10</v>
          </cell>
          <cell r="BQ54">
            <v>0</v>
          </cell>
          <cell r="BR54">
            <v>0</v>
          </cell>
          <cell r="BS54">
            <v>0</v>
          </cell>
          <cell r="BT54">
            <v>2.25</v>
          </cell>
          <cell r="BU54">
            <v>0</v>
          </cell>
          <cell r="BV54">
            <v>0.5</v>
          </cell>
          <cell r="BW54">
            <v>0</v>
          </cell>
          <cell r="BX54">
            <v>1</v>
          </cell>
          <cell r="BY54">
            <v>2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0.5</v>
          </cell>
          <cell r="CE54">
            <v>0.5</v>
          </cell>
          <cell r="CF54">
            <v>0.5</v>
          </cell>
          <cell r="CG54">
            <v>0</v>
          </cell>
          <cell r="CH54">
            <v>1.25</v>
          </cell>
          <cell r="CI54">
            <v>0</v>
          </cell>
          <cell r="CJ54">
            <v>0</v>
          </cell>
          <cell r="CK54">
            <v>1</v>
          </cell>
          <cell r="CL54">
            <v>1</v>
          </cell>
          <cell r="CM54">
            <v>0</v>
          </cell>
          <cell r="CN54">
            <v>2</v>
          </cell>
          <cell r="CO54">
            <v>5</v>
          </cell>
          <cell r="CP54">
            <v>0</v>
          </cell>
          <cell r="CQ54">
            <v>0</v>
          </cell>
          <cell r="CR54">
            <v>0</v>
          </cell>
          <cell r="CS54">
            <v>6</v>
          </cell>
          <cell r="CT54">
            <v>10</v>
          </cell>
          <cell r="CU54">
            <v>0</v>
          </cell>
          <cell r="CV54">
            <v>0</v>
          </cell>
          <cell r="CW54">
            <v>0</v>
          </cell>
          <cell r="CX54">
            <v>2.25</v>
          </cell>
          <cell r="CY54">
            <v>0</v>
          </cell>
          <cell r="CZ54">
            <v>0.5</v>
          </cell>
          <cell r="DA54">
            <v>0</v>
          </cell>
          <cell r="DB54">
            <v>1</v>
          </cell>
          <cell r="DC54">
            <v>2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1</v>
          </cell>
          <cell r="DI54">
            <v>1</v>
          </cell>
          <cell r="DJ54">
            <v>1</v>
          </cell>
          <cell r="DK54">
            <v>0</v>
          </cell>
          <cell r="DL54">
            <v>1</v>
          </cell>
          <cell r="DM54">
            <v>0</v>
          </cell>
          <cell r="DN54">
            <v>0</v>
          </cell>
          <cell r="DO54">
            <v>1</v>
          </cell>
          <cell r="DP54">
            <v>1</v>
          </cell>
          <cell r="DQ54">
            <v>0</v>
          </cell>
          <cell r="DR54">
            <v>2</v>
          </cell>
          <cell r="DS54">
            <v>5</v>
          </cell>
          <cell r="DT54">
            <v>0</v>
          </cell>
          <cell r="DU54">
            <v>0</v>
          </cell>
          <cell r="DV54">
            <v>0</v>
          </cell>
          <cell r="DW54">
            <v>7</v>
          </cell>
          <cell r="DX54">
            <v>10</v>
          </cell>
          <cell r="DY54">
            <v>0</v>
          </cell>
          <cell r="DZ54">
            <v>0</v>
          </cell>
          <cell r="EA54">
            <v>0</v>
          </cell>
          <cell r="EB54">
            <v>3</v>
          </cell>
          <cell r="EC54">
            <v>0</v>
          </cell>
          <cell r="ED54">
            <v>1</v>
          </cell>
          <cell r="EE54">
            <v>0</v>
          </cell>
          <cell r="EF54">
            <v>1</v>
          </cell>
        </row>
        <row r="55">
          <cell r="B55" t="str">
            <v>ГБУЗ РБ Бурзянская ЦРБ</v>
          </cell>
          <cell r="C55">
            <v>0</v>
          </cell>
          <cell r="D55">
            <v>0</v>
          </cell>
          <cell r="E55">
            <v>3365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150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1355</v>
          </cell>
          <cell r="R55">
            <v>1650</v>
          </cell>
          <cell r="S55">
            <v>0</v>
          </cell>
          <cell r="T55">
            <v>1600</v>
          </cell>
          <cell r="U55">
            <v>5850</v>
          </cell>
          <cell r="V55">
            <v>0</v>
          </cell>
          <cell r="W55">
            <v>0</v>
          </cell>
          <cell r="X55">
            <v>0</v>
          </cell>
          <cell r="Y55">
            <v>6700</v>
          </cell>
          <cell r="Z55">
            <v>6526</v>
          </cell>
          <cell r="AA55">
            <v>485</v>
          </cell>
          <cell r="AB55">
            <v>0</v>
          </cell>
          <cell r="AC55">
            <v>0</v>
          </cell>
          <cell r="AD55">
            <v>1390</v>
          </cell>
          <cell r="AE55">
            <v>0</v>
          </cell>
          <cell r="AF55">
            <v>0</v>
          </cell>
          <cell r="AG55">
            <v>0</v>
          </cell>
          <cell r="AH55">
            <v>2000</v>
          </cell>
          <cell r="AJ55">
            <v>0</v>
          </cell>
          <cell r="AK55">
            <v>5000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5000</v>
          </cell>
          <cell r="AS55">
            <v>0</v>
          </cell>
          <cell r="AT55">
            <v>0</v>
          </cell>
          <cell r="AU55">
            <v>2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1</v>
          </cell>
          <cell r="BA55">
            <v>0</v>
          </cell>
          <cell r="BB55">
            <v>0</v>
          </cell>
          <cell r="BC55">
            <v>0</v>
          </cell>
          <cell r="BD55">
            <v>1</v>
          </cell>
          <cell r="BE55">
            <v>0</v>
          </cell>
          <cell r="BF55">
            <v>0</v>
          </cell>
          <cell r="BG55">
            <v>1</v>
          </cell>
          <cell r="BH55">
            <v>1</v>
          </cell>
          <cell r="BI55">
            <v>0</v>
          </cell>
          <cell r="BJ55">
            <v>1</v>
          </cell>
          <cell r="BK55">
            <v>8.75</v>
          </cell>
          <cell r="BL55">
            <v>0</v>
          </cell>
          <cell r="BM55">
            <v>0</v>
          </cell>
          <cell r="BN55">
            <v>0</v>
          </cell>
          <cell r="BO55">
            <v>7</v>
          </cell>
          <cell r="BP55">
            <v>8.5</v>
          </cell>
          <cell r="BQ55">
            <v>1</v>
          </cell>
          <cell r="BR55">
            <v>0</v>
          </cell>
          <cell r="BS55">
            <v>0</v>
          </cell>
          <cell r="BT55">
            <v>1</v>
          </cell>
          <cell r="BU55">
            <v>0</v>
          </cell>
          <cell r="BV55">
            <v>0</v>
          </cell>
          <cell r="BW55">
            <v>0</v>
          </cell>
          <cell r="BX55">
            <v>1</v>
          </cell>
          <cell r="BY55">
            <v>2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1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1</v>
          </cell>
          <cell r="CL55">
            <v>1</v>
          </cell>
          <cell r="CM55">
            <v>0</v>
          </cell>
          <cell r="CN55">
            <v>1</v>
          </cell>
          <cell r="CO55">
            <v>8.5</v>
          </cell>
          <cell r="CP55">
            <v>0</v>
          </cell>
          <cell r="CQ55">
            <v>0</v>
          </cell>
          <cell r="CR55">
            <v>0</v>
          </cell>
          <cell r="CS55">
            <v>5.5</v>
          </cell>
          <cell r="CT55">
            <v>7.5</v>
          </cell>
          <cell r="CU55">
            <v>0.5</v>
          </cell>
          <cell r="CV55">
            <v>0</v>
          </cell>
          <cell r="CW55">
            <v>0</v>
          </cell>
          <cell r="CX55">
            <v>0.5</v>
          </cell>
          <cell r="CY55">
            <v>0</v>
          </cell>
          <cell r="CZ55">
            <v>0</v>
          </cell>
          <cell r="DA55">
            <v>0</v>
          </cell>
          <cell r="DB55">
            <v>1</v>
          </cell>
          <cell r="DC55">
            <v>2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1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1</v>
          </cell>
          <cell r="DP55">
            <v>1</v>
          </cell>
          <cell r="DQ55">
            <v>0</v>
          </cell>
          <cell r="DR55">
            <v>1</v>
          </cell>
          <cell r="DS55">
            <v>4</v>
          </cell>
          <cell r="DT55">
            <v>0</v>
          </cell>
          <cell r="DU55">
            <v>0</v>
          </cell>
          <cell r="DV55">
            <v>0</v>
          </cell>
          <cell r="DW55">
            <v>4</v>
          </cell>
          <cell r="DX55">
            <v>4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1</v>
          </cell>
        </row>
        <row r="56">
          <cell r="B56" t="str">
            <v>ГБУЗ РБ Верхне-Татышлинская ЦРБ</v>
          </cell>
          <cell r="C56">
            <v>0</v>
          </cell>
          <cell r="D56">
            <v>0</v>
          </cell>
          <cell r="E56">
            <v>2252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1380</v>
          </cell>
          <cell r="K56">
            <v>355</v>
          </cell>
          <cell r="L56">
            <v>0</v>
          </cell>
          <cell r="M56">
            <v>0</v>
          </cell>
          <cell r="N56">
            <v>620</v>
          </cell>
          <cell r="O56">
            <v>0</v>
          </cell>
          <cell r="P56">
            <v>0</v>
          </cell>
          <cell r="Q56">
            <v>0</v>
          </cell>
          <cell r="R56">
            <v>1000</v>
          </cell>
          <cell r="S56">
            <v>0</v>
          </cell>
          <cell r="T56">
            <v>240</v>
          </cell>
          <cell r="U56">
            <v>4200</v>
          </cell>
          <cell r="V56">
            <v>0</v>
          </cell>
          <cell r="W56">
            <v>0</v>
          </cell>
          <cell r="X56">
            <v>0</v>
          </cell>
          <cell r="Y56">
            <v>7000</v>
          </cell>
          <cell r="Z56">
            <v>4500</v>
          </cell>
          <cell r="AA56">
            <v>0</v>
          </cell>
          <cell r="AB56">
            <v>1030</v>
          </cell>
          <cell r="AC56">
            <v>0</v>
          </cell>
          <cell r="AD56">
            <v>900</v>
          </cell>
          <cell r="AE56">
            <v>0</v>
          </cell>
          <cell r="AF56">
            <v>0</v>
          </cell>
          <cell r="AG56">
            <v>0</v>
          </cell>
          <cell r="AH56">
            <v>2300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3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1</v>
          </cell>
          <cell r="BA56">
            <v>0.25</v>
          </cell>
          <cell r="BB56">
            <v>0</v>
          </cell>
          <cell r="BC56">
            <v>0</v>
          </cell>
          <cell r="BD56">
            <v>2</v>
          </cell>
          <cell r="BE56">
            <v>0</v>
          </cell>
          <cell r="BF56">
            <v>0</v>
          </cell>
          <cell r="BG56">
            <v>0</v>
          </cell>
          <cell r="BH56">
            <v>1</v>
          </cell>
          <cell r="BI56">
            <v>0</v>
          </cell>
          <cell r="BJ56">
            <v>1</v>
          </cell>
          <cell r="BK56">
            <v>6</v>
          </cell>
          <cell r="BL56">
            <v>0</v>
          </cell>
          <cell r="BM56">
            <v>0</v>
          </cell>
          <cell r="BN56">
            <v>0</v>
          </cell>
          <cell r="BO56">
            <v>9</v>
          </cell>
          <cell r="BP56">
            <v>7</v>
          </cell>
          <cell r="BQ56">
            <v>0</v>
          </cell>
          <cell r="BR56">
            <v>1</v>
          </cell>
          <cell r="BS56">
            <v>0</v>
          </cell>
          <cell r="BT56">
            <v>1</v>
          </cell>
          <cell r="BU56">
            <v>0</v>
          </cell>
          <cell r="BV56">
            <v>0</v>
          </cell>
          <cell r="BW56">
            <v>0</v>
          </cell>
          <cell r="BX56">
            <v>3</v>
          </cell>
          <cell r="BY56">
            <v>2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1</v>
          </cell>
          <cell r="CE56">
            <v>0.25</v>
          </cell>
          <cell r="CF56">
            <v>0</v>
          </cell>
          <cell r="CG56">
            <v>0</v>
          </cell>
          <cell r="CH56">
            <v>1</v>
          </cell>
          <cell r="CI56">
            <v>0</v>
          </cell>
          <cell r="CJ56">
            <v>0</v>
          </cell>
          <cell r="CK56">
            <v>0</v>
          </cell>
          <cell r="CL56">
            <v>1</v>
          </cell>
          <cell r="CM56">
            <v>0</v>
          </cell>
          <cell r="CN56">
            <v>1</v>
          </cell>
          <cell r="CO56">
            <v>5</v>
          </cell>
          <cell r="CP56">
            <v>0</v>
          </cell>
          <cell r="CQ56">
            <v>0</v>
          </cell>
          <cell r="CR56">
            <v>0</v>
          </cell>
          <cell r="CS56">
            <v>6</v>
          </cell>
          <cell r="CT56">
            <v>6</v>
          </cell>
          <cell r="CU56">
            <v>0</v>
          </cell>
          <cell r="CV56">
            <v>1</v>
          </cell>
          <cell r="CW56">
            <v>0</v>
          </cell>
          <cell r="CX56">
            <v>1</v>
          </cell>
          <cell r="CY56">
            <v>0</v>
          </cell>
          <cell r="CZ56">
            <v>0</v>
          </cell>
          <cell r="DA56">
            <v>0</v>
          </cell>
          <cell r="DB56">
            <v>2</v>
          </cell>
          <cell r="DC56">
            <v>1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1</v>
          </cell>
          <cell r="DI56">
            <v>1</v>
          </cell>
          <cell r="DJ56">
            <v>0</v>
          </cell>
          <cell r="DK56">
            <v>0</v>
          </cell>
          <cell r="DL56">
            <v>1</v>
          </cell>
          <cell r="DM56">
            <v>0</v>
          </cell>
          <cell r="DN56">
            <v>0</v>
          </cell>
          <cell r="DO56">
            <v>0</v>
          </cell>
          <cell r="DP56">
            <v>1</v>
          </cell>
          <cell r="DQ56">
            <v>0</v>
          </cell>
          <cell r="DR56">
            <v>1</v>
          </cell>
          <cell r="DS56">
            <v>4</v>
          </cell>
          <cell r="DT56">
            <v>0</v>
          </cell>
          <cell r="DU56">
            <v>0</v>
          </cell>
          <cell r="DV56">
            <v>0</v>
          </cell>
          <cell r="DW56">
            <v>5</v>
          </cell>
          <cell r="DX56">
            <v>4</v>
          </cell>
          <cell r="DY56">
            <v>0</v>
          </cell>
          <cell r="DZ56">
            <v>1</v>
          </cell>
          <cell r="EA56">
            <v>0</v>
          </cell>
          <cell r="EB56">
            <v>1</v>
          </cell>
          <cell r="EC56">
            <v>0</v>
          </cell>
          <cell r="ED56">
            <v>0</v>
          </cell>
          <cell r="EE56">
            <v>0</v>
          </cell>
          <cell r="EF56">
            <v>2</v>
          </cell>
        </row>
        <row r="57">
          <cell r="B57" t="str">
            <v>ГБУЗ РБ Верхнеяркеевская ЦРБ</v>
          </cell>
          <cell r="C57">
            <v>0</v>
          </cell>
          <cell r="D57">
            <v>0</v>
          </cell>
          <cell r="E57">
            <v>2231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1155</v>
          </cell>
          <cell r="K57">
            <v>553</v>
          </cell>
          <cell r="L57">
            <v>1784</v>
          </cell>
          <cell r="M57">
            <v>0</v>
          </cell>
          <cell r="N57">
            <v>1995</v>
          </cell>
          <cell r="O57">
            <v>0</v>
          </cell>
          <cell r="P57">
            <v>0</v>
          </cell>
          <cell r="Q57">
            <v>1546</v>
          </cell>
          <cell r="R57">
            <v>3465</v>
          </cell>
          <cell r="S57">
            <v>0</v>
          </cell>
          <cell r="T57">
            <v>2162</v>
          </cell>
          <cell r="U57">
            <v>10740</v>
          </cell>
          <cell r="V57">
            <v>0</v>
          </cell>
          <cell r="W57">
            <v>0</v>
          </cell>
          <cell r="X57">
            <v>0</v>
          </cell>
          <cell r="Y57">
            <v>9224</v>
          </cell>
          <cell r="Z57">
            <v>17325</v>
          </cell>
          <cell r="AA57">
            <v>563</v>
          </cell>
          <cell r="AB57">
            <v>0</v>
          </cell>
          <cell r="AC57">
            <v>0</v>
          </cell>
          <cell r="AD57">
            <v>3070</v>
          </cell>
          <cell r="AE57">
            <v>0</v>
          </cell>
          <cell r="AF57">
            <v>1355</v>
          </cell>
          <cell r="AG57">
            <v>0</v>
          </cell>
          <cell r="AH57">
            <v>5064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2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1.75</v>
          </cell>
          <cell r="BA57">
            <v>1</v>
          </cell>
          <cell r="BB57">
            <v>2.5</v>
          </cell>
          <cell r="BC57">
            <v>0</v>
          </cell>
          <cell r="BD57">
            <v>2</v>
          </cell>
          <cell r="BE57">
            <v>0</v>
          </cell>
          <cell r="BF57">
            <v>0</v>
          </cell>
          <cell r="BG57">
            <v>1</v>
          </cell>
          <cell r="BH57">
            <v>2</v>
          </cell>
          <cell r="BI57">
            <v>0</v>
          </cell>
          <cell r="BJ57">
            <v>1</v>
          </cell>
          <cell r="BK57">
            <v>9.75</v>
          </cell>
          <cell r="BL57">
            <v>0</v>
          </cell>
          <cell r="BM57">
            <v>0</v>
          </cell>
          <cell r="BN57">
            <v>0</v>
          </cell>
          <cell r="BO57">
            <v>7</v>
          </cell>
          <cell r="BP57">
            <v>10.25</v>
          </cell>
          <cell r="BQ57">
            <v>1</v>
          </cell>
          <cell r="BR57">
            <v>0</v>
          </cell>
          <cell r="BS57">
            <v>0</v>
          </cell>
          <cell r="BT57">
            <v>1.5</v>
          </cell>
          <cell r="BU57">
            <v>0</v>
          </cell>
          <cell r="BV57">
            <v>1</v>
          </cell>
          <cell r="BW57">
            <v>0</v>
          </cell>
          <cell r="BX57">
            <v>3</v>
          </cell>
          <cell r="BY57">
            <v>2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1</v>
          </cell>
          <cell r="CE57">
            <v>1</v>
          </cell>
          <cell r="CF57">
            <v>1.25</v>
          </cell>
          <cell r="CG57">
            <v>0</v>
          </cell>
          <cell r="CH57">
            <v>2</v>
          </cell>
          <cell r="CI57">
            <v>0</v>
          </cell>
          <cell r="CJ57">
            <v>0</v>
          </cell>
          <cell r="CK57">
            <v>0.5</v>
          </cell>
          <cell r="CL57">
            <v>2</v>
          </cell>
          <cell r="CM57">
            <v>0</v>
          </cell>
          <cell r="CN57">
            <v>1</v>
          </cell>
          <cell r="CO57">
            <v>9.5</v>
          </cell>
          <cell r="CP57">
            <v>0</v>
          </cell>
          <cell r="CQ57">
            <v>0</v>
          </cell>
          <cell r="CR57">
            <v>0</v>
          </cell>
          <cell r="CS57">
            <v>4</v>
          </cell>
          <cell r="CT57">
            <v>9.25</v>
          </cell>
          <cell r="CU57">
            <v>1</v>
          </cell>
          <cell r="CV57">
            <v>0</v>
          </cell>
          <cell r="CW57">
            <v>0</v>
          </cell>
          <cell r="CX57">
            <v>1.5</v>
          </cell>
          <cell r="CY57">
            <v>0</v>
          </cell>
          <cell r="CZ57">
            <v>1</v>
          </cell>
          <cell r="DA57">
            <v>0</v>
          </cell>
          <cell r="DB57">
            <v>2.5</v>
          </cell>
          <cell r="DC57">
            <v>3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1</v>
          </cell>
          <cell r="DI57">
            <v>1</v>
          </cell>
          <cell r="DJ57">
            <v>1</v>
          </cell>
          <cell r="DK57">
            <v>0</v>
          </cell>
          <cell r="DL57">
            <v>2</v>
          </cell>
          <cell r="DM57">
            <v>0</v>
          </cell>
          <cell r="DN57">
            <v>0</v>
          </cell>
          <cell r="DO57">
            <v>0</v>
          </cell>
          <cell r="DP57">
            <v>2</v>
          </cell>
          <cell r="DQ57">
            <v>0</v>
          </cell>
          <cell r="DR57">
            <v>1</v>
          </cell>
          <cell r="DS57">
            <v>8</v>
          </cell>
          <cell r="DT57">
            <v>0</v>
          </cell>
          <cell r="DU57">
            <v>0</v>
          </cell>
          <cell r="DV57">
            <v>0</v>
          </cell>
          <cell r="DW57">
            <v>4</v>
          </cell>
          <cell r="DX57">
            <v>9</v>
          </cell>
          <cell r="DY57">
            <v>0</v>
          </cell>
          <cell r="DZ57">
            <v>0</v>
          </cell>
          <cell r="EA57">
            <v>0</v>
          </cell>
          <cell r="EB57">
            <v>1</v>
          </cell>
          <cell r="EC57">
            <v>0</v>
          </cell>
          <cell r="ED57">
            <v>1</v>
          </cell>
          <cell r="EE57">
            <v>0</v>
          </cell>
          <cell r="EF57">
            <v>2</v>
          </cell>
        </row>
        <row r="58">
          <cell r="B58" t="str">
            <v>ГБУЗ РБ ГБ г.Кумертау</v>
          </cell>
          <cell r="C58">
            <v>0</v>
          </cell>
          <cell r="D58">
            <v>0</v>
          </cell>
          <cell r="E58">
            <v>7864</v>
          </cell>
          <cell r="F58">
            <v>1340</v>
          </cell>
          <cell r="G58">
            <v>0</v>
          </cell>
          <cell r="H58">
            <v>0</v>
          </cell>
          <cell r="I58">
            <v>0</v>
          </cell>
          <cell r="J58">
            <v>2150</v>
          </cell>
          <cell r="K58">
            <v>1200</v>
          </cell>
          <cell r="L58">
            <v>1210</v>
          </cell>
          <cell r="M58">
            <v>0</v>
          </cell>
          <cell r="N58">
            <v>2260</v>
          </cell>
          <cell r="O58">
            <v>1300</v>
          </cell>
          <cell r="P58">
            <v>0</v>
          </cell>
          <cell r="Q58">
            <v>6100</v>
          </cell>
          <cell r="R58">
            <v>3200</v>
          </cell>
          <cell r="S58">
            <v>0</v>
          </cell>
          <cell r="T58">
            <v>4250</v>
          </cell>
          <cell r="U58">
            <v>26600</v>
          </cell>
          <cell r="V58">
            <v>0</v>
          </cell>
          <cell r="W58">
            <v>0</v>
          </cell>
          <cell r="X58">
            <v>0</v>
          </cell>
          <cell r="Y58">
            <v>18700</v>
          </cell>
          <cell r="Z58">
            <v>38100</v>
          </cell>
          <cell r="AA58">
            <v>8300</v>
          </cell>
          <cell r="AB58">
            <v>2680</v>
          </cell>
          <cell r="AC58">
            <v>0</v>
          </cell>
          <cell r="AD58">
            <v>3940</v>
          </cell>
          <cell r="AE58">
            <v>0</v>
          </cell>
          <cell r="AF58">
            <v>3750</v>
          </cell>
          <cell r="AG58">
            <v>0</v>
          </cell>
          <cell r="AH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7</v>
          </cell>
          <cell r="AV58">
            <v>1</v>
          </cell>
          <cell r="AW58">
            <v>0</v>
          </cell>
          <cell r="AX58">
            <v>0</v>
          </cell>
          <cell r="AY58">
            <v>0</v>
          </cell>
          <cell r="AZ58">
            <v>2</v>
          </cell>
          <cell r="BA58">
            <v>1</v>
          </cell>
          <cell r="BB58">
            <v>3</v>
          </cell>
          <cell r="BC58">
            <v>0</v>
          </cell>
          <cell r="BD58">
            <v>4</v>
          </cell>
          <cell r="BE58">
            <v>0.25</v>
          </cell>
          <cell r="BF58">
            <v>0</v>
          </cell>
          <cell r="BG58">
            <v>1.5</v>
          </cell>
          <cell r="BH58">
            <v>3</v>
          </cell>
          <cell r="BI58">
            <v>0</v>
          </cell>
          <cell r="BJ58">
            <v>6</v>
          </cell>
          <cell r="BK58">
            <v>18</v>
          </cell>
          <cell r="BL58">
            <v>0</v>
          </cell>
          <cell r="BM58">
            <v>0</v>
          </cell>
          <cell r="BN58">
            <v>0</v>
          </cell>
          <cell r="BO58">
            <v>12.5</v>
          </cell>
          <cell r="BP58">
            <v>28</v>
          </cell>
          <cell r="BQ58">
            <v>3</v>
          </cell>
          <cell r="BR58">
            <v>1</v>
          </cell>
          <cell r="BS58">
            <v>0</v>
          </cell>
          <cell r="BT58">
            <v>3</v>
          </cell>
          <cell r="BU58">
            <v>0</v>
          </cell>
          <cell r="BV58">
            <v>2</v>
          </cell>
          <cell r="BW58">
            <v>0</v>
          </cell>
          <cell r="BX58">
            <v>0</v>
          </cell>
          <cell r="BY58">
            <v>7</v>
          </cell>
          <cell r="BZ58">
            <v>1</v>
          </cell>
          <cell r="CA58">
            <v>0</v>
          </cell>
          <cell r="CB58">
            <v>0</v>
          </cell>
          <cell r="CC58">
            <v>0</v>
          </cell>
          <cell r="CD58">
            <v>2</v>
          </cell>
          <cell r="CE58">
            <v>1</v>
          </cell>
          <cell r="CF58">
            <v>3</v>
          </cell>
          <cell r="CG58">
            <v>0</v>
          </cell>
          <cell r="CH58">
            <v>4</v>
          </cell>
          <cell r="CI58">
            <v>0.25</v>
          </cell>
          <cell r="CJ58">
            <v>0</v>
          </cell>
          <cell r="CK58">
            <v>1.5</v>
          </cell>
          <cell r="CL58">
            <v>3</v>
          </cell>
          <cell r="CM58">
            <v>0</v>
          </cell>
          <cell r="CN58">
            <v>6</v>
          </cell>
          <cell r="CO58">
            <v>18</v>
          </cell>
          <cell r="CP58">
            <v>0</v>
          </cell>
          <cell r="CQ58">
            <v>0</v>
          </cell>
          <cell r="CR58">
            <v>0</v>
          </cell>
          <cell r="CS58">
            <v>12.5</v>
          </cell>
          <cell r="CT58">
            <v>28</v>
          </cell>
          <cell r="CU58">
            <v>3</v>
          </cell>
          <cell r="CV58">
            <v>1</v>
          </cell>
          <cell r="CW58">
            <v>0</v>
          </cell>
          <cell r="CX58">
            <v>3</v>
          </cell>
          <cell r="CY58">
            <v>0</v>
          </cell>
          <cell r="CZ58">
            <v>2</v>
          </cell>
          <cell r="DA58">
            <v>0</v>
          </cell>
          <cell r="DB58">
            <v>0</v>
          </cell>
          <cell r="DC58">
            <v>7</v>
          </cell>
          <cell r="DD58">
            <v>1</v>
          </cell>
          <cell r="DE58">
            <v>0</v>
          </cell>
          <cell r="DF58">
            <v>0</v>
          </cell>
          <cell r="DG58">
            <v>0</v>
          </cell>
          <cell r="DH58">
            <v>1</v>
          </cell>
          <cell r="DI58">
            <v>1</v>
          </cell>
          <cell r="DJ58">
            <v>3</v>
          </cell>
          <cell r="DK58">
            <v>0</v>
          </cell>
          <cell r="DL58">
            <v>4</v>
          </cell>
          <cell r="DM58">
            <v>1</v>
          </cell>
          <cell r="DN58">
            <v>0</v>
          </cell>
          <cell r="DO58">
            <v>1</v>
          </cell>
          <cell r="DP58">
            <v>2</v>
          </cell>
          <cell r="DQ58">
            <v>0</v>
          </cell>
          <cell r="DR58">
            <v>6</v>
          </cell>
          <cell r="DS58">
            <v>14</v>
          </cell>
          <cell r="DT58">
            <v>0</v>
          </cell>
          <cell r="DU58">
            <v>0</v>
          </cell>
          <cell r="DV58">
            <v>0</v>
          </cell>
          <cell r="DW58">
            <v>12</v>
          </cell>
          <cell r="DX58">
            <v>20</v>
          </cell>
          <cell r="DY58">
            <v>3</v>
          </cell>
          <cell r="DZ58">
            <v>1</v>
          </cell>
          <cell r="EA58">
            <v>0</v>
          </cell>
          <cell r="EB58">
            <v>3</v>
          </cell>
          <cell r="EC58">
            <v>0</v>
          </cell>
          <cell r="ED58">
            <v>2</v>
          </cell>
          <cell r="EE58">
            <v>0</v>
          </cell>
          <cell r="EF58">
            <v>0</v>
          </cell>
        </row>
        <row r="59">
          <cell r="B59" t="str">
            <v>ГБУЗ РБ ГБ г.Нефтекамск</v>
          </cell>
          <cell r="C59">
            <v>0</v>
          </cell>
          <cell r="D59">
            <v>0</v>
          </cell>
          <cell r="E59">
            <v>22000</v>
          </cell>
          <cell r="F59">
            <v>0</v>
          </cell>
          <cell r="G59">
            <v>0</v>
          </cell>
          <cell r="H59">
            <v>568</v>
          </cell>
          <cell r="I59">
            <v>0</v>
          </cell>
          <cell r="J59">
            <v>5513</v>
          </cell>
          <cell r="K59">
            <v>1990</v>
          </cell>
          <cell r="L59">
            <v>3698</v>
          </cell>
          <cell r="M59">
            <v>0</v>
          </cell>
          <cell r="N59">
            <v>8049</v>
          </cell>
          <cell r="O59">
            <v>0</v>
          </cell>
          <cell r="P59">
            <v>0</v>
          </cell>
          <cell r="Q59">
            <v>6420</v>
          </cell>
          <cell r="R59">
            <v>8640</v>
          </cell>
          <cell r="S59">
            <v>0</v>
          </cell>
          <cell r="T59">
            <v>6893</v>
          </cell>
          <cell r="U59">
            <v>49175</v>
          </cell>
          <cell r="V59">
            <v>0</v>
          </cell>
          <cell r="W59">
            <v>0</v>
          </cell>
          <cell r="X59">
            <v>0</v>
          </cell>
          <cell r="Y59">
            <v>26735</v>
          </cell>
          <cell r="Z59">
            <v>87346</v>
          </cell>
          <cell r="AA59">
            <v>6078</v>
          </cell>
          <cell r="AB59">
            <v>2348</v>
          </cell>
          <cell r="AC59">
            <v>0</v>
          </cell>
          <cell r="AD59">
            <v>7254</v>
          </cell>
          <cell r="AE59">
            <v>0</v>
          </cell>
          <cell r="AF59">
            <v>5166</v>
          </cell>
          <cell r="AG59">
            <v>0</v>
          </cell>
          <cell r="AH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20</v>
          </cell>
          <cell r="AV59">
            <v>0</v>
          </cell>
          <cell r="AW59">
            <v>0</v>
          </cell>
          <cell r="AX59">
            <v>2</v>
          </cell>
          <cell r="AY59">
            <v>0</v>
          </cell>
          <cell r="AZ59">
            <v>7</v>
          </cell>
          <cell r="BA59">
            <v>3</v>
          </cell>
          <cell r="BB59">
            <v>4</v>
          </cell>
          <cell r="BC59">
            <v>0</v>
          </cell>
          <cell r="BD59">
            <v>9</v>
          </cell>
          <cell r="BE59">
            <v>0</v>
          </cell>
          <cell r="BF59">
            <v>0</v>
          </cell>
          <cell r="BG59">
            <v>4</v>
          </cell>
          <cell r="BH59">
            <v>6</v>
          </cell>
          <cell r="BI59">
            <v>0</v>
          </cell>
          <cell r="BJ59">
            <v>9</v>
          </cell>
          <cell r="BK59">
            <v>59</v>
          </cell>
          <cell r="BL59">
            <v>0</v>
          </cell>
          <cell r="BM59">
            <v>0</v>
          </cell>
          <cell r="BN59">
            <v>0</v>
          </cell>
          <cell r="BO59">
            <v>30</v>
          </cell>
          <cell r="BP59">
            <v>66</v>
          </cell>
          <cell r="BQ59">
            <v>4</v>
          </cell>
          <cell r="BR59">
            <v>2</v>
          </cell>
          <cell r="BS59">
            <v>4</v>
          </cell>
          <cell r="BT59">
            <v>8</v>
          </cell>
          <cell r="BU59">
            <v>0</v>
          </cell>
          <cell r="BV59">
            <v>2</v>
          </cell>
          <cell r="BW59">
            <v>0</v>
          </cell>
          <cell r="BX59">
            <v>0</v>
          </cell>
          <cell r="BY59">
            <v>20</v>
          </cell>
          <cell r="BZ59">
            <v>0</v>
          </cell>
          <cell r="CA59">
            <v>0</v>
          </cell>
          <cell r="CB59">
            <v>2</v>
          </cell>
          <cell r="CC59">
            <v>0</v>
          </cell>
          <cell r="CD59">
            <v>7</v>
          </cell>
          <cell r="CE59">
            <v>3</v>
          </cell>
          <cell r="CF59">
            <v>4</v>
          </cell>
          <cell r="CG59">
            <v>0</v>
          </cell>
          <cell r="CH59">
            <v>9</v>
          </cell>
          <cell r="CI59">
            <v>0</v>
          </cell>
          <cell r="CJ59">
            <v>0</v>
          </cell>
          <cell r="CK59">
            <v>4</v>
          </cell>
          <cell r="CL59">
            <v>6</v>
          </cell>
          <cell r="CM59">
            <v>0</v>
          </cell>
          <cell r="CN59">
            <v>9</v>
          </cell>
          <cell r="CO59">
            <v>59</v>
          </cell>
          <cell r="CP59">
            <v>0</v>
          </cell>
          <cell r="CQ59">
            <v>0</v>
          </cell>
          <cell r="CR59">
            <v>0</v>
          </cell>
          <cell r="CS59">
            <v>30</v>
          </cell>
          <cell r="CT59">
            <v>66</v>
          </cell>
          <cell r="CU59">
            <v>4</v>
          </cell>
          <cell r="CV59">
            <v>2</v>
          </cell>
          <cell r="CW59">
            <v>4</v>
          </cell>
          <cell r="CX59">
            <v>8</v>
          </cell>
          <cell r="CY59">
            <v>0</v>
          </cell>
          <cell r="CZ59">
            <v>2</v>
          </cell>
          <cell r="DA59">
            <v>0</v>
          </cell>
          <cell r="DB59">
            <v>0</v>
          </cell>
          <cell r="DC59">
            <v>16</v>
          </cell>
          <cell r="DD59">
            <v>0</v>
          </cell>
          <cell r="DE59">
            <v>0</v>
          </cell>
          <cell r="DF59">
            <v>1</v>
          </cell>
          <cell r="DG59">
            <v>0</v>
          </cell>
          <cell r="DH59">
            <v>5</v>
          </cell>
          <cell r="DI59">
            <v>2</v>
          </cell>
          <cell r="DJ59">
            <v>4</v>
          </cell>
          <cell r="DK59">
            <v>0</v>
          </cell>
          <cell r="DL59">
            <v>5</v>
          </cell>
          <cell r="DM59">
            <v>0</v>
          </cell>
          <cell r="DN59">
            <v>0</v>
          </cell>
          <cell r="DO59">
            <v>3</v>
          </cell>
          <cell r="DP59">
            <v>4</v>
          </cell>
          <cell r="DQ59">
            <v>0</v>
          </cell>
          <cell r="DR59">
            <v>5</v>
          </cell>
          <cell r="DS59">
            <v>35</v>
          </cell>
          <cell r="DT59">
            <v>0</v>
          </cell>
          <cell r="DU59">
            <v>0</v>
          </cell>
          <cell r="DV59">
            <v>0</v>
          </cell>
          <cell r="DW59">
            <v>32</v>
          </cell>
          <cell r="DX59">
            <v>42</v>
          </cell>
          <cell r="DY59">
            <v>2</v>
          </cell>
          <cell r="DZ59">
            <v>2</v>
          </cell>
          <cell r="EA59">
            <v>3</v>
          </cell>
          <cell r="EB59">
            <v>4</v>
          </cell>
          <cell r="EC59">
            <v>0</v>
          </cell>
          <cell r="ED59">
            <v>2</v>
          </cell>
          <cell r="EE59">
            <v>0</v>
          </cell>
          <cell r="EF59">
            <v>0</v>
          </cell>
        </row>
        <row r="60">
          <cell r="B60" t="str">
            <v>ГБУЗ РБ ГБ г.Салават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985</v>
          </cell>
          <cell r="I60">
            <v>0</v>
          </cell>
          <cell r="J60">
            <v>0</v>
          </cell>
          <cell r="K60">
            <v>1300</v>
          </cell>
          <cell r="L60">
            <v>278</v>
          </cell>
          <cell r="M60">
            <v>0</v>
          </cell>
          <cell r="N60">
            <v>1220</v>
          </cell>
          <cell r="O60">
            <v>0</v>
          </cell>
          <cell r="P60">
            <v>0</v>
          </cell>
          <cell r="Q60">
            <v>3574</v>
          </cell>
          <cell r="R60">
            <v>4274</v>
          </cell>
          <cell r="S60">
            <v>0</v>
          </cell>
          <cell r="T60">
            <v>5380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38925</v>
          </cell>
          <cell r="AA60">
            <v>6390</v>
          </cell>
          <cell r="AB60">
            <v>2968</v>
          </cell>
          <cell r="AC60">
            <v>493</v>
          </cell>
          <cell r="AD60">
            <v>2295</v>
          </cell>
          <cell r="AE60">
            <v>0</v>
          </cell>
          <cell r="AF60">
            <v>403</v>
          </cell>
          <cell r="AG60">
            <v>0</v>
          </cell>
          <cell r="AH60">
            <v>0</v>
          </cell>
          <cell r="AJ60">
            <v>0</v>
          </cell>
          <cell r="AK60">
            <v>11590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11590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1</v>
          </cell>
          <cell r="AY60">
            <v>0</v>
          </cell>
          <cell r="AZ60">
            <v>0</v>
          </cell>
          <cell r="BA60">
            <v>1.5</v>
          </cell>
          <cell r="BB60">
            <v>2</v>
          </cell>
          <cell r="BC60">
            <v>0</v>
          </cell>
          <cell r="BD60">
            <v>5</v>
          </cell>
          <cell r="BE60">
            <v>0</v>
          </cell>
          <cell r="BF60">
            <v>0</v>
          </cell>
          <cell r="BG60">
            <v>2</v>
          </cell>
          <cell r="BH60">
            <v>5</v>
          </cell>
          <cell r="BI60">
            <v>0</v>
          </cell>
          <cell r="BJ60">
            <v>5.75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64</v>
          </cell>
          <cell r="BQ60">
            <v>10.75</v>
          </cell>
          <cell r="BR60">
            <v>3</v>
          </cell>
          <cell r="BS60">
            <v>1.5</v>
          </cell>
          <cell r="BT60">
            <v>5.25</v>
          </cell>
          <cell r="BU60">
            <v>0</v>
          </cell>
          <cell r="BV60">
            <v>1.5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1</v>
          </cell>
          <cell r="CC60">
            <v>0</v>
          </cell>
          <cell r="CD60">
            <v>0</v>
          </cell>
          <cell r="CE60">
            <v>1.5</v>
          </cell>
          <cell r="CF60">
            <v>2</v>
          </cell>
          <cell r="CG60">
            <v>0</v>
          </cell>
          <cell r="CH60">
            <v>5</v>
          </cell>
          <cell r="CI60">
            <v>0</v>
          </cell>
          <cell r="CJ60">
            <v>0</v>
          </cell>
          <cell r="CK60">
            <v>2</v>
          </cell>
          <cell r="CL60">
            <v>5</v>
          </cell>
          <cell r="CM60">
            <v>0</v>
          </cell>
          <cell r="CN60">
            <v>5.75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64</v>
          </cell>
          <cell r="CU60">
            <v>10.75</v>
          </cell>
          <cell r="CV60">
            <v>3</v>
          </cell>
          <cell r="CW60">
            <v>1.5</v>
          </cell>
          <cell r="CX60">
            <v>5.25</v>
          </cell>
          <cell r="CY60">
            <v>0</v>
          </cell>
          <cell r="CZ60">
            <v>1.5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1</v>
          </cell>
          <cell r="DG60">
            <v>0</v>
          </cell>
          <cell r="DH60">
            <v>0</v>
          </cell>
          <cell r="DI60">
            <v>1</v>
          </cell>
          <cell r="DJ60">
            <v>2</v>
          </cell>
          <cell r="DK60">
            <v>0</v>
          </cell>
          <cell r="DL60">
            <v>5</v>
          </cell>
          <cell r="DM60">
            <v>0</v>
          </cell>
          <cell r="DN60">
            <v>0</v>
          </cell>
          <cell r="DO60">
            <v>2</v>
          </cell>
          <cell r="DP60">
            <v>5</v>
          </cell>
          <cell r="DQ60">
            <v>0</v>
          </cell>
          <cell r="DR60">
            <v>5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48</v>
          </cell>
          <cell r="DY60">
            <v>10</v>
          </cell>
          <cell r="DZ60">
            <v>3</v>
          </cell>
          <cell r="EA60">
            <v>1</v>
          </cell>
          <cell r="EB60">
            <v>5</v>
          </cell>
          <cell r="EC60">
            <v>0</v>
          </cell>
          <cell r="ED60">
            <v>1</v>
          </cell>
          <cell r="EE60">
            <v>0</v>
          </cell>
          <cell r="EF60">
            <v>0</v>
          </cell>
        </row>
        <row r="61">
          <cell r="B61" t="str">
            <v>ГБУЗ РБ ГБ № 12 г. Уфа</v>
          </cell>
          <cell r="C61">
            <v>0</v>
          </cell>
          <cell r="D61">
            <v>0</v>
          </cell>
          <cell r="E61">
            <v>1932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582</v>
          </cell>
          <cell r="L61">
            <v>0</v>
          </cell>
          <cell r="M61">
            <v>0</v>
          </cell>
          <cell r="N61">
            <v>3492</v>
          </cell>
          <cell r="O61">
            <v>0</v>
          </cell>
          <cell r="P61">
            <v>0</v>
          </cell>
          <cell r="Q61">
            <v>984</v>
          </cell>
          <cell r="R61">
            <v>1778</v>
          </cell>
          <cell r="S61">
            <v>0</v>
          </cell>
          <cell r="T61">
            <v>2040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8300</v>
          </cell>
          <cell r="Z61">
            <v>11246</v>
          </cell>
          <cell r="AA61">
            <v>0</v>
          </cell>
          <cell r="AB61">
            <v>0</v>
          </cell>
          <cell r="AC61">
            <v>0</v>
          </cell>
          <cell r="AD61">
            <v>4260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3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0.5</v>
          </cell>
          <cell r="BB61">
            <v>0.5</v>
          </cell>
          <cell r="BC61">
            <v>0</v>
          </cell>
          <cell r="BD61">
            <v>2</v>
          </cell>
          <cell r="BE61">
            <v>0</v>
          </cell>
          <cell r="BF61">
            <v>0</v>
          </cell>
          <cell r="BG61">
            <v>1</v>
          </cell>
          <cell r="BH61">
            <v>1</v>
          </cell>
          <cell r="BI61">
            <v>0</v>
          </cell>
          <cell r="BJ61">
            <v>1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6</v>
          </cell>
          <cell r="BP61">
            <v>10</v>
          </cell>
          <cell r="BQ61">
            <v>0</v>
          </cell>
          <cell r="BR61">
            <v>0</v>
          </cell>
          <cell r="BS61">
            <v>0</v>
          </cell>
          <cell r="BT61">
            <v>3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3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0.5</v>
          </cell>
          <cell r="CF61">
            <v>0</v>
          </cell>
          <cell r="CG61">
            <v>0</v>
          </cell>
          <cell r="CH61">
            <v>2</v>
          </cell>
          <cell r="CI61">
            <v>0</v>
          </cell>
          <cell r="CJ61">
            <v>0</v>
          </cell>
          <cell r="CK61">
            <v>1</v>
          </cell>
          <cell r="CL61">
            <v>1</v>
          </cell>
          <cell r="CM61">
            <v>0</v>
          </cell>
          <cell r="CN61">
            <v>1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6</v>
          </cell>
          <cell r="CT61">
            <v>10</v>
          </cell>
          <cell r="CU61">
            <v>0</v>
          </cell>
          <cell r="CV61">
            <v>0</v>
          </cell>
          <cell r="CW61">
            <v>0</v>
          </cell>
          <cell r="CX61">
            <v>3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3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1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5</v>
          </cell>
          <cell r="DX61">
            <v>8</v>
          </cell>
          <cell r="DY61">
            <v>0</v>
          </cell>
          <cell r="DZ61">
            <v>0</v>
          </cell>
          <cell r="EA61">
            <v>0</v>
          </cell>
          <cell r="EB61">
            <v>3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</row>
        <row r="62">
          <cell r="B62" t="str">
            <v>ГБУЗ РБ ГБ № 9 г.Уфа</v>
          </cell>
          <cell r="C62">
            <v>0</v>
          </cell>
          <cell r="D62">
            <v>0</v>
          </cell>
          <cell r="E62">
            <v>7900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1680</v>
          </cell>
          <cell r="K62">
            <v>70</v>
          </cell>
          <cell r="L62">
            <v>460</v>
          </cell>
          <cell r="M62">
            <v>0</v>
          </cell>
          <cell r="N62">
            <v>2900</v>
          </cell>
          <cell r="O62">
            <v>0</v>
          </cell>
          <cell r="P62">
            <v>0</v>
          </cell>
          <cell r="Q62">
            <v>1250</v>
          </cell>
          <cell r="R62">
            <v>2650</v>
          </cell>
          <cell r="S62">
            <v>0</v>
          </cell>
          <cell r="T62">
            <v>2550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1000</v>
          </cell>
          <cell r="Z62">
            <v>10900</v>
          </cell>
          <cell r="AA62">
            <v>1100</v>
          </cell>
          <cell r="AB62">
            <v>850</v>
          </cell>
          <cell r="AC62">
            <v>2250</v>
          </cell>
          <cell r="AD62">
            <v>3550</v>
          </cell>
          <cell r="AE62">
            <v>0</v>
          </cell>
          <cell r="AF62">
            <v>2550</v>
          </cell>
          <cell r="AG62">
            <v>0</v>
          </cell>
          <cell r="AH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6</v>
          </cell>
          <cell r="AV62">
            <v>0</v>
          </cell>
          <cell r="AW62">
            <v>0</v>
          </cell>
          <cell r="AX62">
            <v>0.5</v>
          </cell>
          <cell r="AY62">
            <v>0</v>
          </cell>
          <cell r="AZ62">
            <v>1</v>
          </cell>
          <cell r="BA62">
            <v>0.5</v>
          </cell>
          <cell r="BB62">
            <v>1</v>
          </cell>
          <cell r="BC62">
            <v>0</v>
          </cell>
          <cell r="BD62">
            <v>2.5</v>
          </cell>
          <cell r="BE62">
            <v>0</v>
          </cell>
          <cell r="BF62">
            <v>0</v>
          </cell>
          <cell r="BG62">
            <v>1</v>
          </cell>
          <cell r="BH62">
            <v>2</v>
          </cell>
          <cell r="BI62">
            <v>0</v>
          </cell>
          <cell r="BJ62">
            <v>3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4.75</v>
          </cell>
          <cell r="BP62">
            <v>12</v>
          </cell>
          <cell r="BQ62">
            <v>0.25</v>
          </cell>
          <cell r="BR62">
            <v>1</v>
          </cell>
          <cell r="BS62">
            <v>1</v>
          </cell>
          <cell r="BT62">
            <v>3</v>
          </cell>
          <cell r="BU62">
            <v>0</v>
          </cell>
          <cell r="BV62">
            <v>1</v>
          </cell>
          <cell r="BW62">
            <v>0</v>
          </cell>
          <cell r="BX62">
            <v>0</v>
          </cell>
          <cell r="BY62">
            <v>6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1</v>
          </cell>
          <cell r="CE62">
            <v>0.5</v>
          </cell>
          <cell r="CF62">
            <v>0.5</v>
          </cell>
          <cell r="CG62">
            <v>0</v>
          </cell>
          <cell r="CH62">
            <v>2.5</v>
          </cell>
          <cell r="CI62">
            <v>0</v>
          </cell>
          <cell r="CJ62">
            <v>0</v>
          </cell>
          <cell r="CK62">
            <v>1</v>
          </cell>
          <cell r="CL62">
            <v>2</v>
          </cell>
          <cell r="CM62">
            <v>0</v>
          </cell>
          <cell r="CN62">
            <v>3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4.75</v>
          </cell>
          <cell r="CT62">
            <v>12</v>
          </cell>
          <cell r="CU62">
            <v>0.25</v>
          </cell>
          <cell r="CV62">
            <v>1</v>
          </cell>
          <cell r="CW62">
            <v>1</v>
          </cell>
          <cell r="CX62">
            <v>3</v>
          </cell>
          <cell r="CY62">
            <v>0</v>
          </cell>
          <cell r="CZ62">
            <v>1</v>
          </cell>
          <cell r="DA62">
            <v>0</v>
          </cell>
          <cell r="DB62">
            <v>0</v>
          </cell>
          <cell r="DC62">
            <v>8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1</v>
          </cell>
          <cell r="DI62">
            <v>1</v>
          </cell>
          <cell r="DJ62">
            <v>1</v>
          </cell>
          <cell r="DK62">
            <v>0</v>
          </cell>
          <cell r="DL62">
            <v>2</v>
          </cell>
          <cell r="DM62">
            <v>0</v>
          </cell>
          <cell r="DN62">
            <v>0</v>
          </cell>
          <cell r="DO62">
            <v>1</v>
          </cell>
          <cell r="DP62">
            <v>2</v>
          </cell>
          <cell r="DQ62">
            <v>0</v>
          </cell>
          <cell r="DR62">
            <v>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3</v>
          </cell>
          <cell r="DX62">
            <v>9</v>
          </cell>
          <cell r="DY62">
            <v>1</v>
          </cell>
          <cell r="DZ62">
            <v>1</v>
          </cell>
          <cell r="EA62">
            <v>1</v>
          </cell>
          <cell r="EB62">
            <v>4</v>
          </cell>
          <cell r="EC62">
            <v>0</v>
          </cell>
          <cell r="ED62">
            <v>1</v>
          </cell>
          <cell r="EE62">
            <v>0</v>
          </cell>
          <cell r="EF62">
            <v>0</v>
          </cell>
        </row>
        <row r="63">
          <cell r="B63" t="str">
            <v>ГБУЗ РБ ГБ №1 г.Октябрьский</v>
          </cell>
          <cell r="C63">
            <v>0</v>
          </cell>
          <cell r="D63">
            <v>0</v>
          </cell>
          <cell r="E63">
            <v>19528</v>
          </cell>
          <cell r="F63">
            <v>2712</v>
          </cell>
          <cell r="G63">
            <v>0</v>
          </cell>
          <cell r="H63">
            <v>0</v>
          </cell>
          <cell r="I63">
            <v>1119</v>
          </cell>
          <cell r="J63">
            <v>7743</v>
          </cell>
          <cell r="K63">
            <v>1428</v>
          </cell>
          <cell r="L63">
            <v>6362</v>
          </cell>
          <cell r="M63">
            <v>423</v>
          </cell>
          <cell r="N63">
            <v>7667</v>
          </cell>
          <cell r="O63">
            <v>0</v>
          </cell>
          <cell r="P63">
            <v>160</v>
          </cell>
          <cell r="Q63">
            <v>8003</v>
          </cell>
          <cell r="R63">
            <v>9543</v>
          </cell>
          <cell r="S63">
            <v>0</v>
          </cell>
          <cell r="T63">
            <v>9376</v>
          </cell>
          <cell r="U63">
            <v>35907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71026</v>
          </cell>
          <cell r="AA63">
            <v>7078</v>
          </cell>
          <cell r="AB63">
            <v>1274</v>
          </cell>
          <cell r="AC63">
            <v>4407</v>
          </cell>
          <cell r="AD63">
            <v>6869</v>
          </cell>
          <cell r="AE63">
            <v>0</v>
          </cell>
          <cell r="AF63">
            <v>1971</v>
          </cell>
          <cell r="AG63">
            <v>0</v>
          </cell>
          <cell r="AH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15.5</v>
          </cell>
          <cell r="AV63">
            <v>1</v>
          </cell>
          <cell r="AW63">
            <v>0</v>
          </cell>
          <cell r="AX63">
            <v>0</v>
          </cell>
          <cell r="AY63">
            <v>0.5</v>
          </cell>
          <cell r="AZ63">
            <v>2.25</v>
          </cell>
          <cell r="BA63">
            <v>1.75</v>
          </cell>
          <cell r="BB63">
            <v>5.75</v>
          </cell>
          <cell r="BC63">
            <v>0.25</v>
          </cell>
          <cell r="BD63">
            <v>8</v>
          </cell>
          <cell r="BE63">
            <v>0</v>
          </cell>
          <cell r="BF63">
            <v>0.5</v>
          </cell>
          <cell r="BG63">
            <v>3</v>
          </cell>
          <cell r="BH63">
            <v>5.75</v>
          </cell>
          <cell r="BI63">
            <v>0</v>
          </cell>
          <cell r="BJ63">
            <v>6</v>
          </cell>
          <cell r="BK63">
            <v>25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42</v>
          </cell>
          <cell r="BQ63">
            <v>4.25</v>
          </cell>
          <cell r="BR63">
            <v>1.25</v>
          </cell>
          <cell r="BS63">
            <v>2.25</v>
          </cell>
          <cell r="BT63">
            <v>8.75</v>
          </cell>
          <cell r="BU63">
            <v>0</v>
          </cell>
          <cell r="BV63">
            <v>4</v>
          </cell>
          <cell r="BW63">
            <v>0</v>
          </cell>
          <cell r="BX63">
            <v>0</v>
          </cell>
          <cell r="BY63">
            <v>15.5</v>
          </cell>
          <cell r="BZ63">
            <v>1</v>
          </cell>
          <cell r="CA63">
            <v>0</v>
          </cell>
          <cell r="CB63">
            <v>0</v>
          </cell>
          <cell r="CC63">
            <v>0.5</v>
          </cell>
          <cell r="CD63">
            <v>2.25</v>
          </cell>
          <cell r="CE63">
            <v>1.75</v>
          </cell>
          <cell r="CF63">
            <v>5.75</v>
          </cell>
          <cell r="CG63">
            <v>0.25</v>
          </cell>
          <cell r="CH63">
            <v>8</v>
          </cell>
          <cell r="CI63">
            <v>0</v>
          </cell>
          <cell r="CJ63">
            <v>0.5</v>
          </cell>
          <cell r="CK63">
            <v>3</v>
          </cell>
          <cell r="CL63">
            <v>5.75</v>
          </cell>
          <cell r="CM63">
            <v>0</v>
          </cell>
          <cell r="CN63">
            <v>6</v>
          </cell>
          <cell r="CO63">
            <v>25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42</v>
          </cell>
          <cell r="CU63">
            <v>4.25</v>
          </cell>
          <cell r="CV63">
            <v>1.25</v>
          </cell>
          <cell r="CW63">
            <v>2.25</v>
          </cell>
          <cell r="CX63">
            <v>8.75</v>
          </cell>
          <cell r="CY63">
            <v>0</v>
          </cell>
          <cell r="CZ63">
            <v>4</v>
          </cell>
          <cell r="DA63">
            <v>0</v>
          </cell>
          <cell r="DB63">
            <v>0</v>
          </cell>
          <cell r="DC63">
            <v>10</v>
          </cell>
          <cell r="DD63">
            <v>1</v>
          </cell>
          <cell r="DE63">
            <v>0</v>
          </cell>
          <cell r="DF63">
            <v>0</v>
          </cell>
          <cell r="DG63">
            <v>1</v>
          </cell>
          <cell r="DH63">
            <v>2</v>
          </cell>
          <cell r="DI63">
            <v>1</v>
          </cell>
          <cell r="DJ63">
            <v>4</v>
          </cell>
          <cell r="DK63">
            <v>1</v>
          </cell>
          <cell r="DL63">
            <v>6</v>
          </cell>
          <cell r="DM63">
            <v>0</v>
          </cell>
          <cell r="DN63">
            <v>1</v>
          </cell>
          <cell r="DO63">
            <v>2</v>
          </cell>
          <cell r="DP63">
            <v>4</v>
          </cell>
          <cell r="DQ63">
            <v>0</v>
          </cell>
          <cell r="DR63">
            <v>4</v>
          </cell>
          <cell r="DS63">
            <v>20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33</v>
          </cell>
          <cell r="DY63">
            <v>3</v>
          </cell>
          <cell r="DZ63">
            <v>1</v>
          </cell>
          <cell r="EA63">
            <v>1</v>
          </cell>
          <cell r="EB63">
            <v>4</v>
          </cell>
          <cell r="EC63">
            <v>0</v>
          </cell>
          <cell r="ED63">
            <v>1</v>
          </cell>
          <cell r="EE63">
            <v>0</v>
          </cell>
          <cell r="EF63">
            <v>0</v>
          </cell>
        </row>
        <row r="64">
          <cell r="B64" t="str">
            <v>ГБУЗ РБ ГБ №2 г.Стерлитамак</v>
          </cell>
          <cell r="C64">
            <v>0</v>
          </cell>
          <cell r="D64">
            <v>0</v>
          </cell>
          <cell r="E64">
            <v>22141</v>
          </cell>
          <cell r="F64">
            <v>1440</v>
          </cell>
          <cell r="G64">
            <v>0</v>
          </cell>
          <cell r="H64">
            <v>720</v>
          </cell>
          <cell r="I64">
            <v>0</v>
          </cell>
          <cell r="J64">
            <v>0</v>
          </cell>
          <cell r="K64">
            <v>2125</v>
          </cell>
          <cell r="L64">
            <v>1440</v>
          </cell>
          <cell r="M64">
            <v>1200</v>
          </cell>
          <cell r="N64">
            <v>2880</v>
          </cell>
          <cell r="O64">
            <v>0</v>
          </cell>
          <cell r="P64">
            <v>0</v>
          </cell>
          <cell r="Q64">
            <v>1920</v>
          </cell>
          <cell r="R64">
            <v>1440</v>
          </cell>
          <cell r="S64">
            <v>0</v>
          </cell>
          <cell r="T64">
            <v>4320</v>
          </cell>
          <cell r="U64">
            <v>0</v>
          </cell>
          <cell r="V64">
            <v>0</v>
          </cell>
          <cell r="W64">
            <v>720</v>
          </cell>
          <cell r="X64">
            <v>0</v>
          </cell>
          <cell r="Y64">
            <v>1440</v>
          </cell>
          <cell r="Z64">
            <v>34800</v>
          </cell>
          <cell r="AA64">
            <v>0</v>
          </cell>
          <cell r="AB64">
            <v>1200</v>
          </cell>
          <cell r="AC64">
            <v>0</v>
          </cell>
          <cell r="AD64">
            <v>4320</v>
          </cell>
          <cell r="AE64">
            <v>0</v>
          </cell>
          <cell r="AF64">
            <v>1440</v>
          </cell>
          <cell r="AG64">
            <v>0</v>
          </cell>
          <cell r="AH64">
            <v>0</v>
          </cell>
          <cell r="AJ64">
            <v>0</v>
          </cell>
          <cell r="AK64">
            <v>2400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2400</v>
          </cell>
          <cell r="AS64">
            <v>0</v>
          </cell>
          <cell r="AT64">
            <v>0</v>
          </cell>
          <cell r="AU64">
            <v>21</v>
          </cell>
          <cell r="AV64">
            <v>1</v>
          </cell>
          <cell r="AW64">
            <v>0</v>
          </cell>
          <cell r="AX64">
            <v>1</v>
          </cell>
          <cell r="AY64">
            <v>0</v>
          </cell>
          <cell r="AZ64">
            <v>0</v>
          </cell>
          <cell r="BA64">
            <v>1</v>
          </cell>
          <cell r="BB64">
            <v>1.25</v>
          </cell>
          <cell r="BC64">
            <v>1</v>
          </cell>
          <cell r="BD64">
            <v>3</v>
          </cell>
          <cell r="BE64">
            <v>0</v>
          </cell>
          <cell r="BF64">
            <v>0</v>
          </cell>
          <cell r="BG64">
            <v>1</v>
          </cell>
          <cell r="BH64">
            <v>2</v>
          </cell>
          <cell r="BI64">
            <v>0</v>
          </cell>
          <cell r="BJ64">
            <v>4.5</v>
          </cell>
          <cell r="BK64">
            <v>0</v>
          </cell>
          <cell r="BL64">
            <v>0</v>
          </cell>
          <cell r="BM64">
            <v>0.25</v>
          </cell>
          <cell r="BN64">
            <v>0</v>
          </cell>
          <cell r="BO64">
            <v>1</v>
          </cell>
          <cell r="BP64">
            <v>30</v>
          </cell>
          <cell r="BQ64">
            <v>0</v>
          </cell>
          <cell r="BR64">
            <v>1</v>
          </cell>
          <cell r="BS64">
            <v>0</v>
          </cell>
          <cell r="BT64">
            <v>6</v>
          </cell>
          <cell r="BU64">
            <v>0</v>
          </cell>
          <cell r="BV64">
            <v>3</v>
          </cell>
          <cell r="BW64">
            <v>0</v>
          </cell>
          <cell r="BX64">
            <v>0</v>
          </cell>
          <cell r="BY64">
            <v>21</v>
          </cell>
          <cell r="BZ64">
            <v>1</v>
          </cell>
          <cell r="CA64">
            <v>0</v>
          </cell>
          <cell r="CB64">
            <v>1</v>
          </cell>
          <cell r="CC64">
            <v>0</v>
          </cell>
          <cell r="CD64">
            <v>0</v>
          </cell>
          <cell r="CE64">
            <v>1</v>
          </cell>
          <cell r="CF64">
            <v>1.25</v>
          </cell>
          <cell r="CG64">
            <v>1</v>
          </cell>
          <cell r="CH64">
            <v>3</v>
          </cell>
          <cell r="CI64">
            <v>0</v>
          </cell>
          <cell r="CJ64">
            <v>0</v>
          </cell>
          <cell r="CK64">
            <v>1</v>
          </cell>
          <cell r="CL64">
            <v>2</v>
          </cell>
          <cell r="CM64">
            <v>0</v>
          </cell>
          <cell r="CN64">
            <v>4.5</v>
          </cell>
          <cell r="CO64">
            <v>0</v>
          </cell>
          <cell r="CP64">
            <v>0</v>
          </cell>
          <cell r="CQ64">
            <v>0.25</v>
          </cell>
          <cell r="CR64">
            <v>0</v>
          </cell>
          <cell r="CS64">
            <v>1</v>
          </cell>
          <cell r="CT64">
            <v>30</v>
          </cell>
          <cell r="CU64">
            <v>0</v>
          </cell>
          <cell r="CV64">
            <v>1</v>
          </cell>
          <cell r="CW64">
            <v>0</v>
          </cell>
          <cell r="CX64">
            <v>6</v>
          </cell>
          <cell r="CY64">
            <v>0</v>
          </cell>
          <cell r="CZ64">
            <v>3</v>
          </cell>
          <cell r="DA64">
            <v>0</v>
          </cell>
          <cell r="DB64">
            <v>0</v>
          </cell>
          <cell r="DC64">
            <v>13</v>
          </cell>
          <cell r="DD64">
            <v>1</v>
          </cell>
          <cell r="DE64">
            <v>0</v>
          </cell>
          <cell r="DF64">
            <v>1</v>
          </cell>
          <cell r="DG64">
            <v>0</v>
          </cell>
          <cell r="DH64">
            <v>0</v>
          </cell>
          <cell r="DI64">
            <v>1</v>
          </cell>
          <cell r="DJ64">
            <v>1</v>
          </cell>
          <cell r="DK64">
            <v>1</v>
          </cell>
          <cell r="DL64">
            <v>2</v>
          </cell>
          <cell r="DM64">
            <v>0</v>
          </cell>
          <cell r="DN64">
            <v>0</v>
          </cell>
          <cell r="DO64">
            <v>2</v>
          </cell>
          <cell r="DP64">
            <v>1</v>
          </cell>
          <cell r="DQ64">
            <v>0</v>
          </cell>
          <cell r="DR64">
            <v>3</v>
          </cell>
          <cell r="DS64">
            <v>0</v>
          </cell>
          <cell r="DT64">
            <v>0</v>
          </cell>
          <cell r="DU64">
            <v>1</v>
          </cell>
          <cell r="DV64">
            <v>0</v>
          </cell>
          <cell r="DW64">
            <v>1</v>
          </cell>
          <cell r="DX64">
            <v>21</v>
          </cell>
          <cell r="DY64">
            <v>0</v>
          </cell>
          <cell r="DZ64">
            <v>1</v>
          </cell>
          <cell r="EA64">
            <v>0</v>
          </cell>
          <cell r="EB64">
            <v>4</v>
          </cell>
          <cell r="EC64">
            <v>0</v>
          </cell>
          <cell r="ED64">
            <v>1</v>
          </cell>
          <cell r="EE64">
            <v>0</v>
          </cell>
          <cell r="EF64">
            <v>0</v>
          </cell>
        </row>
        <row r="65">
          <cell r="B65" t="str">
            <v>ГБУЗ РБ ГБ №3 г.Стерлитамак</v>
          </cell>
          <cell r="C65">
            <v>0</v>
          </cell>
          <cell r="D65">
            <v>0</v>
          </cell>
          <cell r="E65">
            <v>11652</v>
          </cell>
          <cell r="F65">
            <v>641</v>
          </cell>
          <cell r="G65">
            <v>0</v>
          </cell>
          <cell r="H65">
            <v>2048</v>
          </cell>
          <cell r="I65">
            <v>354</v>
          </cell>
          <cell r="J65">
            <v>0</v>
          </cell>
          <cell r="K65">
            <v>1267</v>
          </cell>
          <cell r="L65">
            <v>2412</v>
          </cell>
          <cell r="M65">
            <v>516</v>
          </cell>
          <cell r="N65">
            <v>3983</v>
          </cell>
          <cell r="O65">
            <v>250</v>
          </cell>
          <cell r="P65">
            <v>283</v>
          </cell>
          <cell r="Q65">
            <v>2381</v>
          </cell>
          <cell r="R65">
            <v>5170</v>
          </cell>
          <cell r="S65">
            <v>0</v>
          </cell>
          <cell r="T65">
            <v>4926</v>
          </cell>
          <cell r="U65">
            <v>8581</v>
          </cell>
          <cell r="V65">
            <v>0</v>
          </cell>
          <cell r="W65">
            <v>0</v>
          </cell>
          <cell r="X65">
            <v>0</v>
          </cell>
          <cell r="Y65">
            <v>12717</v>
          </cell>
          <cell r="Z65">
            <v>37874</v>
          </cell>
          <cell r="AA65">
            <v>3529</v>
          </cell>
          <cell r="AB65">
            <v>3464</v>
          </cell>
          <cell r="AC65">
            <v>0</v>
          </cell>
          <cell r="AD65">
            <v>3154</v>
          </cell>
          <cell r="AE65">
            <v>0</v>
          </cell>
          <cell r="AF65">
            <v>2923</v>
          </cell>
          <cell r="AG65">
            <v>0</v>
          </cell>
          <cell r="AH65">
            <v>0</v>
          </cell>
          <cell r="AJ65">
            <v>0</v>
          </cell>
          <cell r="AK65">
            <v>13139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5617</v>
          </cell>
          <cell r="AQ65">
            <v>0</v>
          </cell>
          <cell r="AR65">
            <v>7522</v>
          </cell>
          <cell r="AS65">
            <v>0</v>
          </cell>
          <cell r="AT65">
            <v>0</v>
          </cell>
          <cell r="AU65">
            <v>9.5</v>
          </cell>
          <cell r="AV65">
            <v>0.25</v>
          </cell>
          <cell r="AW65">
            <v>0</v>
          </cell>
          <cell r="AX65">
            <v>1</v>
          </cell>
          <cell r="AY65">
            <v>0.25</v>
          </cell>
          <cell r="AZ65">
            <v>0</v>
          </cell>
          <cell r="BA65">
            <v>1.25</v>
          </cell>
          <cell r="BB65">
            <v>2</v>
          </cell>
          <cell r="BC65">
            <v>0.25</v>
          </cell>
          <cell r="BD65">
            <v>5.5</v>
          </cell>
          <cell r="BE65">
            <v>0.25</v>
          </cell>
          <cell r="BF65">
            <v>0.25</v>
          </cell>
          <cell r="BG65">
            <v>1.5</v>
          </cell>
          <cell r="BH65">
            <v>4.75</v>
          </cell>
          <cell r="BI65">
            <v>0</v>
          </cell>
          <cell r="BJ65">
            <v>4.75</v>
          </cell>
          <cell r="BK65">
            <v>5</v>
          </cell>
          <cell r="BL65">
            <v>0</v>
          </cell>
          <cell r="BM65">
            <v>0</v>
          </cell>
          <cell r="BN65">
            <v>0</v>
          </cell>
          <cell r="BO65">
            <v>8.75</v>
          </cell>
          <cell r="BP65">
            <v>37.25</v>
          </cell>
          <cell r="BQ65">
            <v>3.25</v>
          </cell>
          <cell r="BR65">
            <v>2.25</v>
          </cell>
          <cell r="BS65">
            <v>0</v>
          </cell>
          <cell r="BT65">
            <v>2.75</v>
          </cell>
          <cell r="BU65">
            <v>0</v>
          </cell>
          <cell r="BV65">
            <v>2.25</v>
          </cell>
          <cell r="BW65">
            <v>0</v>
          </cell>
          <cell r="BX65">
            <v>0</v>
          </cell>
          <cell r="BY65">
            <v>9.5</v>
          </cell>
          <cell r="BZ65">
            <v>0.25</v>
          </cell>
          <cell r="CA65">
            <v>0</v>
          </cell>
          <cell r="CB65">
            <v>1</v>
          </cell>
          <cell r="CC65">
            <v>0.25</v>
          </cell>
          <cell r="CD65">
            <v>0</v>
          </cell>
          <cell r="CE65">
            <v>1.25</v>
          </cell>
          <cell r="CF65">
            <v>2</v>
          </cell>
          <cell r="CG65">
            <v>0.25</v>
          </cell>
          <cell r="CH65">
            <v>5.5</v>
          </cell>
          <cell r="CI65">
            <v>0.25</v>
          </cell>
          <cell r="CJ65">
            <v>0.25</v>
          </cell>
          <cell r="CK65">
            <v>1.5</v>
          </cell>
          <cell r="CL65">
            <v>4.75</v>
          </cell>
          <cell r="CM65">
            <v>0</v>
          </cell>
          <cell r="CN65">
            <v>4.75</v>
          </cell>
          <cell r="CO65">
            <v>5</v>
          </cell>
          <cell r="CP65">
            <v>0</v>
          </cell>
          <cell r="CQ65">
            <v>0</v>
          </cell>
          <cell r="CR65">
            <v>0</v>
          </cell>
          <cell r="CS65">
            <v>8.75</v>
          </cell>
          <cell r="CT65">
            <v>37.25</v>
          </cell>
          <cell r="CU65">
            <v>3.25</v>
          </cell>
          <cell r="CV65">
            <v>2.25</v>
          </cell>
          <cell r="CW65">
            <v>0</v>
          </cell>
          <cell r="CX65">
            <v>2.75</v>
          </cell>
          <cell r="CY65">
            <v>0</v>
          </cell>
          <cell r="CZ65">
            <v>2.25</v>
          </cell>
          <cell r="DA65">
            <v>0</v>
          </cell>
          <cell r="DB65">
            <v>0</v>
          </cell>
          <cell r="DC65">
            <v>9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2</v>
          </cell>
          <cell r="DJ65">
            <v>1</v>
          </cell>
          <cell r="DK65">
            <v>0</v>
          </cell>
          <cell r="DL65">
            <v>4</v>
          </cell>
          <cell r="DM65">
            <v>0</v>
          </cell>
          <cell r="DN65">
            <v>0</v>
          </cell>
          <cell r="DO65">
            <v>1</v>
          </cell>
          <cell r="DP65">
            <v>3</v>
          </cell>
          <cell r="DQ65">
            <v>0</v>
          </cell>
          <cell r="DR65">
            <v>4</v>
          </cell>
          <cell r="DS65">
            <v>5</v>
          </cell>
          <cell r="DT65">
            <v>0</v>
          </cell>
          <cell r="DU65">
            <v>0</v>
          </cell>
          <cell r="DV65">
            <v>0</v>
          </cell>
          <cell r="DW65">
            <v>8</v>
          </cell>
          <cell r="DX65">
            <v>30</v>
          </cell>
          <cell r="DY65">
            <v>1</v>
          </cell>
          <cell r="DZ65">
            <v>2</v>
          </cell>
          <cell r="EA65">
            <v>0</v>
          </cell>
          <cell r="EB65">
            <v>2</v>
          </cell>
          <cell r="EC65">
            <v>0</v>
          </cell>
          <cell r="ED65">
            <v>1</v>
          </cell>
          <cell r="EE65">
            <v>0</v>
          </cell>
          <cell r="EF65">
            <v>0</v>
          </cell>
        </row>
        <row r="66">
          <cell r="B66" t="str">
            <v>ГБУЗ РБ ГБ №4 г.Стерлитамак</v>
          </cell>
          <cell r="C66">
            <v>0</v>
          </cell>
          <cell r="D66">
            <v>0</v>
          </cell>
          <cell r="E66">
            <v>8150</v>
          </cell>
          <cell r="F66">
            <v>900</v>
          </cell>
          <cell r="G66">
            <v>0</v>
          </cell>
          <cell r="H66">
            <v>0</v>
          </cell>
          <cell r="I66">
            <v>400</v>
          </cell>
          <cell r="J66">
            <v>0</v>
          </cell>
          <cell r="K66">
            <v>0</v>
          </cell>
          <cell r="L66">
            <v>800</v>
          </cell>
          <cell r="M66">
            <v>0</v>
          </cell>
          <cell r="N66">
            <v>300</v>
          </cell>
          <cell r="O66">
            <v>0</v>
          </cell>
          <cell r="P66">
            <v>0</v>
          </cell>
          <cell r="Q66">
            <v>400</v>
          </cell>
          <cell r="R66">
            <v>1000</v>
          </cell>
          <cell r="S66">
            <v>0</v>
          </cell>
          <cell r="T66">
            <v>650</v>
          </cell>
          <cell r="U66">
            <v>4580</v>
          </cell>
          <cell r="V66">
            <v>200</v>
          </cell>
          <cell r="W66">
            <v>0</v>
          </cell>
          <cell r="X66">
            <v>0</v>
          </cell>
          <cell r="Y66">
            <v>0</v>
          </cell>
          <cell r="Z66">
            <v>6800</v>
          </cell>
          <cell r="AA66">
            <v>0</v>
          </cell>
          <cell r="AB66">
            <v>105</v>
          </cell>
          <cell r="AC66">
            <v>0</v>
          </cell>
          <cell r="AD66">
            <v>900</v>
          </cell>
          <cell r="AE66">
            <v>0</v>
          </cell>
          <cell r="AF66">
            <v>20</v>
          </cell>
          <cell r="AG66">
            <v>0</v>
          </cell>
          <cell r="AH66">
            <v>0</v>
          </cell>
          <cell r="AJ66">
            <v>0</v>
          </cell>
          <cell r="AK66">
            <v>700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700</v>
          </cell>
          <cell r="AS66">
            <v>0</v>
          </cell>
          <cell r="AT66">
            <v>0</v>
          </cell>
          <cell r="AU66">
            <v>14</v>
          </cell>
          <cell r="AV66">
            <v>1</v>
          </cell>
          <cell r="AW66">
            <v>0</v>
          </cell>
          <cell r="AX66">
            <v>0</v>
          </cell>
          <cell r="AY66">
            <v>1</v>
          </cell>
          <cell r="AZ66">
            <v>0</v>
          </cell>
          <cell r="BA66">
            <v>0</v>
          </cell>
          <cell r="BB66">
            <v>1.25</v>
          </cell>
          <cell r="BC66">
            <v>0</v>
          </cell>
          <cell r="BD66">
            <v>1.25</v>
          </cell>
          <cell r="BE66">
            <v>0</v>
          </cell>
          <cell r="BF66">
            <v>0</v>
          </cell>
          <cell r="BG66">
            <v>1</v>
          </cell>
          <cell r="BH66">
            <v>2.25</v>
          </cell>
          <cell r="BI66">
            <v>0</v>
          </cell>
          <cell r="BJ66">
            <v>3</v>
          </cell>
          <cell r="BK66">
            <v>7</v>
          </cell>
          <cell r="BL66">
            <v>0.25</v>
          </cell>
          <cell r="BM66">
            <v>0</v>
          </cell>
          <cell r="BN66">
            <v>0</v>
          </cell>
          <cell r="BO66">
            <v>0</v>
          </cell>
          <cell r="BP66">
            <v>14.5</v>
          </cell>
          <cell r="BQ66">
            <v>0</v>
          </cell>
          <cell r="BR66">
            <v>1.25</v>
          </cell>
          <cell r="BS66">
            <v>0</v>
          </cell>
          <cell r="BT66">
            <v>2.25</v>
          </cell>
          <cell r="BU66">
            <v>0</v>
          </cell>
          <cell r="BV66">
            <v>1.25</v>
          </cell>
          <cell r="BW66">
            <v>0</v>
          </cell>
          <cell r="BX66">
            <v>0</v>
          </cell>
          <cell r="BY66">
            <v>14</v>
          </cell>
          <cell r="BZ66">
            <v>1</v>
          </cell>
          <cell r="CA66">
            <v>0</v>
          </cell>
          <cell r="CB66">
            <v>0</v>
          </cell>
          <cell r="CC66">
            <v>1</v>
          </cell>
          <cell r="CD66">
            <v>0</v>
          </cell>
          <cell r="CE66">
            <v>0</v>
          </cell>
          <cell r="CF66">
            <v>1.25</v>
          </cell>
          <cell r="CG66">
            <v>0</v>
          </cell>
          <cell r="CH66">
            <v>1.25</v>
          </cell>
          <cell r="CI66">
            <v>0</v>
          </cell>
          <cell r="CJ66">
            <v>0</v>
          </cell>
          <cell r="CK66">
            <v>1</v>
          </cell>
          <cell r="CL66">
            <v>2.25</v>
          </cell>
          <cell r="CM66">
            <v>0</v>
          </cell>
          <cell r="CN66">
            <v>3</v>
          </cell>
          <cell r="CO66">
            <v>7</v>
          </cell>
          <cell r="CP66">
            <v>0.25</v>
          </cell>
          <cell r="CQ66">
            <v>0</v>
          </cell>
          <cell r="CR66">
            <v>0</v>
          </cell>
          <cell r="CS66">
            <v>0</v>
          </cell>
          <cell r="CT66">
            <v>14.5</v>
          </cell>
          <cell r="CU66">
            <v>0</v>
          </cell>
          <cell r="CV66">
            <v>1.25</v>
          </cell>
          <cell r="CW66">
            <v>0</v>
          </cell>
          <cell r="CX66">
            <v>2.25</v>
          </cell>
          <cell r="CY66">
            <v>0</v>
          </cell>
          <cell r="CZ66">
            <v>1.25</v>
          </cell>
          <cell r="DA66">
            <v>0</v>
          </cell>
          <cell r="DB66">
            <v>0</v>
          </cell>
          <cell r="DC66">
            <v>14</v>
          </cell>
          <cell r="DD66">
            <v>1</v>
          </cell>
          <cell r="DE66">
            <v>0</v>
          </cell>
          <cell r="DF66">
            <v>0</v>
          </cell>
          <cell r="DG66">
            <v>1</v>
          </cell>
          <cell r="DH66">
            <v>0</v>
          </cell>
          <cell r="DI66">
            <v>0</v>
          </cell>
          <cell r="DJ66">
            <v>1</v>
          </cell>
          <cell r="DK66">
            <v>0</v>
          </cell>
          <cell r="DL66">
            <v>2</v>
          </cell>
          <cell r="DM66">
            <v>0</v>
          </cell>
          <cell r="DN66">
            <v>0</v>
          </cell>
          <cell r="DO66">
            <v>1</v>
          </cell>
          <cell r="DP66">
            <v>2</v>
          </cell>
          <cell r="DQ66">
            <v>0</v>
          </cell>
          <cell r="DR66">
            <v>2</v>
          </cell>
          <cell r="DS66">
            <v>2</v>
          </cell>
          <cell r="DT66">
            <v>1</v>
          </cell>
          <cell r="DU66">
            <v>0</v>
          </cell>
          <cell r="DV66">
            <v>0</v>
          </cell>
          <cell r="DW66">
            <v>0</v>
          </cell>
          <cell r="DX66">
            <v>15</v>
          </cell>
          <cell r="DY66">
            <v>0</v>
          </cell>
          <cell r="DZ66">
            <v>0</v>
          </cell>
          <cell r="EA66">
            <v>0</v>
          </cell>
          <cell r="EB66">
            <v>1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</row>
        <row r="67">
          <cell r="B67" t="str">
            <v>ГБУЗ РБ ГДКБ № 17 г.Уфа</v>
          </cell>
          <cell r="C67">
            <v>0</v>
          </cell>
          <cell r="D67">
            <v>0</v>
          </cell>
          <cell r="E67">
            <v>2504</v>
          </cell>
          <cell r="F67">
            <v>3384</v>
          </cell>
          <cell r="G67">
            <v>0</v>
          </cell>
          <cell r="H67">
            <v>2400</v>
          </cell>
          <cell r="I67">
            <v>0</v>
          </cell>
          <cell r="J67">
            <v>2640</v>
          </cell>
          <cell r="K67">
            <v>0</v>
          </cell>
          <cell r="L67">
            <v>2520</v>
          </cell>
          <cell r="M67">
            <v>0</v>
          </cell>
          <cell r="N67">
            <v>2388</v>
          </cell>
          <cell r="O67">
            <v>0</v>
          </cell>
          <cell r="P67">
            <v>0</v>
          </cell>
          <cell r="Q67">
            <v>0</v>
          </cell>
          <cell r="R67">
            <v>480</v>
          </cell>
          <cell r="S67">
            <v>0</v>
          </cell>
          <cell r="T67">
            <v>1440</v>
          </cell>
          <cell r="U67">
            <v>36464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1560</v>
          </cell>
          <cell r="AB67">
            <v>720</v>
          </cell>
          <cell r="AC67">
            <v>1200</v>
          </cell>
          <cell r="AD67">
            <v>504</v>
          </cell>
          <cell r="AE67">
            <v>0</v>
          </cell>
          <cell r="AF67">
            <v>1152</v>
          </cell>
          <cell r="AG67">
            <v>0</v>
          </cell>
          <cell r="AH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2</v>
          </cell>
          <cell r="AV67">
            <v>1.5</v>
          </cell>
          <cell r="AW67">
            <v>0</v>
          </cell>
          <cell r="AX67">
            <v>1.5</v>
          </cell>
          <cell r="AY67">
            <v>0</v>
          </cell>
          <cell r="AZ67">
            <v>2</v>
          </cell>
          <cell r="BA67">
            <v>0</v>
          </cell>
          <cell r="BB67">
            <v>1</v>
          </cell>
          <cell r="BC67">
            <v>0</v>
          </cell>
          <cell r="BD67">
            <v>6</v>
          </cell>
          <cell r="BE67">
            <v>0</v>
          </cell>
          <cell r="BF67">
            <v>0</v>
          </cell>
          <cell r="BG67">
            <v>0</v>
          </cell>
          <cell r="BH67">
            <v>2</v>
          </cell>
          <cell r="BI67">
            <v>0</v>
          </cell>
          <cell r="BJ67">
            <v>4.5</v>
          </cell>
          <cell r="BK67">
            <v>64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2</v>
          </cell>
          <cell r="BR67">
            <v>3</v>
          </cell>
          <cell r="BS67">
            <v>2</v>
          </cell>
          <cell r="BT67">
            <v>3.5</v>
          </cell>
          <cell r="BU67">
            <v>0</v>
          </cell>
          <cell r="BV67">
            <v>2</v>
          </cell>
          <cell r="BW67">
            <v>0</v>
          </cell>
          <cell r="BX67">
            <v>0</v>
          </cell>
          <cell r="BY67">
            <v>2</v>
          </cell>
          <cell r="BZ67">
            <v>1.5</v>
          </cell>
          <cell r="CA67">
            <v>0</v>
          </cell>
          <cell r="CB67">
            <v>1.5</v>
          </cell>
          <cell r="CC67">
            <v>0</v>
          </cell>
          <cell r="CD67">
            <v>2</v>
          </cell>
          <cell r="CE67">
            <v>0</v>
          </cell>
          <cell r="CF67">
            <v>1</v>
          </cell>
          <cell r="CG67">
            <v>0</v>
          </cell>
          <cell r="CH67">
            <v>6</v>
          </cell>
          <cell r="CI67">
            <v>0</v>
          </cell>
          <cell r="CJ67">
            <v>0</v>
          </cell>
          <cell r="CK67">
            <v>0</v>
          </cell>
          <cell r="CL67">
            <v>2</v>
          </cell>
          <cell r="CM67">
            <v>0</v>
          </cell>
          <cell r="CN67">
            <v>4.5</v>
          </cell>
          <cell r="CO67">
            <v>61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2</v>
          </cell>
          <cell r="CV67">
            <v>3</v>
          </cell>
          <cell r="CW67">
            <v>2</v>
          </cell>
          <cell r="CX67">
            <v>3.5</v>
          </cell>
          <cell r="CY67">
            <v>0</v>
          </cell>
          <cell r="CZ67">
            <v>2</v>
          </cell>
          <cell r="DA67">
            <v>0</v>
          </cell>
          <cell r="DB67">
            <v>0</v>
          </cell>
          <cell r="DC67">
            <v>1</v>
          </cell>
          <cell r="DD67">
            <v>1</v>
          </cell>
          <cell r="DE67">
            <v>0</v>
          </cell>
          <cell r="DF67">
            <v>1</v>
          </cell>
          <cell r="DG67">
            <v>0</v>
          </cell>
          <cell r="DH67">
            <v>2</v>
          </cell>
          <cell r="DI67">
            <v>0</v>
          </cell>
          <cell r="DJ67">
            <v>1</v>
          </cell>
          <cell r="DK67">
            <v>0</v>
          </cell>
          <cell r="DL67">
            <v>6</v>
          </cell>
          <cell r="DM67">
            <v>0</v>
          </cell>
          <cell r="DN67">
            <v>0</v>
          </cell>
          <cell r="DO67">
            <v>0</v>
          </cell>
          <cell r="DP67">
            <v>1</v>
          </cell>
          <cell r="DQ67">
            <v>0</v>
          </cell>
          <cell r="DR67">
            <v>2</v>
          </cell>
          <cell r="DS67">
            <v>51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1</v>
          </cell>
          <cell r="DZ67">
            <v>1</v>
          </cell>
          <cell r="EA67">
            <v>1</v>
          </cell>
          <cell r="EB67">
            <v>3</v>
          </cell>
          <cell r="EC67">
            <v>0</v>
          </cell>
          <cell r="ED67">
            <v>2</v>
          </cell>
          <cell r="EE67">
            <v>0</v>
          </cell>
          <cell r="EF67">
            <v>0</v>
          </cell>
        </row>
        <row r="68">
          <cell r="B68" t="str">
            <v>ГБУЗ РБ ГКБ Демского района г.Уфа</v>
          </cell>
          <cell r="C68">
            <v>0</v>
          </cell>
          <cell r="D68">
            <v>0</v>
          </cell>
          <cell r="E68">
            <v>14880</v>
          </cell>
          <cell r="F68">
            <v>960</v>
          </cell>
          <cell r="G68">
            <v>0</v>
          </cell>
          <cell r="H68">
            <v>840</v>
          </cell>
          <cell r="I68">
            <v>0</v>
          </cell>
          <cell r="J68">
            <v>2820</v>
          </cell>
          <cell r="K68">
            <v>720</v>
          </cell>
          <cell r="L68">
            <v>4920</v>
          </cell>
          <cell r="M68">
            <v>1320</v>
          </cell>
          <cell r="N68">
            <v>6097</v>
          </cell>
          <cell r="O68">
            <v>0</v>
          </cell>
          <cell r="P68">
            <v>0</v>
          </cell>
          <cell r="Q68">
            <v>3000</v>
          </cell>
          <cell r="R68">
            <v>9824</v>
          </cell>
          <cell r="S68">
            <v>0</v>
          </cell>
          <cell r="T68">
            <v>4116</v>
          </cell>
          <cell r="U68">
            <v>25200</v>
          </cell>
          <cell r="V68">
            <v>0</v>
          </cell>
          <cell r="W68">
            <v>0</v>
          </cell>
          <cell r="X68">
            <v>0</v>
          </cell>
          <cell r="Y68">
            <v>9600</v>
          </cell>
          <cell r="Z68">
            <v>42000</v>
          </cell>
          <cell r="AA68">
            <v>1860</v>
          </cell>
          <cell r="AB68">
            <v>3600</v>
          </cell>
          <cell r="AC68">
            <v>0</v>
          </cell>
          <cell r="AD68">
            <v>6559</v>
          </cell>
          <cell r="AE68">
            <v>0</v>
          </cell>
          <cell r="AF68">
            <v>4320</v>
          </cell>
          <cell r="AG68">
            <v>0</v>
          </cell>
          <cell r="AH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15.5</v>
          </cell>
          <cell r="AV68">
            <v>1.25</v>
          </cell>
          <cell r="AW68">
            <v>0</v>
          </cell>
          <cell r="AX68">
            <v>1</v>
          </cell>
          <cell r="AY68">
            <v>0</v>
          </cell>
          <cell r="AZ68">
            <v>2</v>
          </cell>
          <cell r="BA68">
            <v>1</v>
          </cell>
          <cell r="BB68">
            <v>2</v>
          </cell>
          <cell r="BC68">
            <v>1</v>
          </cell>
          <cell r="BD68">
            <v>7</v>
          </cell>
          <cell r="BE68">
            <v>0</v>
          </cell>
          <cell r="BF68">
            <v>0</v>
          </cell>
          <cell r="BG68">
            <v>2</v>
          </cell>
          <cell r="BH68">
            <v>5</v>
          </cell>
          <cell r="BI68">
            <v>0</v>
          </cell>
          <cell r="BJ68">
            <v>3.5</v>
          </cell>
          <cell r="BK68">
            <v>20</v>
          </cell>
          <cell r="BL68">
            <v>0</v>
          </cell>
          <cell r="BM68">
            <v>0</v>
          </cell>
          <cell r="BN68">
            <v>0</v>
          </cell>
          <cell r="BO68">
            <v>23.5</v>
          </cell>
          <cell r="BP68">
            <v>26</v>
          </cell>
          <cell r="BQ68">
            <v>3</v>
          </cell>
          <cell r="BR68">
            <v>1</v>
          </cell>
          <cell r="BS68">
            <v>0</v>
          </cell>
          <cell r="BT68">
            <v>4</v>
          </cell>
          <cell r="BU68">
            <v>0</v>
          </cell>
          <cell r="BV68">
            <v>2</v>
          </cell>
          <cell r="BW68">
            <v>0</v>
          </cell>
          <cell r="BX68">
            <v>0</v>
          </cell>
          <cell r="BY68">
            <v>12</v>
          </cell>
          <cell r="BZ68">
            <v>0.5</v>
          </cell>
          <cell r="CA68">
            <v>0</v>
          </cell>
          <cell r="CB68">
            <v>0.5</v>
          </cell>
          <cell r="CC68">
            <v>0</v>
          </cell>
          <cell r="CD68">
            <v>2</v>
          </cell>
          <cell r="CE68">
            <v>1</v>
          </cell>
          <cell r="CF68">
            <v>2</v>
          </cell>
          <cell r="CG68">
            <v>1</v>
          </cell>
          <cell r="CH68">
            <v>5</v>
          </cell>
          <cell r="CI68">
            <v>0</v>
          </cell>
          <cell r="CJ68">
            <v>0</v>
          </cell>
          <cell r="CK68">
            <v>2</v>
          </cell>
          <cell r="CL68">
            <v>4</v>
          </cell>
          <cell r="CM68">
            <v>0</v>
          </cell>
          <cell r="CN68">
            <v>3.5</v>
          </cell>
          <cell r="CO68">
            <v>20</v>
          </cell>
          <cell r="CP68">
            <v>0</v>
          </cell>
          <cell r="CQ68">
            <v>0</v>
          </cell>
          <cell r="CR68">
            <v>0</v>
          </cell>
          <cell r="CS68">
            <v>14</v>
          </cell>
          <cell r="CT68">
            <v>26</v>
          </cell>
          <cell r="CU68">
            <v>2</v>
          </cell>
          <cell r="CV68">
            <v>1</v>
          </cell>
          <cell r="CW68">
            <v>0</v>
          </cell>
          <cell r="CX68">
            <v>2</v>
          </cell>
          <cell r="CY68">
            <v>0</v>
          </cell>
          <cell r="CZ68">
            <v>2</v>
          </cell>
          <cell r="DA68">
            <v>0</v>
          </cell>
          <cell r="DB68">
            <v>0</v>
          </cell>
          <cell r="DC68">
            <v>5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2</v>
          </cell>
          <cell r="DI68">
            <v>1</v>
          </cell>
          <cell r="DJ68">
            <v>2</v>
          </cell>
          <cell r="DK68">
            <v>1</v>
          </cell>
          <cell r="DL68">
            <v>7</v>
          </cell>
          <cell r="DM68">
            <v>0</v>
          </cell>
          <cell r="DN68">
            <v>0</v>
          </cell>
          <cell r="DO68">
            <v>2</v>
          </cell>
          <cell r="DP68">
            <v>3</v>
          </cell>
          <cell r="DQ68">
            <v>0</v>
          </cell>
          <cell r="DR68">
            <v>2</v>
          </cell>
          <cell r="DS68">
            <v>18</v>
          </cell>
          <cell r="DT68">
            <v>0</v>
          </cell>
          <cell r="DU68">
            <v>0</v>
          </cell>
          <cell r="DV68">
            <v>0</v>
          </cell>
          <cell r="DW68">
            <v>14</v>
          </cell>
          <cell r="DX68">
            <v>25</v>
          </cell>
          <cell r="DY68">
            <v>1</v>
          </cell>
          <cell r="DZ68">
            <v>1</v>
          </cell>
          <cell r="EA68">
            <v>0</v>
          </cell>
          <cell r="EB68">
            <v>2</v>
          </cell>
          <cell r="EC68">
            <v>0</v>
          </cell>
          <cell r="ED68">
            <v>2</v>
          </cell>
          <cell r="EE68">
            <v>0</v>
          </cell>
          <cell r="EF68">
            <v>0</v>
          </cell>
        </row>
        <row r="69">
          <cell r="B69" t="str">
            <v>ГБУЗ РБ ГКБ № 10 г.Уфа</v>
          </cell>
          <cell r="C69">
            <v>0</v>
          </cell>
          <cell r="D69">
            <v>0</v>
          </cell>
          <cell r="E69">
            <v>526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1555</v>
          </cell>
          <cell r="O69">
            <v>0</v>
          </cell>
          <cell r="P69">
            <v>0</v>
          </cell>
          <cell r="Q69">
            <v>0</v>
          </cell>
          <cell r="R69">
            <v>1044</v>
          </cell>
          <cell r="S69">
            <v>0</v>
          </cell>
          <cell r="T69">
            <v>1144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5093</v>
          </cell>
          <cell r="AA69">
            <v>2520</v>
          </cell>
          <cell r="AB69">
            <v>0</v>
          </cell>
          <cell r="AC69">
            <v>0</v>
          </cell>
          <cell r="AD69">
            <v>1144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1.5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2</v>
          </cell>
          <cell r="BE69">
            <v>0</v>
          </cell>
          <cell r="BF69">
            <v>0</v>
          </cell>
          <cell r="BG69">
            <v>0</v>
          </cell>
          <cell r="BH69">
            <v>2</v>
          </cell>
          <cell r="BI69">
            <v>0</v>
          </cell>
          <cell r="BJ69">
            <v>17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10.5</v>
          </cell>
          <cell r="BQ69">
            <v>16.5</v>
          </cell>
          <cell r="BR69">
            <v>0</v>
          </cell>
          <cell r="BS69">
            <v>0</v>
          </cell>
          <cell r="BT69">
            <v>2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1.5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</v>
          </cell>
          <cell r="CI69">
            <v>0</v>
          </cell>
          <cell r="CJ69">
            <v>0</v>
          </cell>
          <cell r="CK69">
            <v>0</v>
          </cell>
          <cell r="CL69">
            <v>2</v>
          </cell>
          <cell r="CM69">
            <v>0</v>
          </cell>
          <cell r="CN69">
            <v>17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10.5</v>
          </cell>
          <cell r="CU69">
            <v>16.5</v>
          </cell>
          <cell r="CV69">
            <v>0</v>
          </cell>
          <cell r="CW69">
            <v>0</v>
          </cell>
          <cell r="CX69">
            <v>2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1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2</v>
          </cell>
          <cell r="DM69">
            <v>0</v>
          </cell>
          <cell r="DN69">
            <v>0</v>
          </cell>
          <cell r="DO69">
            <v>0</v>
          </cell>
          <cell r="DP69">
            <v>1</v>
          </cell>
          <cell r="DQ69">
            <v>0</v>
          </cell>
          <cell r="DR69">
            <v>6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6</v>
          </cell>
          <cell r="DY69">
            <v>7</v>
          </cell>
          <cell r="DZ69">
            <v>0</v>
          </cell>
          <cell r="EA69">
            <v>0</v>
          </cell>
          <cell r="EB69">
            <v>3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</row>
        <row r="70">
          <cell r="B70" t="str">
            <v>ГБУЗ РБ ГКБ № 13 г. Уфа</v>
          </cell>
          <cell r="C70">
            <v>0</v>
          </cell>
          <cell r="D70">
            <v>0</v>
          </cell>
          <cell r="E70">
            <v>27100</v>
          </cell>
          <cell r="F70">
            <v>1720</v>
          </cell>
          <cell r="G70">
            <v>0</v>
          </cell>
          <cell r="H70">
            <v>2450</v>
          </cell>
          <cell r="I70">
            <v>1850</v>
          </cell>
          <cell r="J70">
            <v>0</v>
          </cell>
          <cell r="K70">
            <v>4420</v>
          </cell>
          <cell r="L70">
            <v>5500</v>
          </cell>
          <cell r="M70">
            <v>1390</v>
          </cell>
          <cell r="N70">
            <v>11400</v>
          </cell>
          <cell r="O70">
            <v>0</v>
          </cell>
          <cell r="P70">
            <v>0</v>
          </cell>
          <cell r="Q70">
            <v>10560</v>
          </cell>
          <cell r="R70">
            <v>6340</v>
          </cell>
          <cell r="S70">
            <v>0</v>
          </cell>
          <cell r="T70">
            <v>6550</v>
          </cell>
          <cell r="U70">
            <v>0</v>
          </cell>
          <cell r="V70">
            <v>1080</v>
          </cell>
          <cell r="W70">
            <v>1820</v>
          </cell>
          <cell r="X70">
            <v>0</v>
          </cell>
          <cell r="Y70">
            <v>14500</v>
          </cell>
          <cell r="Z70">
            <v>94000</v>
          </cell>
          <cell r="AA70">
            <v>9094</v>
          </cell>
          <cell r="AB70">
            <v>3342</v>
          </cell>
          <cell r="AC70">
            <v>0</v>
          </cell>
          <cell r="AD70">
            <v>8700</v>
          </cell>
          <cell r="AE70">
            <v>0</v>
          </cell>
          <cell r="AF70">
            <v>5500</v>
          </cell>
          <cell r="AG70">
            <v>0</v>
          </cell>
          <cell r="AH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37</v>
          </cell>
          <cell r="AV70">
            <v>1</v>
          </cell>
          <cell r="AW70">
            <v>0</v>
          </cell>
          <cell r="AX70">
            <v>1</v>
          </cell>
          <cell r="AY70">
            <v>2</v>
          </cell>
          <cell r="AZ70">
            <v>0</v>
          </cell>
          <cell r="BA70">
            <v>4</v>
          </cell>
          <cell r="BB70">
            <v>4</v>
          </cell>
          <cell r="BC70">
            <v>2</v>
          </cell>
          <cell r="BD70">
            <v>9</v>
          </cell>
          <cell r="BE70">
            <v>0</v>
          </cell>
          <cell r="BF70">
            <v>0</v>
          </cell>
          <cell r="BG70">
            <v>10</v>
          </cell>
          <cell r="BH70">
            <v>7</v>
          </cell>
          <cell r="BI70">
            <v>0</v>
          </cell>
          <cell r="BJ70">
            <v>9</v>
          </cell>
          <cell r="BK70">
            <v>0</v>
          </cell>
          <cell r="BL70">
            <v>1</v>
          </cell>
          <cell r="BM70">
            <v>3</v>
          </cell>
          <cell r="BN70">
            <v>0</v>
          </cell>
          <cell r="BO70">
            <v>16</v>
          </cell>
          <cell r="BP70">
            <v>101</v>
          </cell>
          <cell r="BQ70">
            <v>7</v>
          </cell>
          <cell r="BR70">
            <v>4</v>
          </cell>
          <cell r="BS70">
            <v>0</v>
          </cell>
          <cell r="BT70">
            <v>11</v>
          </cell>
          <cell r="BU70">
            <v>0</v>
          </cell>
          <cell r="BV70">
            <v>5</v>
          </cell>
          <cell r="BW70">
            <v>0</v>
          </cell>
          <cell r="BX70">
            <v>0</v>
          </cell>
          <cell r="BY70">
            <v>37</v>
          </cell>
          <cell r="BZ70">
            <v>1</v>
          </cell>
          <cell r="CA70">
            <v>0</v>
          </cell>
          <cell r="CB70">
            <v>1</v>
          </cell>
          <cell r="CC70">
            <v>2</v>
          </cell>
          <cell r="CD70">
            <v>0</v>
          </cell>
          <cell r="CE70">
            <v>4</v>
          </cell>
          <cell r="CF70">
            <v>4</v>
          </cell>
          <cell r="CG70">
            <v>2</v>
          </cell>
          <cell r="CH70">
            <v>9</v>
          </cell>
          <cell r="CI70">
            <v>0</v>
          </cell>
          <cell r="CJ70">
            <v>0</v>
          </cell>
          <cell r="CK70">
            <v>10</v>
          </cell>
          <cell r="CL70">
            <v>7</v>
          </cell>
          <cell r="CM70">
            <v>0</v>
          </cell>
          <cell r="CN70">
            <v>9</v>
          </cell>
          <cell r="CO70">
            <v>0</v>
          </cell>
          <cell r="CP70">
            <v>1</v>
          </cell>
          <cell r="CQ70">
            <v>3</v>
          </cell>
          <cell r="CR70">
            <v>0</v>
          </cell>
          <cell r="CS70">
            <v>16</v>
          </cell>
          <cell r="CT70">
            <v>101</v>
          </cell>
          <cell r="CU70">
            <v>7</v>
          </cell>
          <cell r="CV70">
            <v>4</v>
          </cell>
          <cell r="CW70">
            <v>0</v>
          </cell>
          <cell r="CX70">
            <v>11</v>
          </cell>
          <cell r="CY70">
            <v>0</v>
          </cell>
          <cell r="CZ70">
            <v>5</v>
          </cell>
          <cell r="DA70">
            <v>0</v>
          </cell>
          <cell r="DB70">
            <v>0</v>
          </cell>
          <cell r="DC70">
            <v>24</v>
          </cell>
          <cell r="DD70">
            <v>1</v>
          </cell>
          <cell r="DE70">
            <v>0</v>
          </cell>
          <cell r="DF70">
            <v>1</v>
          </cell>
          <cell r="DG70">
            <v>1</v>
          </cell>
          <cell r="DH70">
            <v>0</v>
          </cell>
          <cell r="DI70">
            <v>3</v>
          </cell>
          <cell r="DJ70">
            <v>2</v>
          </cell>
          <cell r="DK70">
            <v>2</v>
          </cell>
          <cell r="DL70">
            <v>7</v>
          </cell>
          <cell r="DM70">
            <v>0</v>
          </cell>
          <cell r="DN70">
            <v>0</v>
          </cell>
          <cell r="DO70">
            <v>2</v>
          </cell>
          <cell r="DP70">
            <v>7</v>
          </cell>
          <cell r="DQ70">
            <v>0</v>
          </cell>
          <cell r="DR70">
            <v>6</v>
          </cell>
          <cell r="DS70">
            <v>0</v>
          </cell>
          <cell r="DT70">
            <v>0</v>
          </cell>
          <cell r="DU70">
            <v>1</v>
          </cell>
          <cell r="DV70">
            <v>0</v>
          </cell>
          <cell r="DW70">
            <v>9</v>
          </cell>
          <cell r="DX70">
            <v>51</v>
          </cell>
          <cell r="DY70">
            <v>4</v>
          </cell>
          <cell r="DZ70">
            <v>2</v>
          </cell>
          <cell r="EA70">
            <v>0</v>
          </cell>
          <cell r="EB70">
            <v>5</v>
          </cell>
          <cell r="EC70">
            <v>0</v>
          </cell>
          <cell r="ED70">
            <v>4</v>
          </cell>
          <cell r="EE70">
            <v>0</v>
          </cell>
          <cell r="EF70">
            <v>0</v>
          </cell>
        </row>
        <row r="71">
          <cell r="B71" t="str">
            <v>ГБУЗ РБ ГКБ № 18 г.Уфа</v>
          </cell>
          <cell r="C71">
            <v>0</v>
          </cell>
          <cell r="D71">
            <v>0</v>
          </cell>
          <cell r="E71">
            <v>7852</v>
          </cell>
          <cell r="F71">
            <v>1118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695</v>
          </cell>
          <cell r="L71">
            <v>1900</v>
          </cell>
          <cell r="M71">
            <v>258</v>
          </cell>
          <cell r="N71">
            <v>5595</v>
          </cell>
          <cell r="O71">
            <v>0</v>
          </cell>
          <cell r="P71">
            <v>0</v>
          </cell>
          <cell r="Q71">
            <v>876</v>
          </cell>
          <cell r="R71">
            <v>1865</v>
          </cell>
          <cell r="S71">
            <v>0</v>
          </cell>
          <cell r="T71">
            <v>3550</v>
          </cell>
          <cell r="U71">
            <v>0</v>
          </cell>
          <cell r="V71">
            <v>0</v>
          </cell>
          <cell r="W71">
            <v>248</v>
          </cell>
          <cell r="X71">
            <v>0</v>
          </cell>
          <cell r="Y71">
            <v>9659</v>
          </cell>
          <cell r="Z71">
            <v>36651</v>
          </cell>
          <cell r="AA71">
            <v>1815</v>
          </cell>
          <cell r="AB71">
            <v>862</v>
          </cell>
          <cell r="AC71">
            <v>0</v>
          </cell>
          <cell r="AD71">
            <v>4902</v>
          </cell>
          <cell r="AE71">
            <v>0</v>
          </cell>
          <cell r="AF71">
            <v>1920</v>
          </cell>
          <cell r="AG71">
            <v>0</v>
          </cell>
          <cell r="AH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8</v>
          </cell>
          <cell r="AV71">
            <v>1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1</v>
          </cell>
          <cell r="BB71">
            <v>1</v>
          </cell>
          <cell r="BC71">
            <v>0.5</v>
          </cell>
          <cell r="BD71">
            <v>3</v>
          </cell>
          <cell r="BE71">
            <v>0</v>
          </cell>
          <cell r="BF71">
            <v>0</v>
          </cell>
          <cell r="BG71">
            <v>1</v>
          </cell>
          <cell r="BH71">
            <v>2</v>
          </cell>
          <cell r="BI71">
            <v>0</v>
          </cell>
          <cell r="BJ71">
            <v>3</v>
          </cell>
          <cell r="BK71">
            <v>0</v>
          </cell>
          <cell r="BL71">
            <v>0</v>
          </cell>
          <cell r="BM71">
            <v>0.25</v>
          </cell>
          <cell r="BN71">
            <v>0</v>
          </cell>
          <cell r="BO71">
            <v>16</v>
          </cell>
          <cell r="BP71">
            <v>23</v>
          </cell>
          <cell r="BQ71">
            <v>1</v>
          </cell>
          <cell r="BR71">
            <v>1</v>
          </cell>
          <cell r="BS71">
            <v>0</v>
          </cell>
          <cell r="BT71">
            <v>3</v>
          </cell>
          <cell r="BU71">
            <v>0</v>
          </cell>
          <cell r="BV71">
            <v>2</v>
          </cell>
          <cell r="BW71">
            <v>0</v>
          </cell>
          <cell r="BX71">
            <v>0</v>
          </cell>
          <cell r="BY71">
            <v>8</v>
          </cell>
          <cell r="BZ71">
            <v>1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1</v>
          </cell>
          <cell r="CF71">
            <v>1</v>
          </cell>
          <cell r="CG71">
            <v>0.5</v>
          </cell>
          <cell r="CH71">
            <v>3</v>
          </cell>
          <cell r="CI71">
            <v>0</v>
          </cell>
          <cell r="CJ71">
            <v>0</v>
          </cell>
          <cell r="CK71">
            <v>0.5</v>
          </cell>
          <cell r="CL71">
            <v>2</v>
          </cell>
          <cell r="CM71">
            <v>0</v>
          </cell>
          <cell r="CN71">
            <v>3</v>
          </cell>
          <cell r="CO71">
            <v>0</v>
          </cell>
          <cell r="CP71">
            <v>0</v>
          </cell>
          <cell r="CQ71">
            <v>0.25</v>
          </cell>
          <cell r="CR71">
            <v>0</v>
          </cell>
          <cell r="CS71">
            <v>16</v>
          </cell>
          <cell r="CT71">
            <v>23</v>
          </cell>
          <cell r="CU71">
            <v>1</v>
          </cell>
          <cell r="CV71">
            <v>1</v>
          </cell>
          <cell r="CW71">
            <v>0</v>
          </cell>
          <cell r="CX71">
            <v>3</v>
          </cell>
          <cell r="CY71">
            <v>0</v>
          </cell>
          <cell r="CZ71">
            <v>1</v>
          </cell>
          <cell r="DA71">
            <v>0</v>
          </cell>
          <cell r="DB71">
            <v>0</v>
          </cell>
          <cell r="DC71">
            <v>8</v>
          </cell>
          <cell r="DD71">
            <v>1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1</v>
          </cell>
          <cell r="DJ71">
            <v>1</v>
          </cell>
          <cell r="DK71">
            <v>1</v>
          </cell>
          <cell r="DL71">
            <v>3</v>
          </cell>
          <cell r="DM71">
            <v>0</v>
          </cell>
          <cell r="DN71">
            <v>0</v>
          </cell>
          <cell r="DO71">
            <v>1</v>
          </cell>
          <cell r="DP71">
            <v>2</v>
          </cell>
          <cell r="DQ71">
            <v>0</v>
          </cell>
          <cell r="DR71">
            <v>3</v>
          </cell>
          <cell r="DS71">
            <v>0</v>
          </cell>
          <cell r="DT71">
            <v>0</v>
          </cell>
          <cell r="DU71">
            <v>1</v>
          </cell>
          <cell r="DV71">
            <v>0</v>
          </cell>
          <cell r="DW71">
            <v>14</v>
          </cell>
          <cell r="DX71">
            <v>23</v>
          </cell>
          <cell r="DY71">
            <v>1</v>
          </cell>
          <cell r="DZ71">
            <v>1</v>
          </cell>
          <cell r="EA71">
            <v>0</v>
          </cell>
          <cell r="EB71">
            <v>3</v>
          </cell>
          <cell r="EC71">
            <v>0</v>
          </cell>
          <cell r="ED71">
            <v>1</v>
          </cell>
          <cell r="EE71">
            <v>0</v>
          </cell>
          <cell r="EF71">
            <v>0</v>
          </cell>
        </row>
        <row r="72">
          <cell r="B72" t="str">
            <v>ГБУЗ РБ ГКБ № 21 г. Уфа</v>
          </cell>
          <cell r="C72">
            <v>0</v>
          </cell>
          <cell r="D72">
            <v>0</v>
          </cell>
          <cell r="E72">
            <v>7400</v>
          </cell>
          <cell r="F72">
            <v>1540</v>
          </cell>
          <cell r="G72">
            <v>0</v>
          </cell>
          <cell r="H72">
            <v>792</v>
          </cell>
          <cell r="I72">
            <v>0</v>
          </cell>
          <cell r="J72">
            <v>0</v>
          </cell>
          <cell r="K72">
            <v>800</v>
          </cell>
          <cell r="L72">
            <v>3840</v>
          </cell>
          <cell r="M72">
            <v>1848</v>
          </cell>
          <cell r="N72">
            <v>1920</v>
          </cell>
          <cell r="O72">
            <v>0</v>
          </cell>
          <cell r="P72">
            <v>792</v>
          </cell>
          <cell r="Q72">
            <v>2020</v>
          </cell>
          <cell r="R72">
            <v>2500</v>
          </cell>
          <cell r="S72">
            <v>0</v>
          </cell>
          <cell r="T72">
            <v>3000</v>
          </cell>
          <cell r="U72">
            <v>0</v>
          </cell>
          <cell r="V72">
            <v>792</v>
          </cell>
          <cell r="W72">
            <v>0</v>
          </cell>
          <cell r="X72">
            <v>0</v>
          </cell>
          <cell r="Y72">
            <v>0</v>
          </cell>
          <cell r="Z72">
            <v>27424</v>
          </cell>
          <cell r="AA72">
            <v>4980</v>
          </cell>
          <cell r="AB72">
            <v>1920</v>
          </cell>
          <cell r="AC72">
            <v>840</v>
          </cell>
          <cell r="AD72">
            <v>4740</v>
          </cell>
          <cell r="AE72">
            <v>0</v>
          </cell>
          <cell r="AF72">
            <v>2160</v>
          </cell>
          <cell r="AG72">
            <v>0</v>
          </cell>
          <cell r="AH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10.5</v>
          </cell>
          <cell r="AV72">
            <v>2.5</v>
          </cell>
          <cell r="AW72">
            <v>0</v>
          </cell>
          <cell r="AX72">
            <v>1</v>
          </cell>
          <cell r="AY72">
            <v>0</v>
          </cell>
          <cell r="AZ72">
            <v>0</v>
          </cell>
          <cell r="BA72">
            <v>1</v>
          </cell>
          <cell r="BB72">
            <v>2</v>
          </cell>
          <cell r="BC72">
            <v>2</v>
          </cell>
          <cell r="BD72">
            <v>2</v>
          </cell>
          <cell r="BE72">
            <v>0</v>
          </cell>
          <cell r="BF72">
            <v>1</v>
          </cell>
          <cell r="BG72">
            <v>1.5</v>
          </cell>
          <cell r="BH72">
            <v>2.25</v>
          </cell>
          <cell r="BI72">
            <v>0</v>
          </cell>
          <cell r="BJ72">
            <v>2.5</v>
          </cell>
          <cell r="BK72">
            <v>0</v>
          </cell>
          <cell r="BL72">
            <v>1</v>
          </cell>
          <cell r="BM72">
            <v>0</v>
          </cell>
          <cell r="BN72">
            <v>0</v>
          </cell>
          <cell r="BO72">
            <v>0</v>
          </cell>
          <cell r="BP72">
            <v>25.5</v>
          </cell>
          <cell r="BQ72">
            <v>17.25</v>
          </cell>
          <cell r="BR72">
            <v>1.75</v>
          </cell>
          <cell r="BS72">
            <v>1</v>
          </cell>
          <cell r="BT72">
            <v>4.5</v>
          </cell>
          <cell r="BU72">
            <v>1</v>
          </cell>
          <cell r="BV72">
            <v>2</v>
          </cell>
          <cell r="BW72">
            <v>0</v>
          </cell>
          <cell r="BX72">
            <v>0</v>
          </cell>
          <cell r="BY72">
            <v>10.5</v>
          </cell>
          <cell r="BZ72">
            <v>2.5</v>
          </cell>
          <cell r="CA72">
            <v>0</v>
          </cell>
          <cell r="CB72">
            <v>1</v>
          </cell>
          <cell r="CC72">
            <v>0</v>
          </cell>
          <cell r="CD72">
            <v>0</v>
          </cell>
          <cell r="CE72">
            <v>1</v>
          </cell>
          <cell r="CF72">
            <v>2</v>
          </cell>
          <cell r="CG72">
            <v>2</v>
          </cell>
          <cell r="CH72">
            <v>2</v>
          </cell>
          <cell r="CI72">
            <v>0</v>
          </cell>
          <cell r="CJ72">
            <v>1</v>
          </cell>
          <cell r="CK72">
            <v>1.5</v>
          </cell>
          <cell r="CL72">
            <v>2.25</v>
          </cell>
          <cell r="CM72">
            <v>0</v>
          </cell>
          <cell r="CN72">
            <v>2.5</v>
          </cell>
          <cell r="CO72">
            <v>0</v>
          </cell>
          <cell r="CP72">
            <v>1</v>
          </cell>
          <cell r="CQ72">
            <v>0</v>
          </cell>
          <cell r="CR72">
            <v>0</v>
          </cell>
          <cell r="CS72">
            <v>0</v>
          </cell>
          <cell r="CT72">
            <v>25.5</v>
          </cell>
          <cell r="CU72">
            <v>15.25</v>
          </cell>
          <cell r="CV72">
            <v>1.75</v>
          </cell>
          <cell r="CW72">
            <v>1</v>
          </cell>
          <cell r="CX72">
            <v>4.25</v>
          </cell>
          <cell r="CY72">
            <v>0.5</v>
          </cell>
          <cell r="CZ72">
            <v>1.5</v>
          </cell>
          <cell r="DA72">
            <v>0</v>
          </cell>
          <cell r="DB72">
            <v>0</v>
          </cell>
          <cell r="DC72">
            <v>9</v>
          </cell>
          <cell r="DD72">
            <v>2</v>
          </cell>
          <cell r="DE72">
            <v>0</v>
          </cell>
          <cell r="DF72">
            <v>1</v>
          </cell>
          <cell r="DG72">
            <v>0</v>
          </cell>
          <cell r="DH72">
            <v>0</v>
          </cell>
          <cell r="DI72">
            <v>1</v>
          </cell>
          <cell r="DJ72">
            <v>2</v>
          </cell>
          <cell r="DK72">
            <v>1</v>
          </cell>
          <cell r="DL72">
            <v>2</v>
          </cell>
          <cell r="DM72">
            <v>0</v>
          </cell>
          <cell r="DN72">
            <v>1</v>
          </cell>
          <cell r="DO72">
            <v>1</v>
          </cell>
          <cell r="DP72">
            <v>3</v>
          </cell>
          <cell r="DQ72">
            <v>0</v>
          </cell>
          <cell r="DR72">
            <v>2</v>
          </cell>
          <cell r="DS72">
            <v>0</v>
          </cell>
          <cell r="DT72">
            <v>1</v>
          </cell>
          <cell r="DU72">
            <v>0</v>
          </cell>
          <cell r="DV72">
            <v>0</v>
          </cell>
          <cell r="DW72">
            <v>0</v>
          </cell>
          <cell r="DX72">
            <v>25</v>
          </cell>
          <cell r="DY72">
            <v>11</v>
          </cell>
          <cell r="DZ72">
            <v>1</v>
          </cell>
          <cell r="EA72">
            <v>1</v>
          </cell>
          <cell r="EB72">
            <v>4</v>
          </cell>
          <cell r="EC72">
            <v>0</v>
          </cell>
          <cell r="ED72">
            <v>1</v>
          </cell>
          <cell r="EE72">
            <v>0</v>
          </cell>
          <cell r="EF72">
            <v>0</v>
          </cell>
        </row>
        <row r="73">
          <cell r="B73" t="str">
            <v>ГБУЗ РБ ГКБ № 5 г.Уфа</v>
          </cell>
          <cell r="C73">
            <v>0</v>
          </cell>
          <cell r="D73">
            <v>0</v>
          </cell>
          <cell r="E73">
            <v>15780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1800</v>
          </cell>
          <cell r="K73">
            <v>580</v>
          </cell>
          <cell r="L73">
            <v>2400</v>
          </cell>
          <cell r="M73">
            <v>1800</v>
          </cell>
          <cell r="N73">
            <v>3000</v>
          </cell>
          <cell r="O73">
            <v>0</v>
          </cell>
          <cell r="P73">
            <v>0</v>
          </cell>
          <cell r="Q73">
            <v>2220</v>
          </cell>
          <cell r="R73">
            <v>1584</v>
          </cell>
          <cell r="S73">
            <v>0</v>
          </cell>
          <cell r="T73">
            <v>3600</v>
          </cell>
          <cell r="U73">
            <v>0</v>
          </cell>
          <cell r="V73">
            <v>100</v>
          </cell>
          <cell r="W73">
            <v>0</v>
          </cell>
          <cell r="X73">
            <v>0</v>
          </cell>
          <cell r="Y73">
            <v>0</v>
          </cell>
          <cell r="Z73">
            <v>24348</v>
          </cell>
          <cell r="AA73">
            <v>9300</v>
          </cell>
          <cell r="AB73">
            <v>1248</v>
          </cell>
          <cell r="AC73">
            <v>2592</v>
          </cell>
          <cell r="AD73">
            <v>3400</v>
          </cell>
          <cell r="AE73">
            <v>0</v>
          </cell>
          <cell r="AF73">
            <v>3195</v>
          </cell>
          <cell r="AG73">
            <v>0</v>
          </cell>
          <cell r="AH73">
            <v>1600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20.5</v>
          </cell>
          <cell r="AV73">
            <v>0</v>
          </cell>
          <cell r="AW73">
            <v>0</v>
          </cell>
          <cell r="AX73">
            <v>1</v>
          </cell>
          <cell r="AY73">
            <v>0.25</v>
          </cell>
          <cell r="AZ73">
            <v>2.25</v>
          </cell>
          <cell r="BA73">
            <v>2</v>
          </cell>
          <cell r="BB73">
            <v>3.5</v>
          </cell>
          <cell r="BC73">
            <v>1</v>
          </cell>
          <cell r="BD73">
            <v>7.75</v>
          </cell>
          <cell r="BE73">
            <v>0</v>
          </cell>
          <cell r="BF73">
            <v>0.25</v>
          </cell>
          <cell r="BG73">
            <v>1.5</v>
          </cell>
          <cell r="BH73">
            <v>2.75</v>
          </cell>
          <cell r="BI73">
            <v>1.5</v>
          </cell>
          <cell r="BJ73">
            <v>3.25</v>
          </cell>
          <cell r="BK73">
            <v>0</v>
          </cell>
          <cell r="BL73">
            <v>0.75</v>
          </cell>
          <cell r="BM73">
            <v>1</v>
          </cell>
          <cell r="BN73">
            <v>0</v>
          </cell>
          <cell r="BO73">
            <v>1</v>
          </cell>
          <cell r="BP73">
            <v>43.5</v>
          </cell>
          <cell r="BQ73">
            <v>15</v>
          </cell>
          <cell r="BR73">
            <v>2</v>
          </cell>
          <cell r="BS73">
            <v>2.5</v>
          </cell>
          <cell r="BT73">
            <v>3.25</v>
          </cell>
          <cell r="BU73">
            <v>0</v>
          </cell>
          <cell r="BV73">
            <v>2.25</v>
          </cell>
          <cell r="BW73">
            <v>0</v>
          </cell>
          <cell r="BX73">
            <v>3</v>
          </cell>
          <cell r="BY73">
            <v>15</v>
          </cell>
          <cell r="BZ73">
            <v>0</v>
          </cell>
          <cell r="CA73">
            <v>0</v>
          </cell>
          <cell r="CB73">
            <v>0.25</v>
          </cell>
          <cell r="CC73">
            <v>0.25</v>
          </cell>
          <cell r="CD73">
            <v>2</v>
          </cell>
          <cell r="CE73">
            <v>2</v>
          </cell>
          <cell r="CF73">
            <v>3</v>
          </cell>
          <cell r="CG73">
            <v>1</v>
          </cell>
          <cell r="CH73">
            <v>6</v>
          </cell>
          <cell r="CI73">
            <v>0</v>
          </cell>
          <cell r="CJ73">
            <v>0.25</v>
          </cell>
          <cell r="CK73">
            <v>1.5</v>
          </cell>
          <cell r="CL73">
            <v>2</v>
          </cell>
          <cell r="CM73">
            <v>1</v>
          </cell>
          <cell r="CN73">
            <v>3</v>
          </cell>
          <cell r="CO73">
            <v>0</v>
          </cell>
          <cell r="CP73">
            <v>0.5</v>
          </cell>
          <cell r="CQ73">
            <v>1</v>
          </cell>
          <cell r="CR73">
            <v>0</v>
          </cell>
          <cell r="CS73">
            <v>1</v>
          </cell>
          <cell r="CT73">
            <v>35</v>
          </cell>
          <cell r="CU73">
            <v>13</v>
          </cell>
          <cell r="CV73">
            <v>2</v>
          </cell>
          <cell r="CW73">
            <v>2.5</v>
          </cell>
          <cell r="CX73">
            <v>3</v>
          </cell>
          <cell r="CY73">
            <v>0</v>
          </cell>
          <cell r="CZ73">
            <v>2</v>
          </cell>
          <cell r="DA73">
            <v>0</v>
          </cell>
          <cell r="DB73">
            <v>1.75</v>
          </cell>
          <cell r="DC73">
            <v>16</v>
          </cell>
          <cell r="DD73">
            <v>0</v>
          </cell>
          <cell r="DE73">
            <v>0</v>
          </cell>
          <cell r="DF73">
            <v>1</v>
          </cell>
          <cell r="DG73">
            <v>1</v>
          </cell>
          <cell r="DH73">
            <v>2</v>
          </cell>
          <cell r="DI73">
            <v>2</v>
          </cell>
          <cell r="DJ73">
            <v>2</v>
          </cell>
          <cell r="DK73">
            <v>1</v>
          </cell>
          <cell r="DL73">
            <v>7</v>
          </cell>
          <cell r="DM73">
            <v>0</v>
          </cell>
          <cell r="DN73">
            <v>1</v>
          </cell>
          <cell r="DO73">
            <v>1</v>
          </cell>
          <cell r="DP73">
            <v>1</v>
          </cell>
          <cell r="DQ73">
            <v>1</v>
          </cell>
          <cell r="DR73">
            <v>3</v>
          </cell>
          <cell r="DS73">
            <v>0</v>
          </cell>
          <cell r="DT73">
            <v>1</v>
          </cell>
          <cell r="DU73">
            <v>1</v>
          </cell>
          <cell r="DV73">
            <v>0</v>
          </cell>
          <cell r="DW73">
            <v>1</v>
          </cell>
          <cell r="DX73">
            <v>36</v>
          </cell>
          <cell r="DY73">
            <v>7</v>
          </cell>
          <cell r="DZ73">
            <v>1</v>
          </cell>
          <cell r="EA73">
            <v>1</v>
          </cell>
          <cell r="EB73">
            <v>3</v>
          </cell>
          <cell r="EC73">
            <v>0</v>
          </cell>
          <cell r="ED73">
            <v>3</v>
          </cell>
          <cell r="EE73">
            <v>0</v>
          </cell>
          <cell r="EF73">
            <v>1</v>
          </cell>
        </row>
        <row r="74">
          <cell r="B74" t="str">
            <v>ГБУЗ РБ ГКБ № 8 г.Уфа</v>
          </cell>
          <cell r="C74">
            <v>0</v>
          </cell>
          <cell r="D74">
            <v>0</v>
          </cell>
          <cell r="E74">
            <v>5700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2100</v>
          </cell>
          <cell r="L74">
            <v>1000</v>
          </cell>
          <cell r="M74">
            <v>2300</v>
          </cell>
          <cell r="N74">
            <v>3800</v>
          </cell>
          <cell r="O74">
            <v>0</v>
          </cell>
          <cell r="P74">
            <v>0</v>
          </cell>
          <cell r="Q74">
            <v>1200</v>
          </cell>
          <cell r="R74">
            <v>3000</v>
          </cell>
          <cell r="S74">
            <v>0</v>
          </cell>
          <cell r="T74">
            <v>2800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3900</v>
          </cell>
          <cell r="Z74">
            <v>26775</v>
          </cell>
          <cell r="AA74">
            <v>0</v>
          </cell>
          <cell r="AB74">
            <v>2800</v>
          </cell>
          <cell r="AC74">
            <v>0</v>
          </cell>
          <cell r="AD74">
            <v>5000</v>
          </cell>
          <cell r="AE74">
            <v>0</v>
          </cell>
          <cell r="AF74">
            <v>2800</v>
          </cell>
          <cell r="AG74">
            <v>0</v>
          </cell>
          <cell r="AH74">
            <v>5950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7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2</v>
          </cell>
          <cell r="BB74">
            <v>2</v>
          </cell>
          <cell r="BC74">
            <v>2</v>
          </cell>
          <cell r="BD74">
            <v>2.5</v>
          </cell>
          <cell r="BE74">
            <v>0</v>
          </cell>
          <cell r="BF74">
            <v>0</v>
          </cell>
          <cell r="BG74">
            <v>1</v>
          </cell>
          <cell r="BH74">
            <v>3</v>
          </cell>
          <cell r="BI74">
            <v>0</v>
          </cell>
          <cell r="BJ74">
            <v>2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8</v>
          </cell>
          <cell r="BP74">
            <v>18</v>
          </cell>
          <cell r="BQ74">
            <v>0</v>
          </cell>
          <cell r="BR74">
            <v>1.5</v>
          </cell>
          <cell r="BS74">
            <v>0</v>
          </cell>
          <cell r="BT74">
            <v>3</v>
          </cell>
          <cell r="BU74">
            <v>0</v>
          </cell>
          <cell r="BV74">
            <v>2</v>
          </cell>
          <cell r="BW74">
            <v>0</v>
          </cell>
          <cell r="BX74">
            <v>4</v>
          </cell>
          <cell r="BY74">
            <v>7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2</v>
          </cell>
          <cell r="CF74">
            <v>2</v>
          </cell>
          <cell r="CG74">
            <v>2</v>
          </cell>
          <cell r="CH74">
            <v>2.5</v>
          </cell>
          <cell r="CI74">
            <v>0</v>
          </cell>
          <cell r="CJ74">
            <v>0</v>
          </cell>
          <cell r="CK74">
            <v>1</v>
          </cell>
          <cell r="CL74">
            <v>3</v>
          </cell>
          <cell r="CM74">
            <v>0</v>
          </cell>
          <cell r="CN74">
            <v>2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8</v>
          </cell>
          <cell r="CT74">
            <v>18</v>
          </cell>
          <cell r="CU74">
            <v>0</v>
          </cell>
          <cell r="CV74">
            <v>1.5</v>
          </cell>
          <cell r="CW74">
            <v>0</v>
          </cell>
          <cell r="CX74">
            <v>3</v>
          </cell>
          <cell r="CY74">
            <v>0</v>
          </cell>
          <cell r="CZ74">
            <v>2</v>
          </cell>
          <cell r="DA74">
            <v>0</v>
          </cell>
          <cell r="DB74">
            <v>4</v>
          </cell>
          <cell r="DC74">
            <v>5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2</v>
          </cell>
          <cell r="DJ74">
            <v>1</v>
          </cell>
          <cell r="DK74">
            <v>2</v>
          </cell>
          <cell r="DL74">
            <v>2</v>
          </cell>
          <cell r="DM74">
            <v>0</v>
          </cell>
          <cell r="DN74">
            <v>0</v>
          </cell>
          <cell r="DO74">
            <v>1</v>
          </cell>
          <cell r="DP74">
            <v>2</v>
          </cell>
          <cell r="DQ74">
            <v>0</v>
          </cell>
          <cell r="DR74">
            <v>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8</v>
          </cell>
          <cell r="DX74">
            <v>16</v>
          </cell>
          <cell r="DY74">
            <v>0</v>
          </cell>
          <cell r="DZ74">
            <v>1</v>
          </cell>
          <cell r="EA74">
            <v>0</v>
          </cell>
          <cell r="EB74">
            <v>3</v>
          </cell>
          <cell r="EC74">
            <v>0</v>
          </cell>
          <cell r="ED74">
            <v>2</v>
          </cell>
          <cell r="EE74">
            <v>0</v>
          </cell>
          <cell r="EF74">
            <v>4</v>
          </cell>
        </row>
        <row r="75">
          <cell r="B75" t="str">
            <v>ГБУЗ РБ Давлекановская ЦРБ</v>
          </cell>
          <cell r="C75">
            <v>0</v>
          </cell>
          <cell r="D75">
            <v>0</v>
          </cell>
          <cell r="E75">
            <v>5895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1216</v>
          </cell>
          <cell r="K75">
            <v>290</v>
          </cell>
          <cell r="L75">
            <v>372</v>
          </cell>
          <cell r="M75">
            <v>0</v>
          </cell>
          <cell r="N75">
            <v>1151</v>
          </cell>
          <cell r="O75">
            <v>0</v>
          </cell>
          <cell r="P75">
            <v>0</v>
          </cell>
          <cell r="Q75">
            <v>201</v>
          </cell>
          <cell r="R75">
            <v>1657</v>
          </cell>
          <cell r="S75">
            <v>0</v>
          </cell>
          <cell r="T75">
            <v>217</v>
          </cell>
          <cell r="U75">
            <v>8802</v>
          </cell>
          <cell r="V75">
            <v>0</v>
          </cell>
          <cell r="W75">
            <v>0</v>
          </cell>
          <cell r="X75">
            <v>0</v>
          </cell>
          <cell r="Y75">
            <v>8383</v>
          </cell>
          <cell r="Z75">
            <v>14362</v>
          </cell>
          <cell r="AA75">
            <v>1445</v>
          </cell>
          <cell r="AB75">
            <v>216</v>
          </cell>
          <cell r="AC75">
            <v>0</v>
          </cell>
          <cell r="AD75">
            <v>3578</v>
          </cell>
          <cell r="AE75">
            <v>0</v>
          </cell>
          <cell r="AF75">
            <v>1341</v>
          </cell>
          <cell r="AG75">
            <v>0</v>
          </cell>
          <cell r="AH75">
            <v>2400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3.5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2</v>
          </cell>
          <cell r="BA75">
            <v>1</v>
          </cell>
          <cell r="BB75">
            <v>2</v>
          </cell>
          <cell r="BC75">
            <v>0</v>
          </cell>
          <cell r="BD75">
            <v>3.5</v>
          </cell>
          <cell r="BE75">
            <v>0</v>
          </cell>
          <cell r="BF75">
            <v>0</v>
          </cell>
          <cell r="BG75">
            <v>1</v>
          </cell>
          <cell r="BH75">
            <v>2.25</v>
          </cell>
          <cell r="BI75">
            <v>0</v>
          </cell>
          <cell r="BJ75">
            <v>2</v>
          </cell>
          <cell r="BK75">
            <v>12</v>
          </cell>
          <cell r="BL75">
            <v>0</v>
          </cell>
          <cell r="BM75">
            <v>0</v>
          </cell>
          <cell r="BN75">
            <v>0</v>
          </cell>
          <cell r="BO75">
            <v>4.5</v>
          </cell>
          <cell r="BP75">
            <v>18.5</v>
          </cell>
          <cell r="BQ75">
            <v>1.5</v>
          </cell>
          <cell r="BR75">
            <v>1</v>
          </cell>
          <cell r="BS75">
            <v>0</v>
          </cell>
          <cell r="BT75">
            <v>3</v>
          </cell>
          <cell r="BU75">
            <v>0</v>
          </cell>
          <cell r="BV75">
            <v>2</v>
          </cell>
          <cell r="BW75">
            <v>0</v>
          </cell>
          <cell r="BX75">
            <v>1</v>
          </cell>
          <cell r="BY75">
            <v>3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2</v>
          </cell>
          <cell r="CE75">
            <v>0.25</v>
          </cell>
          <cell r="CF75">
            <v>1</v>
          </cell>
          <cell r="CG75">
            <v>0</v>
          </cell>
          <cell r="CH75">
            <v>3.5</v>
          </cell>
          <cell r="CI75">
            <v>0</v>
          </cell>
          <cell r="CJ75">
            <v>0</v>
          </cell>
          <cell r="CK75">
            <v>1</v>
          </cell>
          <cell r="CL75">
            <v>2.25</v>
          </cell>
          <cell r="CM75">
            <v>0</v>
          </cell>
          <cell r="CN75">
            <v>2</v>
          </cell>
          <cell r="CO75">
            <v>9</v>
          </cell>
          <cell r="CP75">
            <v>0</v>
          </cell>
          <cell r="CQ75">
            <v>0</v>
          </cell>
          <cell r="CR75">
            <v>0</v>
          </cell>
          <cell r="CS75">
            <v>3</v>
          </cell>
          <cell r="CT75">
            <v>17.25</v>
          </cell>
          <cell r="CU75">
            <v>0.5</v>
          </cell>
          <cell r="CV75">
            <v>0.25</v>
          </cell>
          <cell r="CW75">
            <v>0</v>
          </cell>
          <cell r="CX75">
            <v>1</v>
          </cell>
          <cell r="CY75">
            <v>0</v>
          </cell>
          <cell r="CZ75">
            <v>0.5</v>
          </cell>
          <cell r="DA75">
            <v>0</v>
          </cell>
          <cell r="DB75">
            <v>1</v>
          </cell>
          <cell r="DC75">
            <v>2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1</v>
          </cell>
          <cell r="DI75">
            <v>0</v>
          </cell>
          <cell r="DJ75">
            <v>1</v>
          </cell>
          <cell r="DK75">
            <v>0</v>
          </cell>
          <cell r="DL75">
            <v>2</v>
          </cell>
          <cell r="DM75">
            <v>0</v>
          </cell>
          <cell r="DN75">
            <v>0</v>
          </cell>
          <cell r="DO75">
            <v>1</v>
          </cell>
          <cell r="DP75">
            <v>2</v>
          </cell>
          <cell r="DQ75">
            <v>0</v>
          </cell>
          <cell r="DR75">
            <v>2</v>
          </cell>
          <cell r="DS75">
            <v>9</v>
          </cell>
          <cell r="DT75">
            <v>0</v>
          </cell>
          <cell r="DU75">
            <v>0</v>
          </cell>
          <cell r="DV75">
            <v>0</v>
          </cell>
          <cell r="DW75">
            <v>3</v>
          </cell>
          <cell r="DX75">
            <v>10</v>
          </cell>
          <cell r="DY75">
            <v>0</v>
          </cell>
          <cell r="DZ75">
            <v>0</v>
          </cell>
          <cell r="EA75">
            <v>0</v>
          </cell>
          <cell r="EB75">
            <v>1</v>
          </cell>
          <cell r="EC75">
            <v>0</v>
          </cell>
          <cell r="ED75">
            <v>0</v>
          </cell>
          <cell r="EE75">
            <v>0</v>
          </cell>
          <cell r="EF75">
            <v>1</v>
          </cell>
        </row>
        <row r="76">
          <cell r="B76" t="str">
            <v>ГБУЗ РБ ДБ г. Стерлитамак</v>
          </cell>
          <cell r="C76">
            <v>0</v>
          </cell>
          <cell r="D76">
            <v>0</v>
          </cell>
          <cell r="E76">
            <v>230</v>
          </cell>
          <cell r="F76">
            <v>3700</v>
          </cell>
          <cell r="G76">
            <v>0</v>
          </cell>
          <cell r="H76">
            <v>988</v>
          </cell>
          <cell r="I76">
            <v>0</v>
          </cell>
          <cell r="J76">
            <v>0</v>
          </cell>
          <cell r="K76">
            <v>792</v>
          </cell>
          <cell r="L76">
            <v>400</v>
          </cell>
          <cell r="M76">
            <v>0</v>
          </cell>
          <cell r="N76">
            <v>750</v>
          </cell>
          <cell r="O76">
            <v>0</v>
          </cell>
          <cell r="P76">
            <v>0</v>
          </cell>
          <cell r="Q76">
            <v>0</v>
          </cell>
          <cell r="R76">
            <v>350</v>
          </cell>
          <cell r="S76">
            <v>23</v>
          </cell>
          <cell r="T76">
            <v>2300</v>
          </cell>
          <cell r="U76">
            <v>60064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7943</v>
          </cell>
          <cell r="AB76">
            <v>380</v>
          </cell>
          <cell r="AC76">
            <v>2200</v>
          </cell>
          <cell r="AD76">
            <v>4500</v>
          </cell>
          <cell r="AE76">
            <v>0</v>
          </cell>
          <cell r="AF76">
            <v>100</v>
          </cell>
          <cell r="AG76">
            <v>0</v>
          </cell>
          <cell r="AH76">
            <v>0</v>
          </cell>
          <cell r="AJ76">
            <v>0</v>
          </cell>
          <cell r="AK76">
            <v>2724</v>
          </cell>
          <cell r="AL76">
            <v>0</v>
          </cell>
          <cell r="AM76">
            <v>0</v>
          </cell>
          <cell r="AN76">
            <v>0</v>
          </cell>
          <cell r="AO76">
            <v>2724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2</v>
          </cell>
          <cell r="AV76">
            <v>2</v>
          </cell>
          <cell r="AW76">
            <v>0</v>
          </cell>
          <cell r="AX76">
            <v>1</v>
          </cell>
          <cell r="AY76">
            <v>0</v>
          </cell>
          <cell r="AZ76">
            <v>0</v>
          </cell>
          <cell r="BA76">
            <v>1</v>
          </cell>
          <cell r="BB76">
            <v>2</v>
          </cell>
          <cell r="BC76">
            <v>0</v>
          </cell>
          <cell r="BD76">
            <v>6</v>
          </cell>
          <cell r="BE76">
            <v>0</v>
          </cell>
          <cell r="BF76">
            <v>0</v>
          </cell>
          <cell r="BG76">
            <v>0</v>
          </cell>
          <cell r="BH76">
            <v>5</v>
          </cell>
          <cell r="BI76">
            <v>1</v>
          </cell>
          <cell r="BJ76">
            <v>8</v>
          </cell>
          <cell r="BK76">
            <v>50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10</v>
          </cell>
          <cell r="BR76">
            <v>2</v>
          </cell>
          <cell r="BS76">
            <v>3</v>
          </cell>
          <cell r="BT76">
            <v>4.25</v>
          </cell>
          <cell r="BU76">
            <v>0</v>
          </cell>
          <cell r="BV76">
            <v>2</v>
          </cell>
          <cell r="BW76">
            <v>0</v>
          </cell>
          <cell r="BX76">
            <v>0</v>
          </cell>
          <cell r="BY76">
            <v>2</v>
          </cell>
          <cell r="BZ76">
            <v>2</v>
          </cell>
          <cell r="CA76">
            <v>0</v>
          </cell>
          <cell r="CB76">
            <v>1</v>
          </cell>
          <cell r="CC76">
            <v>0</v>
          </cell>
          <cell r="CD76">
            <v>0</v>
          </cell>
          <cell r="CE76">
            <v>1</v>
          </cell>
          <cell r="CF76">
            <v>2</v>
          </cell>
          <cell r="CG76">
            <v>0</v>
          </cell>
          <cell r="CH76">
            <v>6</v>
          </cell>
          <cell r="CI76">
            <v>0</v>
          </cell>
          <cell r="CJ76">
            <v>0</v>
          </cell>
          <cell r="CK76">
            <v>0</v>
          </cell>
          <cell r="CL76">
            <v>5</v>
          </cell>
          <cell r="CM76">
            <v>1</v>
          </cell>
          <cell r="CN76">
            <v>8</v>
          </cell>
          <cell r="CO76">
            <v>50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10</v>
          </cell>
          <cell r="CV76">
            <v>2</v>
          </cell>
          <cell r="CW76">
            <v>3</v>
          </cell>
          <cell r="CX76">
            <v>4.25</v>
          </cell>
          <cell r="CY76">
            <v>0</v>
          </cell>
          <cell r="CZ76">
            <v>2</v>
          </cell>
          <cell r="DA76">
            <v>0</v>
          </cell>
          <cell r="DB76">
            <v>0</v>
          </cell>
          <cell r="DC76">
            <v>1</v>
          </cell>
          <cell r="DD76">
            <v>1</v>
          </cell>
          <cell r="DE76">
            <v>0</v>
          </cell>
          <cell r="DF76">
            <v>1</v>
          </cell>
          <cell r="DG76">
            <v>0</v>
          </cell>
          <cell r="DH76">
            <v>0</v>
          </cell>
          <cell r="DI76">
            <v>1</v>
          </cell>
          <cell r="DJ76">
            <v>1</v>
          </cell>
          <cell r="DK76">
            <v>0</v>
          </cell>
          <cell r="DL76">
            <v>3</v>
          </cell>
          <cell r="DM76">
            <v>0</v>
          </cell>
          <cell r="DN76">
            <v>0</v>
          </cell>
          <cell r="DO76">
            <v>0</v>
          </cell>
          <cell r="DP76">
            <v>2</v>
          </cell>
          <cell r="DQ76">
            <v>1</v>
          </cell>
          <cell r="DR76">
            <v>4</v>
          </cell>
          <cell r="DS76">
            <v>33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2</v>
          </cell>
          <cell r="DZ76">
            <v>1</v>
          </cell>
          <cell r="EA76">
            <v>3</v>
          </cell>
          <cell r="EB76">
            <v>1</v>
          </cell>
          <cell r="EC76">
            <v>0</v>
          </cell>
          <cell r="ED76">
            <v>1</v>
          </cell>
          <cell r="EE76">
            <v>0</v>
          </cell>
          <cell r="EF76">
            <v>0</v>
          </cell>
        </row>
        <row r="77">
          <cell r="B77" t="str">
            <v>ГБУЗ РБ Детская поликлиника № 4</v>
          </cell>
          <cell r="C77">
            <v>0</v>
          </cell>
          <cell r="D77">
            <v>0</v>
          </cell>
          <cell r="E77">
            <v>530</v>
          </cell>
          <cell r="F77">
            <v>1050</v>
          </cell>
          <cell r="G77">
            <v>0</v>
          </cell>
          <cell r="H77">
            <v>629</v>
          </cell>
          <cell r="I77">
            <v>0</v>
          </cell>
          <cell r="J77">
            <v>101</v>
          </cell>
          <cell r="K77">
            <v>0</v>
          </cell>
          <cell r="L77">
            <v>897</v>
          </cell>
          <cell r="M77">
            <v>90</v>
          </cell>
          <cell r="N77">
            <v>2306</v>
          </cell>
          <cell r="O77">
            <v>0</v>
          </cell>
          <cell r="P77">
            <v>0</v>
          </cell>
          <cell r="Q77">
            <v>0</v>
          </cell>
          <cell r="R77">
            <v>1700</v>
          </cell>
          <cell r="S77">
            <v>0</v>
          </cell>
          <cell r="T77">
            <v>1650</v>
          </cell>
          <cell r="U77">
            <v>81000</v>
          </cell>
          <cell r="V77">
            <v>0</v>
          </cell>
          <cell r="W77">
            <v>0</v>
          </cell>
          <cell r="X77">
            <v>0</v>
          </cell>
          <cell r="Y77">
            <v>11410</v>
          </cell>
          <cell r="Z77">
            <v>0</v>
          </cell>
          <cell r="AA77">
            <v>3080</v>
          </cell>
          <cell r="AB77">
            <v>950</v>
          </cell>
          <cell r="AC77">
            <v>400</v>
          </cell>
          <cell r="AD77">
            <v>1600</v>
          </cell>
          <cell r="AE77">
            <v>0</v>
          </cell>
          <cell r="AF77">
            <v>1100</v>
          </cell>
          <cell r="AG77">
            <v>0</v>
          </cell>
          <cell r="AH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2</v>
          </cell>
          <cell r="AV77">
            <v>1</v>
          </cell>
          <cell r="AW77">
            <v>0</v>
          </cell>
          <cell r="AX77">
            <v>1.25</v>
          </cell>
          <cell r="AY77">
            <v>0</v>
          </cell>
          <cell r="AZ77">
            <v>1</v>
          </cell>
          <cell r="BA77">
            <v>0</v>
          </cell>
          <cell r="BB77">
            <v>1</v>
          </cell>
          <cell r="BC77">
            <v>1</v>
          </cell>
          <cell r="BD77">
            <v>5</v>
          </cell>
          <cell r="BE77">
            <v>0</v>
          </cell>
          <cell r="BF77">
            <v>0</v>
          </cell>
          <cell r="BG77">
            <v>0</v>
          </cell>
          <cell r="BH77">
            <v>2.5</v>
          </cell>
          <cell r="BI77">
            <v>0</v>
          </cell>
          <cell r="BJ77">
            <v>4</v>
          </cell>
          <cell r="BK77">
            <v>72</v>
          </cell>
          <cell r="BL77">
            <v>0</v>
          </cell>
          <cell r="BM77">
            <v>0</v>
          </cell>
          <cell r="BN77">
            <v>0</v>
          </cell>
          <cell r="BO77">
            <v>10.5</v>
          </cell>
          <cell r="BP77">
            <v>0</v>
          </cell>
          <cell r="BQ77">
            <v>7.5</v>
          </cell>
          <cell r="BR77">
            <v>1</v>
          </cell>
          <cell r="BS77">
            <v>2</v>
          </cell>
          <cell r="BT77">
            <v>2.5</v>
          </cell>
          <cell r="BU77">
            <v>0</v>
          </cell>
          <cell r="BV77">
            <v>1.5</v>
          </cell>
          <cell r="BW77">
            <v>0</v>
          </cell>
          <cell r="BX77">
            <v>0</v>
          </cell>
          <cell r="BY77">
            <v>2</v>
          </cell>
          <cell r="BZ77">
            <v>1</v>
          </cell>
          <cell r="CA77">
            <v>0</v>
          </cell>
          <cell r="CB77">
            <v>0.75</v>
          </cell>
          <cell r="CC77">
            <v>0</v>
          </cell>
          <cell r="CD77">
            <v>0.5</v>
          </cell>
          <cell r="CE77">
            <v>0</v>
          </cell>
          <cell r="CF77">
            <v>1</v>
          </cell>
          <cell r="CG77">
            <v>0.25</v>
          </cell>
          <cell r="CH77">
            <v>5</v>
          </cell>
          <cell r="CI77">
            <v>0</v>
          </cell>
          <cell r="CJ77">
            <v>0</v>
          </cell>
          <cell r="CK77">
            <v>0</v>
          </cell>
          <cell r="CL77">
            <v>2.5</v>
          </cell>
          <cell r="CM77">
            <v>0</v>
          </cell>
          <cell r="CN77">
            <v>3</v>
          </cell>
          <cell r="CO77">
            <v>70.5</v>
          </cell>
          <cell r="CP77">
            <v>0</v>
          </cell>
          <cell r="CQ77">
            <v>0</v>
          </cell>
          <cell r="CR77">
            <v>0</v>
          </cell>
          <cell r="CS77">
            <v>9</v>
          </cell>
          <cell r="CT77">
            <v>0</v>
          </cell>
          <cell r="CU77">
            <v>6</v>
          </cell>
          <cell r="CV77">
            <v>1</v>
          </cell>
          <cell r="CW77">
            <v>2</v>
          </cell>
          <cell r="CX77">
            <v>1.5</v>
          </cell>
          <cell r="CY77">
            <v>0</v>
          </cell>
          <cell r="CZ77">
            <v>1.5</v>
          </cell>
          <cell r="DA77">
            <v>0</v>
          </cell>
          <cell r="DB77">
            <v>0</v>
          </cell>
          <cell r="DC77">
            <v>2</v>
          </cell>
          <cell r="DD77">
            <v>1</v>
          </cell>
          <cell r="DE77">
            <v>0</v>
          </cell>
          <cell r="DF77">
            <v>1</v>
          </cell>
          <cell r="DG77">
            <v>0</v>
          </cell>
          <cell r="DH77">
            <v>1</v>
          </cell>
          <cell r="DI77">
            <v>0</v>
          </cell>
          <cell r="DJ77">
            <v>1</v>
          </cell>
          <cell r="DK77">
            <v>1</v>
          </cell>
          <cell r="DL77">
            <v>5</v>
          </cell>
          <cell r="DM77">
            <v>0</v>
          </cell>
          <cell r="DN77">
            <v>0</v>
          </cell>
          <cell r="DO77">
            <v>0</v>
          </cell>
          <cell r="DP77">
            <v>2</v>
          </cell>
          <cell r="DQ77">
            <v>0</v>
          </cell>
          <cell r="DR77">
            <v>3</v>
          </cell>
          <cell r="DS77">
            <v>61</v>
          </cell>
          <cell r="DT77">
            <v>0</v>
          </cell>
          <cell r="DU77">
            <v>0</v>
          </cell>
          <cell r="DV77">
            <v>0</v>
          </cell>
          <cell r="DW77">
            <v>8</v>
          </cell>
          <cell r="DX77">
            <v>0</v>
          </cell>
          <cell r="DY77">
            <v>3</v>
          </cell>
          <cell r="DZ77">
            <v>1</v>
          </cell>
          <cell r="EA77">
            <v>2</v>
          </cell>
          <cell r="EB77">
            <v>1</v>
          </cell>
          <cell r="EC77">
            <v>0</v>
          </cell>
          <cell r="ED77">
            <v>1</v>
          </cell>
          <cell r="EE77">
            <v>0</v>
          </cell>
          <cell r="EF77">
            <v>0</v>
          </cell>
        </row>
        <row r="78">
          <cell r="B78" t="str">
            <v>ГБУЗ РБ ДП № 2 г.Уфа</v>
          </cell>
          <cell r="C78">
            <v>0</v>
          </cell>
          <cell r="D78">
            <v>0</v>
          </cell>
          <cell r="E78">
            <v>1129</v>
          </cell>
          <cell r="F78">
            <v>2580</v>
          </cell>
          <cell r="G78">
            <v>0</v>
          </cell>
          <cell r="H78">
            <v>3196</v>
          </cell>
          <cell r="I78">
            <v>1315</v>
          </cell>
          <cell r="J78">
            <v>2208</v>
          </cell>
          <cell r="K78">
            <v>0</v>
          </cell>
          <cell r="L78">
            <v>337</v>
          </cell>
          <cell r="M78">
            <v>0</v>
          </cell>
          <cell r="N78">
            <v>1391</v>
          </cell>
          <cell r="O78">
            <v>0</v>
          </cell>
          <cell r="P78">
            <v>0</v>
          </cell>
          <cell r="Q78">
            <v>0</v>
          </cell>
          <cell r="R78">
            <v>1558</v>
          </cell>
          <cell r="S78">
            <v>168</v>
          </cell>
          <cell r="T78">
            <v>1466</v>
          </cell>
          <cell r="U78">
            <v>51576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2828</v>
          </cell>
          <cell r="AB78">
            <v>891</v>
          </cell>
          <cell r="AC78">
            <v>0</v>
          </cell>
          <cell r="AD78">
            <v>968</v>
          </cell>
          <cell r="AE78">
            <v>0</v>
          </cell>
          <cell r="AF78">
            <v>2289</v>
          </cell>
          <cell r="AG78">
            <v>0</v>
          </cell>
          <cell r="AH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1</v>
          </cell>
          <cell r="AV78">
            <v>2</v>
          </cell>
          <cell r="AW78">
            <v>0</v>
          </cell>
          <cell r="AX78">
            <v>2</v>
          </cell>
          <cell r="AY78">
            <v>1</v>
          </cell>
          <cell r="AZ78">
            <v>1</v>
          </cell>
          <cell r="BA78">
            <v>0</v>
          </cell>
          <cell r="BB78">
            <v>2</v>
          </cell>
          <cell r="BC78">
            <v>0</v>
          </cell>
          <cell r="BD78">
            <v>5</v>
          </cell>
          <cell r="BE78">
            <v>0</v>
          </cell>
          <cell r="BF78">
            <v>0</v>
          </cell>
          <cell r="BG78">
            <v>0</v>
          </cell>
          <cell r="BH78">
            <v>2</v>
          </cell>
          <cell r="BI78">
            <v>2</v>
          </cell>
          <cell r="BJ78">
            <v>4</v>
          </cell>
          <cell r="BK78">
            <v>75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2</v>
          </cell>
          <cell r="BR78">
            <v>1</v>
          </cell>
          <cell r="BS78">
            <v>3</v>
          </cell>
          <cell r="BT78">
            <v>4</v>
          </cell>
          <cell r="BU78">
            <v>0</v>
          </cell>
          <cell r="BV78">
            <v>2</v>
          </cell>
          <cell r="BW78">
            <v>0</v>
          </cell>
          <cell r="BX78">
            <v>0</v>
          </cell>
          <cell r="BY78">
            <v>1</v>
          </cell>
          <cell r="BZ78">
            <v>1</v>
          </cell>
          <cell r="CA78">
            <v>0</v>
          </cell>
          <cell r="CB78">
            <v>1</v>
          </cell>
          <cell r="CC78">
            <v>1</v>
          </cell>
          <cell r="CD78">
            <v>1</v>
          </cell>
          <cell r="CE78">
            <v>0</v>
          </cell>
          <cell r="CF78">
            <v>0.5</v>
          </cell>
          <cell r="CG78">
            <v>0</v>
          </cell>
          <cell r="CH78">
            <v>3</v>
          </cell>
          <cell r="CI78">
            <v>0</v>
          </cell>
          <cell r="CJ78">
            <v>0</v>
          </cell>
          <cell r="CK78">
            <v>0</v>
          </cell>
          <cell r="CL78">
            <v>1.5</v>
          </cell>
          <cell r="CM78">
            <v>1</v>
          </cell>
          <cell r="CN78">
            <v>4</v>
          </cell>
          <cell r="CO78">
            <v>72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2</v>
          </cell>
          <cell r="CV78">
            <v>1</v>
          </cell>
          <cell r="CW78">
            <v>1.75</v>
          </cell>
          <cell r="CX78">
            <v>3.5</v>
          </cell>
          <cell r="CY78">
            <v>0</v>
          </cell>
          <cell r="CZ78">
            <v>2</v>
          </cell>
          <cell r="DA78">
            <v>0</v>
          </cell>
          <cell r="DB78">
            <v>0</v>
          </cell>
          <cell r="DC78">
            <v>1</v>
          </cell>
          <cell r="DD78">
            <v>1</v>
          </cell>
          <cell r="DE78">
            <v>0</v>
          </cell>
          <cell r="DF78">
            <v>1</v>
          </cell>
          <cell r="DG78">
            <v>1</v>
          </cell>
          <cell r="DH78">
            <v>1</v>
          </cell>
          <cell r="DI78">
            <v>0</v>
          </cell>
          <cell r="DJ78">
            <v>1</v>
          </cell>
          <cell r="DK78">
            <v>0</v>
          </cell>
          <cell r="DL78">
            <v>1</v>
          </cell>
          <cell r="DM78">
            <v>0</v>
          </cell>
          <cell r="DN78">
            <v>0</v>
          </cell>
          <cell r="DO78">
            <v>0</v>
          </cell>
          <cell r="DP78">
            <v>2</v>
          </cell>
          <cell r="DQ78">
            <v>1</v>
          </cell>
          <cell r="DR78">
            <v>3</v>
          </cell>
          <cell r="DS78">
            <v>59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2</v>
          </cell>
          <cell r="DZ78">
            <v>1</v>
          </cell>
          <cell r="EA78">
            <v>1</v>
          </cell>
          <cell r="EB78">
            <v>2</v>
          </cell>
          <cell r="EC78">
            <v>0</v>
          </cell>
          <cell r="ED78">
            <v>2</v>
          </cell>
          <cell r="EE78">
            <v>0</v>
          </cell>
          <cell r="EF78">
            <v>0</v>
          </cell>
        </row>
        <row r="79">
          <cell r="B79" t="str">
            <v>ГБУЗ РБ ДП № 3 г.Уфа</v>
          </cell>
          <cell r="C79">
            <v>0</v>
          </cell>
          <cell r="D79">
            <v>0</v>
          </cell>
          <cell r="E79">
            <v>960</v>
          </cell>
          <cell r="F79">
            <v>1440</v>
          </cell>
          <cell r="G79">
            <v>0</v>
          </cell>
          <cell r="H79">
            <v>2640</v>
          </cell>
          <cell r="I79">
            <v>140</v>
          </cell>
          <cell r="J79">
            <v>5040</v>
          </cell>
          <cell r="K79">
            <v>720</v>
          </cell>
          <cell r="L79">
            <v>1500</v>
          </cell>
          <cell r="M79">
            <v>0</v>
          </cell>
          <cell r="N79">
            <v>4000</v>
          </cell>
          <cell r="O79">
            <v>0</v>
          </cell>
          <cell r="P79">
            <v>0</v>
          </cell>
          <cell r="Q79">
            <v>0</v>
          </cell>
          <cell r="R79">
            <v>3500</v>
          </cell>
          <cell r="S79">
            <v>0</v>
          </cell>
          <cell r="T79">
            <v>2100</v>
          </cell>
          <cell r="U79">
            <v>41000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960</v>
          </cell>
          <cell r="AB79">
            <v>876</v>
          </cell>
          <cell r="AC79">
            <v>140</v>
          </cell>
          <cell r="AD79">
            <v>1200</v>
          </cell>
          <cell r="AE79">
            <v>0</v>
          </cell>
          <cell r="AF79">
            <v>840</v>
          </cell>
          <cell r="AG79">
            <v>0</v>
          </cell>
          <cell r="AH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1</v>
          </cell>
          <cell r="AV79">
            <v>1</v>
          </cell>
          <cell r="AW79">
            <v>0</v>
          </cell>
          <cell r="AX79">
            <v>1</v>
          </cell>
          <cell r="AY79">
            <v>1</v>
          </cell>
          <cell r="AZ79">
            <v>2.75</v>
          </cell>
          <cell r="BA79">
            <v>1</v>
          </cell>
          <cell r="BB79">
            <v>1</v>
          </cell>
          <cell r="BC79">
            <v>0</v>
          </cell>
          <cell r="BD79">
            <v>4</v>
          </cell>
          <cell r="BE79">
            <v>0</v>
          </cell>
          <cell r="BF79">
            <v>0</v>
          </cell>
          <cell r="BG79">
            <v>0</v>
          </cell>
          <cell r="BH79">
            <v>2</v>
          </cell>
          <cell r="BI79">
            <v>0</v>
          </cell>
          <cell r="BJ79">
            <v>4</v>
          </cell>
          <cell r="BK79">
            <v>62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1</v>
          </cell>
          <cell r="BR79">
            <v>1</v>
          </cell>
          <cell r="BS79">
            <v>1</v>
          </cell>
          <cell r="BT79">
            <v>1</v>
          </cell>
          <cell r="BU79">
            <v>0</v>
          </cell>
          <cell r="BV79">
            <v>1</v>
          </cell>
          <cell r="BW79">
            <v>0</v>
          </cell>
          <cell r="BX79">
            <v>0</v>
          </cell>
          <cell r="BY79">
            <v>1</v>
          </cell>
          <cell r="BZ79">
            <v>1</v>
          </cell>
          <cell r="CA79">
            <v>0</v>
          </cell>
          <cell r="CB79">
            <v>1</v>
          </cell>
          <cell r="CC79">
            <v>1</v>
          </cell>
          <cell r="CD79">
            <v>2.75</v>
          </cell>
          <cell r="CE79">
            <v>1</v>
          </cell>
          <cell r="CF79">
            <v>1</v>
          </cell>
          <cell r="CG79">
            <v>0</v>
          </cell>
          <cell r="CH79">
            <v>1</v>
          </cell>
          <cell r="CI79">
            <v>0</v>
          </cell>
          <cell r="CJ79">
            <v>0</v>
          </cell>
          <cell r="CK79">
            <v>0</v>
          </cell>
          <cell r="CL79">
            <v>2</v>
          </cell>
          <cell r="CM79">
            <v>0</v>
          </cell>
          <cell r="CN79">
            <v>2</v>
          </cell>
          <cell r="CO79">
            <v>60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1</v>
          </cell>
          <cell r="CV79">
            <v>1</v>
          </cell>
          <cell r="CW79">
            <v>1</v>
          </cell>
          <cell r="CX79">
            <v>1</v>
          </cell>
          <cell r="CY79">
            <v>0</v>
          </cell>
          <cell r="CZ79">
            <v>1</v>
          </cell>
          <cell r="DA79">
            <v>0</v>
          </cell>
          <cell r="DB79">
            <v>0</v>
          </cell>
          <cell r="DC79">
            <v>1</v>
          </cell>
          <cell r="DD79">
            <v>1</v>
          </cell>
          <cell r="DE79">
            <v>0</v>
          </cell>
          <cell r="DF79">
            <v>1</v>
          </cell>
          <cell r="DG79">
            <v>1</v>
          </cell>
          <cell r="DH79">
            <v>3</v>
          </cell>
          <cell r="DI79">
            <v>1</v>
          </cell>
          <cell r="DJ79">
            <v>1</v>
          </cell>
          <cell r="DK79">
            <v>0</v>
          </cell>
          <cell r="DL79">
            <v>1</v>
          </cell>
          <cell r="DM79">
            <v>0</v>
          </cell>
          <cell r="DN79">
            <v>0</v>
          </cell>
          <cell r="DO79">
            <v>0</v>
          </cell>
          <cell r="DP79">
            <v>3</v>
          </cell>
          <cell r="DQ79">
            <v>0</v>
          </cell>
          <cell r="DR79">
            <v>1</v>
          </cell>
          <cell r="DS79">
            <v>49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1</v>
          </cell>
          <cell r="DZ79">
            <v>1</v>
          </cell>
          <cell r="EA79">
            <v>1</v>
          </cell>
          <cell r="EB79">
            <v>1</v>
          </cell>
          <cell r="EC79">
            <v>0</v>
          </cell>
          <cell r="ED79">
            <v>1</v>
          </cell>
          <cell r="EE79">
            <v>0</v>
          </cell>
          <cell r="EF79">
            <v>0</v>
          </cell>
        </row>
        <row r="80">
          <cell r="B80" t="str">
            <v>ГБУЗ РБ ДП № 5 г.Уфа</v>
          </cell>
          <cell r="C80">
            <v>0</v>
          </cell>
          <cell r="D80">
            <v>0</v>
          </cell>
          <cell r="E80">
            <v>2000</v>
          </cell>
          <cell r="F80">
            <v>800</v>
          </cell>
          <cell r="G80">
            <v>0</v>
          </cell>
          <cell r="H80">
            <v>2700</v>
          </cell>
          <cell r="I80">
            <v>0</v>
          </cell>
          <cell r="J80">
            <v>3500</v>
          </cell>
          <cell r="K80">
            <v>0</v>
          </cell>
          <cell r="L80">
            <v>850</v>
          </cell>
          <cell r="M80">
            <v>0</v>
          </cell>
          <cell r="N80">
            <v>2100</v>
          </cell>
          <cell r="O80">
            <v>0</v>
          </cell>
          <cell r="P80">
            <v>0</v>
          </cell>
          <cell r="Q80">
            <v>0</v>
          </cell>
          <cell r="R80">
            <v>3200</v>
          </cell>
          <cell r="S80">
            <v>0</v>
          </cell>
          <cell r="T80">
            <v>1900</v>
          </cell>
          <cell r="U80">
            <v>57450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15565</v>
          </cell>
          <cell r="AB80">
            <v>300</v>
          </cell>
          <cell r="AC80">
            <v>1600</v>
          </cell>
          <cell r="AD80">
            <v>3600</v>
          </cell>
          <cell r="AE80">
            <v>0</v>
          </cell>
          <cell r="AF80">
            <v>1800</v>
          </cell>
          <cell r="AG80">
            <v>0</v>
          </cell>
          <cell r="AH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2</v>
          </cell>
          <cell r="AV80">
            <v>1.5</v>
          </cell>
          <cell r="AW80">
            <v>0</v>
          </cell>
          <cell r="AX80">
            <v>2</v>
          </cell>
          <cell r="AY80">
            <v>0</v>
          </cell>
          <cell r="AZ80">
            <v>2.5</v>
          </cell>
          <cell r="BA80">
            <v>0.5</v>
          </cell>
          <cell r="BB80">
            <v>2</v>
          </cell>
          <cell r="BC80">
            <v>0</v>
          </cell>
          <cell r="BD80">
            <v>5</v>
          </cell>
          <cell r="BE80">
            <v>0</v>
          </cell>
          <cell r="BF80">
            <v>0.5</v>
          </cell>
          <cell r="BG80">
            <v>0</v>
          </cell>
          <cell r="BH80">
            <v>5</v>
          </cell>
          <cell r="BI80">
            <v>0</v>
          </cell>
          <cell r="BJ80">
            <v>5</v>
          </cell>
          <cell r="BK80">
            <v>102.75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11.5</v>
          </cell>
          <cell r="BR80">
            <v>1</v>
          </cell>
          <cell r="BS80">
            <v>2.5</v>
          </cell>
          <cell r="BT80">
            <v>4</v>
          </cell>
          <cell r="BU80">
            <v>0</v>
          </cell>
          <cell r="BV80">
            <v>2</v>
          </cell>
          <cell r="BW80">
            <v>0</v>
          </cell>
          <cell r="BX80">
            <v>0</v>
          </cell>
          <cell r="BY80">
            <v>2</v>
          </cell>
          <cell r="BZ80">
            <v>1.5</v>
          </cell>
          <cell r="CA80">
            <v>0</v>
          </cell>
          <cell r="CB80">
            <v>1</v>
          </cell>
          <cell r="CC80">
            <v>0</v>
          </cell>
          <cell r="CD80">
            <v>2</v>
          </cell>
          <cell r="CE80">
            <v>0</v>
          </cell>
          <cell r="CF80">
            <v>2</v>
          </cell>
          <cell r="CG80">
            <v>0</v>
          </cell>
          <cell r="CH80">
            <v>5</v>
          </cell>
          <cell r="CI80">
            <v>0</v>
          </cell>
          <cell r="CJ80">
            <v>0.5</v>
          </cell>
          <cell r="CK80">
            <v>0</v>
          </cell>
          <cell r="CL80">
            <v>4</v>
          </cell>
          <cell r="CM80">
            <v>0</v>
          </cell>
          <cell r="CN80">
            <v>5</v>
          </cell>
          <cell r="CO80">
            <v>102.75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11.5</v>
          </cell>
          <cell r="CV80">
            <v>0.5</v>
          </cell>
          <cell r="CW80">
            <v>2.5</v>
          </cell>
          <cell r="CX80">
            <v>4</v>
          </cell>
          <cell r="CY80">
            <v>0</v>
          </cell>
          <cell r="CZ80">
            <v>2</v>
          </cell>
          <cell r="DA80">
            <v>0</v>
          </cell>
          <cell r="DB80">
            <v>0</v>
          </cell>
          <cell r="DC80">
            <v>2</v>
          </cell>
          <cell r="DD80">
            <v>1</v>
          </cell>
          <cell r="DE80">
            <v>0</v>
          </cell>
          <cell r="DF80">
            <v>1</v>
          </cell>
          <cell r="DG80">
            <v>0</v>
          </cell>
          <cell r="DH80">
            <v>2</v>
          </cell>
          <cell r="DI80">
            <v>0</v>
          </cell>
          <cell r="DJ80">
            <v>2</v>
          </cell>
          <cell r="DK80">
            <v>0</v>
          </cell>
          <cell r="DL80">
            <v>6</v>
          </cell>
          <cell r="DM80">
            <v>0</v>
          </cell>
          <cell r="DN80">
            <v>1</v>
          </cell>
          <cell r="DO80">
            <v>0</v>
          </cell>
          <cell r="DP80">
            <v>2</v>
          </cell>
          <cell r="DQ80">
            <v>0</v>
          </cell>
          <cell r="DR80">
            <v>3</v>
          </cell>
          <cell r="DS80">
            <v>99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7</v>
          </cell>
          <cell r="DZ80">
            <v>0</v>
          </cell>
          <cell r="EA80">
            <v>2</v>
          </cell>
          <cell r="EB80">
            <v>4</v>
          </cell>
          <cell r="EC80">
            <v>0</v>
          </cell>
          <cell r="ED80">
            <v>1</v>
          </cell>
          <cell r="EE80">
            <v>0</v>
          </cell>
          <cell r="EF80">
            <v>0</v>
          </cell>
        </row>
        <row r="81">
          <cell r="B81" t="str">
            <v>ГБУЗ РБ ДП № 6 г.Уфа</v>
          </cell>
          <cell r="C81">
            <v>0</v>
          </cell>
          <cell r="D81">
            <v>0</v>
          </cell>
          <cell r="E81">
            <v>1789</v>
          </cell>
          <cell r="F81">
            <v>762</v>
          </cell>
          <cell r="G81">
            <v>0</v>
          </cell>
          <cell r="H81">
            <v>331</v>
          </cell>
          <cell r="I81">
            <v>0</v>
          </cell>
          <cell r="J81">
            <v>522</v>
          </cell>
          <cell r="K81">
            <v>564</v>
          </cell>
          <cell r="L81">
            <v>1120</v>
          </cell>
          <cell r="M81">
            <v>0</v>
          </cell>
          <cell r="N81">
            <v>1993</v>
          </cell>
          <cell r="O81">
            <v>0</v>
          </cell>
          <cell r="P81">
            <v>154</v>
          </cell>
          <cell r="Q81">
            <v>0</v>
          </cell>
          <cell r="R81">
            <v>3490</v>
          </cell>
          <cell r="S81">
            <v>0</v>
          </cell>
          <cell r="T81">
            <v>3087</v>
          </cell>
          <cell r="U81">
            <v>19731</v>
          </cell>
          <cell r="V81">
            <v>0</v>
          </cell>
          <cell r="W81">
            <v>0</v>
          </cell>
          <cell r="X81">
            <v>0</v>
          </cell>
          <cell r="Y81">
            <v>1962</v>
          </cell>
          <cell r="Z81">
            <v>0</v>
          </cell>
          <cell r="AA81">
            <v>3646</v>
          </cell>
          <cell r="AB81">
            <v>1270</v>
          </cell>
          <cell r="AC81">
            <v>0</v>
          </cell>
          <cell r="AD81">
            <v>544</v>
          </cell>
          <cell r="AE81">
            <v>0</v>
          </cell>
          <cell r="AF81">
            <v>565</v>
          </cell>
          <cell r="AG81">
            <v>0</v>
          </cell>
          <cell r="AH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1</v>
          </cell>
          <cell r="AV81">
            <v>1</v>
          </cell>
          <cell r="AW81">
            <v>0</v>
          </cell>
          <cell r="AX81">
            <v>1</v>
          </cell>
          <cell r="AY81">
            <v>0</v>
          </cell>
          <cell r="AZ81">
            <v>1</v>
          </cell>
          <cell r="BA81">
            <v>1</v>
          </cell>
          <cell r="BB81">
            <v>1</v>
          </cell>
          <cell r="BC81">
            <v>0</v>
          </cell>
          <cell r="BD81">
            <v>3</v>
          </cell>
          <cell r="BE81">
            <v>0</v>
          </cell>
          <cell r="BF81">
            <v>1</v>
          </cell>
          <cell r="BG81">
            <v>0</v>
          </cell>
          <cell r="BH81">
            <v>2</v>
          </cell>
          <cell r="BI81">
            <v>0</v>
          </cell>
          <cell r="BJ81">
            <v>2</v>
          </cell>
          <cell r="BK81">
            <v>25</v>
          </cell>
          <cell r="BL81">
            <v>0</v>
          </cell>
          <cell r="BM81">
            <v>0</v>
          </cell>
          <cell r="BN81">
            <v>0</v>
          </cell>
          <cell r="BO81">
            <v>4</v>
          </cell>
          <cell r="BP81">
            <v>0</v>
          </cell>
          <cell r="BQ81">
            <v>2</v>
          </cell>
          <cell r="BR81">
            <v>1</v>
          </cell>
          <cell r="BS81">
            <v>0</v>
          </cell>
          <cell r="BT81">
            <v>2</v>
          </cell>
          <cell r="BU81">
            <v>0</v>
          </cell>
          <cell r="BV81">
            <v>1</v>
          </cell>
          <cell r="BW81">
            <v>0</v>
          </cell>
          <cell r="BX81">
            <v>0</v>
          </cell>
          <cell r="BY81">
            <v>1</v>
          </cell>
          <cell r="BZ81">
            <v>1</v>
          </cell>
          <cell r="CA81">
            <v>0</v>
          </cell>
          <cell r="CB81">
            <v>1</v>
          </cell>
          <cell r="CC81">
            <v>0</v>
          </cell>
          <cell r="CD81">
            <v>1</v>
          </cell>
          <cell r="CE81">
            <v>1</v>
          </cell>
          <cell r="CF81">
            <v>1</v>
          </cell>
          <cell r="CG81">
            <v>0</v>
          </cell>
          <cell r="CH81">
            <v>2</v>
          </cell>
          <cell r="CI81">
            <v>0</v>
          </cell>
          <cell r="CJ81">
            <v>1</v>
          </cell>
          <cell r="CK81">
            <v>0</v>
          </cell>
          <cell r="CL81">
            <v>2</v>
          </cell>
          <cell r="CM81">
            <v>0</v>
          </cell>
          <cell r="CN81">
            <v>2</v>
          </cell>
          <cell r="CO81">
            <v>23</v>
          </cell>
          <cell r="CP81">
            <v>0</v>
          </cell>
          <cell r="CQ81">
            <v>0</v>
          </cell>
          <cell r="CR81">
            <v>0</v>
          </cell>
          <cell r="CS81">
            <v>4</v>
          </cell>
          <cell r="CT81">
            <v>0</v>
          </cell>
          <cell r="CU81">
            <v>2</v>
          </cell>
          <cell r="CV81">
            <v>1</v>
          </cell>
          <cell r="CW81">
            <v>0</v>
          </cell>
          <cell r="CX81">
            <v>2</v>
          </cell>
          <cell r="CY81">
            <v>0</v>
          </cell>
          <cell r="CZ81">
            <v>1</v>
          </cell>
          <cell r="DA81">
            <v>0</v>
          </cell>
          <cell r="DB81">
            <v>0</v>
          </cell>
          <cell r="DC81">
            <v>1</v>
          </cell>
          <cell r="DD81">
            <v>1</v>
          </cell>
          <cell r="DE81">
            <v>0</v>
          </cell>
          <cell r="DF81">
            <v>1</v>
          </cell>
          <cell r="DG81">
            <v>0</v>
          </cell>
          <cell r="DH81">
            <v>1</v>
          </cell>
          <cell r="DI81">
            <v>1</v>
          </cell>
          <cell r="DJ81">
            <v>1</v>
          </cell>
          <cell r="DK81">
            <v>0</v>
          </cell>
          <cell r="DL81">
            <v>2</v>
          </cell>
          <cell r="DM81">
            <v>0</v>
          </cell>
          <cell r="DN81">
            <v>1</v>
          </cell>
          <cell r="DO81">
            <v>0</v>
          </cell>
          <cell r="DP81">
            <v>2</v>
          </cell>
          <cell r="DQ81">
            <v>0</v>
          </cell>
          <cell r="DR81">
            <v>2</v>
          </cell>
          <cell r="DS81">
            <v>23</v>
          </cell>
          <cell r="DT81">
            <v>0</v>
          </cell>
          <cell r="DU81">
            <v>0</v>
          </cell>
          <cell r="DV81">
            <v>0</v>
          </cell>
          <cell r="DW81">
            <v>4</v>
          </cell>
          <cell r="DX81">
            <v>0</v>
          </cell>
          <cell r="DY81">
            <v>2</v>
          </cell>
          <cell r="DZ81">
            <v>1</v>
          </cell>
          <cell r="EA81">
            <v>0</v>
          </cell>
          <cell r="EB81">
            <v>2</v>
          </cell>
          <cell r="EC81">
            <v>0</v>
          </cell>
          <cell r="ED81">
            <v>1</v>
          </cell>
          <cell r="EE81">
            <v>0</v>
          </cell>
          <cell r="EF81">
            <v>0</v>
          </cell>
        </row>
        <row r="82">
          <cell r="B82" t="str">
            <v>ГБУЗ РБ ДСП № 7 г.Уфа</v>
          </cell>
          <cell r="C82">
            <v>40706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40706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64.5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56.8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48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</row>
        <row r="83">
          <cell r="B83" t="str">
            <v>ГБУЗ РБ Дюртюлинская ЦРБ</v>
          </cell>
          <cell r="C83">
            <v>0</v>
          </cell>
          <cell r="D83">
            <v>0</v>
          </cell>
          <cell r="E83">
            <v>9030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1768</v>
          </cell>
          <cell r="K83">
            <v>1185</v>
          </cell>
          <cell r="L83">
            <v>1426</v>
          </cell>
          <cell r="M83">
            <v>802</v>
          </cell>
          <cell r="N83">
            <v>1386</v>
          </cell>
          <cell r="O83">
            <v>0</v>
          </cell>
          <cell r="P83">
            <v>0</v>
          </cell>
          <cell r="Q83">
            <v>977</v>
          </cell>
          <cell r="R83">
            <v>2372</v>
          </cell>
          <cell r="S83">
            <v>0</v>
          </cell>
          <cell r="T83">
            <v>2258</v>
          </cell>
          <cell r="U83">
            <v>27911</v>
          </cell>
          <cell r="V83">
            <v>0</v>
          </cell>
          <cell r="W83">
            <v>0</v>
          </cell>
          <cell r="X83">
            <v>0</v>
          </cell>
          <cell r="Y83">
            <v>7470</v>
          </cell>
          <cell r="Z83">
            <v>25486</v>
          </cell>
          <cell r="AA83">
            <v>4646</v>
          </cell>
          <cell r="AB83">
            <v>818</v>
          </cell>
          <cell r="AC83">
            <v>0</v>
          </cell>
          <cell r="AD83">
            <v>4064</v>
          </cell>
          <cell r="AE83">
            <v>0</v>
          </cell>
          <cell r="AF83">
            <v>507</v>
          </cell>
          <cell r="AG83">
            <v>0</v>
          </cell>
          <cell r="AH83">
            <v>2550</v>
          </cell>
          <cell r="AJ83">
            <v>0</v>
          </cell>
          <cell r="AK83">
            <v>450</v>
          </cell>
          <cell r="AL83">
            <v>0</v>
          </cell>
          <cell r="AM83">
            <v>300</v>
          </cell>
          <cell r="AN83">
            <v>0</v>
          </cell>
          <cell r="AO83">
            <v>0</v>
          </cell>
          <cell r="AP83">
            <v>150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7</v>
          </cell>
          <cell r="AV83">
            <v>0</v>
          </cell>
          <cell r="AW83">
            <v>0</v>
          </cell>
          <cell r="AX83">
            <v>0</v>
          </cell>
          <cell r="AY83">
            <v>0</v>
          </cell>
          <cell r="AZ83">
            <v>1.75</v>
          </cell>
          <cell r="BA83">
            <v>1.5</v>
          </cell>
          <cell r="BB83">
            <v>1.5</v>
          </cell>
          <cell r="BC83">
            <v>0.5</v>
          </cell>
          <cell r="BD83">
            <v>2.5</v>
          </cell>
          <cell r="BE83">
            <v>0</v>
          </cell>
          <cell r="BF83">
            <v>0</v>
          </cell>
          <cell r="BG83">
            <v>0.5</v>
          </cell>
          <cell r="BH83">
            <v>3.25</v>
          </cell>
          <cell r="BI83">
            <v>0</v>
          </cell>
          <cell r="BJ83">
            <v>3.25</v>
          </cell>
          <cell r="BK83">
            <v>18.5</v>
          </cell>
          <cell r="BL83">
            <v>0</v>
          </cell>
          <cell r="BM83">
            <v>0</v>
          </cell>
          <cell r="BN83">
            <v>0</v>
          </cell>
          <cell r="BO83">
            <v>2.25</v>
          </cell>
          <cell r="BP83">
            <v>25.75</v>
          </cell>
          <cell r="BQ83">
            <v>1</v>
          </cell>
          <cell r="BR83">
            <v>0.5</v>
          </cell>
          <cell r="BS83">
            <v>1.5</v>
          </cell>
          <cell r="BT83">
            <v>3.25</v>
          </cell>
          <cell r="BU83">
            <v>0</v>
          </cell>
          <cell r="BV83">
            <v>2</v>
          </cell>
          <cell r="BW83">
            <v>0</v>
          </cell>
          <cell r="BX83">
            <v>1</v>
          </cell>
          <cell r="BY83">
            <v>6.25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0.75</v>
          </cell>
          <cell r="CE83">
            <v>0.5</v>
          </cell>
          <cell r="CF83">
            <v>1</v>
          </cell>
          <cell r="CG83">
            <v>0.5</v>
          </cell>
          <cell r="CH83">
            <v>1</v>
          </cell>
          <cell r="CI83">
            <v>0</v>
          </cell>
          <cell r="CJ83">
            <v>0</v>
          </cell>
          <cell r="CK83">
            <v>0.5</v>
          </cell>
          <cell r="CL83">
            <v>2.75</v>
          </cell>
          <cell r="CM83">
            <v>0</v>
          </cell>
          <cell r="CN83">
            <v>1.75</v>
          </cell>
          <cell r="CO83">
            <v>15.5</v>
          </cell>
          <cell r="CP83">
            <v>0</v>
          </cell>
          <cell r="CQ83">
            <v>0</v>
          </cell>
          <cell r="CR83">
            <v>0</v>
          </cell>
          <cell r="CS83">
            <v>1</v>
          </cell>
          <cell r="CT83">
            <v>19.25</v>
          </cell>
          <cell r="CU83">
            <v>1</v>
          </cell>
          <cell r="CV83">
            <v>0.5</v>
          </cell>
          <cell r="CW83">
            <v>0.5</v>
          </cell>
          <cell r="CX83">
            <v>2.25</v>
          </cell>
          <cell r="CY83">
            <v>0</v>
          </cell>
          <cell r="CZ83">
            <v>0.5</v>
          </cell>
          <cell r="DA83">
            <v>0</v>
          </cell>
          <cell r="DB83">
            <v>1</v>
          </cell>
          <cell r="DC83">
            <v>10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1</v>
          </cell>
          <cell r="DJ83">
            <v>3</v>
          </cell>
          <cell r="DK83">
            <v>0</v>
          </cell>
          <cell r="DL83">
            <v>2</v>
          </cell>
          <cell r="DM83">
            <v>0</v>
          </cell>
          <cell r="DN83">
            <v>0</v>
          </cell>
          <cell r="DO83">
            <v>0</v>
          </cell>
          <cell r="DP83">
            <v>2</v>
          </cell>
          <cell r="DQ83">
            <v>0</v>
          </cell>
          <cell r="DR83">
            <v>3</v>
          </cell>
          <cell r="DS83">
            <v>14</v>
          </cell>
          <cell r="DT83">
            <v>0</v>
          </cell>
          <cell r="DU83">
            <v>0</v>
          </cell>
          <cell r="DV83">
            <v>0</v>
          </cell>
          <cell r="DW83">
            <v>2</v>
          </cell>
          <cell r="DX83">
            <v>19</v>
          </cell>
          <cell r="DY83">
            <v>1</v>
          </cell>
          <cell r="DZ83">
            <v>1</v>
          </cell>
          <cell r="EA83">
            <v>0</v>
          </cell>
          <cell r="EB83">
            <v>4</v>
          </cell>
          <cell r="EC83">
            <v>0</v>
          </cell>
          <cell r="ED83">
            <v>0</v>
          </cell>
          <cell r="EE83">
            <v>0</v>
          </cell>
          <cell r="EF83">
            <v>1</v>
          </cell>
        </row>
        <row r="84">
          <cell r="B84" t="str">
            <v>ГБУЗ РБ Ермекеевская ЦРБ</v>
          </cell>
          <cell r="C84">
            <v>0</v>
          </cell>
          <cell r="D84">
            <v>0</v>
          </cell>
          <cell r="E84">
            <v>2693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514</v>
          </cell>
          <cell r="K84">
            <v>784</v>
          </cell>
          <cell r="L84">
            <v>396</v>
          </cell>
          <cell r="M84">
            <v>0</v>
          </cell>
          <cell r="N84">
            <v>796</v>
          </cell>
          <cell r="O84">
            <v>0</v>
          </cell>
          <cell r="P84">
            <v>0</v>
          </cell>
          <cell r="Q84">
            <v>0</v>
          </cell>
          <cell r="R84">
            <v>836</v>
          </cell>
          <cell r="S84">
            <v>0</v>
          </cell>
          <cell r="T84">
            <v>0</v>
          </cell>
          <cell r="U84">
            <v>1738</v>
          </cell>
          <cell r="V84">
            <v>0</v>
          </cell>
          <cell r="W84">
            <v>0</v>
          </cell>
          <cell r="X84">
            <v>0</v>
          </cell>
          <cell r="Y84">
            <v>3405</v>
          </cell>
          <cell r="Z84">
            <v>1938</v>
          </cell>
          <cell r="AA84">
            <v>276</v>
          </cell>
          <cell r="AB84">
            <v>0</v>
          </cell>
          <cell r="AC84">
            <v>0</v>
          </cell>
          <cell r="AD84">
            <v>489</v>
          </cell>
          <cell r="AE84">
            <v>0</v>
          </cell>
          <cell r="AF84">
            <v>994</v>
          </cell>
          <cell r="AG84">
            <v>0</v>
          </cell>
          <cell r="AH84">
            <v>1727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2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0.5</v>
          </cell>
          <cell r="BA84">
            <v>0.75</v>
          </cell>
          <cell r="BB84">
            <v>0.5</v>
          </cell>
          <cell r="BC84">
            <v>0</v>
          </cell>
          <cell r="BD84">
            <v>1</v>
          </cell>
          <cell r="BE84">
            <v>0</v>
          </cell>
          <cell r="BF84">
            <v>0</v>
          </cell>
          <cell r="BG84">
            <v>0</v>
          </cell>
          <cell r="BH84">
            <v>1</v>
          </cell>
          <cell r="BI84">
            <v>0</v>
          </cell>
          <cell r="BJ84">
            <v>0</v>
          </cell>
          <cell r="BK84">
            <v>3</v>
          </cell>
          <cell r="BL84">
            <v>0</v>
          </cell>
          <cell r="BM84">
            <v>0</v>
          </cell>
          <cell r="BN84">
            <v>0</v>
          </cell>
          <cell r="BO84">
            <v>3.5</v>
          </cell>
          <cell r="BP84">
            <v>5</v>
          </cell>
          <cell r="BQ84">
            <v>0.25</v>
          </cell>
          <cell r="BR84">
            <v>0</v>
          </cell>
          <cell r="BS84">
            <v>0</v>
          </cell>
          <cell r="BT84">
            <v>1</v>
          </cell>
          <cell r="BU84">
            <v>0</v>
          </cell>
          <cell r="BV84">
            <v>1</v>
          </cell>
          <cell r="BW84">
            <v>0</v>
          </cell>
          <cell r="BX84">
            <v>3</v>
          </cell>
          <cell r="BY84">
            <v>2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0.5</v>
          </cell>
          <cell r="CE84">
            <v>0.75</v>
          </cell>
          <cell r="CF84">
            <v>0.5</v>
          </cell>
          <cell r="CG84">
            <v>0</v>
          </cell>
          <cell r="CH84">
            <v>1</v>
          </cell>
          <cell r="CI84">
            <v>0</v>
          </cell>
          <cell r="CJ84">
            <v>0</v>
          </cell>
          <cell r="CK84">
            <v>0</v>
          </cell>
          <cell r="CL84">
            <v>1</v>
          </cell>
          <cell r="CM84">
            <v>0</v>
          </cell>
          <cell r="CN84">
            <v>0</v>
          </cell>
          <cell r="CO84">
            <v>3</v>
          </cell>
          <cell r="CP84">
            <v>0</v>
          </cell>
          <cell r="CQ84">
            <v>0</v>
          </cell>
          <cell r="CR84">
            <v>0</v>
          </cell>
          <cell r="CS84">
            <v>3.5</v>
          </cell>
          <cell r="CT84">
            <v>4.75</v>
          </cell>
          <cell r="CU84">
            <v>0.25</v>
          </cell>
          <cell r="CV84">
            <v>0</v>
          </cell>
          <cell r="CW84">
            <v>0</v>
          </cell>
          <cell r="CX84">
            <v>1</v>
          </cell>
          <cell r="CY84">
            <v>0</v>
          </cell>
          <cell r="CZ84">
            <v>1</v>
          </cell>
          <cell r="DA84">
            <v>0</v>
          </cell>
          <cell r="DB84">
            <v>3</v>
          </cell>
          <cell r="DC84">
            <v>2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1</v>
          </cell>
          <cell r="DJ84">
            <v>0</v>
          </cell>
          <cell r="DK84">
            <v>0</v>
          </cell>
          <cell r="DL84">
            <v>1</v>
          </cell>
          <cell r="DM84">
            <v>0</v>
          </cell>
          <cell r="DN84">
            <v>0</v>
          </cell>
          <cell r="DO84">
            <v>0</v>
          </cell>
          <cell r="DP84">
            <v>1</v>
          </cell>
          <cell r="DQ84">
            <v>0</v>
          </cell>
          <cell r="DR84">
            <v>0</v>
          </cell>
          <cell r="DS84">
            <v>3</v>
          </cell>
          <cell r="DT84">
            <v>0</v>
          </cell>
          <cell r="DU84">
            <v>0</v>
          </cell>
          <cell r="DV84">
            <v>0</v>
          </cell>
          <cell r="DW84">
            <v>2</v>
          </cell>
          <cell r="DX84">
            <v>4</v>
          </cell>
          <cell r="DY84">
            <v>0</v>
          </cell>
          <cell r="DZ84">
            <v>0</v>
          </cell>
          <cell r="EA84">
            <v>0</v>
          </cell>
          <cell r="EB84">
            <v>1</v>
          </cell>
          <cell r="EC84">
            <v>0</v>
          </cell>
          <cell r="ED84">
            <v>1</v>
          </cell>
          <cell r="EE84">
            <v>0</v>
          </cell>
          <cell r="EF84">
            <v>3</v>
          </cell>
        </row>
        <row r="85">
          <cell r="B85" t="str">
            <v>ГБУЗ РБ Зилаирская ЦРБ</v>
          </cell>
          <cell r="C85">
            <v>0</v>
          </cell>
          <cell r="D85">
            <v>0</v>
          </cell>
          <cell r="E85">
            <v>800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1295</v>
          </cell>
          <cell r="K85">
            <v>0</v>
          </cell>
          <cell r="L85">
            <v>0</v>
          </cell>
          <cell r="M85">
            <v>0</v>
          </cell>
          <cell r="N85">
            <v>1607</v>
          </cell>
          <cell r="O85">
            <v>0</v>
          </cell>
          <cell r="P85">
            <v>0</v>
          </cell>
          <cell r="Q85">
            <v>1457</v>
          </cell>
          <cell r="R85">
            <v>1366</v>
          </cell>
          <cell r="S85">
            <v>0</v>
          </cell>
          <cell r="T85">
            <v>2135</v>
          </cell>
          <cell r="U85">
            <v>5220</v>
          </cell>
          <cell r="V85">
            <v>0</v>
          </cell>
          <cell r="W85">
            <v>0</v>
          </cell>
          <cell r="X85">
            <v>0</v>
          </cell>
          <cell r="Y85">
            <v>2444</v>
          </cell>
          <cell r="Z85">
            <v>10970</v>
          </cell>
          <cell r="AA85">
            <v>1118</v>
          </cell>
          <cell r="AB85">
            <v>0</v>
          </cell>
          <cell r="AC85">
            <v>0</v>
          </cell>
          <cell r="AD85">
            <v>1931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1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1</v>
          </cell>
          <cell r="BA85">
            <v>0</v>
          </cell>
          <cell r="BB85">
            <v>0</v>
          </cell>
          <cell r="BC85">
            <v>0</v>
          </cell>
          <cell r="BD85">
            <v>1.25</v>
          </cell>
          <cell r="BE85">
            <v>0</v>
          </cell>
          <cell r="BF85">
            <v>0</v>
          </cell>
          <cell r="BG85">
            <v>1</v>
          </cell>
          <cell r="BH85">
            <v>1</v>
          </cell>
          <cell r="BI85">
            <v>0</v>
          </cell>
          <cell r="BJ85">
            <v>1</v>
          </cell>
          <cell r="BK85">
            <v>5</v>
          </cell>
          <cell r="BL85">
            <v>0</v>
          </cell>
          <cell r="BM85">
            <v>0</v>
          </cell>
          <cell r="BN85">
            <v>0</v>
          </cell>
          <cell r="BO85">
            <v>4</v>
          </cell>
          <cell r="BP85">
            <v>8</v>
          </cell>
          <cell r="BQ85">
            <v>1</v>
          </cell>
          <cell r="BR85">
            <v>0</v>
          </cell>
          <cell r="BS85">
            <v>0.5</v>
          </cell>
          <cell r="BT85">
            <v>1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1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1</v>
          </cell>
          <cell r="CE85">
            <v>0</v>
          </cell>
          <cell r="CF85">
            <v>0</v>
          </cell>
          <cell r="CG85">
            <v>0</v>
          </cell>
          <cell r="CH85">
            <v>1</v>
          </cell>
          <cell r="CI85">
            <v>0</v>
          </cell>
          <cell r="CJ85">
            <v>0</v>
          </cell>
          <cell r="CK85">
            <v>1</v>
          </cell>
          <cell r="CL85">
            <v>0.5</v>
          </cell>
          <cell r="CM85">
            <v>0</v>
          </cell>
          <cell r="CN85">
            <v>1</v>
          </cell>
          <cell r="CO85">
            <v>4</v>
          </cell>
          <cell r="CP85">
            <v>0</v>
          </cell>
          <cell r="CQ85">
            <v>0</v>
          </cell>
          <cell r="CR85">
            <v>0</v>
          </cell>
          <cell r="CS85">
            <v>2.5</v>
          </cell>
          <cell r="CT85">
            <v>7.5</v>
          </cell>
          <cell r="CU85">
            <v>1</v>
          </cell>
          <cell r="CV85">
            <v>0</v>
          </cell>
          <cell r="CW85">
            <v>0.25</v>
          </cell>
          <cell r="CX85">
            <v>1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1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1</v>
          </cell>
          <cell r="DI85">
            <v>0</v>
          </cell>
          <cell r="DJ85">
            <v>0</v>
          </cell>
          <cell r="DK85">
            <v>0</v>
          </cell>
          <cell r="DL85">
            <v>1</v>
          </cell>
          <cell r="DM85">
            <v>0</v>
          </cell>
          <cell r="DN85">
            <v>0</v>
          </cell>
          <cell r="DO85">
            <v>1</v>
          </cell>
          <cell r="DP85">
            <v>0</v>
          </cell>
          <cell r="DQ85">
            <v>0</v>
          </cell>
          <cell r="DR85">
            <v>1</v>
          </cell>
          <cell r="DS85">
            <v>4</v>
          </cell>
          <cell r="DT85">
            <v>0</v>
          </cell>
          <cell r="DU85">
            <v>0</v>
          </cell>
          <cell r="DV85">
            <v>0</v>
          </cell>
          <cell r="DW85">
            <v>3</v>
          </cell>
          <cell r="DX85">
            <v>7</v>
          </cell>
          <cell r="DY85">
            <v>1</v>
          </cell>
          <cell r="DZ85">
            <v>0</v>
          </cell>
          <cell r="EA85">
            <v>1</v>
          </cell>
          <cell r="EB85">
            <v>1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</row>
        <row r="86">
          <cell r="B86" t="str">
            <v>ГБУЗ РБ Иглинская ЦРБ</v>
          </cell>
          <cell r="C86">
            <v>0</v>
          </cell>
          <cell r="D86">
            <v>0</v>
          </cell>
          <cell r="E86">
            <v>17100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3550</v>
          </cell>
          <cell r="K86">
            <v>2040</v>
          </cell>
          <cell r="L86">
            <v>3500</v>
          </cell>
          <cell r="M86">
            <v>0</v>
          </cell>
          <cell r="N86">
            <v>2420</v>
          </cell>
          <cell r="O86">
            <v>0</v>
          </cell>
          <cell r="P86">
            <v>0</v>
          </cell>
          <cell r="Q86">
            <v>2400</v>
          </cell>
          <cell r="R86">
            <v>1450</v>
          </cell>
          <cell r="S86">
            <v>0</v>
          </cell>
          <cell r="T86">
            <v>150</v>
          </cell>
          <cell r="U86">
            <v>14000</v>
          </cell>
          <cell r="V86">
            <v>0</v>
          </cell>
          <cell r="W86">
            <v>0</v>
          </cell>
          <cell r="X86">
            <v>0</v>
          </cell>
          <cell r="Y86">
            <v>8200</v>
          </cell>
          <cell r="Z86">
            <v>22000</v>
          </cell>
          <cell r="AA86">
            <v>2300</v>
          </cell>
          <cell r="AB86">
            <v>0</v>
          </cell>
          <cell r="AC86">
            <v>0</v>
          </cell>
          <cell r="AD86">
            <v>4250</v>
          </cell>
          <cell r="AE86">
            <v>0</v>
          </cell>
          <cell r="AF86">
            <v>3040</v>
          </cell>
          <cell r="AG86">
            <v>0</v>
          </cell>
          <cell r="AH86">
            <v>14300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6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1.25</v>
          </cell>
          <cell r="BA86">
            <v>1</v>
          </cell>
          <cell r="BB86">
            <v>2</v>
          </cell>
          <cell r="BC86">
            <v>0</v>
          </cell>
          <cell r="BD86">
            <v>3.5</v>
          </cell>
          <cell r="BE86">
            <v>0</v>
          </cell>
          <cell r="BF86">
            <v>0</v>
          </cell>
          <cell r="BG86">
            <v>1</v>
          </cell>
          <cell r="BH86">
            <v>1.75</v>
          </cell>
          <cell r="BI86">
            <v>0</v>
          </cell>
          <cell r="BJ86">
            <v>3</v>
          </cell>
          <cell r="BK86">
            <v>14</v>
          </cell>
          <cell r="BL86">
            <v>0</v>
          </cell>
          <cell r="BM86">
            <v>0</v>
          </cell>
          <cell r="BN86">
            <v>0</v>
          </cell>
          <cell r="BO86">
            <v>11</v>
          </cell>
          <cell r="BP86">
            <v>18</v>
          </cell>
          <cell r="BQ86">
            <v>1.25</v>
          </cell>
          <cell r="BR86">
            <v>0</v>
          </cell>
          <cell r="BS86">
            <v>0</v>
          </cell>
          <cell r="BT86">
            <v>2</v>
          </cell>
          <cell r="BU86">
            <v>0</v>
          </cell>
          <cell r="BV86">
            <v>2</v>
          </cell>
          <cell r="BW86">
            <v>0</v>
          </cell>
          <cell r="BX86">
            <v>6</v>
          </cell>
          <cell r="BY86">
            <v>6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1.25</v>
          </cell>
          <cell r="CE86">
            <v>1</v>
          </cell>
          <cell r="CF86">
            <v>2</v>
          </cell>
          <cell r="CG86">
            <v>0</v>
          </cell>
          <cell r="CH86">
            <v>3.5</v>
          </cell>
          <cell r="CI86">
            <v>0</v>
          </cell>
          <cell r="CJ86">
            <v>0</v>
          </cell>
          <cell r="CK86">
            <v>1</v>
          </cell>
          <cell r="CL86">
            <v>1.75</v>
          </cell>
          <cell r="CM86">
            <v>0</v>
          </cell>
          <cell r="CN86">
            <v>2</v>
          </cell>
          <cell r="CO86">
            <v>14</v>
          </cell>
          <cell r="CP86">
            <v>0</v>
          </cell>
          <cell r="CQ86">
            <v>0</v>
          </cell>
          <cell r="CR86">
            <v>0</v>
          </cell>
          <cell r="CS86">
            <v>11</v>
          </cell>
          <cell r="CT86">
            <v>18</v>
          </cell>
          <cell r="CU86">
            <v>1</v>
          </cell>
          <cell r="CV86">
            <v>0</v>
          </cell>
          <cell r="CW86">
            <v>0</v>
          </cell>
          <cell r="CX86">
            <v>2</v>
          </cell>
          <cell r="CY86">
            <v>0</v>
          </cell>
          <cell r="CZ86">
            <v>2</v>
          </cell>
          <cell r="DA86">
            <v>0</v>
          </cell>
          <cell r="DB86">
            <v>6</v>
          </cell>
          <cell r="DC86">
            <v>4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1</v>
          </cell>
          <cell r="DI86">
            <v>1</v>
          </cell>
          <cell r="DJ86">
            <v>2</v>
          </cell>
          <cell r="DK86">
            <v>0</v>
          </cell>
          <cell r="DL86">
            <v>2</v>
          </cell>
          <cell r="DM86">
            <v>0</v>
          </cell>
          <cell r="DN86">
            <v>0</v>
          </cell>
          <cell r="DO86">
            <v>1</v>
          </cell>
          <cell r="DP86">
            <v>1</v>
          </cell>
          <cell r="DQ86">
            <v>0</v>
          </cell>
          <cell r="DR86">
            <v>1</v>
          </cell>
          <cell r="DS86">
            <v>9</v>
          </cell>
          <cell r="DT86">
            <v>0</v>
          </cell>
          <cell r="DU86">
            <v>0</v>
          </cell>
          <cell r="DV86">
            <v>0</v>
          </cell>
          <cell r="DW86">
            <v>9</v>
          </cell>
          <cell r="DX86">
            <v>9</v>
          </cell>
          <cell r="DY86">
            <v>1</v>
          </cell>
          <cell r="DZ86">
            <v>0</v>
          </cell>
          <cell r="EA86">
            <v>0</v>
          </cell>
          <cell r="EB86">
            <v>2</v>
          </cell>
          <cell r="EC86">
            <v>0</v>
          </cell>
          <cell r="ED86">
            <v>1</v>
          </cell>
          <cell r="EE86">
            <v>0</v>
          </cell>
          <cell r="EF86">
            <v>6</v>
          </cell>
        </row>
        <row r="87">
          <cell r="B87" t="str">
            <v>ГБУЗ РБ Исянгуловская ЦРБ</v>
          </cell>
          <cell r="C87">
            <v>0</v>
          </cell>
          <cell r="D87">
            <v>0</v>
          </cell>
          <cell r="E87">
            <v>1430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676</v>
          </cell>
          <cell r="K87">
            <v>647</v>
          </cell>
          <cell r="L87">
            <v>1370</v>
          </cell>
          <cell r="M87">
            <v>0</v>
          </cell>
          <cell r="N87">
            <v>2490</v>
          </cell>
          <cell r="O87">
            <v>0</v>
          </cell>
          <cell r="P87">
            <v>0</v>
          </cell>
          <cell r="Q87">
            <v>150</v>
          </cell>
          <cell r="R87">
            <v>1883</v>
          </cell>
          <cell r="S87">
            <v>0</v>
          </cell>
          <cell r="T87">
            <v>40</v>
          </cell>
          <cell r="U87">
            <v>9662</v>
          </cell>
          <cell r="V87">
            <v>0</v>
          </cell>
          <cell r="W87">
            <v>0</v>
          </cell>
          <cell r="X87">
            <v>0</v>
          </cell>
          <cell r="Y87">
            <v>11000</v>
          </cell>
          <cell r="Z87">
            <v>13872</v>
          </cell>
          <cell r="AA87">
            <v>0</v>
          </cell>
          <cell r="AB87">
            <v>165</v>
          </cell>
          <cell r="AC87">
            <v>0</v>
          </cell>
          <cell r="AD87">
            <v>3000</v>
          </cell>
          <cell r="AE87">
            <v>0</v>
          </cell>
          <cell r="AF87">
            <v>1078</v>
          </cell>
          <cell r="AG87">
            <v>0</v>
          </cell>
          <cell r="AH87">
            <v>2300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3</v>
          </cell>
          <cell r="AV87">
            <v>0</v>
          </cell>
          <cell r="AW87">
            <v>0</v>
          </cell>
          <cell r="AX87">
            <v>0</v>
          </cell>
          <cell r="AY87">
            <v>0</v>
          </cell>
          <cell r="AZ87">
            <v>1</v>
          </cell>
          <cell r="BA87">
            <v>1</v>
          </cell>
          <cell r="BB87">
            <v>1</v>
          </cell>
          <cell r="BC87">
            <v>0</v>
          </cell>
          <cell r="BD87">
            <v>1</v>
          </cell>
          <cell r="BE87">
            <v>0</v>
          </cell>
          <cell r="BF87">
            <v>0</v>
          </cell>
          <cell r="BG87">
            <v>1</v>
          </cell>
          <cell r="BH87">
            <v>1</v>
          </cell>
          <cell r="BI87">
            <v>0</v>
          </cell>
          <cell r="BJ87">
            <v>1</v>
          </cell>
          <cell r="BK87">
            <v>7</v>
          </cell>
          <cell r="BL87">
            <v>0</v>
          </cell>
          <cell r="BM87">
            <v>0</v>
          </cell>
          <cell r="BN87">
            <v>0</v>
          </cell>
          <cell r="BO87">
            <v>10</v>
          </cell>
          <cell r="BP87">
            <v>9</v>
          </cell>
          <cell r="BQ87">
            <v>1</v>
          </cell>
          <cell r="BR87">
            <v>1</v>
          </cell>
          <cell r="BS87">
            <v>0</v>
          </cell>
          <cell r="BT87">
            <v>3</v>
          </cell>
          <cell r="BU87">
            <v>0</v>
          </cell>
          <cell r="BV87">
            <v>1</v>
          </cell>
          <cell r="BW87">
            <v>0</v>
          </cell>
          <cell r="BX87">
            <v>2</v>
          </cell>
          <cell r="BY87">
            <v>3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1</v>
          </cell>
          <cell r="CE87">
            <v>1</v>
          </cell>
          <cell r="CF87">
            <v>1</v>
          </cell>
          <cell r="CG87">
            <v>0</v>
          </cell>
          <cell r="CH87">
            <v>1</v>
          </cell>
          <cell r="CI87">
            <v>0</v>
          </cell>
          <cell r="CJ87">
            <v>0</v>
          </cell>
          <cell r="CK87">
            <v>1</v>
          </cell>
          <cell r="CL87">
            <v>1</v>
          </cell>
          <cell r="CM87">
            <v>0</v>
          </cell>
          <cell r="CN87">
            <v>1</v>
          </cell>
          <cell r="CO87">
            <v>7</v>
          </cell>
          <cell r="CP87">
            <v>0</v>
          </cell>
          <cell r="CQ87">
            <v>0</v>
          </cell>
          <cell r="CR87">
            <v>0</v>
          </cell>
          <cell r="CS87">
            <v>10</v>
          </cell>
          <cell r="CT87">
            <v>9</v>
          </cell>
          <cell r="CU87">
            <v>1</v>
          </cell>
          <cell r="CV87">
            <v>1</v>
          </cell>
          <cell r="CW87">
            <v>0</v>
          </cell>
          <cell r="CX87">
            <v>3</v>
          </cell>
          <cell r="CY87">
            <v>0</v>
          </cell>
          <cell r="CZ87">
            <v>1</v>
          </cell>
          <cell r="DA87">
            <v>0</v>
          </cell>
          <cell r="DB87">
            <v>2</v>
          </cell>
          <cell r="DC87">
            <v>2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1</v>
          </cell>
          <cell r="DI87">
            <v>1</v>
          </cell>
          <cell r="DJ87">
            <v>1</v>
          </cell>
          <cell r="DK87">
            <v>0</v>
          </cell>
          <cell r="DL87">
            <v>1</v>
          </cell>
          <cell r="DM87">
            <v>0</v>
          </cell>
          <cell r="DN87">
            <v>0</v>
          </cell>
          <cell r="DO87">
            <v>1</v>
          </cell>
          <cell r="DP87">
            <v>1</v>
          </cell>
          <cell r="DQ87">
            <v>0</v>
          </cell>
          <cell r="DR87">
            <v>1</v>
          </cell>
          <cell r="DS87">
            <v>7</v>
          </cell>
          <cell r="DT87">
            <v>0</v>
          </cell>
          <cell r="DU87">
            <v>0</v>
          </cell>
          <cell r="DV87">
            <v>0</v>
          </cell>
          <cell r="DW87">
            <v>10</v>
          </cell>
          <cell r="DX87">
            <v>6</v>
          </cell>
          <cell r="DY87">
            <v>1</v>
          </cell>
          <cell r="DZ87">
            <v>1</v>
          </cell>
          <cell r="EA87">
            <v>0</v>
          </cell>
          <cell r="EB87">
            <v>3</v>
          </cell>
          <cell r="EC87">
            <v>0</v>
          </cell>
          <cell r="ED87">
            <v>1</v>
          </cell>
          <cell r="EE87">
            <v>0</v>
          </cell>
          <cell r="EF87">
            <v>2</v>
          </cell>
        </row>
        <row r="88">
          <cell r="B88" t="str">
            <v>ГБУЗ РБ Ишимбайская ЦРБ</v>
          </cell>
          <cell r="C88">
            <v>0</v>
          </cell>
          <cell r="D88">
            <v>0</v>
          </cell>
          <cell r="E88">
            <v>6250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3900</v>
          </cell>
          <cell r="K88">
            <v>2000</v>
          </cell>
          <cell r="L88">
            <v>0</v>
          </cell>
          <cell r="M88">
            <v>400</v>
          </cell>
          <cell r="N88">
            <v>3570</v>
          </cell>
          <cell r="O88">
            <v>0</v>
          </cell>
          <cell r="P88">
            <v>0</v>
          </cell>
          <cell r="Q88">
            <v>0</v>
          </cell>
          <cell r="R88">
            <v>5100</v>
          </cell>
          <cell r="S88">
            <v>0</v>
          </cell>
          <cell r="T88">
            <v>1550</v>
          </cell>
          <cell r="U88">
            <v>27500</v>
          </cell>
          <cell r="V88">
            <v>0</v>
          </cell>
          <cell r="W88">
            <v>0</v>
          </cell>
          <cell r="X88">
            <v>0</v>
          </cell>
          <cell r="Y88">
            <v>19200</v>
          </cell>
          <cell r="Z88">
            <v>31000</v>
          </cell>
          <cell r="AA88">
            <v>7200</v>
          </cell>
          <cell r="AB88">
            <v>2060</v>
          </cell>
          <cell r="AC88">
            <v>0</v>
          </cell>
          <cell r="AD88">
            <v>3300</v>
          </cell>
          <cell r="AE88">
            <v>0</v>
          </cell>
          <cell r="AF88">
            <v>300</v>
          </cell>
          <cell r="AG88">
            <v>0</v>
          </cell>
          <cell r="AH88">
            <v>1400</v>
          </cell>
          <cell r="AJ88">
            <v>0</v>
          </cell>
          <cell r="AK88">
            <v>25090</v>
          </cell>
          <cell r="AL88">
            <v>0</v>
          </cell>
          <cell r="AM88">
            <v>3300</v>
          </cell>
          <cell r="AN88">
            <v>3300</v>
          </cell>
          <cell r="AO88">
            <v>0</v>
          </cell>
          <cell r="AP88">
            <v>480</v>
          </cell>
          <cell r="AQ88">
            <v>10</v>
          </cell>
          <cell r="AR88">
            <v>18000</v>
          </cell>
          <cell r="AS88">
            <v>0</v>
          </cell>
          <cell r="AT88">
            <v>0</v>
          </cell>
          <cell r="AU88">
            <v>12.5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4.25</v>
          </cell>
          <cell r="BA88">
            <v>2.25</v>
          </cell>
          <cell r="BB88">
            <v>0.5</v>
          </cell>
          <cell r="BC88">
            <v>0.5</v>
          </cell>
          <cell r="BD88">
            <v>6.25</v>
          </cell>
          <cell r="BE88">
            <v>0</v>
          </cell>
          <cell r="BF88">
            <v>0</v>
          </cell>
          <cell r="BG88">
            <v>0</v>
          </cell>
          <cell r="BH88">
            <v>4.25</v>
          </cell>
          <cell r="BI88">
            <v>0</v>
          </cell>
          <cell r="BJ88">
            <v>4</v>
          </cell>
          <cell r="BK88">
            <v>27</v>
          </cell>
          <cell r="BL88">
            <v>0</v>
          </cell>
          <cell r="BM88">
            <v>0</v>
          </cell>
          <cell r="BN88">
            <v>0</v>
          </cell>
          <cell r="BO88">
            <v>16.75</v>
          </cell>
          <cell r="BP88">
            <v>40.25</v>
          </cell>
          <cell r="BQ88">
            <v>5</v>
          </cell>
          <cell r="BR88">
            <v>2</v>
          </cell>
          <cell r="BS88">
            <v>1.25</v>
          </cell>
          <cell r="BT88">
            <v>3</v>
          </cell>
          <cell r="BU88">
            <v>0</v>
          </cell>
          <cell r="BV88">
            <v>1.75</v>
          </cell>
          <cell r="BW88">
            <v>0</v>
          </cell>
          <cell r="BX88">
            <v>2</v>
          </cell>
          <cell r="BY88">
            <v>12.5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2.75</v>
          </cell>
          <cell r="CE88">
            <v>2.25</v>
          </cell>
          <cell r="CF88">
            <v>0.5</v>
          </cell>
          <cell r="CG88">
            <v>0.5</v>
          </cell>
          <cell r="CH88">
            <v>6.25</v>
          </cell>
          <cell r="CI88">
            <v>0</v>
          </cell>
          <cell r="CJ88">
            <v>0</v>
          </cell>
          <cell r="CK88">
            <v>0</v>
          </cell>
          <cell r="CL88">
            <v>3.5</v>
          </cell>
          <cell r="CM88">
            <v>0</v>
          </cell>
          <cell r="CN88">
            <v>2.5</v>
          </cell>
          <cell r="CO88">
            <v>26.25</v>
          </cell>
          <cell r="CP88">
            <v>0</v>
          </cell>
          <cell r="CQ88">
            <v>0</v>
          </cell>
          <cell r="CR88">
            <v>0</v>
          </cell>
          <cell r="CS88">
            <v>26.25</v>
          </cell>
          <cell r="CT88">
            <v>37.75</v>
          </cell>
          <cell r="CU88">
            <v>4.5</v>
          </cell>
          <cell r="CV88">
            <v>2</v>
          </cell>
          <cell r="CW88">
            <v>1.25</v>
          </cell>
          <cell r="CX88">
            <v>3</v>
          </cell>
          <cell r="CY88">
            <v>0</v>
          </cell>
          <cell r="CZ88">
            <v>1.75</v>
          </cell>
          <cell r="DA88">
            <v>0</v>
          </cell>
          <cell r="DB88">
            <v>2</v>
          </cell>
          <cell r="DC88">
            <v>8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2</v>
          </cell>
          <cell r="DI88">
            <v>2</v>
          </cell>
          <cell r="DJ88">
            <v>1</v>
          </cell>
          <cell r="DK88">
            <v>1</v>
          </cell>
          <cell r="DL88">
            <v>6</v>
          </cell>
          <cell r="DM88">
            <v>0</v>
          </cell>
          <cell r="DN88">
            <v>0</v>
          </cell>
          <cell r="DO88">
            <v>0</v>
          </cell>
          <cell r="DP88">
            <v>3</v>
          </cell>
          <cell r="DQ88">
            <v>0</v>
          </cell>
          <cell r="DR88">
            <v>2</v>
          </cell>
          <cell r="DS88">
            <v>22</v>
          </cell>
          <cell r="DT88">
            <v>0</v>
          </cell>
          <cell r="DU88">
            <v>0</v>
          </cell>
          <cell r="DV88">
            <v>0</v>
          </cell>
          <cell r="DW88">
            <v>22</v>
          </cell>
          <cell r="DX88">
            <v>27</v>
          </cell>
          <cell r="DY88">
            <v>2</v>
          </cell>
          <cell r="DZ88">
            <v>2</v>
          </cell>
          <cell r="EA88">
            <v>1</v>
          </cell>
          <cell r="EB88">
            <v>3</v>
          </cell>
          <cell r="EC88">
            <v>0</v>
          </cell>
          <cell r="ED88">
            <v>1</v>
          </cell>
          <cell r="EE88">
            <v>0</v>
          </cell>
          <cell r="EF88">
            <v>2</v>
          </cell>
        </row>
        <row r="89">
          <cell r="B89" t="str">
            <v>ГБУЗ РБ Калтасинская ЦРБ</v>
          </cell>
          <cell r="C89">
            <v>0</v>
          </cell>
          <cell r="D89">
            <v>0</v>
          </cell>
          <cell r="E89">
            <v>1285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1255</v>
          </cell>
          <cell r="O89">
            <v>0</v>
          </cell>
          <cell r="P89">
            <v>0</v>
          </cell>
          <cell r="Q89">
            <v>615</v>
          </cell>
          <cell r="R89">
            <v>1415</v>
          </cell>
          <cell r="S89">
            <v>0</v>
          </cell>
          <cell r="T89">
            <v>1860</v>
          </cell>
          <cell r="U89">
            <v>10400</v>
          </cell>
          <cell r="V89">
            <v>0</v>
          </cell>
          <cell r="W89">
            <v>0</v>
          </cell>
          <cell r="X89">
            <v>0</v>
          </cell>
          <cell r="Y89">
            <v>14655</v>
          </cell>
          <cell r="Z89">
            <v>16200</v>
          </cell>
          <cell r="AA89">
            <v>580</v>
          </cell>
          <cell r="AB89">
            <v>638</v>
          </cell>
          <cell r="AC89">
            <v>0</v>
          </cell>
          <cell r="AD89">
            <v>2495</v>
          </cell>
          <cell r="AE89">
            <v>0</v>
          </cell>
          <cell r="AF89">
            <v>630</v>
          </cell>
          <cell r="AG89">
            <v>0</v>
          </cell>
          <cell r="AH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1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1</v>
          </cell>
          <cell r="BE89">
            <v>0</v>
          </cell>
          <cell r="BF89">
            <v>0</v>
          </cell>
          <cell r="BG89">
            <v>1</v>
          </cell>
          <cell r="BH89">
            <v>1</v>
          </cell>
          <cell r="BI89">
            <v>0</v>
          </cell>
          <cell r="BJ89">
            <v>1</v>
          </cell>
          <cell r="BK89">
            <v>8</v>
          </cell>
          <cell r="BL89">
            <v>0</v>
          </cell>
          <cell r="BM89">
            <v>0</v>
          </cell>
          <cell r="BN89">
            <v>0</v>
          </cell>
          <cell r="BO89">
            <v>6</v>
          </cell>
          <cell r="BP89">
            <v>13</v>
          </cell>
          <cell r="BQ89">
            <v>1</v>
          </cell>
          <cell r="BR89">
            <v>1</v>
          </cell>
          <cell r="BS89">
            <v>0</v>
          </cell>
          <cell r="BT89">
            <v>3</v>
          </cell>
          <cell r="BU89">
            <v>0</v>
          </cell>
          <cell r="BV89">
            <v>1</v>
          </cell>
          <cell r="BW89">
            <v>0</v>
          </cell>
          <cell r="BX89">
            <v>0</v>
          </cell>
          <cell r="BY89">
            <v>1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1</v>
          </cell>
          <cell r="CI89">
            <v>0</v>
          </cell>
          <cell r="CJ89">
            <v>0</v>
          </cell>
          <cell r="CK89">
            <v>1</v>
          </cell>
          <cell r="CL89">
            <v>1</v>
          </cell>
          <cell r="CM89">
            <v>0</v>
          </cell>
          <cell r="CN89">
            <v>1</v>
          </cell>
          <cell r="CO89">
            <v>8</v>
          </cell>
          <cell r="CP89">
            <v>0</v>
          </cell>
          <cell r="CQ89">
            <v>0</v>
          </cell>
          <cell r="CR89">
            <v>0</v>
          </cell>
          <cell r="CS89">
            <v>6</v>
          </cell>
          <cell r="CT89">
            <v>13</v>
          </cell>
          <cell r="CU89">
            <v>1</v>
          </cell>
          <cell r="CV89">
            <v>1</v>
          </cell>
          <cell r="CW89">
            <v>0</v>
          </cell>
          <cell r="CX89">
            <v>3</v>
          </cell>
          <cell r="CY89">
            <v>0</v>
          </cell>
          <cell r="CZ89">
            <v>1</v>
          </cell>
          <cell r="DA89">
            <v>0</v>
          </cell>
          <cell r="DB89">
            <v>0</v>
          </cell>
          <cell r="DC89">
            <v>1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1</v>
          </cell>
          <cell r="DP89">
            <v>1</v>
          </cell>
          <cell r="DQ89">
            <v>0</v>
          </cell>
          <cell r="DR89">
            <v>1</v>
          </cell>
          <cell r="DS89">
            <v>6</v>
          </cell>
          <cell r="DT89">
            <v>0</v>
          </cell>
          <cell r="DU89">
            <v>0</v>
          </cell>
          <cell r="DV89">
            <v>0</v>
          </cell>
          <cell r="DW89">
            <v>6</v>
          </cell>
          <cell r="DX89">
            <v>11</v>
          </cell>
          <cell r="DY89">
            <v>1</v>
          </cell>
          <cell r="DZ89">
            <v>1</v>
          </cell>
          <cell r="EA89">
            <v>0</v>
          </cell>
          <cell r="EB89">
            <v>2</v>
          </cell>
          <cell r="EC89">
            <v>0</v>
          </cell>
          <cell r="ED89">
            <v>1</v>
          </cell>
          <cell r="EE89">
            <v>0</v>
          </cell>
          <cell r="EF89">
            <v>0</v>
          </cell>
        </row>
        <row r="90">
          <cell r="B90" t="str">
            <v>ГБУЗ РБ Караидельская ЦРБ</v>
          </cell>
          <cell r="C90">
            <v>0</v>
          </cell>
          <cell r="D90">
            <v>0</v>
          </cell>
          <cell r="E90">
            <v>3538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1100</v>
          </cell>
          <cell r="K90">
            <v>284</v>
          </cell>
          <cell r="L90">
            <v>1205</v>
          </cell>
          <cell r="M90">
            <v>0</v>
          </cell>
          <cell r="N90">
            <v>2940</v>
          </cell>
          <cell r="O90">
            <v>0</v>
          </cell>
          <cell r="P90">
            <v>0</v>
          </cell>
          <cell r="Q90">
            <v>1409</v>
          </cell>
          <cell r="R90">
            <v>2860</v>
          </cell>
          <cell r="S90">
            <v>0</v>
          </cell>
          <cell r="T90">
            <v>759</v>
          </cell>
          <cell r="U90">
            <v>10200</v>
          </cell>
          <cell r="V90">
            <v>0</v>
          </cell>
          <cell r="W90">
            <v>0</v>
          </cell>
          <cell r="X90">
            <v>0</v>
          </cell>
          <cell r="Y90">
            <v>6225</v>
          </cell>
          <cell r="Z90">
            <v>16000</v>
          </cell>
          <cell r="AA90">
            <v>1698</v>
          </cell>
          <cell r="AB90">
            <v>1962</v>
          </cell>
          <cell r="AC90">
            <v>936</v>
          </cell>
          <cell r="AD90">
            <v>2858</v>
          </cell>
          <cell r="AE90">
            <v>0</v>
          </cell>
          <cell r="AF90">
            <v>1665</v>
          </cell>
          <cell r="AG90">
            <v>0</v>
          </cell>
          <cell r="AH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4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1</v>
          </cell>
          <cell r="BA90">
            <v>1</v>
          </cell>
          <cell r="BB90">
            <v>1</v>
          </cell>
          <cell r="BC90">
            <v>0</v>
          </cell>
          <cell r="BD90">
            <v>2</v>
          </cell>
          <cell r="BE90">
            <v>0</v>
          </cell>
          <cell r="BF90">
            <v>0</v>
          </cell>
          <cell r="BG90">
            <v>1</v>
          </cell>
          <cell r="BH90">
            <v>1</v>
          </cell>
          <cell r="BI90">
            <v>0</v>
          </cell>
          <cell r="BJ90">
            <v>1</v>
          </cell>
          <cell r="BK90">
            <v>8</v>
          </cell>
          <cell r="BL90">
            <v>0</v>
          </cell>
          <cell r="BM90">
            <v>0</v>
          </cell>
          <cell r="BN90">
            <v>0</v>
          </cell>
          <cell r="BO90">
            <v>3</v>
          </cell>
          <cell r="BP90">
            <v>16</v>
          </cell>
          <cell r="BQ90">
            <v>1</v>
          </cell>
          <cell r="BR90">
            <v>1</v>
          </cell>
          <cell r="BS90">
            <v>1</v>
          </cell>
          <cell r="BT90">
            <v>4</v>
          </cell>
          <cell r="BU90">
            <v>0</v>
          </cell>
          <cell r="BV90">
            <v>1</v>
          </cell>
          <cell r="BW90">
            <v>0</v>
          </cell>
          <cell r="BX90">
            <v>0</v>
          </cell>
          <cell r="BY90">
            <v>4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1</v>
          </cell>
          <cell r="CE90">
            <v>1</v>
          </cell>
          <cell r="CF90">
            <v>1</v>
          </cell>
          <cell r="CG90">
            <v>0</v>
          </cell>
          <cell r="CH90">
            <v>2</v>
          </cell>
          <cell r="CI90">
            <v>0</v>
          </cell>
          <cell r="CJ90">
            <v>0</v>
          </cell>
          <cell r="CK90">
            <v>1</v>
          </cell>
          <cell r="CL90">
            <v>1</v>
          </cell>
          <cell r="CM90">
            <v>0</v>
          </cell>
          <cell r="CN90">
            <v>1</v>
          </cell>
          <cell r="CO90">
            <v>8</v>
          </cell>
          <cell r="CP90">
            <v>0</v>
          </cell>
          <cell r="CQ90">
            <v>0</v>
          </cell>
          <cell r="CR90">
            <v>0</v>
          </cell>
          <cell r="CS90">
            <v>2</v>
          </cell>
          <cell r="CT90">
            <v>16</v>
          </cell>
          <cell r="CU90">
            <v>1</v>
          </cell>
          <cell r="CV90">
            <v>1</v>
          </cell>
          <cell r="CW90">
            <v>1</v>
          </cell>
          <cell r="CX90">
            <v>3</v>
          </cell>
          <cell r="CY90">
            <v>0</v>
          </cell>
          <cell r="CZ90">
            <v>1</v>
          </cell>
          <cell r="DA90">
            <v>0</v>
          </cell>
          <cell r="DB90">
            <v>0</v>
          </cell>
          <cell r="DC90">
            <v>3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1</v>
          </cell>
          <cell r="DI90">
            <v>0</v>
          </cell>
          <cell r="DJ90">
            <v>0</v>
          </cell>
          <cell r="DK90">
            <v>0</v>
          </cell>
          <cell r="DL90">
            <v>2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1</v>
          </cell>
          <cell r="DS90">
            <v>7</v>
          </cell>
          <cell r="DT90">
            <v>0</v>
          </cell>
          <cell r="DU90">
            <v>0</v>
          </cell>
          <cell r="DV90">
            <v>0</v>
          </cell>
          <cell r="DW90">
            <v>2</v>
          </cell>
          <cell r="DX90">
            <v>15</v>
          </cell>
          <cell r="DY90">
            <v>1</v>
          </cell>
          <cell r="DZ90">
            <v>1</v>
          </cell>
          <cell r="EA90">
            <v>1</v>
          </cell>
          <cell r="EB90">
            <v>2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</row>
        <row r="91">
          <cell r="B91" t="str">
            <v>ГБУЗ РБ Кармаскалинская ЦРБ</v>
          </cell>
          <cell r="C91">
            <v>0</v>
          </cell>
          <cell r="D91">
            <v>0</v>
          </cell>
          <cell r="E91">
            <v>3280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980</v>
          </cell>
          <cell r="K91">
            <v>250</v>
          </cell>
          <cell r="L91">
            <v>782</v>
          </cell>
          <cell r="M91">
            <v>0</v>
          </cell>
          <cell r="N91">
            <v>2400</v>
          </cell>
          <cell r="O91">
            <v>0</v>
          </cell>
          <cell r="P91">
            <v>0</v>
          </cell>
          <cell r="Q91">
            <v>505</v>
          </cell>
          <cell r="R91">
            <v>1650</v>
          </cell>
          <cell r="S91">
            <v>0</v>
          </cell>
          <cell r="T91">
            <v>3300</v>
          </cell>
          <cell r="U91">
            <v>9000</v>
          </cell>
          <cell r="V91">
            <v>0</v>
          </cell>
          <cell r="W91">
            <v>0</v>
          </cell>
          <cell r="X91">
            <v>0</v>
          </cell>
          <cell r="Y91">
            <v>15700</v>
          </cell>
          <cell r="Z91">
            <v>13000</v>
          </cell>
          <cell r="AA91">
            <v>1550</v>
          </cell>
          <cell r="AB91">
            <v>100</v>
          </cell>
          <cell r="AC91">
            <v>100</v>
          </cell>
          <cell r="AD91">
            <v>2800</v>
          </cell>
          <cell r="AE91">
            <v>0</v>
          </cell>
          <cell r="AF91">
            <v>826</v>
          </cell>
          <cell r="AG91">
            <v>0</v>
          </cell>
          <cell r="AH91">
            <v>1510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8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1.5</v>
          </cell>
          <cell r="BA91">
            <v>2</v>
          </cell>
          <cell r="BB91">
            <v>1</v>
          </cell>
          <cell r="BC91">
            <v>0</v>
          </cell>
          <cell r="BD91">
            <v>5.25</v>
          </cell>
          <cell r="BE91">
            <v>0</v>
          </cell>
          <cell r="BF91">
            <v>0</v>
          </cell>
          <cell r="BG91">
            <v>1</v>
          </cell>
          <cell r="BH91">
            <v>2.5</v>
          </cell>
          <cell r="BI91">
            <v>0</v>
          </cell>
          <cell r="BJ91">
            <v>3</v>
          </cell>
          <cell r="BK91">
            <v>16</v>
          </cell>
          <cell r="BL91">
            <v>0</v>
          </cell>
          <cell r="BM91">
            <v>0</v>
          </cell>
          <cell r="BN91">
            <v>0</v>
          </cell>
          <cell r="BO91">
            <v>11</v>
          </cell>
          <cell r="BP91">
            <v>29.5</v>
          </cell>
          <cell r="BQ91">
            <v>2</v>
          </cell>
          <cell r="BR91">
            <v>0.25</v>
          </cell>
          <cell r="BS91">
            <v>0.5</v>
          </cell>
          <cell r="BT91">
            <v>5.5</v>
          </cell>
          <cell r="BU91">
            <v>0</v>
          </cell>
          <cell r="BV91">
            <v>1</v>
          </cell>
          <cell r="BW91">
            <v>0</v>
          </cell>
          <cell r="BX91">
            <v>2</v>
          </cell>
          <cell r="BY91">
            <v>7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1.5</v>
          </cell>
          <cell r="CE91">
            <v>1</v>
          </cell>
          <cell r="CF91">
            <v>0.75</v>
          </cell>
          <cell r="CG91">
            <v>0</v>
          </cell>
          <cell r="CH91">
            <v>5</v>
          </cell>
          <cell r="CI91">
            <v>0</v>
          </cell>
          <cell r="CJ91">
            <v>0</v>
          </cell>
          <cell r="CK91">
            <v>1</v>
          </cell>
          <cell r="CL91">
            <v>2.5</v>
          </cell>
          <cell r="CM91">
            <v>0</v>
          </cell>
          <cell r="CN91">
            <v>2</v>
          </cell>
          <cell r="CO91">
            <v>13.75</v>
          </cell>
          <cell r="CP91">
            <v>0</v>
          </cell>
          <cell r="CQ91">
            <v>0</v>
          </cell>
          <cell r="CR91">
            <v>0</v>
          </cell>
          <cell r="CS91">
            <v>10.25</v>
          </cell>
          <cell r="CT91">
            <v>29</v>
          </cell>
          <cell r="CU91">
            <v>2</v>
          </cell>
          <cell r="CV91">
            <v>0.25</v>
          </cell>
          <cell r="CW91">
            <v>0.5</v>
          </cell>
          <cell r="CX91">
            <v>5.5</v>
          </cell>
          <cell r="CY91">
            <v>0</v>
          </cell>
          <cell r="CZ91">
            <v>1</v>
          </cell>
          <cell r="DA91">
            <v>0</v>
          </cell>
          <cell r="DB91">
            <v>2</v>
          </cell>
          <cell r="DC91">
            <v>5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1</v>
          </cell>
          <cell r="DI91">
            <v>1</v>
          </cell>
          <cell r="DJ91">
            <v>1</v>
          </cell>
          <cell r="DK91">
            <v>0</v>
          </cell>
          <cell r="DL91">
            <v>4</v>
          </cell>
          <cell r="DM91">
            <v>0</v>
          </cell>
          <cell r="DN91">
            <v>0</v>
          </cell>
          <cell r="DO91">
            <v>1</v>
          </cell>
          <cell r="DP91">
            <v>2</v>
          </cell>
          <cell r="DQ91">
            <v>0</v>
          </cell>
          <cell r="DR91">
            <v>1</v>
          </cell>
          <cell r="DS91">
            <v>11</v>
          </cell>
          <cell r="DT91">
            <v>0</v>
          </cell>
          <cell r="DU91">
            <v>0</v>
          </cell>
          <cell r="DV91">
            <v>0</v>
          </cell>
          <cell r="DW91">
            <v>6</v>
          </cell>
          <cell r="DX91">
            <v>22</v>
          </cell>
          <cell r="DY91">
            <v>2</v>
          </cell>
          <cell r="DZ91">
            <v>1</v>
          </cell>
          <cell r="EA91">
            <v>1</v>
          </cell>
          <cell r="EB91">
            <v>5</v>
          </cell>
          <cell r="EC91">
            <v>0</v>
          </cell>
          <cell r="ED91">
            <v>1</v>
          </cell>
          <cell r="EE91">
            <v>0</v>
          </cell>
          <cell r="EF91">
            <v>2</v>
          </cell>
        </row>
        <row r="92">
          <cell r="B92" t="str">
            <v>ГБУЗ РБ КБ № 1 г.Стерлитамак</v>
          </cell>
          <cell r="C92">
            <v>0</v>
          </cell>
          <cell r="D92">
            <v>0</v>
          </cell>
          <cell r="E92">
            <v>2260</v>
          </cell>
          <cell r="F92">
            <v>0</v>
          </cell>
          <cell r="G92">
            <v>694</v>
          </cell>
          <cell r="H92">
            <v>0</v>
          </cell>
          <cell r="I92">
            <v>0</v>
          </cell>
          <cell r="J92">
            <v>0</v>
          </cell>
          <cell r="K92">
            <v>752</v>
          </cell>
          <cell r="L92">
            <v>421</v>
          </cell>
          <cell r="M92">
            <v>254</v>
          </cell>
          <cell r="N92">
            <v>631</v>
          </cell>
          <cell r="O92">
            <v>456</v>
          </cell>
          <cell r="P92">
            <v>158</v>
          </cell>
          <cell r="Q92">
            <v>9823</v>
          </cell>
          <cell r="R92">
            <v>3566</v>
          </cell>
          <cell r="S92">
            <v>0</v>
          </cell>
          <cell r="T92">
            <v>2523</v>
          </cell>
          <cell r="U92">
            <v>0</v>
          </cell>
          <cell r="V92">
            <v>0</v>
          </cell>
          <cell r="W92">
            <v>19</v>
          </cell>
          <cell r="X92">
            <v>0</v>
          </cell>
          <cell r="Y92">
            <v>0</v>
          </cell>
          <cell r="Z92">
            <v>44170</v>
          </cell>
          <cell r="AA92">
            <v>8283</v>
          </cell>
          <cell r="AB92">
            <v>1374</v>
          </cell>
          <cell r="AC92">
            <v>0</v>
          </cell>
          <cell r="AD92">
            <v>2713</v>
          </cell>
          <cell r="AE92">
            <v>0</v>
          </cell>
          <cell r="AF92">
            <v>2404</v>
          </cell>
          <cell r="AG92">
            <v>0</v>
          </cell>
          <cell r="AH92">
            <v>0</v>
          </cell>
          <cell r="AJ92">
            <v>0</v>
          </cell>
          <cell r="AK92">
            <v>10054</v>
          </cell>
          <cell r="AL92">
            <v>4136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5918</v>
          </cell>
          <cell r="AS92">
            <v>0</v>
          </cell>
          <cell r="AT92">
            <v>0</v>
          </cell>
          <cell r="AU92">
            <v>1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1</v>
          </cell>
          <cell r="BB92">
            <v>1.25</v>
          </cell>
          <cell r="BC92">
            <v>0.25</v>
          </cell>
          <cell r="BD92">
            <v>2.5</v>
          </cell>
          <cell r="BE92">
            <v>0.5</v>
          </cell>
          <cell r="BF92">
            <v>0.25</v>
          </cell>
          <cell r="BG92">
            <v>5.5</v>
          </cell>
          <cell r="BH92">
            <v>2</v>
          </cell>
          <cell r="BI92">
            <v>0</v>
          </cell>
          <cell r="BJ92">
            <v>2</v>
          </cell>
          <cell r="BK92">
            <v>0</v>
          </cell>
          <cell r="BL92">
            <v>0</v>
          </cell>
          <cell r="BM92">
            <v>0.75</v>
          </cell>
          <cell r="BN92">
            <v>0.25</v>
          </cell>
          <cell r="BO92">
            <v>0</v>
          </cell>
          <cell r="BP92">
            <v>24</v>
          </cell>
          <cell r="BQ92">
            <v>12</v>
          </cell>
          <cell r="BR92">
            <v>1</v>
          </cell>
          <cell r="BS92">
            <v>0</v>
          </cell>
          <cell r="BT92">
            <v>3</v>
          </cell>
          <cell r="BU92">
            <v>0</v>
          </cell>
          <cell r="BV92">
            <v>3</v>
          </cell>
          <cell r="BW92">
            <v>0</v>
          </cell>
          <cell r="BX92">
            <v>0</v>
          </cell>
          <cell r="BY92">
            <v>1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1</v>
          </cell>
          <cell r="CF92">
            <v>1.25</v>
          </cell>
          <cell r="CG92">
            <v>0.25</v>
          </cell>
          <cell r="CH92">
            <v>2.5</v>
          </cell>
          <cell r="CI92">
            <v>0.5</v>
          </cell>
          <cell r="CJ92">
            <v>0.25</v>
          </cell>
          <cell r="CK92">
            <v>5.5</v>
          </cell>
          <cell r="CL92">
            <v>2</v>
          </cell>
          <cell r="CM92">
            <v>0</v>
          </cell>
          <cell r="CN92">
            <v>2</v>
          </cell>
          <cell r="CO92">
            <v>0</v>
          </cell>
          <cell r="CP92">
            <v>0</v>
          </cell>
          <cell r="CQ92">
            <v>0.75</v>
          </cell>
          <cell r="CR92">
            <v>0.25</v>
          </cell>
          <cell r="CS92">
            <v>0</v>
          </cell>
          <cell r="CT92">
            <v>24</v>
          </cell>
          <cell r="CU92">
            <v>12</v>
          </cell>
          <cell r="CV92">
            <v>1</v>
          </cell>
          <cell r="CW92">
            <v>0</v>
          </cell>
          <cell r="CX92">
            <v>3</v>
          </cell>
          <cell r="CY92">
            <v>0</v>
          </cell>
          <cell r="CZ92">
            <v>3</v>
          </cell>
          <cell r="DA92">
            <v>0</v>
          </cell>
          <cell r="DB92">
            <v>0</v>
          </cell>
          <cell r="DC92">
            <v>1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1</v>
          </cell>
          <cell r="DJ92">
            <v>1</v>
          </cell>
          <cell r="DK92">
            <v>1</v>
          </cell>
          <cell r="DL92">
            <v>1</v>
          </cell>
          <cell r="DM92">
            <v>1</v>
          </cell>
          <cell r="DN92">
            <v>1</v>
          </cell>
          <cell r="DO92">
            <v>3</v>
          </cell>
          <cell r="DP92">
            <v>2</v>
          </cell>
          <cell r="DQ92">
            <v>0</v>
          </cell>
          <cell r="DR92">
            <v>1</v>
          </cell>
          <cell r="DS92">
            <v>0</v>
          </cell>
          <cell r="DT92">
            <v>0</v>
          </cell>
          <cell r="DU92">
            <v>1</v>
          </cell>
          <cell r="DV92">
            <v>1</v>
          </cell>
          <cell r="DW92">
            <v>0</v>
          </cell>
          <cell r="DX92">
            <v>24</v>
          </cell>
          <cell r="DY92">
            <v>6</v>
          </cell>
          <cell r="DZ92">
            <v>1</v>
          </cell>
          <cell r="EA92">
            <v>0</v>
          </cell>
          <cell r="EB92">
            <v>3</v>
          </cell>
          <cell r="EC92">
            <v>0</v>
          </cell>
          <cell r="ED92">
            <v>3</v>
          </cell>
          <cell r="EE92">
            <v>0</v>
          </cell>
          <cell r="EF92">
            <v>0</v>
          </cell>
        </row>
        <row r="93">
          <cell r="B93" t="str">
            <v>ГБУЗ РБ Кигинская ЦРБ</v>
          </cell>
          <cell r="C93">
            <v>0</v>
          </cell>
          <cell r="D93">
            <v>0</v>
          </cell>
          <cell r="E93">
            <v>1830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1180</v>
          </cell>
          <cell r="K93">
            <v>205</v>
          </cell>
          <cell r="L93">
            <v>0</v>
          </cell>
          <cell r="M93">
            <v>0</v>
          </cell>
          <cell r="N93">
            <v>1100</v>
          </cell>
          <cell r="O93">
            <v>0</v>
          </cell>
          <cell r="P93">
            <v>0</v>
          </cell>
          <cell r="Q93">
            <v>400</v>
          </cell>
          <cell r="R93">
            <v>1200</v>
          </cell>
          <cell r="S93">
            <v>0</v>
          </cell>
          <cell r="T93">
            <v>3000</v>
          </cell>
          <cell r="U93">
            <v>3100</v>
          </cell>
          <cell r="V93">
            <v>0</v>
          </cell>
          <cell r="W93">
            <v>0</v>
          </cell>
          <cell r="X93">
            <v>0</v>
          </cell>
          <cell r="Y93">
            <v>6000</v>
          </cell>
          <cell r="Z93">
            <v>6400</v>
          </cell>
          <cell r="AA93">
            <v>0</v>
          </cell>
          <cell r="AB93">
            <v>0</v>
          </cell>
          <cell r="AC93">
            <v>0</v>
          </cell>
          <cell r="AD93">
            <v>680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3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1</v>
          </cell>
          <cell r="BA93">
            <v>1</v>
          </cell>
          <cell r="BB93">
            <v>0</v>
          </cell>
          <cell r="BC93">
            <v>0</v>
          </cell>
          <cell r="BD93">
            <v>1</v>
          </cell>
          <cell r="BE93">
            <v>0</v>
          </cell>
          <cell r="BF93">
            <v>0</v>
          </cell>
          <cell r="BG93">
            <v>1</v>
          </cell>
          <cell r="BH93">
            <v>2</v>
          </cell>
          <cell r="BI93">
            <v>0</v>
          </cell>
          <cell r="BJ93">
            <v>1</v>
          </cell>
          <cell r="BK93">
            <v>5</v>
          </cell>
          <cell r="BL93">
            <v>0</v>
          </cell>
          <cell r="BM93">
            <v>0</v>
          </cell>
          <cell r="BN93">
            <v>0</v>
          </cell>
          <cell r="BO93">
            <v>3</v>
          </cell>
          <cell r="BP93">
            <v>8</v>
          </cell>
          <cell r="BQ93">
            <v>0</v>
          </cell>
          <cell r="BR93">
            <v>0</v>
          </cell>
          <cell r="BS93">
            <v>0</v>
          </cell>
          <cell r="BT93">
            <v>3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3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1</v>
          </cell>
          <cell r="CE93">
            <v>1</v>
          </cell>
          <cell r="CF93">
            <v>0</v>
          </cell>
          <cell r="CG93">
            <v>0</v>
          </cell>
          <cell r="CH93">
            <v>1</v>
          </cell>
          <cell r="CI93">
            <v>0</v>
          </cell>
          <cell r="CJ93">
            <v>0</v>
          </cell>
          <cell r="CK93">
            <v>1</v>
          </cell>
          <cell r="CL93">
            <v>1</v>
          </cell>
          <cell r="CM93">
            <v>0</v>
          </cell>
          <cell r="CN93">
            <v>1</v>
          </cell>
          <cell r="CO93">
            <v>5</v>
          </cell>
          <cell r="CP93">
            <v>0</v>
          </cell>
          <cell r="CQ93">
            <v>0</v>
          </cell>
          <cell r="CR93">
            <v>0</v>
          </cell>
          <cell r="CS93">
            <v>2</v>
          </cell>
          <cell r="CT93">
            <v>7</v>
          </cell>
          <cell r="CU93">
            <v>0</v>
          </cell>
          <cell r="CV93">
            <v>0</v>
          </cell>
          <cell r="CW93">
            <v>0</v>
          </cell>
          <cell r="CX93">
            <v>3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3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1</v>
          </cell>
          <cell r="DI93">
            <v>1</v>
          </cell>
          <cell r="DJ93">
            <v>0</v>
          </cell>
          <cell r="DK93">
            <v>0</v>
          </cell>
          <cell r="DL93">
            <v>1</v>
          </cell>
          <cell r="DM93">
            <v>0</v>
          </cell>
          <cell r="DN93">
            <v>0</v>
          </cell>
          <cell r="DO93">
            <v>1</v>
          </cell>
          <cell r="DP93">
            <v>1</v>
          </cell>
          <cell r="DQ93">
            <v>0</v>
          </cell>
          <cell r="DR93">
            <v>1</v>
          </cell>
          <cell r="DS93">
            <v>5</v>
          </cell>
          <cell r="DT93">
            <v>0</v>
          </cell>
          <cell r="DU93">
            <v>0</v>
          </cell>
          <cell r="DV93">
            <v>0</v>
          </cell>
          <cell r="DW93">
            <v>2</v>
          </cell>
          <cell r="DX93">
            <v>7</v>
          </cell>
          <cell r="DY93">
            <v>0</v>
          </cell>
          <cell r="DZ93">
            <v>0</v>
          </cell>
          <cell r="EA93">
            <v>0</v>
          </cell>
          <cell r="EB93">
            <v>3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</row>
        <row r="94">
          <cell r="B94" t="str">
            <v>ГБУЗ РБ Краснокамская ЦРБ</v>
          </cell>
          <cell r="C94">
            <v>0</v>
          </cell>
          <cell r="D94">
            <v>0</v>
          </cell>
          <cell r="E94">
            <v>3380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1340</v>
          </cell>
          <cell r="K94">
            <v>1050</v>
          </cell>
          <cell r="L94">
            <v>1596</v>
          </cell>
          <cell r="M94">
            <v>0</v>
          </cell>
          <cell r="N94">
            <v>3471</v>
          </cell>
          <cell r="O94">
            <v>0</v>
          </cell>
          <cell r="P94">
            <v>0</v>
          </cell>
          <cell r="Q94">
            <v>561</v>
          </cell>
          <cell r="R94">
            <v>2301</v>
          </cell>
          <cell r="S94">
            <v>0</v>
          </cell>
          <cell r="T94">
            <v>2630</v>
          </cell>
          <cell r="U94">
            <v>13429</v>
          </cell>
          <cell r="V94">
            <v>0</v>
          </cell>
          <cell r="W94">
            <v>0</v>
          </cell>
          <cell r="X94">
            <v>0</v>
          </cell>
          <cell r="Y94">
            <v>9310</v>
          </cell>
          <cell r="Z94">
            <v>22101</v>
          </cell>
          <cell r="AA94">
            <v>0</v>
          </cell>
          <cell r="AB94">
            <v>1410</v>
          </cell>
          <cell r="AC94">
            <v>0</v>
          </cell>
          <cell r="AD94">
            <v>6655</v>
          </cell>
          <cell r="AE94">
            <v>0</v>
          </cell>
          <cell r="AF94">
            <v>2268</v>
          </cell>
          <cell r="AG94">
            <v>0</v>
          </cell>
          <cell r="AH94">
            <v>5321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3.5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1</v>
          </cell>
          <cell r="BA94">
            <v>1</v>
          </cell>
          <cell r="BB94">
            <v>1.25</v>
          </cell>
          <cell r="BC94">
            <v>0</v>
          </cell>
          <cell r="BD94">
            <v>3</v>
          </cell>
          <cell r="BE94">
            <v>0</v>
          </cell>
          <cell r="BF94">
            <v>0</v>
          </cell>
          <cell r="BG94">
            <v>1</v>
          </cell>
          <cell r="BH94">
            <v>1.75</v>
          </cell>
          <cell r="BI94">
            <v>0</v>
          </cell>
          <cell r="BJ94">
            <v>1.5</v>
          </cell>
          <cell r="BK94">
            <v>8</v>
          </cell>
          <cell r="BL94">
            <v>0</v>
          </cell>
          <cell r="BM94">
            <v>0</v>
          </cell>
          <cell r="BN94">
            <v>0</v>
          </cell>
          <cell r="BO94">
            <v>10</v>
          </cell>
          <cell r="BP94">
            <v>12.5</v>
          </cell>
          <cell r="BQ94">
            <v>0</v>
          </cell>
          <cell r="BR94">
            <v>1</v>
          </cell>
          <cell r="BS94">
            <v>0</v>
          </cell>
          <cell r="BT94">
            <v>3</v>
          </cell>
          <cell r="BU94">
            <v>0</v>
          </cell>
          <cell r="BV94">
            <v>1.5</v>
          </cell>
          <cell r="BW94">
            <v>0</v>
          </cell>
          <cell r="BX94">
            <v>2</v>
          </cell>
          <cell r="BY94">
            <v>3.5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1</v>
          </cell>
          <cell r="CE94">
            <v>1</v>
          </cell>
          <cell r="CF94">
            <v>1</v>
          </cell>
          <cell r="CG94">
            <v>0</v>
          </cell>
          <cell r="CH94">
            <v>3</v>
          </cell>
          <cell r="CI94">
            <v>0</v>
          </cell>
          <cell r="CJ94">
            <v>0</v>
          </cell>
          <cell r="CK94">
            <v>1</v>
          </cell>
          <cell r="CL94">
            <v>1.5</v>
          </cell>
          <cell r="CM94">
            <v>0</v>
          </cell>
          <cell r="CN94">
            <v>1.5</v>
          </cell>
          <cell r="CO94">
            <v>8</v>
          </cell>
          <cell r="CP94">
            <v>0</v>
          </cell>
          <cell r="CQ94">
            <v>0</v>
          </cell>
          <cell r="CR94">
            <v>0</v>
          </cell>
          <cell r="CS94">
            <v>10</v>
          </cell>
          <cell r="CT94">
            <v>11.5</v>
          </cell>
          <cell r="CU94">
            <v>0</v>
          </cell>
          <cell r="CV94">
            <v>1</v>
          </cell>
          <cell r="CW94">
            <v>0</v>
          </cell>
          <cell r="CX94">
            <v>3</v>
          </cell>
          <cell r="CY94">
            <v>0</v>
          </cell>
          <cell r="CZ94">
            <v>1.5</v>
          </cell>
          <cell r="DA94">
            <v>0</v>
          </cell>
          <cell r="DB94">
            <v>2</v>
          </cell>
          <cell r="DC94">
            <v>3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1</v>
          </cell>
          <cell r="DI94">
            <v>1</v>
          </cell>
          <cell r="DJ94">
            <v>1</v>
          </cell>
          <cell r="DK94">
            <v>0</v>
          </cell>
          <cell r="DL94">
            <v>2</v>
          </cell>
          <cell r="DM94">
            <v>0</v>
          </cell>
          <cell r="DN94">
            <v>0</v>
          </cell>
          <cell r="DO94">
            <v>0</v>
          </cell>
          <cell r="DP94">
            <v>1</v>
          </cell>
          <cell r="DQ94">
            <v>0</v>
          </cell>
          <cell r="DR94">
            <v>1</v>
          </cell>
          <cell r="DS94">
            <v>6</v>
          </cell>
          <cell r="DT94">
            <v>0</v>
          </cell>
          <cell r="DU94">
            <v>0</v>
          </cell>
          <cell r="DV94">
            <v>0</v>
          </cell>
          <cell r="DW94">
            <v>7</v>
          </cell>
          <cell r="DX94">
            <v>8</v>
          </cell>
          <cell r="DY94">
            <v>0</v>
          </cell>
          <cell r="DZ94">
            <v>1</v>
          </cell>
          <cell r="EA94">
            <v>0</v>
          </cell>
          <cell r="EB94">
            <v>2</v>
          </cell>
          <cell r="EC94">
            <v>0</v>
          </cell>
          <cell r="ED94">
            <v>1</v>
          </cell>
          <cell r="EE94">
            <v>0</v>
          </cell>
          <cell r="EF94">
            <v>2</v>
          </cell>
        </row>
        <row r="95">
          <cell r="B95" t="str">
            <v>ГБУЗ РБ Красноусольская ЦРБ</v>
          </cell>
          <cell r="C95">
            <v>0</v>
          </cell>
          <cell r="D95">
            <v>0</v>
          </cell>
          <cell r="E95">
            <v>2414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860</v>
          </cell>
          <cell r="K95">
            <v>200</v>
          </cell>
          <cell r="L95">
            <v>84</v>
          </cell>
          <cell r="M95">
            <v>0</v>
          </cell>
          <cell r="N95">
            <v>2727</v>
          </cell>
          <cell r="O95">
            <v>0</v>
          </cell>
          <cell r="P95">
            <v>0</v>
          </cell>
          <cell r="Q95">
            <v>2363</v>
          </cell>
          <cell r="R95">
            <v>2430</v>
          </cell>
          <cell r="S95">
            <v>0</v>
          </cell>
          <cell r="T95">
            <v>1500</v>
          </cell>
          <cell r="U95">
            <v>7479</v>
          </cell>
          <cell r="V95">
            <v>0</v>
          </cell>
          <cell r="W95">
            <v>0</v>
          </cell>
          <cell r="X95">
            <v>0</v>
          </cell>
          <cell r="Y95">
            <v>19865</v>
          </cell>
          <cell r="Z95">
            <v>16500</v>
          </cell>
          <cell r="AA95">
            <v>3528</v>
          </cell>
          <cell r="AB95">
            <v>821</v>
          </cell>
          <cell r="AC95">
            <v>0</v>
          </cell>
          <cell r="AD95">
            <v>3456</v>
          </cell>
          <cell r="AE95">
            <v>0</v>
          </cell>
          <cell r="AF95">
            <v>1010</v>
          </cell>
          <cell r="AG95">
            <v>0</v>
          </cell>
          <cell r="AH95">
            <v>4025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3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2</v>
          </cell>
          <cell r="BA95">
            <v>1</v>
          </cell>
          <cell r="BB95">
            <v>1</v>
          </cell>
          <cell r="BC95">
            <v>0</v>
          </cell>
          <cell r="BD95">
            <v>1.5</v>
          </cell>
          <cell r="BE95">
            <v>0</v>
          </cell>
          <cell r="BF95">
            <v>0</v>
          </cell>
          <cell r="BG95">
            <v>1</v>
          </cell>
          <cell r="BH95">
            <v>1</v>
          </cell>
          <cell r="BI95">
            <v>0</v>
          </cell>
          <cell r="BJ95">
            <v>1</v>
          </cell>
          <cell r="BK95">
            <v>8.5</v>
          </cell>
          <cell r="BL95">
            <v>0</v>
          </cell>
          <cell r="BM95">
            <v>0</v>
          </cell>
          <cell r="BN95">
            <v>0</v>
          </cell>
          <cell r="BO95">
            <v>9</v>
          </cell>
          <cell r="BP95">
            <v>15</v>
          </cell>
          <cell r="BQ95">
            <v>1</v>
          </cell>
          <cell r="BR95">
            <v>1</v>
          </cell>
          <cell r="BS95">
            <v>0</v>
          </cell>
          <cell r="BT95">
            <v>2.5</v>
          </cell>
          <cell r="BU95">
            <v>0</v>
          </cell>
          <cell r="BV95">
            <v>1</v>
          </cell>
          <cell r="BW95">
            <v>0</v>
          </cell>
          <cell r="BX95">
            <v>2</v>
          </cell>
          <cell r="BY95">
            <v>2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2</v>
          </cell>
          <cell r="CE95">
            <v>0.5</v>
          </cell>
          <cell r="CF95">
            <v>1</v>
          </cell>
          <cell r="CG95">
            <v>0</v>
          </cell>
          <cell r="CH95">
            <v>1</v>
          </cell>
          <cell r="CI95">
            <v>0</v>
          </cell>
          <cell r="CJ95">
            <v>0</v>
          </cell>
          <cell r="CK95">
            <v>1</v>
          </cell>
          <cell r="CL95">
            <v>1</v>
          </cell>
          <cell r="CM95">
            <v>0</v>
          </cell>
          <cell r="CN95">
            <v>1</v>
          </cell>
          <cell r="CO95">
            <v>8</v>
          </cell>
          <cell r="CP95">
            <v>0</v>
          </cell>
          <cell r="CQ95">
            <v>0</v>
          </cell>
          <cell r="CR95">
            <v>0</v>
          </cell>
          <cell r="CS95">
            <v>8.5</v>
          </cell>
          <cell r="CT95">
            <v>13.5</v>
          </cell>
          <cell r="CU95">
            <v>1</v>
          </cell>
          <cell r="CV95">
            <v>1</v>
          </cell>
          <cell r="CW95">
            <v>0</v>
          </cell>
          <cell r="CX95">
            <v>1.5</v>
          </cell>
          <cell r="CY95">
            <v>0</v>
          </cell>
          <cell r="CZ95">
            <v>1</v>
          </cell>
          <cell r="DA95">
            <v>0</v>
          </cell>
          <cell r="DB95">
            <v>2</v>
          </cell>
          <cell r="DC95">
            <v>2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2</v>
          </cell>
          <cell r="DI95">
            <v>1</v>
          </cell>
          <cell r="DJ95">
            <v>1</v>
          </cell>
          <cell r="DK95">
            <v>0</v>
          </cell>
          <cell r="DL95">
            <v>1</v>
          </cell>
          <cell r="DM95">
            <v>0</v>
          </cell>
          <cell r="DN95">
            <v>0</v>
          </cell>
          <cell r="DO95">
            <v>1</v>
          </cell>
          <cell r="DP95">
            <v>1</v>
          </cell>
          <cell r="DQ95">
            <v>0</v>
          </cell>
          <cell r="DR95">
            <v>1</v>
          </cell>
          <cell r="DS95">
            <v>5</v>
          </cell>
          <cell r="DT95">
            <v>0</v>
          </cell>
          <cell r="DU95">
            <v>0</v>
          </cell>
          <cell r="DV95">
            <v>0</v>
          </cell>
          <cell r="DW95">
            <v>7</v>
          </cell>
          <cell r="DX95">
            <v>11</v>
          </cell>
          <cell r="DY95">
            <v>1</v>
          </cell>
          <cell r="DZ95">
            <v>1</v>
          </cell>
          <cell r="EA95">
            <v>0</v>
          </cell>
          <cell r="EB95">
            <v>1</v>
          </cell>
          <cell r="EC95">
            <v>0</v>
          </cell>
          <cell r="ED95">
            <v>1</v>
          </cell>
          <cell r="EE95">
            <v>0</v>
          </cell>
          <cell r="EF95">
            <v>2</v>
          </cell>
        </row>
        <row r="96">
          <cell r="B96" t="str">
            <v>ГБУЗ РБ Кушнаренковская ЦРБ</v>
          </cell>
          <cell r="C96">
            <v>0</v>
          </cell>
          <cell r="D96">
            <v>0</v>
          </cell>
          <cell r="E96">
            <v>3350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1500</v>
          </cell>
          <cell r="K96">
            <v>1200</v>
          </cell>
          <cell r="L96">
            <v>0</v>
          </cell>
          <cell r="M96">
            <v>0</v>
          </cell>
          <cell r="N96">
            <v>4350</v>
          </cell>
          <cell r="O96">
            <v>0</v>
          </cell>
          <cell r="P96">
            <v>0</v>
          </cell>
          <cell r="Q96">
            <v>2450</v>
          </cell>
          <cell r="R96">
            <v>1570</v>
          </cell>
          <cell r="S96">
            <v>0</v>
          </cell>
          <cell r="T96">
            <v>1950</v>
          </cell>
          <cell r="U96">
            <v>9500</v>
          </cell>
          <cell r="V96">
            <v>0</v>
          </cell>
          <cell r="W96">
            <v>0</v>
          </cell>
          <cell r="X96">
            <v>0</v>
          </cell>
          <cell r="Y96">
            <v>4430</v>
          </cell>
          <cell r="Z96">
            <v>19630</v>
          </cell>
          <cell r="AA96">
            <v>0</v>
          </cell>
          <cell r="AB96">
            <v>0</v>
          </cell>
          <cell r="AC96">
            <v>1400</v>
          </cell>
          <cell r="AD96">
            <v>2850</v>
          </cell>
          <cell r="AE96">
            <v>0</v>
          </cell>
          <cell r="AF96">
            <v>950</v>
          </cell>
          <cell r="AG96">
            <v>0</v>
          </cell>
          <cell r="AH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3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1</v>
          </cell>
          <cell r="BA96">
            <v>1</v>
          </cell>
          <cell r="BB96">
            <v>0.5</v>
          </cell>
          <cell r="BC96">
            <v>0</v>
          </cell>
          <cell r="BD96">
            <v>2</v>
          </cell>
          <cell r="BE96">
            <v>0</v>
          </cell>
          <cell r="BF96">
            <v>0</v>
          </cell>
          <cell r="BG96">
            <v>1</v>
          </cell>
          <cell r="BH96">
            <v>1</v>
          </cell>
          <cell r="BI96">
            <v>0</v>
          </cell>
          <cell r="BJ96">
            <v>1</v>
          </cell>
          <cell r="BK96">
            <v>6</v>
          </cell>
          <cell r="BL96">
            <v>0</v>
          </cell>
          <cell r="BM96">
            <v>0</v>
          </cell>
          <cell r="BN96">
            <v>0</v>
          </cell>
          <cell r="BO96">
            <v>5</v>
          </cell>
          <cell r="BP96">
            <v>12</v>
          </cell>
          <cell r="BQ96">
            <v>0</v>
          </cell>
          <cell r="BR96">
            <v>0</v>
          </cell>
          <cell r="BS96">
            <v>0.5</v>
          </cell>
          <cell r="BT96">
            <v>1</v>
          </cell>
          <cell r="BU96">
            <v>0</v>
          </cell>
          <cell r="BV96">
            <v>0.5</v>
          </cell>
          <cell r="BW96">
            <v>0</v>
          </cell>
          <cell r="BX96">
            <v>0</v>
          </cell>
          <cell r="BY96">
            <v>3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1</v>
          </cell>
          <cell r="CE96">
            <v>1</v>
          </cell>
          <cell r="CF96">
            <v>0</v>
          </cell>
          <cell r="CG96">
            <v>0</v>
          </cell>
          <cell r="CH96">
            <v>2</v>
          </cell>
          <cell r="CI96">
            <v>0</v>
          </cell>
          <cell r="CJ96">
            <v>0</v>
          </cell>
          <cell r="CK96">
            <v>1</v>
          </cell>
          <cell r="CL96">
            <v>1</v>
          </cell>
          <cell r="CM96">
            <v>0</v>
          </cell>
          <cell r="CN96">
            <v>1</v>
          </cell>
          <cell r="CO96">
            <v>6</v>
          </cell>
          <cell r="CP96">
            <v>0</v>
          </cell>
          <cell r="CQ96">
            <v>0</v>
          </cell>
          <cell r="CR96">
            <v>0</v>
          </cell>
          <cell r="CS96">
            <v>5</v>
          </cell>
          <cell r="CT96">
            <v>12</v>
          </cell>
          <cell r="CU96">
            <v>0</v>
          </cell>
          <cell r="CV96">
            <v>0</v>
          </cell>
          <cell r="CW96">
            <v>0.5</v>
          </cell>
          <cell r="CX96">
            <v>1</v>
          </cell>
          <cell r="CY96">
            <v>0</v>
          </cell>
          <cell r="CZ96">
            <v>0.5</v>
          </cell>
          <cell r="DA96">
            <v>0</v>
          </cell>
          <cell r="DB96">
            <v>0</v>
          </cell>
          <cell r="DC96">
            <v>1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1</v>
          </cell>
          <cell r="DI96">
            <v>1</v>
          </cell>
          <cell r="DJ96">
            <v>0</v>
          </cell>
          <cell r="DK96">
            <v>0</v>
          </cell>
          <cell r="DL96">
            <v>2</v>
          </cell>
          <cell r="DM96">
            <v>0</v>
          </cell>
          <cell r="DN96">
            <v>0</v>
          </cell>
          <cell r="DO96">
            <v>1</v>
          </cell>
          <cell r="DP96">
            <v>1</v>
          </cell>
          <cell r="DQ96">
            <v>0</v>
          </cell>
          <cell r="DR96">
            <v>1</v>
          </cell>
          <cell r="DS96">
            <v>4</v>
          </cell>
          <cell r="DT96">
            <v>0</v>
          </cell>
          <cell r="DU96">
            <v>0</v>
          </cell>
          <cell r="DV96">
            <v>0</v>
          </cell>
          <cell r="DW96">
            <v>4</v>
          </cell>
          <cell r="DX96">
            <v>12</v>
          </cell>
          <cell r="DY96">
            <v>0</v>
          </cell>
          <cell r="DZ96">
            <v>0</v>
          </cell>
          <cell r="EA96">
            <v>0</v>
          </cell>
          <cell r="EB96">
            <v>1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</row>
        <row r="97">
          <cell r="B97" t="str">
            <v>ГБУЗ РБ Малоязовская ЦРБ</v>
          </cell>
          <cell r="C97">
            <v>0</v>
          </cell>
          <cell r="D97">
            <v>0</v>
          </cell>
          <cell r="E97">
            <v>2812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932</v>
          </cell>
          <cell r="K97">
            <v>380</v>
          </cell>
          <cell r="L97">
            <v>0</v>
          </cell>
          <cell r="M97">
            <v>212</v>
          </cell>
          <cell r="N97">
            <v>2636</v>
          </cell>
          <cell r="O97">
            <v>0</v>
          </cell>
          <cell r="P97">
            <v>0</v>
          </cell>
          <cell r="Q97">
            <v>664</v>
          </cell>
          <cell r="R97">
            <v>396</v>
          </cell>
          <cell r="S97">
            <v>0</v>
          </cell>
          <cell r="T97">
            <v>4200</v>
          </cell>
          <cell r="U97">
            <v>6812</v>
          </cell>
          <cell r="V97">
            <v>0</v>
          </cell>
          <cell r="W97">
            <v>0</v>
          </cell>
          <cell r="X97">
            <v>0</v>
          </cell>
          <cell r="Y97">
            <v>10834</v>
          </cell>
          <cell r="Z97">
            <v>9900</v>
          </cell>
          <cell r="AA97">
            <v>1290</v>
          </cell>
          <cell r="AB97">
            <v>350</v>
          </cell>
          <cell r="AC97">
            <v>0</v>
          </cell>
          <cell r="AD97">
            <v>1340</v>
          </cell>
          <cell r="AE97">
            <v>0</v>
          </cell>
          <cell r="AF97">
            <v>300</v>
          </cell>
          <cell r="AG97">
            <v>0</v>
          </cell>
          <cell r="AH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4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1</v>
          </cell>
          <cell r="BA97">
            <v>1</v>
          </cell>
          <cell r="BB97">
            <v>0</v>
          </cell>
          <cell r="BC97">
            <v>1</v>
          </cell>
          <cell r="BD97">
            <v>3</v>
          </cell>
          <cell r="BE97">
            <v>0</v>
          </cell>
          <cell r="BF97">
            <v>0</v>
          </cell>
          <cell r="BG97">
            <v>1</v>
          </cell>
          <cell r="BH97">
            <v>1</v>
          </cell>
          <cell r="BI97">
            <v>0</v>
          </cell>
          <cell r="BJ97">
            <v>3</v>
          </cell>
          <cell r="BK97">
            <v>7</v>
          </cell>
          <cell r="BL97">
            <v>0</v>
          </cell>
          <cell r="BM97">
            <v>0</v>
          </cell>
          <cell r="BN97">
            <v>0</v>
          </cell>
          <cell r="BO97">
            <v>7</v>
          </cell>
          <cell r="BP97">
            <v>12</v>
          </cell>
          <cell r="BQ97">
            <v>1</v>
          </cell>
          <cell r="BR97">
            <v>1</v>
          </cell>
          <cell r="BS97">
            <v>0</v>
          </cell>
          <cell r="BT97">
            <v>1</v>
          </cell>
          <cell r="BU97">
            <v>0</v>
          </cell>
          <cell r="BV97">
            <v>1</v>
          </cell>
          <cell r="BW97">
            <v>0</v>
          </cell>
          <cell r="BX97">
            <v>0</v>
          </cell>
          <cell r="BY97">
            <v>4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1</v>
          </cell>
          <cell r="CE97">
            <v>1</v>
          </cell>
          <cell r="CF97">
            <v>0</v>
          </cell>
          <cell r="CG97">
            <v>1</v>
          </cell>
          <cell r="CH97">
            <v>3</v>
          </cell>
          <cell r="CI97">
            <v>0</v>
          </cell>
          <cell r="CJ97">
            <v>0</v>
          </cell>
          <cell r="CK97">
            <v>1</v>
          </cell>
          <cell r="CL97">
            <v>1</v>
          </cell>
          <cell r="CM97">
            <v>0</v>
          </cell>
          <cell r="CN97">
            <v>3</v>
          </cell>
          <cell r="CO97">
            <v>7</v>
          </cell>
          <cell r="CP97">
            <v>0</v>
          </cell>
          <cell r="CQ97">
            <v>0</v>
          </cell>
          <cell r="CR97">
            <v>0</v>
          </cell>
          <cell r="CS97">
            <v>7</v>
          </cell>
          <cell r="CT97">
            <v>11</v>
          </cell>
          <cell r="CU97">
            <v>1</v>
          </cell>
          <cell r="CV97">
            <v>1</v>
          </cell>
          <cell r="CW97">
            <v>0</v>
          </cell>
          <cell r="CX97">
            <v>1</v>
          </cell>
          <cell r="CY97">
            <v>0</v>
          </cell>
          <cell r="CZ97">
            <v>1</v>
          </cell>
          <cell r="DA97">
            <v>0</v>
          </cell>
          <cell r="DB97">
            <v>0</v>
          </cell>
          <cell r="DC97">
            <v>4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1</v>
          </cell>
          <cell r="DI97">
            <v>1</v>
          </cell>
          <cell r="DJ97">
            <v>0</v>
          </cell>
          <cell r="DK97">
            <v>1</v>
          </cell>
          <cell r="DL97">
            <v>3</v>
          </cell>
          <cell r="DM97">
            <v>0</v>
          </cell>
          <cell r="DN97">
            <v>0</v>
          </cell>
          <cell r="DO97">
            <v>1</v>
          </cell>
          <cell r="DP97">
            <v>1</v>
          </cell>
          <cell r="DQ97">
            <v>0</v>
          </cell>
          <cell r="DR97">
            <v>3</v>
          </cell>
          <cell r="DS97">
            <v>6</v>
          </cell>
          <cell r="DT97">
            <v>0</v>
          </cell>
          <cell r="DU97">
            <v>0</v>
          </cell>
          <cell r="DV97">
            <v>0</v>
          </cell>
          <cell r="DW97">
            <v>7</v>
          </cell>
          <cell r="DX97">
            <v>10</v>
          </cell>
          <cell r="DY97">
            <v>1</v>
          </cell>
          <cell r="DZ97">
            <v>1</v>
          </cell>
          <cell r="EA97">
            <v>0</v>
          </cell>
          <cell r="EB97">
            <v>1</v>
          </cell>
          <cell r="EC97">
            <v>0</v>
          </cell>
          <cell r="ED97">
            <v>1</v>
          </cell>
          <cell r="EE97">
            <v>0</v>
          </cell>
          <cell r="EF97">
            <v>0</v>
          </cell>
        </row>
        <row r="98">
          <cell r="B98" t="str">
            <v>ГБУЗ РБ Мелеузовская ЦРБ</v>
          </cell>
          <cell r="C98">
            <v>0</v>
          </cell>
          <cell r="D98">
            <v>0</v>
          </cell>
          <cell r="E98">
            <v>5927</v>
          </cell>
          <cell r="F98">
            <v>700</v>
          </cell>
          <cell r="G98">
            <v>0</v>
          </cell>
          <cell r="H98">
            <v>420</v>
          </cell>
          <cell r="I98">
            <v>0</v>
          </cell>
          <cell r="J98">
            <v>2300</v>
          </cell>
          <cell r="K98">
            <v>870</v>
          </cell>
          <cell r="L98">
            <v>5559</v>
          </cell>
          <cell r="M98">
            <v>0</v>
          </cell>
          <cell r="N98">
            <v>6650</v>
          </cell>
          <cell r="O98">
            <v>0</v>
          </cell>
          <cell r="P98">
            <v>0</v>
          </cell>
          <cell r="Q98">
            <v>4500</v>
          </cell>
          <cell r="R98">
            <v>5000</v>
          </cell>
          <cell r="S98">
            <v>0</v>
          </cell>
          <cell r="T98">
            <v>7450</v>
          </cell>
          <cell r="U98">
            <v>33000</v>
          </cell>
          <cell r="V98">
            <v>0</v>
          </cell>
          <cell r="W98">
            <v>0</v>
          </cell>
          <cell r="X98">
            <v>0</v>
          </cell>
          <cell r="Y98">
            <v>26200</v>
          </cell>
          <cell r="Z98">
            <v>65000</v>
          </cell>
          <cell r="AA98">
            <v>2950</v>
          </cell>
          <cell r="AB98">
            <v>3058</v>
          </cell>
          <cell r="AC98">
            <v>0</v>
          </cell>
          <cell r="AD98">
            <v>7200</v>
          </cell>
          <cell r="AE98">
            <v>0</v>
          </cell>
          <cell r="AF98">
            <v>3473</v>
          </cell>
          <cell r="AG98">
            <v>0</v>
          </cell>
          <cell r="AH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7</v>
          </cell>
          <cell r="AV98">
            <v>1</v>
          </cell>
          <cell r="AW98">
            <v>0</v>
          </cell>
          <cell r="AX98">
            <v>0.5</v>
          </cell>
          <cell r="AY98">
            <v>0</v>
          </cell>
          <cell r="AZ98">
            <v>2.25</v>
          </cell>
          <cell r="BA98">
            <v>0.5</v>
          </cell>
          <cell r="BB98">
            <v>3</v>
          </cell>
          <cell r="BC98">
            <v>0.25</v>
          </cell>
          <cell r="BD98">
            <v>2.5</v>
          </cell>
          <cell r="BE98">
            <v>0</v>
          </cell>
          <cell r="BF98">
            <v>0</v>
          </cell>
          <cell r="BG98">
            <v>1</v>
          </cell>
          <cell r="BH98">
            <v>2.25</v>
          </cell>
          <cell r="BI98">
            <v>0</v>
          </cell>
          <cell r="BJ98">
            <v>3.5</v>
          </cell>
          <cell r="BK98">
            <v>27</v>
          </cell>
          <cell r="BL98">
            <v>0</v>
          </cell>
          <cell r="BM98">
            <v>0</v>
          </cell>
          <cell r="BN98">
            <v>0</v>
          </cell>
          <cell r="BO98">
            <v>19</v>
          </cell>
          <cell r="BP98">
            <v>39.75</v>
          </cell>
          <cell r="BQ98">
            <v>4</v>
          </cell>
          <cell r="BR98">
            <v>1.25</v>
          </cell>
          <cell r="BS98">
            <v>0</v>
          </cell>
          <cell r="BT98">
            <v>3.5</v>
          </cell>
          <cell r="BU98">
            <v>0</v>
          </cell>
          <cell r="BV98">
            <v>2</v>
          </cell>
          <cell r="BW98">
            <v>0</v>
          </cell>
          <cell r="BX98">
            <v>0</v>
          </cell>
          <cell r="BY98">
            <v>7</v>
          </cell>
          <cell r="BZ98">
            <v>1</v>
          </cell>
          <cell r="CA98">
            <v>0</v>
          </cell>
          <cell r="CB98">
            <v>0.5</v>
          </cell>
          <cell r="CC98">
            <v>0</v>
          </cell>
          <cell r="CD98">
            <v>2.25</v>
          </cell>
          <cell r="CE98">
            <v>0.5</v>
          </cell>
          <cell r="CF98">
            <v>3</v>
          </cell>
          <cell r="CG98">
            <v>0.25</v>
          </cell>
          <cell r="CH98">
            <v>2.5</v>
          </cell>
          <cell r="CI98">
            <v>0</v>
          </cell>
          <cell r="CJ98">
            <v>0</v>
          </cell>
          <cell r="CK98">
            <v>1</v>
          </cell>
          <cell r="CL98">
            <v>2.25</v>
          </cell>
          <cell r="CM98">
            <v>0</v>
          </cell>
          <cell r="CN98">
            <v>3.5</v>
          </cell>
          <cell r="CO98">
            <v>27</v>
          </cell>
          <cell r="CP98">
            <v>0</v>
          </cell>
          <cell r="CQ98">
            <v>0</v>
          </cell>
          <cell r="CR98">
            <v>0</v>
          </cell>
          <cell r="CS98">
            <v>19</v>
          </cell>
          <cell r="CT98">
            <v>39.75</v>
          </cell>
          <cell r="CU98">
            <v>4</v>
          </cell>
          <cell r="CV98">
            <v>1.25</v>
          </cell>
          <cell r="CW98">
            <v>0</v>
          </cell>
          <cell r="CX98">
            <v>3.5</v>
          </cell>
          <cell r="CY98">
            <v>0</v>
          </cell>
          <cell r="CZ98">
            <v>2</v>
          </cell>
          <cell r="DA98">
            <v>0</v>
          </cell>
          <cell r="DB98">
            <v>0</v>
          </cell>
          <cell r="DC98">
            <v>5</v>
          </cell>
          <cell r="DD98">
            <v>1</v>
          </cell>
          <cell r="DE98">
            <v>0</v>
          </cell>
          <cell r="DF98">
            <v>1</v>
          </cell>
          <cell r="DG98">
            <v>0</v>
          </cell>
          <cell r="DH98">
            <v>2</v>
          </cell>
          <cell r="DI98">
            <v>1</v>
          </cell>
          <cell r="DJ98">
            <v>2</v>
          </cell>
          <cell r="DK98">
            <v>0</v>
          </cell>
          <cell r="DL98">
            <v>2</v>
          </cell>
          <cell r="DM98">
            <v>0</v>
          </cell>
          <cell r="DN98">
            <v>0</v>
          </cell>
          <cell r="DO98">
            <v>1</v>
          </cell>
          <cell r="DP98">
            <v>2</v>
          </cell>
          <cell r="DQ98">
            <v>0</v>
          </cell>
          <cell r="DR98">
            <v>3</v>
          </cell>
          <cell r="DS98">
            <v>25</v>
          </cell>
          <cell r="DT98">
            <v>0</v>
          </cell>
          <cell r="DU98">
            <v>0</v>
          </cell>
          <cell r="DV98">
            <v>0</v>
          </cell>
          <cell r="DW98">
            <v>17</v>
          </cell>
          <cell r="DX98">
            <v>26</v>
          </cell>
          <cell r="DY98">
            <v>3</v>
          </cell>
          <cell r="DZ98">
            <v>1</v>
          </cell>
          <cell r="EA98">
            <v>0</v>
          </cell>
          <cell r="EB98">
            <v>3</v>
          </cell>
          <cell r="EC98">
            <v>0</v>
          </cell>
          <cell r="ED98">
            <v>1</v>
          </cell>
          <cell r="EE98">
            <v>0</v>
          </cell>
          <cell r="EF98">
            <v>0</v>
          </cell>
        </row>
        <row r="99">
          <cell r="B99" t="str">
            <v>ГБУЗ РБ Месягутовская ЦРБ</v>
          </cell>
          <cell r="C99">
            <v>0</v>
          </cell>
          <cell r="D99">
            <v>0</v>
          </cell>
          <cell r="E99">
            <v>1426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787</v>
          </cell>
          <cell r="K99">
            <v>626</v>
          </cell>
          <cell r="L99">
            <v>2063</v>
          </cell>
          <cell r="M99">
            <v>0</v>
          </cell>
          <cell r="N99">
            <v>3320</v>
          </cell>
          <cell r="O99">
            <v>0</v>
          </cell>
          <cell r="P99">
            <v>0</v>
          </cell>
          <cell r="Q99">
            <v>3800</v>
          </cell>
          <cell r="R99">
            <v>700</v>
          </cell>
          <cell r="S99">
            <v>0</v>
          </cell>
          <cell r="T99">
            <v>5817</v>
          </cell>
          <cell r="U99">
            <v>13900</v>
          </cell>
          <cell r="V99">
            <v>0</v>
          </cell>
          <cell r="W99">
            <v>0</v>
          </cell>
          <cell r="X99">
            <v>0</v>
          </cell>
          <cell r="Y99">
            <v>9300</v>
          </cell>
          <cell r="Z99">
            <v>22000</v>
          </cell>
          <cell r="AA99">
            <v>1440</v>
          </cell>
          <cell r="AB99">
            <v>679</v>
          </cell>
          <cell r="AC99">
            <v>1650</v>
          </cell>
          <cell r="AD99">
            <v>2494</v>
          </cell>
          <cell r="AE99">
            <v>0</v>
          </cell>
          <cell r="AF99">
            <v>1582</v>
          </cell>
          <cell r="AG99">
            <v>0</v>
          </cell>
          <cell r="AH99">
            <v>0</v>
          </cell>
          <cell r="AJ99">
            <v>0</v>
          </cell>
          <cell r="AK99">
            <v>129</v>
          </cell>
          <cell r="AL99">
            <v>0</v>
          </cell>
          <cell r="AM99">
            <v>114</v>
          </cell>
          <cell r="AN99">
            <v>0</v>
          </cell>
          <cell r="AO99">
            <v>0</v>
          </cell>
          <cell r="AP99">
            <v>15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3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1</v>
          </cell>
          <cell r="BA99">
            <v>1</v>
          </cell>
          <cell r="BB99">
            <v>1</v>
          </cell>
          <cell r="BC99">
            <v>0</v>
          </cell>
          <cell r="BD99">
            <v>3</v>
          </cell>
          <cell r="BE99">
            <v>0</v>
          </cell>
          <cell r="BF99">
            <v>0</v>
          </cell>
          <cell r="BG99">
            <v>2</v>
          </cell>
          <cell r="BH99">
            <v>1</v>
          </cell>
          <cell r="BI99">
            <v>0</v>
          </cell>
          <cell r="BJ99">
            <v>3</v>
          </cell>
          <cell r="BK99">
            <v>9</v>
          </cell>
          <cell r="BL99">
            <v>0</v>
          </cell>
          <cell r="BM99">
            <v>0</v>
          </cell>
          <cell r="BN99">
            <v>0</v>
          </cell>
          <cell r="BO99">
            <v>6.75</v>
          </cell>
          <cell r="BP99">
            <v>11</v>
          </cell>
          <cell r="BQ99">
            <v>2</v>
          </cell>
          <cell r="BR99">
            <v>0.25</v>
          </cell>
          <cell r="BS99">
            <v>1</v>
          </cell>
          <cell r="BT99">
            <v>2.5</v>
          </cell>
          <cell r="BU99">
            <v>0</v>
          </cell>
          <cell r="BV99">
            <v>1.5</v>
          </cell>
          <cell r="BW99">
            <v>0</v>
          </cell>
          <cell r="BX99">
            <v>0</v>
          </cell>
          <cell r="BY99">
            <v>2.5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1</v>
          </cell>
          <cell r="CE99">
            <v>1</v>
          </cell>
          <cell r="CF99">
            <v>1</v>
          </cell>
          <cell r="CG99">
            <v>0</v>
          </cell>
          <cell r="CH99">
            <v>2</v>
          </cell>
          <cell r="CI99">
            <v>0</v>
          </cell>
          <cell r="CJ99">
            <v>0</v>
          </cell>
          <cell r="CK99">
            <v>2</v>
          </cell>
          <cell r="CL99">
            <v>0.75</v>
          </cell>
          <cell r="CM99">
            <v>0</v>
          </cell>
          <cell r="CN99">
            <v>3</v>
          </cell>
          <cell r="CO99">
            <v>9</v>
          </cell>
          <cell r="CP99">
            <v>0</v>
          </cell>
          <cell r="CQ99">
            <v>0</v>
          </cell>
          <cell r="CR99">
            <v>0</v>
          </cell>
          <cell r="CS99">
            <v>5.5</v>
          </cell>
          <cell r="CT99">
            <v>9</v>
          </cell>
          <cell r="CU99">
            <v>2</v>
          </cell>
          <cell r="CV99">
            <v>0.25</v>
          </cell>
          <cell r="CW99">
            <v>1</v>
          </cell>
          <cell r="CX99">
            <v>2.5</v>
          </cell>
          <cell r="CY99">
            <v>0</v>
          </cell>
          <cell r="CZ99">
            <v>1.25</v>
          </cell>
          <cell r="DA99">
            <v>0</v>
          </cell>
          <cell r="DB99">
            <v>0</v>
          </cell>
          <cell r="DC99">
            <v>1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1</v>
          </cell>
          <cell r="DI99">
            <v>1</v>
          </cell>
          <cell r="DJ99">
            <v>1</v>
          </cell>
          <cell r="DK99">
            <v>0</v>
          </cell>
          <cell r="DL99">
            <v>2</v>
          </cell>
          <cell r="DM99">
            <v>0</v>
          </cell>
          <cell r="DN99">
            <v>0</v>
          </cell>
          <cell r="DO99">
            <v>2</v>
          </cell>
          <cell r="DP99">
            <v>1</v>
          </cell>
          <cell r="DQ99">
            <v>0</v>
          </cell>
          <cell r="DR99">
            <v>3</v>
          </cell>
          <cell r="DS99">
            <v>9</v>
          </cell>
          <cell r="DT99">
            <v>0</v>
          </cell>
          <cell r="DU99">
            <v>0</v>
          </cell>
          <cell r="DV99">
            <v>0</v>
          </cell>
          <cell r="DW99">
            <v>5</v>
          </cell>
          <cell r="DX99">
            <v>7</v>
          </cell>
          <cell r="DY99">
            <v>2</v>
          </cell>
          <cell r="DZ99">
            <v>0</v>
          </cell>
          <cell r="EA99">
            <v>1</v>
          </cell>
          <cell r="EB99">
            <v>2</v>
          </cell>
          <cell r="EC99">
            <v>0</v>
          </cell>
          <cell r="ED99">
            <v>1</v>
          </cell>
          <cell r="EE99">
            <v>0</v>
          </cell>
          <cell r="EF99">
            <v>0</v>
          </cell>
        </row>
        <row r="100">
          <cell r="B100" t="str">
            <v>ГБУЗ РБ Мишкинская ЦРБ</v>
          </cell>
          <cell r="C100">
            <v>0</v>
          </cell>
          <cell r="D100">
            <v>0</v>
          </cell>
          <cell r="E100">
            <v>3690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1450</v>
          </cell>
          <cell r="K100">
            <v>0</v>
          </cell>
          <cell r="L100">
            <v>1575</v>
          </cell>
          <cell r="M100">
            <v>0</v>
          </cell>
          <cell r="N100">
            <v>2830</v>
          </cell>
          <cell r="O100">
            <v>0</v>
          </cell>
          <cell r="P100">
            <v>0</v>
          </cell>
          <cell r="Q100">
            <v>1500</v>
          </cell>
          <cell r="R100">
            <v>1245</v>
          </cell>
          <cell r="S100">
            <v>0</v>
          </cell>
          <cell r="T100">
            <v>2900</v>
          </cell>
          <cell r="U100">
            <v>7364</v>
          </cell>
          <cell r="V100">
            <v>0</v>
          </cell>
          <cell r="W100">
            <v>0</v>
          </cell>
          <cell r="X100">
            <v>0</v>
          </cell>
          <cell r="Y100">
            <v>4950</v>
          </cell>
          <cell r="Z100">
            <v>14192</v>
          </cell>
          <cell r="AA100">
            <v>0</v>
          </cell>
          <cell r="AB100">
            <v>1759</v>
          </cell>
          <cell r="AC100">
            <v>0</v>
          </cell>
          <cell r="AD100">
            <v>2975</v>
          </cell>
          <cell r="AE100">
            <v>0</v>
          </cell>
          <cell r="AF100">
            <v>1500</v>
          </cell>
          <cell r="AG100">
            <v>0</v>
          </cell>
          <cell r="AH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2.75</v>
          </cell>
          <cell r="AV100">
            <v>0</v>
          </cell>
          <cell r="AW100">
            <v>0</v>
          </cell>
          <cell r="AX100">
            <v>0</v>
          </cell>
          <cell r="AY100">
            <v>0</v>
          </cell>
          <cell r="AZ100">
            <v>0.5</v>
          </cell>
          <cell r="BA100">
            <v>0</v>
          </cell>
          <cell r="BB100">
            <v>0.5</v>
          </cell>
          <cell r="BC100">
            <v>0</v>
          </cell>
          <cell r="BD100">
            <v>1</v>
          </cell>
          <cell r="BE100">
            <v>0</v>
          </cell>
          <cell r="BF100">
            <v>0</v>
          </cell>
          <cell r="BG100">
            <v>1</v>
          </cell>
          <cell r="BH100">
            <v>0.5</v>
          </cell>
          <cell r="BI100">
            <v>0</v>
          </cell>
          <cell r="BJ100">
            <v>1</v>
          </cell>
          <cell r="BK100">
            <v>7.25</v>
          </cell>
          <cell r="BL100">
            <v>0</v>
          </cell>
          <cell r="BM100">
            <v>0</v>
          </cell>
          <cell r="BN100">
            <v>0</v>
          </cell>
          <cell r="BO100">
            <v>6.5</v>
          </cell>
          <cell r="BP100">
            <v>9</v>
          </cell>
          <cell r="BQ100">
            <v>1</v>
          </cell>
          <cell r="BR100">
            <v>0.5</v>
          </cell>
          <cell r="BS100">
            <v>0</v>
          </cell>
          <cell r="BT100">
            <v>1.25</v>
          </cell>
          <cell r="BU100">
            <v>0</v>
          </cell>
          <cell r="BV100">
            <v>1</v>
          </cell>
          <cell r="BW100">
            <v>0</v>
          </cell>
          <cell r="BX100">
            <v>0</v>
          </cell>
          <cell r="BY100">
            <v>2.25</v>
          </cell>
          <cell r="BZ100">
            <v>0</v>
          </cell>
          <cell r="CA100">
            <v>0</v>
          </cell>
          <cell r="CB100">
            <v>0</v>
          </cell>
          <cell r="CC100">
            <v>0</v>
          </cell>
          <cell r="CD100">
            <v>0.5</v>
          </cell>
          <cell r="CE100">
            <v>0</v>
          </cell>
          <cell r="CF100">
            <v>0.5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>
            <v>1</v>
          </cell>
          <cell r="CL100">
            <v>0.5</v>
          </cell>
          <cell r="CM100">
            <v>0</v>
          </cell>
          <cell r="CN100">
            <v>0.25</v>
          </cell>
          <cell r="CO100">
            <v>7</v>
          </cell>
          <cell r="CP100">
            <v>0</v>
          </cell>
          <cell r="CQ100">
            <v>0</v>
          </cell>
          <cell r="CR100">
            <v>0</v>
          </cell>
          <cell r="CS100">
            <v>6.5</v>
          </cell>
          <cell r="CT100">
            <v>8.5</v>
          </cell>
          <cell r="CU100">
            <v>1</v>
          </cell>
          <cell r="CV100">
            <v>0.5</v>
          </cell>
          <cell r="CW100">
            <v>0</v>
          </cell>
          <cell r="CX100">
            <v>1</v>
          </cell>
          <cell r="CY100">
            <v>0</v>
          </cell>
          <cell r="CZ100">
            <v>1</v>
          </cell>
          <cell r="DA100">
            <v>0</v>
          </cell>
          <cell r="DB100">
            <v>0</v>
          </cell>
          <cell r="DC100">
            <v>2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1</v>
          </cell>
          <cell r="DI100">
            <v>0</v>
          </cell>
          <cell r="DJ100">
            <v>1</v>
          </cell>
          <cell r="DK100">
            <v>0</v>
          </cell>
          <cell r="DL100">
            <v>1</v>
          </cell>
          <cell r="DM100">
            <v>0</v>
          </cell>
          <cell r="DN100">
            <v>0</v>
          </cell>
          <cell r="DO100">
            <v>1</v>
          </cell>
          <cell r="DP100">
            <v>1</v>
          </cell>
          <cell r="DQ100">
            <v>0</v>
          </cell>
          <cell r="DR100">
            <v>1</v>
          </cell>
          <cell r="DS100">
            <v>6</v>
          </cell>
          <cell r="DT100">
            <v>0</v>
          </cell>
          <cell r="DU100">
            <v>0</v>
          </cell>
          <cell r="DV100">
            <v>0</v>
          </cell>
          <cell r="DW100">
            <v>5</v>
          </cell>
          <cell r="DX100">
            <v>9</v>
          </cell>
          <cell r="DY100">
            <v>1</v>
          </cell>
          <cell r="DZ100">
            <v>1</v>
          </cell>
          <cell r="EA100">
            <v>0</v>
          </cell>
          <cell r="EB100">
            <v>1</v>
          </cell>
          <cell r="EC100">
            <v>0</v>
          </cell>
          <cell r="ED100">
            <v>1</v>
          </cell>
          <cell r="EE100">
            <v>0</v>
          </cell>
          <cell r="EF100">
            <v>0</v>
          </cell>
        </row>
        <row r="101">
          <cell r="B101" t="str">
            <v>ГБУЗ РБ Миякинская ЦРБ</v>
          </cell>
          <cell r="C101">
            <v>0</v>
          </cell>
          <cell r="D101">
            <v>0</v>
          </cell>
          <cell r="E101">
            <v>1015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1300</v>
          </cell>
          <cell r="K101">
            <v>325</v>
          </cell>
          <cell r="L101">
            <v>1500</v>
          </cell>
          <cell r="M101">
            <v>0</v>
          </cell>
          <cell r="N101">
            <v>2520</v>
          </cell>
          <cell r="O101">
            <v>0</v>
          </cell>
          <cell r="P101">
            <v>0</v>
          </cell>
          <cell r="Q101">
            <v>1402</v>
          </cell>
          <cell r="R101">
            <v>1900</v>
          </cell>
          <cell r="S101">
            <v>0</v>
          </cell>
          <cell r="T101">
            <v>1870</v>
          </cell>
          <cell r="U101">
            <v>10000</v>
          </cell>
          <cell r="V101">
            <v>0</v>
          </cell>
          <cell r="W101">
            <v>0</v>
          </cell>
          <cell r="X101">
            <v>0</v>
          </cell>
          <cell r="Y101">
            <v>10500</v>
          </cell>
          <cell r="Z101">
            <v>15000</v>
          </cell>
          <cell r="AA101">
            <v>252</v>
          </cell>
          <cell r="AB101">
            <v>100</v>
          </cell>
          <cell r="AC101">
            <v>0</v>
          </cell>
          <cell r="AD101">
            <v>4200</v>
          </cell>
          <cell r="AE101">
            <v>0</v>
          </cell>
          <cell r="AF101">
            <v>1500</v>
          </cell>
          <cell r="AG101">
            <v>0</v>
          </cell>
          <cell r="AH101">
            <v>3800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2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1.5</v>
          </cell>
          <cell r="BA101">
            <v>1</v>
          </cell>
          <cell r="BB101">
            <v>1</v>
          </cell>
          <cell r="BC101">
            <v>0</v>
          </cell>
          <cell r="BD101">
            <v>1.5</v>
          </cell>
          <cell r="BE101">
            <v>0</v>
          </cell>
          <cell r="BF101">
            <v>0</v>
          </cell>
          <cell r="BG101">
            <v>1</v>
          </cell>
          <cell r="BH101">
            <v>1</v>
          </cell>
          <cell r="BI101">
            <v>0</v>
          </cell>
          <cell r="BJ101">
            <v>1.5</v>
          </cell>
          <cell r="BK101">
            <v>5</v>
          </cell>
          <cell r="BL101">
            <v>0</v>
          </cell>
          <cell r="BM101">
            <v>0</v>
          </cell>
          <cell r="BN101">
            <v>0</v>
          </cell>
          <cell r="BO101">
            <v>7</v>
          </cell>
          <cell r="BP101">
            <v>8</v>
          </cell>
          <cell r="BQ101">
            <v>0.5</v>
          </cell>
          <cell r="BR101">
            <v>0.5</v>
          </cell>
          <cell r="BS101">
            <v>0</v>
          </cell>
          <cell r="BT101">
            <v>2</v>
          </cell>
          <cell r="BU101">
            <v>0</v>
          </cell>
          <cell r="BV101">
            <v>1</v>
          </cell>
          <cell r="BW101">
            <v>0</v>
          </cell>
          <cell r="BX101">
            <v>2</v>
          </cell>
          <cell r="BY101">
            <v>1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1.5</v>
          </cell>
          <cell r="CE101">
            <v>1</v>
          </cell>
          <cell r="CF101">
            <v>1</v>
          </cell>
          <cell r="CG101">
            <v>0</v>
          </cell>
          <cell r="CH101">
            <v>1.5</v>
          </cell>
          <cell r="CI101">
            <v>0</v>
          </cell>
          <cell r="CJ101">
            <v>0</v>
          </cell>
          <cell r="CK101">
            <v>1</v>
          </cell>
          <cell r="CL101">
            <v>1</v>
          </cell>
          <cell r="CM101">
            <v>0</v>
          </cell>
          <cell r="CN101">
            <v>1.5</v>
          </cell>
          <cell r="CO101">
            <v>5</v>
          </cell>
          <cell r="CP101">
            <v>0</v>
          </cell>
          <cell r="CQ101">
            <v>0</v>
          </cell>
          <cell r="CR101">
            <v>0</v>
          </cell>
          <cell r="CS101">
            <v>7</v>
          </cell>
          <cell r="CT101">
            <v>8</v>
          </cell>
          <cell r="CU101">
            <v>0.5</v>
          </cell>
          <cell r="CV101">
            <v>0.5</v>
          </cell>
          <cell r="CW101">
            <v>0</v>
          </cell>
          <cell r="CX101">
            <v>2</v>
          </cell>
          <cell r="CY101">
            <v>0</v>
          </cell>
          <cell r="CZ101">
            <v>1</v>
          </cell>
          <cell r="DA101">
            <v>0</v>
          </cell>
          <cell r="DB101">
            <v>2</v>
          </cell>
          <cell r="DC101">
            <v>1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1</v>
          </cell>
          <cell r="DI101">
            <v>1</v>
          </cell>
          <cell r="DJ101">
            <v>1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1</v>
          </cell>
          <cell r="DP101">
            <v>1</v>
          </cell>
          <cell r="DQ101">
            <v>0</v>
          </cell>
          <cell r="DR101">
            <v>1</v>
          </cell>
          <cell r="DS101">
            <v>5</v>
          </cell>
          <cell r="DT101">
            <v>0</v>
          </cell>
          <cell r="DU101">
            <v>0</v>
          </cell>
          <cell r="DV101">
            <v>0</v>
          </cell>
          <cell r="DW101">
            <v>7</v>
          </cell>
          <cell r="DX101">
            <v>8</v>
          </cell>
          <cell r="DY101">
            <v>0</v>
          </cell>
          <cell r="DZ101">
            <v>0</v>
          </cell>
          <cell r="EA101">
            <v>0</v>
          </cell>
          <cell r="EB101">
            <v>1</v>
          </cell>
          <cell r="EC101">
            <v>0</v>
          </cell>
          <cell r="ED101">
            <v>0</v>
          </cell>
          <cell r="EE101">
            <v>0</v>
          </cell>
          <cell r="EF101">
            <v>2</v>
          </cell>
        </row>
        <row r="102">
          <cell r="B102" t="str">
            <v>ГБУЗ РБ Мраковская ЦРБ</v>
          </cell>
          <cell r="C102">
            <v>0</v>
          </cell>
          <cell r="D102">
            <v>0</v>
          </cell>
          <cell r="E102">
            <v>1315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1730</v>
          </cell>
          <cell r="K102">
            <v>164</v>
          </cell>
          <cell r="L102">
            <v>279</v>
          </cell>
          <cell r="M102">
            <v>0</v>
          </cell>
          <cell r="N102">
            <v>1254</v>
          </cell>
          <cell r="O102">
            <v>0</v>
          </cell>
          <cell r="P102">
            <v>0</v>
          </cell>
          <cell r="Q102">
            <v>1010</v>
          </cell>
          <cell r="R102">
            <v>1961</v>
          </cell>
          <cell r="S102">
            <v>0</v>
          </cell>
          <cell r="T102">
            <v>1151</v>
          </cell>
          <cell r="U102">
            <v>15800</v>
          </cell>
          <cell r="V102">
            <v>0</v>
          </cell>
          <cell r="W102">
            <v>0</v>
          </cell>
          <cell r="X102">
            <v>0</v>
          </cell>
          <cell r="Y102">
            <v>10636</v>
          </cell>
          <cell r="Z102">
            <v>16500</v>
          </cell>
          <cell r="AA102">
            <v>2920</v>
          </cell>
          <cell r="AB102">
            <v>542</v>
          </cell>
          <cell r="AC102">
            <v>0</v>
          </cell>
          <cell r="AD102">
            <v>3100</v>
          </cell>
          <cell r="AE102">
            <v>0</v>
          </cell>
          <cell r="AF102">
            <v>146</v>
          </cell>
          <cell r="AG102">
            <v>0</v>
          </cell>
          <cell r="AH102">
            <v>0</v>
          </cell>
          <cell r="AJ102">
            <v>0</v>
          </cell>
          <cell r="AK102">
            <v>1320</v>
          </cell>
          <cell r="AL102">
            <v>0</v>
          </cell>
          <cell r="AM102">
            <v>870</v>
          </cell>
          <cell r="AN102">
            <v>0</v>
          </cell>
          <cell r="AO102">
            <v>0</v>
          </cell>
          <cell r="AP102">
            <v>450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2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1.25</v>
          </cell>
          <cell r="BA102">
            <v>0.5</v>
          </cell>
          <cell r="BB102">
            <v>1</v>
          </cell>
          <cell r="BC102">
            <v>0</v>
          </cell>
          <cell r="BD102">
            <v>1.5</v>
          </cell>
          <cell r="BE102">
            <v>0</v>
          </cell>
          <cell r="BF102">
            <v>0</v>
          </cell>
          <cell r="BG102">
            <v>0.5</v>
          </cell>
          <cell r="BH102">
            <v>1.25</v>
          </cell>
          <cell r="BI102">
            <v>0</v>
          </cell>
          <cell r="BJ102">
            <v>1.25</v>
          </cell>
          <cell r="BK102">
            <v>9</v>
          </cell>
          <cell r="BL102">
            <v>0</v>
          </cell>
          <cell r="BM102">
            <v>0</v>
          </cell>
          <cell r="BN102">
            <v>0</v>
          </cell>
          <cell r="BO102">
            <v>6</v>
          </cell>
          <cell r="BP102">
            <v>12.5</v>
          </cell>
          <cell r="BQ102">
            <v>1</v>
          </cell>
          <cell r="BR102">
            <v>0.5</v>
          </cell>
          <cell r="BS102">
            <v>0</v>
          </cell>
          <cell r="BT102">
            <v>5.5</v>
          </cell>
          <cell r="BU102">
            <v>0</v>
          </cell>
          <cell r="BV102">
            <v>1</v>
          </cell>
          <cell r="BW102">
            <v>0</v>
          </cell>
          <cell r="BX102">
            <v>0</v>
          </cell>
          <cell r="BY102">
            <v>2</v>
          </cell>
          <cell r="BZ102">
            <v>0</v>
          </cell>
          <cell r="CA102">
            <v>0</v>
          </cell>
          <cell r="CB102">
            <v>0</v>
          </cell>
          <cell r="CC102">
            <v>0</v>
          </cell>
          <cell r="CD102">
            <v>1.25</v>
          </cell>
          <cell r="CE102">
            <v>0.5</v>
          </cell>
          <cell r="CF102">
            <v>0.75</v>
          </cell>
          <cell r="CG102">
            <v>0</v>
          </cell>
          <cell r="CH102">
            <v>1.5</v>
          </cell>
          <cell r="CI102">
            <v>0</v>
          </cell>
          <cell r="CJ102">
            <v>0</v>
          </cell>
          <cell r="CK102">
            <v>0.5</v>
          </cell>
          <cell r="CL102">
            <v>1.25</v>
          </cell>
          <cell r="CM102">
            <v>0</v>
          </cell>
          <cell r="CN102">
            <v>1.25</v>
          </cell>
          <cell r="CO102">
            <v>8.5</v>
          </cell>
          <cell r="CP102">
            <v>0</v>
          </cell>
          <cell r="CQ102">
            <v>0</v>
          </cell>
          <cell r="CR102">
            <v>0</v>
          </cell>
          <cell r="CS102">
            <v>6</v>
          </cell>
          <cell r="CT102">
            <v>12.5</v>
          </cell>
          <cell r="CU102">
            <v>1</v>
          </cell>
          <cell r="CV102">
            <v>0.5</v>
          </cell>
          <cell r="CW102">
            <v>0</v>
          </cell>
          <cell r="CX102">
            <v>5.5</v>
          </cell>
          <cell r="CY102">
            <v>0</v>
          </cell>
          <cell r="CZ102">
            <v>1</v>
          </cell>
          <cell r="DA102">
            <v>0</v>
          </cell>
          <cell r="DB102">
            <v>0</v>
          </cell>
          <cell r="DC102">
            <v>3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2</v>
          </cell>
          <cell r="DI102">
            <v>1</v>
          </cell>
          <cell r="DJ102">
            <v>1</v>
          </cell>
          <cell r="DK102">
            <v>0</v>
          </cell>
          <cell r="DL102">
            <v>1</v>
          </cell>
          <cell r="DM102">
            <v>0</v>
          </cell>
          <cell r="DN102">
            <v>0</v>
          </cell>
          <cell r="DO102">
            <v>1</v>
          </cell>
          <cell r="DP102">
            <v>1</v>
          </cell>
          <cell r="DQ102">
            <v>0</v>
          </cell>
          <cell r="DR102">
            <v>1</v>
          </cell>
          <cell r="DS102">
            <v>9</v>
          </cell>
          <cell r="DT102">
            <v>0</v>
          </cell>
          <cell r="DU102">
            <v>0</v>
          </cell>
          <cell r="DV102">
            <v>0</v>
          </cell>
          <cell r="DW102">
            <v>5</v>
          </cell>
          <cell r="DX102">
            <v>15</v>
          </cell>
          <cell r="DY102">
            <v>1</v>
          </cell>
          <cell r="DZ102">
            <v>1</v>
          </cell>
          <cell r="EA102">
            <v>0</v>
          </cell>
          <cell r="EB102">
            <v>5</v>
          </cell>
          <cell r="EC102">
            <v>0</v>
          </cell>
          <cell r="ED102">
            <v>1</v>
          </cell>
          <cell r="EE102">
            <v>0</v>
          </cell>
          <cell r="EF102">
            <v>0</v>
          </cell>
        </row>
        <row r="103">
          <cell r="B103" t="str">
            <v>ГБУЗ РБ Нуримановская ЦРБ</v>
          </cell>
          <cell r="C103">
            <v>0</v>
          </cell>
          <cell r="D103">
            <v>0</v>
          </cell>
          <cell r="E103">
            <v>2829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2440</v>
          </cell>
          <cell r="K103">
            <v>1125</v>
          </cell>
          <cell r="L103">
            <v>12</v>
          </cell>
          <cell r="M103">
            <v>0</v>
          </cell>
          <cell r="N103">
            <v>1382</v>
          </cell>
          <cell r="O103">
            <v>0</v>
          </cell>
          <cell r="P103">
            <v>0</v>
          </cell>
          <cell r="Q103">
            <v>1235</v>
          </cell>
          <cell r="R103">
            <v>0</v>
          </cell>
          <cell r="S103">
            <v>0</v>
          </cell>
          <cell r="T103">
            <v>1407</v>
          </cell>
          <cell r="U103">
            <v>9204</v>
          </cell>
          <cell r="V103">
            <v>0</v>
          </cell>
          <cell r="W103">
            <v>0</v>
          </cell>
          <cell r="X103">
            <v>0</v>
          </cell>
          <cell r="Y103">
            <v>4324</v>
          </cell>
          <cell r="Z103">
            <v>11790</v>
          </cell>
          <cell r="AA103">
            <v>0</v>
          </cell>
          <cell r="AB103">
            <v>0</v>
          </cell>
          <cell r="AC103">
            <v>0</v>
          </cell>
          <cell r="AD103">
            <v>4439</v>
          </cell>
          <cell r="AE103">
            <v>0</v>
          </cell>
          <cell r="AF103">
            <v>4</v>
          </cell>
          <cell r="AG103">
            <v>0</v>
          </cell>
          <cell r="AH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2.5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1</v>
          </cell>
          <cell r="BA103">
            <v>1</v>
          </cell>
          <cell r="BB103">
            <v>0.25</v>
          </cell>
          <cell r="BC103">
            <v>0</v>
          </cell>
          <cell r="BD103">
            <v>1</v>
          </cell>
          <cell r="BE103">
            <v>0</v>
          </cell>
          <cell r="BF103">
            <v>0</v>
          </cell>
          <cell r="BG103">
            <v>0.5</v>
          </cell>
          <cell r="BH103">
            <v>0</v>
          </cell>
          <cell r="BI103">
            <v>0</v>
          </cell>
          <cell r="BJ103">
            <v>1</v>
          </cell>
          <cell r="BK103">
            <v>7</v>
          </cell>
          <cell r="BL103">
            <v>0</v>
          </cell>
          <cell r="BM103">
            <v>0</v>
          </cell>
          <cell r="BN103">
            <v>0</v>
          </cell>
          <cell r="BO103">
            <v>6</v>
          </cell>
          <cell r="BP103">
            <v>9</v>
          </cell>
          <cell r="BQ103">
            <v>0.25</v>
          </cell>
          <cell r="BR103">
            <v>0</v>
          </cell>
          <cell r="BS103">
            <v>0</v>
          </cell>
          <cell r="BT103">
            <v>3.5</v>
          </cell>
          <cell r="BU103">
            <v>0</v>
          </cell>
          <cell r="BV103">
            <v>0.25</v>
          </cell>
          <cell r="BW103">
            <v>0</v>
          </cell>
          <cell r="BX103">
            <v>0</v>
          </cell>
          <cell r="BY103">
            <v>2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1</v>
          </cell>
          <cell r="CE103">
            <v>1</v>
          </cell>
          <cell r="CF103">
            <v>0.25</v>
          </cell>
          <cell r="CG103">
            <v>0</v>
          </cell>
          <cell r="CH103">
            <v>1</v>
          </cell>
          <cell r="CI103">
            <v>0</v>
          </cell>
          <cell r="CJ103">
            <v>0</v>
          </cell>
          <cell r="CK103">
            <v>0.5</v>
          </cell>
          <cell r="CL103">
            <v>0</v>
          </cell>
          <cell r="CM103">
            <v>0</v>
          </cell>
          <cell r="CN103">
            <v>1</v>
          </cell>
          <cell r="CO103">
            <v>6</v>
          </cell>
          <cell r="CP103">
            <v>0</v>
          </cell>
          <cell r="CQ103">
            <v>0</v>
          </cell>
          <cell r="CR103">
            <v>0</v>
          </cell>
          <cell r="CS103">
            <v>6</v>
          </cell>
          <cell r="CT103">
            <v>9</v>
          </cell>
          <cell r="CU103">
            <v>0</v>
          </cell>
          <cell r="CV103">
            <v>0</v>
          </cell>
          <cell r="CW103">
            <v>0</v>
          </cell>
          <cell r="CX103">
            <v>3.5</v>
          </cell>
          <cell r="CY103">
            <v>0</v>
          </cell>
          <cell r="CZ103">
            <v>0.25</v>
          </cell>
          <cell r="DA103">
            <v>0</v>
          </cell>
          <cell r="DB103">
            <v>0</v>
          </cell>
          <cell r="DC103">
            <v>1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1</v>
          </cell>
          <cell r="DI103">
            <v>1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6</v>
          </cell>
          <cell r="DT103">
            <v>0</v>
          </cell>
          <cell r="DU103">
            <v>0</v>
          </cell>
          <cell r="DV103">
            <v>0</v>
          </cell>
          <cell r="DW103">
            <v>6</v>
          </cell>
          <cell r="DX103">
            <v>9</v>
          </cell>
          <cell r="DY103">
            <v>0</v>
          </cell>
          <cell r="DZ103">
            <v>0</v>
          </cell>
          <cell r="EA103">
            <v>0</v>
          </cell>
          <cell r="EB103">
            <v>5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</row>
        <row r="104">
          <cell r="B104" t="str">
            <v>ГБУЗ РБ Поликлиника № 1 г Уфа</v>
          </cell>
          <cell r="C104">
            <v>0</v>
          </cell>
          <cell r="D104">
            <v>0</v>
          </cell>
          <cell r="E104">
            <v>4036</v>
          </cell>
          <cell r="F104">
            <v>1339</v>
          </cell>
          <cell r="G104">
            <v>0</v>
          </cell>
          <cell r="H104">
            <v>2073</v>
          </cell>
          <cell r="I104">
            <v>0</v>
          </cell>
          <cell r="J104">
            <v>4159</v>
          </cell>
          <cell r="K104">
            <v>1150</v>
          </cell>
          <cell r="L104">
            <v>2816</v>
          </cell>
          <cell r="M104">
            <v>2265</v>
          </cell>
          <cell r="N104">
            <v>7965</v>
          </cell>
          <cell r="O104">
            <v>0</v>
          </cell>
          <cell r="P104">
            <v>0</v>
          </cell>
          <cell r="Q104">
            <v>4589</v>
          </cell>
          <cell r="R104">
            <v>5816</v>
          </cell>
          <cell r="S104">
            <v>0</v>
          </cell>
          <cell r="T104">
            <v>6691</v>
          </cell>
          <cell r="U104">
            <v>4161</v>
          </cell>
          <cell r="V104">
            <v>534</v>
          </cell>
          <cell r="W104">
            <v>2356</v>
          </cell>
          <cell r="X104">
            <v>0</v>
          </cell>
          <cell r="Y104">
            <v>0</v>
          </cell>
          <cell r="Z104">
            <v>30054</v>
          </cell>
          <cell r="AA104">
            <v>5318</v>
          </cell>
          <cell r="AB104">
            <v>2874</v>
          </cell>
          <cell r="AC104">
            <v>0</v>
          </cell>
          <cell r="AD104">
            <v>5791</v>
          </cell>
          <cell r="AE104">
            <v>0</v>
          </cell>
          <cell r="AF104">
            <v>5064</v>
          </cell>
          <cell r="AG104">
            <v>0</v>
          </cell>
          <cell r="AH104">
            <v>2302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2.5</v>
          </cell>
          <cell r="AV104">
            <v>1</v>
          </cell>
          <cell r="AW104">
            <v>0</v>
          </cell>
          <cell r="AX104">
            <v>1.5</v>
          </cell>
          <cell r="AY104">
            <v>0</v>
          </cell>
          <cell r="AZ104">
            <v>5</v>
          </cell>
          <cell r="BA104">
            <v>1</v>
          </cell>
          <cell r="BB104">
            <v>3</v>
          </cell>
          <cell r="BC104">
            <v>1</v>
          </cell>
          <cell r="BD104">
            <v>14.75</v>
          </cell>
          <cell r="BE104">
            <v>0</v>
          </cell>
          <cell r="BF104">
            <v>0</v>
          </cell>
          <cell r="BG104">
            <v>2.5</v>
          </cell>
          <cell r="BH104">
            <v>5</v>
          </cell>
          <cell r="BI104">
            <v>0</v>
          </cell>
          <cell r="BJ104">
            <v>6.5</v>
          </cell>
          <cell r="BK104">
            <v>4</v>
          </cell>
          <cell r="BL104">
            <v>0.5</v>
          </cell>
          <cell r="BM104">
            <v>1</v>
          </cell>
          <cell r="BN104">
            <v>0</v>
          </cell>
          <cell r="BO104">
            <v>2</v>
          </cell>
          <cell r="BP104">
            <v>54</v>
          </cell>
          <cell r="BQ104">
            <v>8.75</v>
          </cell>
          <cell r="BR104">
            <v>3</v>
          </cell>
          <cell r="BS104">
            <v>0</v>
          </cell>
          <cell r="BT104">
            <v>8</v>
          </cell>
          <cell r="BU104">
            <v>0</v>
          </cell>
          <cell r="BV104">
            <v>4.5</v>
          </cell>
          <cell r="BW104">
            <v>0</v>
          </cell>
          <cell r="BX104">
            <v>2</v>
          </cell>
          <cell r="BY104">
            <v>2</v>
          </cell>
          <cell r="BZ104">
            <v>0.5</v>
          </cell>
          <cell r="CA104">
            <v>0</v>
          </cell>
          <cell r="CB104">
            <v>1.5</v>
          </cell>
          <cell r="CC104">
            <v>0</v>
          </cell>
          <cell r="CD104">
            <v>3.5</v>
          </cell>
          <cell r="CE104">
            <v>0.5</v>
          </cell>
          <cell r="CF104">
            <v>1.75</v>
          </cell>
          <cell r="CG104">
            <v>0.5</v>
          </cell>
          <cell r="CH104">
            <v>6</v>
          </cell>
          <cell r="CI104">
            <v>0</v>
          </cell>
          <cell r="CJ104">
            <v>0</v>
          </cell>
          <cell r="CK104">
            <v>2.5</v>
          </cell>
          <cell r="CL104">
            <v>2.5</v>
          </cell>
          <cell r="CM104">
            <v>0</v>
          </cell>
          <cell r="CN104">
            <v>4</v>
          </cell>
          <cell r="CO104">
            <v>3</v>
          </cell>
          <cell r="CP104">
            <v>0.5</v>
          </cell>
          <cell r="CQ104">
            <v>1</v>
          </cell>
          <cell r="CR104">
            <v>0</v>
          </cell>
          <cell r="CS104">
            <v>0.25</v>
          </cell>
          <cell r="CT104">
            <v>30.5</v>
          </cell>
          <cell r="CU104">
            <v>5.5</v>
          </cell>
          <cell r="CV104">
            <v>2</v>
          </cell>
          <cell r="CW104">
            <v>0</v>
          </cell>
          <cell r="CX104">
            <v>3.75</v>
          </cell>
          <cell r="CY104">
            <v>0</v>
          </cell>
          <cell r="CZ104">
            <v>2</v>
          </cell>
          <cell r="DA104">
            <v>0</v>
          </cell>
          <cell r="DB104">
            <v>2</v>
          </cell>
          <cell r="DC104">
            <v>3</v>
          </cell>
          <cell r="DD104">
            <v>1</v>
          </cell>
          <cell r="DE104">
            <v>0</v>
          </cell>
          <cell r="DF104">
            <v>1</v>
          </cell>
          <cell r="DG104">
            <v>0</v>
          </cell>
          <cell r="DH104">
            <v>3</v>
          </cell>
          <cell r="DI104">
            <v>1</v>
          </cell>
          <cell r="DJ104">
            <v>1</v>
          </cell>
          <cell r="DK104">
            <v>1</v>
          </cell>
          <cell r="DL104">
            <v>9</v>
          </cell>
          <cell r="DM104">
            <v>0</v>
          </cell>
          <cell r="DN104">
            <v>0</v>
          </cell>
          <cell r="DO104">
            <v>2</v>
          </cell>
          <cell r="DP104">
            <v>2</v>
          </cell>
          <cell r="DQ104">
            <v>0</v>
          </cell>
          <cell r="DR104">
            <v>4</v>
          </cell>
          <cell r="DS104">
            <v>4</v>
          </cell>
          <cell r="DT104">
            <v>1</v>
          </cell>
          <cell r="DU104">
            <v>1</v>
          </cell>
          <cell r="DV104">
            <v>0</v>
          </cell>
          <cell r="DW104">
            <v>2</v>
          </cell>
          <cell r="DX104">
            <v>35</v>
          </cell>
          <cell r="DY104">
            <v>6</v>
          </cell>
          <cell r="DZ104">
            <v>1</v>
          </cell>
          <cell r="EA104">
            <v>0</v>
          </cell>
          <cell r="EB104">
            <v>4</v>
          </cell>
          <cell r="EC104">
            <v>0</v>
          </cell>
          <cell r="ED104">
            <v>3</v>
          </cell>
          <cell r="EE104">
            <v>0</v>
          </cell>
          <cell r="EF104">
            <v>2</v>
          </cell>
        </row>
        <row r="105">
          <cell r="B105" t="str">
            <v>ГБУЗ РБ Поликлиника № 2 г.Уфа</v>
          </cell>
          <cell r="C105">
            <v>0</v>
          </cell>
          <cell r="D105">
            <v>0</v>
          </cell>
          <cell r="E105">
            <v>3500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2200</v>
          </cell>
          <cell r="K105">
            <v>2200</v>
          </cell>
          <cell r="L105">
            <v>3473</v>
          </cell>
          <cell r="M105">
            <v>1200</v>
          </cell>
          <cell r="N105">
            <v>5200</v>
          </cell>
          <cell r="O105">
            <v>0</v>
          </cell>
          <cell r="P105">
            <v>0</v>
          </cell>
          <cell r="Q105">
            <v>2500</v>
          </cell>
          <cell r="R105">
            <v>3500</v>
          </cell>
          <cell r="S105">
            <v>0</v>
          </cell>
          <cell r="T105">
            <v>4000</v>
          </cell>
          <cell r="U105">
            <v>0</v>
          </cell>
          <cell r="V105">
            <v>0</v>
          </cell>
          <cell r="W105">
            <v>1800</v>
          </cell>
          <cell r="X105">
            <v>0</v>
          </cell>
          <cell r="Y105">
            <v>1000</v>
          </cell>
          <cell r="Z105">
            <v>25000</v>
          </cell>
          <cell r="AA105">
            <v>2600</v>
          </cell>
          <cell r="AB105">
            <v>2000</v>
          </cell>
          <cell r="AC105">
            <v>250</v>
          </cell>
          <cell r="AD105">
            <v>4000</v>
          </cell>
          <cell r="AE105">
            <v>0</v>
          </cell>
          <cell r="AF105">
            <v>4000</v>
          </cell>
          <cell r="AG105">
            <v>0</v>
          </cell>
          <cell r="AH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2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1</v>
          </cell>
          <cell r="BA105">
            <v>2</v>
          </cell>
          <cell r="BB105">
            <v>3</v>
          </cell>
          <cell r="BC105">
            <v>1</v>
          </cell>
          <cell r="BD105">
            <v>4</v>
          </cell>
          <cell r="BE105">
            <v>0</v>
          </cell>
          <cell r="BF105">
            <v>0</v>
          </cell>
          <cell r="BG105">
            <v>2</v>
          </cell>
          <cell r="BH105">
            <v>3</v>
          </cell>
          <cell r="BI105">
            <v>0</v>
          </cell>
          <cell r="BJ105">
            <v>3</v>
          </cell>
          <cell r="BK105">
            <v>0</v>
          </cell>
          <cell r="BL105">
            <v>0</v>
          </cell>
          <cell r="BM105">
            <v>1</v>
          </cell>
          <cell r="BN105">
            <v>0</v>
          </cell>
          <cell r="BO105">
            <v>1</v>
          </cell>
          <cell r="BP105">
            <v>26</v>
          </cell>
          <cell r="BQ105">
            <v>3</v>
          </cell>
          <cell r="BR105">
            <v>2</v>
          </cell>
          <cell r="BS105">
            <v>1</v>
          </cell>
          <cell r="BT105">
            <v>2</v>
          </cell>
          <cell r="BU105">
            <v>0</v>
          </cell>
          <cell r="BV105">
            <v>3</v>
          </cell>
          <cell r="BW105">
            <v>0</v>
          </cell>
          <cell r="BX105">
            <v>0</v>
          </cell>
          <cell r="BY105">
            <v>2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1</v>
          </cell>
          <cell r="CE105">
            <v>1</v>
          </cell>
          <cell r="CF105">
            <v>2</v>
          </cell>
          <cell r="CG105">
            <v>1</v>
          </cell>
          <cell r="CH105">
            <v>3</v>
          </cell>
          <cell r="CI105">
            <v>0</v>
          </cell>
          <cell r="CJ105">
            <v>0</v>
          </cell>
          <cell r="CK105">
            <v>1</v>
          </cell>
          <cell r="CL105">
            <v>2</v>
          </cell>
          <cell r="CM105">
            <v>0</v>
          </cell>
          <cell r="CN105">
            <v>2</v>
          </cell>
          <cell r="CO105">
            <v>0</v>
          </cell>
          <cell r="CP105">
            <v>0</v>
          </cell>
          <cell r="CQ105">
            <v>1</v>
          </cell>
          <cell r="CR105">
            <v>0</v>
          </cell>
          <cell r="CS105">
            <v>1</v>
          </cell>
          <cell r="CT105">
            <v>26</v>
          </cell>
          <cell r="CU105">
            <v>2</v>
          </cell>
          <cell r="CV105">
            <v>2</v>
          </cell>
          <cell r="CW105">
            <v>1</v>
          </cell>
          <cell r="CX105">
            <v>2</v>
          </cell>
          <cell r="CY105">
            <v>0</v>
          </cell>
          <cell r="CZ105">
            <v>3</v>
          </cell>
          <cell r="DA105">
            <v>0</v>
          </cell>
          <cell r="DB105">
            <v>0</v>
          </cell>
          <cell r="DC105">
            <v>2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1</v>
          </cell>
          <cell r="DI105">
            <v>1</v>
          </cell>
          <cell r="DJ105">
            <v>2</v>
          </cell>
          <cell r="DK105">
            <v>1</v>
          </cell>
          <cell r="DL105">
            <v>3</v>
          </cell>
          <cell r="DM105">
            <v>0</v>
          </cell>
          <cell r="DN105">
            <v>0</v>
          </cell>
          <cell r="DO105">
            <v>1</v>
          </cell>
          <cell r="DP105">
            <v>1</v>
          </cell>
          <cell r="DQ105">
            <v>0</v>
          </cell>
          <cell r="DR105">
            <v>2</v>
          </cell>
          <cell r="DS105">
            <v>0</v>
          </cell>
          <cell r="DT105">
            <v>0</v>
          </cell>
          <cell r="DU105">
            <v>1</v>
          </cell>
          <cell r="DV105">
            <v>0</v>
          </cell>
          <cell r="DW105">
            <v>1</v>
          </cell>
          <cell r="DX105">
            <v>19</v>
          </cell>
          <cell r="DY105">
            <v>2</v>
          </cell>
          <cell r="DZ105">
            <v>2</v>
          </cell>
          <cell r="EA105">
            <v>1</v>
          </cell>
          <cell r="EB105">
            <v>2</v>
          </cell>
          <cell r="EC105">
            <v>0</v>
          </cell>
          <cell r="ED105">
            <v>3</v>
          </cell>
          <cell r="EE105">
            <v>0</v>
          </cell>
          <cell r="EF105">
            <v>0</v>
          </cell>
        </row>
        <row r="106">
          <cell r="B106" t="str">
            <v>ГБУЗ РБ Поликлиника № 32 г.Уфа</v>
          </cell>
          <cell r="C106">
            <v>0</v>
          </cell>
          <cell r="D106">
            <v>0</v>
          </cell>
          <cell r="E106">
            <v>616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1369</v>
          </cell>
          <cell r="L106">
            <v>559</v>
          </cell>
          <cell r="M106">
            <v>1000</v>
          </cell>
          <cell r="N106">
            <v>4677</v>
          </cell>
          <cell r="O106">
            <v>0</v>
          </cell>
          <cell r="P106">
            <v>0</v>
          </cell>
          <cell r="Q106">
            <v>5400</v>
          </cell>
          <cell r="R106">
            <v>4192</v>
          </cell>
          <cell r="S106">
            <v>0</v>
          </cell>
          <cell r="T106">
            <v>3262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13406</v>
          </cell>
          <cell r="Z106">
            <v>22520</v>
          </cell>
          <cell r="AA106">
            <v>2500</v>
          </cell>
          <cell r="AB106">
            <v>3256</v>
          </cell>
          <cell r="AC106">
            <v>0</v>
          </cell>
          <cell r="AD106">
            <v>4677</v>
          </cell>
          <cell r="AE106">
            <v>0</v>
          </cell>
          <cell r="AF106">
            <v>4320</v>
          </cell>
          <cell r="AG106">
            <v>0</v>
          </cell>
          <cell r="AH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1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2</v>
          </cell>
          <cell r="BB106">
            <v>2.25</v>
          </cell>
          <cell r="BC106">
            <v>1</v>
          </cell>
          <cell r="BD106">
            <v>4</v>
          </cell>
          <cell r="BE106">
            <v>0</v>
          </cell>
          <cell r="BF106">
            <v>0</v>
          </cell>
          <cell r="BG106">
            <v>5.5</v>
          </cell>
          <cell r="BH106">
            <v>2</v>
          </cell>
          <cell r="BI106">
            <v>0</v>
          </cell>
          <cell r="BJ106">
            <v>2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28</v>
          </cell>
          <cell r="BP106">
            <v>32</v>
          </cell>
          <cell r="BQ106">
            <v>1.5</v>
          </cell>
          <cell r="BR106">
            <v>1.75</v>
          </cell>
          <cell r="BS106">
            <v>1.5</v>
          </cell>
          <cell r="BT106">
            <v>2.5</v>
          </cell>
          <cell r="BU106">
            <v>0</v>
          </cell>
          <cell r="BV106">
            <v>2</v>
          </cell>
          <cell r="BW106">
            <v>0</v>
          </cell>
          <cell r="BX106">
            <v>0</v>
          </cell>
          <cell r="BY106">
            <v>1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2</v>
          </cell>
          <cell r="CF106">
            <v>1.25</v>
          </cell>
          <cell r="CG106">
            <v>1</v>
          </cell>
          <cell r="CH106">
            <v>4</v>
          </cell>
          <cell r="CI106">
            <v>0</v>
          </cell>
          <cell r="CJ106">
            <v>0</v>
          </cell>
          <cell r="CK106">
            <v>5.5</v>
          </cell>
          <cell r="CL106">
            <v>2</v>
          </cell>
          <cell r="CM106">
            <v>0</v>
          </cell>
          <cell r="CN106">
            <v>2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28</v>
          </cell>
          <cell r="CT106">
            <v>31</v>
          </cell>
          <cell r="CU106">
            <v>1.5</v>
          </cell>
          <cell r="CV106">
            <v>1.5</v>
          </cell>
          <cell r="CW106">
            <v>1</v>
          </cell>
          <cell r="CX106">
            <v>2.5</v>
          </cell>
          <cell r="CY106">
            <v>0</v>
          </cell>
          <cell r="CZ106">
            <v>1.5</v>
          </cell>
          <cell r="DA106">
            <v>0</v>
          </cell>
          <cell r="DB106">
            <v>0</v>
          </cell>
          <cell r="DC106">
            <v>1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2</v>
          </cell>
          <cell r="DJ106">
            <v>1</v>
          </cell>
          <cell r="DK106">
            <v>1</v>
          </cell>
          <cell r="DL106">
            <v>3</v>
          </cell>
          <cell r="DM106">
            <v>0</v>
          </cell>
          <cell r="DN106">
            <v>0</v>
          </cell>
          <cell r="DO106">
            <v>3</v>
          </cell>
          <cell r="DP106">
            <v>2</v>
          </cell>
          <cell r="DQ106">
            <v>0</v>
          </cell>
          <cell r="DR106">
            <v>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24</v>
          </cell>
          <cell r="DX106">
            <v>22</v>
          </cell>
          <cell r="DY106">
            <v>1</v>
          </cell>
          <cell r="DZ106">
            <v>1</v>
          </cell>
          <cell r="EA106">
            <v>1</v>
          </cell>
          <cell r="EB106">
            <v>2</v>
          </cell>
          <cell r="EC106">
            <v>0</v>
          </cell>
          <cell r="ED106">
            <v>2</v>
          </cell>
          <cell r="EE106">
            <v>0</v>
          </cell>
          <cell r="EF106">
            <v>0</v>
          </cell>
        </row>
        <row r="107">
          <cell r="B107" t="str">
            <v>ГБУЗ РБ Поликлиника № 38 г.Уфа</v>
          </cell>
          <cell r="C107">
            <v>0</v>
          </cell>
          <cell r="D107">
            <v>0</v>
          </cell>
          <cell r="E107">
            <v>4088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3210</v>
          </cell>
          <cell r="K107">
            <v>2387</v>
          </cell>
          <cell r="L107">
            <v>300</v>
          </cell>
          <cell r="M107">
            <v>0</v>
          </cell>
          <cell r="N107">
            <v>2045</v>
          </cell>
          <cell r="O107">
            <v>0</v>
          </cell>
          <cell r="P107">
            <v>0</v>
          </cell>
          <cell r="Q107">
            <v>681</v>
          </cell>
          <cell r="R107">
            <v>1274</v>
          </cell>
          <cell r="S107">
            <v>0</v>
          </cell>
          <cell r="T107">
            <v>2075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18700</v>
          </cell>
          <cell r="AA107">
            <v>1460</v>
          </cell>
          <cell r="AB107">
            <v>1096</v>
          </cell>
          <cell r="AC107">
            <v>0</v>
          </cell>
          <cell r="AD107">
            <v>2001</v>
          </cell>
          <cell r="AE107">
            <v>0</v>
          </cell>
          <cell r="AF107">
            <v>6015</v>
          </cell>
          <cell r="AG107">
            <v>0</v>
          </cell>
          <cell r="AH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1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1</v>
          </cell>
          <cell r="BA107">
            <v>1.5</v>
          </cell>
          <cell r="BB107">
            <v>1.5</v>
          </cell>
          <cell r="BC107">
            <v>0</v>
          </cell>
          <cell r="BD107">
            <v>2</v>
          </cell>
          <cell r="BE107">
            <v>0</v>
          </cell>
          <cell r="BF107">
            <v>0</v>
          </cell>
          <cell r="BG107">
            <v>2</v>
          </cell>
          <cell r="BH107">
            <v>1</v>
          </cell>
          <cell r="BI107">
            <v>0</v>
          </cell>
          <cell r="BJ107">
            <v>2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17</v>
          </cell>
          <cell r="BQ107">
            <v>1</v>
          </cell>
          <cell r="BR107">
            <v>1.5</v>
          </cell>
          <cell r="BS107">
            <v>0</v>
          </cell>
          <cell r="BT107">
            <v>2</v>
          </cell>
          <cell r="BU107">
            <v>0</v>
          </cell>
          <cell r="BV107">
            <v>1.5</v>
          </cell>
          <cell r="BW107">
            <v>0</v>
          </cell>
          <cell r="BX107">
            <v>0</v>
          </cell>
          <cell r="BY107">
            <v>1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1</v>
          </cell>
          <cell r="CE107">
            <v>1.5</v>
          </cell>
          <cell r="CF107">
            <v>1.5</v>
          </cell>
          <cell r="CG107">
            <v>0</v>
          </cell>
          <cell r="CH107">
            <v>1.5</v>
          </cell>
          <cell r="CI107">
            <v>0</v>
          </cell>
          <cell r="CJ107">
            <v>0</v>
          </cell>
          <cell r="CK107">
            <v>2</v>
          </cell>
          <cell r="CL107">
            <v>1</v>
          </cell>
          <cell r="CM107">
            <v>0</v>
          </cell>
          <cell r="CN107">
            <v>2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17</v>
          </cell>
          <cell r="CU107">
            <v>0.5</v>
          </cell>
          <cell r="CV107">
            <v>1.5</v>
          </cell>
          <cell r="CW107">
            <v>0</v>
          </cell>
          <cell r="CX107">
            <v>2</v>
          </cell>
          <cell r="CY107">
            <v>0</v>
          </cell>
          <cell r="CZ107">
            <v>1</v>
          </cell>
          <cell r="DA107">
            <v>0</v>
          </cell>
          <cell r="DB107">
            <v>0</v>
          </cell>
          <cell r="DC107">
            <v>1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1</v>
          </cell>
          <cell r="DI107">
            <v>1</v>
          </cell>
          <cell r="DJ107">
            <v>1</v>
          </cell>
          <cell r="DK107">
            <v>0</v>
          </cell>
          <cell r="DL107">
            <v>1</v>
          </cell>
          <cell r="DM107">
            <v>0</v>
          </cell>
          <cell r="DN107">
            <v>0</v>
          </cell>
          <cell r="DO107">
            <v>1</v>
          </cell>
          <cell r="DP107">
            <v>1</v>
          </cell>
          <cell r="DQ107">
            <v>0</v>
          </cell>
          <cell r="DR107">
            <v>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14</v>
          </cell>
          <cell r="DY107">
            <v>0</v>
          </cell>
          <cell r="DZ107">
            <v>2</v>
          </cell>
          <cell r="EA107">
            <v>0</v>
          </cell>
          <cell r="EB107">
            <v>1</v>
          </cell>
          <cell r="EC107">
            <v>0</v>
          </cell>
          <cell r="ED107">
            <v>1</v>
          </cell>
          <cell r="EE107">
            <v>0</v>
          </cell>
          <cell r="EF107">
            <v>0</v>
          </cell>
        </row>
        <row r="108">
          <cell r="B108" t="str">
            <v>ГБУЗ РБ Поликлиника № 43 г.Уфа</v>
          </cell>
          <cell r="C108">
            <v>0</v>
          </cell>
          <cell r="D108">
            <v>0</v>
          </cell>
          <cell r="E108">
            <v>19512</v>
          </cell>
          <cell r="F108">
            <v>768</v>
          </cell>
          <cell r="G108">
            <v>0</v>
          </cell>
          <cell r="H108">
            <v>888</v>
          </cell>
          <cell r="I108">
            <v>204</v>
          </cell>
          <cell r="J108">
            <v>1104</v>
          </cell>
          <cell r="K108">
            <v>3288</v>
          </cell>
          <cell r="L108">
            <v>4272</v>
          </cell>
          <cell r="M108">
            <v>1648</v>
          </cell>
          <cell r="N108">
            <v>5904</v>
          </cell>
          <cell r="O108">
            <v>340</v>
          </cell>
          <cell r="P108">
            <v>0</v>
          </cell>
          <cell r="Q108">
            <v>8744</v>
          </cell>
          <cell r="R108">
            <v>3912</v>
          </cell>
          <cell r="S108">
            <v>0</v>
          </cell>
          <cell r="T108">
            <v>9024</v>
          </cell>
          <cell r="U108">
            <v>0</v>
          </cell>
          <cell r="V108">
            <v>240</v>
          </cell>
          <cell r="W108">
            <v>216</v>
          </cell>
          <cell r="X108">
            <v>0</v>
          </cell>
          <cell r="Y108">
            <v>0</v>
          </cell>
          <cell r="Z108">
            <v>61704</v>
          </cell>
          <cell r="AA108">
            <v>4272</v>
          </cell>
          <cell r="AB108">
            <v>3360</v>
          </cell>
          <cell r="AC108">
            <v>0</v>
          </cell>
          <cell r="AD108">
            <v>7128</v>
          </cell>
          <cell r="AE108">
            <v>0</v>
          </cell>
          <cell r="AF108">
            <v>6060</v>
          </cell>
          <cell r="AG108">
            <v>0</v>
          </cell>
          <cell r="AH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22</v>
          </cell>
          <cell r="AV108">
            <v>1</v>
          </cell>
          <cell r="AW108">
            <v>0</v>
          </cell>
          <cell r="AX108">
            <v>1</v>
          </cell>
          <cell r="AY108">
            <v>0.25</v>
          </cell>
          <cell r="AZ108">
            <v>3</v>
          </cell>
          <cell r="BA108">
            <v>2.25</v>
          </cell>
          <cell r="BB108">
            <v>3.75</v>
          </cell>
          <cell r="BC108">
            <v>1</v>
          </cell>
          <cell r="BD108">
            <v>5</v>
          </cell>
          <cell r="BE108">
            <v>0.25</v>
          </cell>
          <cell r="BF108">
            <v>0</v>
          </cell>
          <cell r="BG108">
            <v>6.5</v>
          </cell>
          <cell r="BH108">
            <v>5</v>
          </cell>
          <cell r="BI108">
            <v>0.75</v>
          </cell>
          <cell r="BJ108">
            <v>5.25</v>
          </cell>
          <cell r="BK108">
            <v>0</v>
          </cell>
          <cell r="BL108">
            <v>0.25</v>
          </cell>
          <cell r="BM108">
            <v>0.25</v>
          </cell>
          <cell r="BN108">
            <v>0</v>
          </cell>
          <cell r="BO108">
            <v>0</v>
          </cell>
          <cell r="BP108">
            <v>55.25</v>
          </cell>
          <cell r="BQ108">
            <v>3</v>
          </cell>
          <cell r="BR108">
            <v>2</v>
          </cell>
          <cell r="BS108">
            <v>1</v>
          </cell>
          <cell r="BT108">
            <v>7</v>
          </cell>
          <cell r="BU108">
            <v>0</v>
          </cell>
          <cell r="BV108">
            <v>3.25</v>
          </cell>
          <cell r="BW108">
            <v>0</v>
          </cell>
          <cell r="BX108">
            <v>0</v>
          </cell>
          <cell r="BY108">
            <v>15</v>
          </cell>
          <cell r="BZ108">
            <v>1</v>
          </cell>
          <cell r="CA108">
            <v>0</v>
          </cell>
          <cell r="CB108">
            <v>1</v>
          </cell>
          <cell r="CC108">
            <v>0.25</v>
          </cell>
          <cell r="CD108">
            <v>3</v>
          </cell>
          <cell r="CE108">
            <v>2.25</v>
          </cell>
          <cell r="CF108">
            <v>2.5</v>
          </cell>
          <cell r="CG108">
            <v>1</v>
          </cell>
          <cell r="CH108">
            <v>4.5</v>
          </cell>
          <cell r="CI108">
            <v>0.25</v>
          </cell>
          <cell r="CJ108">
            <v>0</v>
          </cell>
          <cell r="CK108">
            <v>3.5</v>
          </cell>
          <cell r="CL108">
            <v>2.5</v>
          </cell>
          <cell r="CM108">
            <v>0.5</v>
          </cell>
          <cell r="CN108">
            <v>4</v>
          </cell>
          <cell r="CO108">
            <v>0</v>
          </cell>
          <cell r="CP108">
            <v>0.25</v>
          </cell>
          <cell r="CQ108">
            <v>0.25</v>
          </cell>
          <cell r="CR108">
            <v>0</v>
          </cell>
          <cell r="CS108">
            <v>0</v>
          </cell>
          <cell r="CT108">
            <v>55</v>
          </cell>
          <cell r="CU108">
            <v>2.5</v>
          </cell>
          <cell r="CV108">
            <v>2</v>
          </cell>
          <cell r="CW108">
            <v>0</v>
          </cell>
          <cell r="CX108">
            <v>6</v>
          </cell>
          <cell r="CY108">
            <v>0</v>
          </cell>
          <cell r="CZ108">
            <v>2.25</v>
          </cell>
          <cell r="DA108">
            <v>0</v>
          </cell>
          <cell r="DB108">
            <v>0</v>
          </cell>
          <cell r="DC108">
            <v>15</v>
          </cell>
          <cell r="DD108">
            <v>1</v>
          </cell>
          <cell r="DE108">
            <v>0</v>
          </cell>
          <cell r="DF108">
            <v>1</v>
          </cell>
          <cell r="DG108">
            <v>0</v>
          </cell>
          <cell r="DH108">
            <v>3</v>
          </cell>
          <cell r="DI108">
            <v>2</v>
          </cell>
          <cell r="DJ108">
            <v>2</v>
          </cell>
          <cell r="DK108">
            <v>1</v>
          </cell>
          <cell r="DL108">
            <v>5</v>
          </cell>
          <cell r="DM108">
            <v>0</v>
          </cell>
          <cell r="DN108">
            <v>0</v>
          </cell>
          <cell r="DO108">
            <v>3</v>
          </cell>
          <cell r="DP108">
            <v>3</v>
          </cell>
          <cell r="DQ108">
            <v>0</v>
          </cell>
          <cell r="DR108">
            <v>4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27</v>
          </cell>
          <cell r="DY108">
            <v>1</v>
          </cell>
          <cell r="DZ108">
            <v>1</v>
          </cell>
          <cell r="EA108">
            <v>0</v>
          </cell>
          <cell r="EB108">
            <v>6</v>
          </cell>
          <cell r="EC108">
            <v>0</v>
          </cell>
          <cell r="ED108">
            <v>2</v>
          </cell>
          <cell r="EE108">
            <v>0</v>
          </cell>
          <cell r="EF108">
            <v>0</v>
          </cell>
        </row>
        <row r="109">
          <cell r="B109" t="str">
            <v>ГБУЗ РБ Поликлиника № 44 г.Уфа</v>
          </cell>
          <cell r="C109">
            <v>0</v>
          </cell>
          <cell r="D109">
            <v>0</v>
          </cell>
          <cell r="E109">
            <v>13500</v>
          </cell>
          <cell r="F109">
            <v>0</v>
          </cell>
          <cell r="G109">
            <v>0</v>
          </cell>
          <cell r="H109">
            <v>900</v>
          </cell>
          <cell r="I109">
            <v>0</v>
          </cell>
          <cell r="J109">
            <v>2200</v>
          </cell>
          <cell r="K109">
            <v>500</v>
          </cell>
          <cell r="L109">
            <v>2500</v>
          </cell>
          <cell r="M109">
            <v>1500</v>
          </cell>
          <cell r="N109">
            <v>2500</v>
          </cell>
          <cell r="O109">
            <v>0</v>
          </cell>
          <cell r="P109">
            <v>0</v>
          </cell>
          <cell r="Q109">
            <v>1700</v>
          </cell>
          <cell r="R109">
            <v>3000</v>
          </cell>
          <cell r="S109">
            <v>0</v>
          </cell>
          <cell r="T109">
            <v>3000</v>
          </cell>
          <cell r="U109">
            <v>0</v>
          </cell>
          <cell r="V109">
            <v>0</v>
          </cell>
          <cell r="W109">
            <v>2500</v>
          </cell>
          <cell r="X109">
            <v>0</v>
          </cell>
          <cell r="Y109">
            <v>0</v>
          </cell>
          <cell r="Z109">
            <v>30800</v>
          </cell>
          <cell r="AA109">
            <v>2200</v>
          </cell>
          <cell r="AB109">
            <v>1200</v>
          </cell>
          <cell r="AC109">
            <v>1150</v>
          </cell>
          <cell r="AD109">
            <v>2050</v>
          </cell>
          <cell r="AE109">
            <v>0</v>
          </cell>
          <cell r="AF109">
            <v>2900</v>
          </cell>
          <cell r="AG109">
            <v>0</v>
          </cell>
          <cell r="AH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17.25</v>
          </cell>
          <cell r="AV109">
            <v>0</v>
          </cell>
          <cell r="AW109">
            <v>0</v>
          </cell>
          <cell r="AX109">
            <v>1</v>
          </cell>
          <cell r="AY109">
            <v>0</v>
          </cell>
          <cell r="AZ109">
            <v>3</v>
          </cell>
          <cell r="BA109">
            <v>1.5</v>
          </cell>
          <cell r="BB109">
            <v>3.25</v>
          </cell>
          <cell r="BC109">
            <v>1.25</v>
          </cell>
          <cell r="BD109">
            <v>4.5</v>
          </cell>
          <cell r="BE109">
            <v>0</v>
          </cell>
          <cell r="BF109">
            <v>0</v>
          </cell>
          <cell r="BG109">
            <v>2</v>
          </cell>
          <cell r="BH109">
            <v>4.5</v>
          </cell>
          <cell r="BI109">
            <v>0</v>
          </cell>
          <cell r="BJ109">
            <v>4.5</v>
          </cell>
          <cell r="BK109">
            <v>0</v>
          </cell>
          <cell r="BL109">
            <v>0</v>
          </cell>
          <cell r="BM109">
            <v>2</v>
          </cell>
          <cell r="BN109">
            <v>0</v>
          </cell>
          <cell r="BO109">
            <v>0</v>
          </cell>
          <cell r="BP109">
            <v>39</v>
          </cell>
          <cell r="BQ109">
            <v>2</v>
          </cell>
          <cell r="BR109">
            <v>1.5</v>
          </cell>
          <cell r="BS109">
            <v>2.5</v>
          </cell>
          <cell r="BT109">
            <v>3.5</v>
          </cell>
          <cell r="BU109">
            <v>0</v>
          </cell>
          <cell r="BV109">
            <v>3</v>
          </cell>
          <cell r="BW109">
            <v>0</v>
          </cell>
          <cell r="BX109">
            <v>0</v>
          </cell>
          <cell r="BY109">
            <v>17.25</v>
          </cell>
          <cell r="BZ109">
            <v>0</v>
          </cell>
          <cell r="CA109">
            <v>0</v>
          </cell>
          <cell r="CB109">
            <v>1</v>
          </cell>
          <cell r="CC109">
            <v>0</v>
          </cell>
          <cell r="CD109">
            <v>2</v>
          </cell>
          <cell r="CE109">
            <v>0.75</v>
          </cell>
          <cell r="CF109">
            <v>3.25</v>
          </cell>
          <cell r="CG109">
            <v>1.25</v>
          </cell>
          <cell r="CH109">
            <v>3.5</v>
          </cell>
          <cell r="CI109">
            <v>0</v>
          </cell>
          <cell r="CJ109">
            <v>0</v>
          </cell>
          <cell r="CK109">
            <v>1</v>
          </cell>
          <cell r="CL109">
            <v>3.25</v>
          </cell>
          <cell r="CM109">
            <v>0</v>
          </cell>
          <cell r="CN109">
            <v>4.5</v>
          </cell>
          <cell r="CO109">
            <v>0</v>
          </cell>
          <cell r="CP109">
            <v>0</v>
          </cell>
          <cell r="CQ109">
            <v>2</v>
          </cell>
          <cell r="CR109">
            <v>0</v>
          </cell>
          <cell r="CS109">
            <v>0</v>
          </cell>
          <cell r="CT109">
            <v>39</v>
          </cell>
          <cell r="CU109">
            <v>1.5</v>
          </cell>
          <cell r="CV109">
            <v>1.5</v>
          </cell>
          <cell r="CW109">
            <v>2</v>
          </cell>
          <cell r="CX109">
            <v>3.5</v>
          </cell>
          <cell r="CY109">
            <v>0</v>
          </cell>
          <cell r="CZ109">
            <v>3</v>
          </cell>
          <cell r="DA109">
            <v>0</v>
          </cell>
          <cell r="DB109">
            <v>0</v>
          </cell>
          <cell r="DC109">
            <v>15</v>
          </cell>
          <cell r="DD109">
            <v>0</v>
          </cell>
          <cell r="DE109">
            <v>0</v>
          </cell>
          <cell r="DF109">
            <v>1</v>
          </cell>
          <cell r="DG109">
            <v>0</v>
          </cell>
          <cell r="DH109">
            <v>1</v>
          </cell>
          <cell r="DI109">
            <v>1</v>
          </cell>
          <cell r="DJ109">
            <v>2</v>
          </cell>
          <cell r="DK109">
            <v>1</v>
          </cell>
          <cell r="DL109">
            <v>5</v>
          </cell>
          <cell r="DM109">
            <v>0</v>
          </cell>
          <cell r="DN109">
            <v>0</v>
          </cell>
          <cell r="DO109">
            <v>1</v>
          </cell>
          <cell r="DP109">
            <v>2</v>
          </cell>
          <cell r="DQ109">
            <v>0</v>
          </cell>
          <cell r="DR109">
            <v>3</v>
          </cell>
          <cell r="DS109">
            <v>0</v>
          </cell>
          <cell r="DT109">
            <v>0</v>
          </cell>
          <cell r="DU109">
            <v>2</v>
          </cell>
          <cell r="DV109">
            <v>0</v>
          </cell>
          <cell r="DW109">
            <v>0</v>
          </cell>
          <cell r="DX109">
            <v>32</v>
          </cell>
          <cell r="DY109">
            <v>1</v>
          </cell>
          <cell r="DZ109">
            <v>1</v>
          </cell>
          <cell r="EA109">
            <v>1</v>
          </cell>
          <cell r="EB109">
            <v>2</v>
          </cell>
          <cell r="EC109">
            <v>0</v>
          </cell>
          <cell r="ED109">
            <v>4</v>
          </cell>
          <cell r="EE109">
            <v>0</v>
          </cell>
          <cell r="EF109">
            <v>0</v>
          </cell>
        </row>
        <row r="110">
          <cell r="B110" t="str">
            <v>ГБУЗ РБ Поликлиника № 46 г.Уфа</v>
          </cell>
          <cell r="C110">
            <v>0</v>
          </cell>
          <cell r="D110">
            <v>0</v>
          </cell>
          <cell r="E110">
            <v>3360</v>
          </cell>
          <cell r="F110">
            <v>0</v>
          </cell>
          <cell r="G110">
            <v>0</v>
          </cell>
          <cell r="H110">
            <v>1440</v>
          </cell>
          <cell r="I110">
            <v>0</v>
          </cell>
          <cell r="J110">
            <v>1800</v>
          </cell>
          <cell r="K110">
            <v>1800</v>
          </cell>
          <cell r="L110">
            <v>2160</v>
          </cell>
          <cell r="M110">
            <v>3360</v>
          </cell>
          <cell r="N110">
            <v>2200</v>
          </cell>
          <cell r="O110">
            <v>0</v>
          </cell>
          <cell r="P110">
            <v>0</v>
          </cell>
          <cell r="Q110">
            <v>2400</v>
          </cell>
          <cell r="R110">
            <v>2300</v>
          </cell>
          <cell r="S110">
            <v>0</v>
          </cell>
          <cell r="T110">
            <v>1600</v>
          </cell>
          <cell r="U110">
            <v>0</v>
          </cell>
          <cell r="V110">
            <v>3360</v>
          </cell>
          <cell r="W110">
            <v>0</v>
          </cell>
          <cell r="X110">
            <v>0</v>
          </cell>
          <cell r="Y110">
            <v>240</v>
          </cell>
          <cell r="Z110">
            <v>26124</v>
          </cell>
          <cell r="AA110">
            <v>3000</v>
          </cell>
          <cell r="AB110">
            <v>2100</v>
          </cell>
          <cell r="AC110">
            <v>2500</v>
          </cell>
          <cell r="AD110">
            <v>2450</v>
          </cell>
          <cell r="AE110">
            <v>0</v>
          </cell>
          <cell r="AF110">
            <v>2500</v>
          </cell>
          <cell r="AG110">
            <v>0</v>
          </cell>
          <cell r="AH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2</v>
          </cell>
          <cell r="AV110">
            <v>0</v>
          </cell>
          <cell r="AW110">
            <v>0</v>
          </cell>
          <cell r="AX110">
            <v>0.75</v>
          </cell>
          <cell r="AY110">
            <v>0</v>
          </cell>
          <cell r="AZ110">
            <v>2</v>
          </cell>
          <cell r="BA110">
            <v>1.75</v>
          </cell>
          <cell r="BB110">
            <v>3.25</v>
          </cell>
          <cell r="BC110">
            <v>1</v>
          </cell>
          <cell r="BD110">
            <v>6</v>
          </cell>
          <cell r="BE110">
            <v>0</v>
          </cell>
          <cell r="BF110">
            <v>0</v>
          </cell>
          <cell r="BG110">
            <v>2</v>
          </cell>
          <cell r="BH110">
            <v>3</v>
          </cell>
          <cell r="BI110">
            <v>0</v>
          </cell>
          <cell r="BJ110">
            <v>2</v>
          </cell>
          <cell r="BK110">
            <v>0</v>
          </cell>
          <cell r="BL110">
            <v>1.5</v>
          </cell>
          <cell r="BM110">
            <v>0</v>
          </cell>
          <cell r="BN110">
            <v>0</v>
          </cell>
          <cell r="BO110">
            <v>1.25</v>
          </cell>
          <cell r="BP110">
            <v>34.75</v>
          </cell>
          <cell r="BQ110">
            <v>1</v>
          </cell>
          <cell r="BR110">
            <v>1.5</v>
          </cell>
          <cell r="BS110">
            <v>3</v>
          </cell>
          <cell r="BT110">
            <v>3.5</v>
          </cell>
          <cell r="BU110">
            <v>0</v>
          </cell>
          <cell r="BV110">
            <v>3.25</v>
          </cell>
          <cell r="BW110">
            <v>0</v>
          </cell>
          <cell r="BX110">
            <v>0</v>
          </cell>
          <cell r="BY110">
            <v>2</v>
          </cell>
          <cell r="BZ110">
            <v>0</v>
          </cell>
          <cell r="CA110">
            <v>0</v>
          </cell>
          <cell r="CB110">
            <v>0.75</v>
          </cell>
          <cell r="CC110">
            <v>0</v>
          </cell>
          <cell r="CD110">
            <v>2</v>
          </cell>
          <cell r="CE110">
            <v>1.75</v>
          </cell>
          <cell r="CF110">
            <v>3</v>
          </cell>
          <cell r="CG110">
            <v>1</v>
          </cell>
          <cell r="CH110">
            <v>6</v>
          </cell>
          <cell r="CI110">
            <v>0</v>
          </cell>
          <cell r="CJ110">
            <v>0</v>
          </cell>
          <cell r="CK110">
            <v>2</v>
          </cell>
          <cell r="CL110">
            <v>3</v>
          </cell>
          <cell r="CM110">
            <v>0</v>
          </cell>
          <cell r="CN110">
            <v>2</v>
          </cell>
          <cell r="CO110">
            <v>0</v>
          </cell>
          <cell r="CP110">
            <v>1.5</v>
          </cell>
          <cell r="CQ110">
            <v>0</v>
          </cell>
          <cell r="CR110">
            <v>0</v>
          </cell>
          <cell r="CS110">
            <v>1.25</v>
          </cell>
          <cell r="CT110">
            <v>34.5</v>
          </cell>
          <cell r="CU110">
            <v>1</v>
          </cell>
          <cell r="CV110">
            <v>1.5</v>
          </cell>
          <cell r="CW110">
            <v>3</v>
          </cell>
          <cell r="CX110">
            <v>3.5</v>
          </cell>
          <cell r="CY110">
            <v>0</v>
          </cell>
          <cell r="CZ110">
            <v>3.25</v>
          </cell>
          <cell r="DA110">
            <v>0</v>
          </cell>
          <cell r="DB110">
            <v>0</v>
          </cell>
          <cell r="DC110">
            <v>4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2</v>
          </cell>
          <cell r="DI110">
            <v>1</v>
          </cell>
          <cell r="DJ110">
            <v>4</v>
          </cell>
          <cell r="DK110">
            <v>1</v>
          </cell>
          <cell r="DL110">
            <v>4</v>
          </cell>
          <cell r="DM110">
            <v>0</v>
          </cell>
          <cell r="DN110">
            <v>0</v>
          </cell>
          <cell r="DO110">
            <v>2</v>
          </cell>
          <cell r="DP110">
            <v>3</v>
          </cell>
          <cell r="DQ110">
            <v>0</v>
          </cell>
          <cell r="DR110">
            <v>2</v>
          </cell>
          <cell r="DS110">
            <v>0</v>
          </cell>
          <cell r="DT110">
            <v>1</v>
          </cell>
          <cell r="DU110">
            <v>0</v>
          </cell>
          <cell r="DV110">
            <v>0</v>
          </cell>
          <cell r="DW110">
            <v>1</v>
          </cell>
          <cell r="DX110">
            <v>40</v>
          </cell>
          <cell r="DY110">
            <v>1</v>
          </cell>
          <cell r="DZ110">
            <v>1</v>
          </cell>
          <cell r="EA110">
            <v>3</v>
          </cell>
          <cell r="EB110">
            <v>3</v>
          </cell>
          <cell r="EC110">
            <v>0</v>
          </cell>
          <cell r="ED110">
            <v>4</v>
          </cell>
          <cell r="EE110">
            <v>0</v>
          </cell>
          <cell r="EF110">
            <v>0</v>
          </cell>
        </row>
        <row r="111">
          <cell r="B111" t="str">
            <v>ГБУЗ РБ Поликлиника № 48 г.Уфа</v>
          </cell>
          <cell r="C111">
            <v>0</v>
          </cell>
          <cell r="D111">
            <v>0</v>
          </cell>
          <cell r="E111">
            <v>2600</v>
          </cell>
          <cell r="F111">
            <v>0</v>
          </cell>
          <cell r="G111">
            <v>0</v>
          </cell>
          <cell r="H111">
            <v>2650</v>
          </cell>
          <cell r="I111">
            <v>0</v>
          </cell>
          <cell r="J111">
            <v>1805</v>
          </cell>
          <cell r="K111">
            <v>1025</v>
          </cell>
          <cell r="L111">
            <v>504</v>
          </cell>
          <cell r="M111">
            <v>0</v>
          </cell>
          <cell r="N111">
            <v>2040</v>
          </cell>
          <cell r="O111">
            <v>0</v>
          </cell>
          <cell r="P111">
            <v>0</v>
          </cell>
          <cell r="Q111">
            <v>7236</v>
          </cell>
          <cell r="R111">
            <v>960</v>
          </cell>
          <cell r="S111">
            <v>0</v>
          </cell>
          <cell r="T111">
            <v>2088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16920</v>
          </cell>
          <cell r="AA111">
            <v>3920</v>
          </cell>
          <cell r="AB111">
            <v>720</v>
          </cell>
          <cell r="AC111">
            <v>0</v>
          </cell>
          <cell r="AD111">
            <v>1620</v>
          </cell>
          <cell r="AE111">
            <v>0</v>
          </cell>
          <cell r="AF111">
            <v>1656</v>
          </cell>
          <cell r="AG111">
            <v>0</v>
          </cell>
          <cell r="AH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2</v>
          </cell>
          <cell r="AV111">
            <v>0</v>
          </cell>
          <cell r="AW111">
            <v>0</v>
          </cell>
          <cell r="AX111">
            <v>1</v>
          </cell>
          <cell r="AY111">
            <v>0</v>
          </cell>
          <cell r="AZ111">
            <v>1</v>
          </cell>
          <cell r="BA111">
            <v>1</v>
          </cell>
          <cell r="BB111">
            <v>1</v>
          </cell>
          <cell r="BC111">
            <v>0.5</v>
          </cell>
          <cell r="BD111">
            <v>2</v>
          </cell>
          <cell r="BE111">
            <v>0</v>
          </cell>
          <cell r="BF111">
            <v>0</v>
          </cell>
          <cell r="BG111">
            <v>3.5</v>
          </cell>
          <cell r="BH111">
            <v>2</v>
          </cell>
          <cell r="BI111">
            <v>0</v>
          </cell>
          <cell r="BJ111">
            <v>2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18</v>
          </cell>
          <cell r="BQ111">
            <v>1.5</v>
          </cell>
          <cell r="BR111">
            <v>1</v>
          </cell>
          <cell r="BS111">
            <v>0</v>
          </cell>
          <cell r="BT111">
            <v>2</v>
          </cell>
          <cell r="BU111">
            <v>0</v>
          </cell>
          <cell r="BV111">
            <v>1</v>
          </cell>
          <cell r="BW111">
            <v>0</v>
          </cell>
          <cell r="BX111">
            <v>0</v>
          </cell>
          <cell r="BY111">
            <v>1</v>
          </cell>
          <cell r="BZ111">
            <v>0</v>
          </cell>
          <cell r="CA111">
            <v>0</v>
          </cell>
          <cell r="CB111">
            <v>1</v>
          </cell>
          <cell r="CC111">
            <v>0</v>
          </cell>
          <cell r="CD111">
            <v>1</v>
          </cell>
          <cell r="CE111">
            <v>1</v>
          </cell>
          <cell r="CF111">
            <v>0.5</v>
          </cell>
          <cell r="CG111">
            <v>0.25</v>
          </cell>
          <cell r="CH111">
            <v>2</v>
          </cell>
          <cell r="CI111">
            <v>0</v>
          </cell>
          <cell r="CJ111">
            <v>0</v>
          </cell>
          <cell r="CK111">
            <v>2.25</v>
          </cell>
          <cell r="CL111">
            <v>1</v>
          </cell>
          <cell r="CM111">
            <v>0</v>
          </cell>
          <cell r="CN111">
            <v>1.5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13.5</v>
          </cell>
          <cell r="CU111">
            <v>0.75</v>
          </cell>
          <cell r="CV111">
            <v>1</v>
          </cell>
          <cell r="CW111">
            <v>0</v>
          </cell>
          <cell r="CX111">
            <v>1</v>
          </cell>
          <cell r="CY111">
            <v>0</v>
          </cell>
          <cell r="CZ111">
            <v>1</v>
          </cell>
          <cell r="DA111">
            <v>0</v>
          </cell>
          <cell r="DB111">
            <v>0</v>
          </cell>
          <cell r="DC111">
            <v>1</v>
          </cell>
          <cell r="DD111">
            <v>0</v>
          </cell>
          <cell r="DE111">
            <v>0</v>
          </cell>
          <cell r="DF111">
            <v>1</v>
          </cell>
          <cell r="DG111">
            <v>0</v>
          </cell>
          <cell r="DH111">
            <v>1</v>
          </cell>
          <cell r="DI111">
            <v>1</v>
          </cell>
          <cell r="DJ111">
            <v>1</v>
          </cell>
          <cell r="DK111">
            <v>1</v>
          </cell>
          <cell r="DL111">
            <v>2</v>
          </cell>
          <cell r="DM111">
            <v>0</v>
          </cell>
          <cell r="DN111">
            <v>0</v>
          </cell>
          <cell r="DO111">
            <v>2</v>
          </cell>
          <cell r="DP111">
            <v>1</v>
          </cell>
          <cell r="DQ111">
            <v>0</v>
          </cell>
          <cell r="DR111">
            <v>2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15</v>
          </cell>
          <cell r="DY111">
            <v>2</v>
          </cell>
          <cell r="DZ111">
            <v>2</v>
          </cell>
          <cell r="EA111">
            <v>0</v>
          </cell>
          <cell r="EB111">
            <v>1</v>
          </cell>
          <cell r="EC111">
            <v>0</v>
          </cell>
          <cell r="ED111">
            <v>1</v>
          </cell>
          <cell r="EE111">
            <v>0</v>
          </cell>
          <cell r="EF111">
            <v>0</v>
          </cell>
        </row>
        <row r="112">
          <cell r="B112" t="str">
            <v>ГБУЗ РБ Поликлиника № 50 г.Уфа</v>
          </cell>
          <cell r="C112">
            <v>0</v>
          </cell>
          <cell r="D112">
            <v>0</v>
          </cell>
          <cell r="E112">
            <v>25600</v>
          </cell>
          <cell r="F112">
            <v>1500</v>
          </cell>
          <cell r="G112">
            <v>0</v>
          </cell>
          <cell r="H112">
            <v>1500</v>
          </cell>
          <cell r="I112">
            <v>500</v>
          </cell>
          <cell r="J112">
            <v>4045</v>
          </cell>
          <cell r="K112">
            <v>2000</v>
          </cell>
          <cell r="L112">
            <v>7700</v>
          </cell>
          <cell r="M112">
            <v>1360</v>
          </cell>
          <cell r="N112">
            <v>8100</v>
          </cell>
          <cell r="O112">
            <v>0</v>
          </cell>
          <cell r="P112">
            <v>0</v>
          </cell>
          <cell r="Q112">
            <v>10958</v>
          </cell>
          <cell r="R112">
            <v>4100</v>
          </cell>
          <cell r="S112">
            <v>0</v>
          </cell>
          <cell r="T112">
            <v>6900</v>
          </cell>
          <cell r="U112">
            <v>0</v>
          </cell>
          <cell r="V112">
            <v>1200</v>
          </cell>
          <cell r="W112">
            <v>1000</v>
          </cell>
          <cell r="X112">
            <v>0</v>
          </cell>
          <cell r="Y112">
            <v>1200</v>
          </cell>
          <cell r="Z112">
            <v>77800</v>
          </cell>
          <cell r="AA112">
            <v>2850</v>
          </cell>
          <cell r="AB112">
            <v>4942</v>
          </cell>
          <cell r="AC112">
            <v>1400</v>
          </cell>
          <cell r="AD112">
            <v>5675</v>
          </cell>
          <cell r="AE112">
            <v>0</v>
          </cell>
          <cell r="AF112">
            <v>13950</v>
          </cell>
          <cell r="AG112">
            <v>0</v>
          </cell>
          <cell r="AH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25.25</v>
          </cell>
          <cell r="AV112">
            <v>1</v>
          </cell>
          <cell r="AW112">
            <v>0</v>
          </cell>
          <cell r="AX112">
            <v>1.5</v>
          </cell>
          <cell r="AY112">
            <v>0.5</v>
          </cell>
          <cell r="AZ112">
            <v>3</v>
          </cell>
          <cell r="BA112">
            <v>2</v>
          </cell>
          <cell r="BB112">
            <v>3.5</v>
          </cell>
          <cell r="BC112">
            <v>1.5</v>
          </cell>
          <cell r="BD112">
            <v>7</v>
          </cell>
          <cell r="BE112">
            <v>0.5</v>
          </cell>
          <cell r="BF112">
            <v>0</v>
          </cell>
          <cell r="BG112">
            <v>7.25</v>
          </cell>
          <cell r="BH112">
            <v>4</v>
          </cell>
          <cell r="BI112">
            <v>1</v>
          </cell>
          <cell r="BJ112">
            <v>4</v>
          </cell>
          <cell r="BK112">
            <v>0</v>
          </cell>
          <cell r="BL112">
            <v>1</v>
          </cell>
          <cell r="BM112">
            <v>1.5</v>
          </cell>
          <cell r="BN112">
            <v>0</v>
          </cell>
          <cell r="BO112">
            <v>1.5</v>
          </cell>
          <cell r="BP112">
            <v>65</v>
          </cell>
          <cell r="BQ112">
            <v>2</v>
          </cell>
          <cell r="BR112">
            <v>2</v>
          </cell>
          <cell r="BS112">
            <v>4</v>
          </cell>
          <cell r="BT112">
            <v>6</v>
          </cell>
          <cell r="BU112">
            <v>0</v>
          </cell>
          <cell r="BV112">
            <v>5</v>
          </cell>
          <cell r="BW112">
            <v>0</v>
          </cell>
          <cell r="BX112">
            <v>0</v>
          </cell>
          <cell r="BY112">
            <v>16.25</v>
          </cell>
          <cell r="BZ112">
            <v>1</v>
          </cell>
          <cell r="CA112">
            <v>0</v>
          </cell>
          <cell r="CB112">
            <v>1.5</v>
          </cell>
          <cell r="CC112">
            <v>0.5</v>
          </cell>
          <cell r="CD112">
            <v>3</v>
          </cell>
          <cell r="CE112">
            <v>2</v>
          </cell>
          <cell r="CF112">
            <v>2.75</v>
          </cell>
          <cell r="CG112">
            <v>1.5</v>
          </cell>
          <cell r="CH112">
            <v>7</v>
          </cell>
          <cell r="CI112">
            <v>0.5</v>
          </cell>
          <cell r="CJ112">
            <v>0</v>
          </cell>
          <cell r="CK112">
            <v>4.25</v>
          </cell>
          <cell r="CL112">
            <v>2</v>
          </cell>
          <cell r="CM112">
            <v>1</v>
          </cell>
          <cell r="CN112">
            <v>4</v>
          </cell>
          <cell r="CO112">
            <v>0</v>
          </cell>
          <cell r="CP112">
            <v>0.5</v>
          </cell>
          <cell r="CQ112">
            <v>0.5</v>
          </cell>
          <cell r="CR112">
            <v>0</v>
          </cell>
          <cell r="CS112">
            <v>1.5</v>
          </cell>
          <cell r="CT112">
            <v>60</v>
          </cell>
          <cell r="CU112">
            <v>2</v>
          </cell>
          <cell r="CV112">
            <v>2</v>
          </cell>
          <cell r="CW112">
            <v>2</v>
          </cell>
          <cell r="CX112">
            <v>5</v>
          </cell>
          <cell r="CY112">
            <v>0</v>
          </cell>
          <cell r="CZ112">
            <v>4</v>
          </cell>
          <cell r="DA112">
            <v>0</v>
          </cell>
          <cell r="DB112">
            <v>0</v>
          </cell>
          <cell r="DC112">
            <v>16</v>
          </cell>
          <cell r="DD112">
            <v>1</v>
          </cell>
          <cell r="DE112">
            <v>0</v>
          </cell>
          <cell r="DF112">
            <v>1</v>
          </cell>
          <cell r="DG112">
            <v>1</v>
          </cell>
          <cell r="DH112">
            <v>3</v>
          </cell>
          <cell r="DI112">
            <v>1</v>
          </cell>
          <cell r="DJ112">
            <v>2</v>
          </cell>
          <cell r="DK112">
            <v>1</v>
          </cell>
          <cell r="DL112">
            <v>7</v>
          </cell>
          <cell r="DM112">
            <v>1</v>
          </cell>
          <cell r="DN112">
            <v>0</v>
          </cell>
          <cell r="DO112">
            <v>4</v>
          </cell>
          <cell r="DP112">
            <v>2</v>
          </cell>
          <cell r="DQ112">
            <v>1</v>
          </cell>
          <cell r="DR112">
            <v>6</v>
          </cell>
          <cell r="DS112">
            <v>0</v>
          </cell>
          <cell r="DT112">
            <v>1</v>
          </cell>
          <cell r="DU112">
            <v>1</v>
          </cell>
          <cell r="DV112">
            <v>0</v>
          </cell>
          <cell r="DW112">
            <v>1</v>
          </cell>
          <cell r="DX112">
            <v>60</v>
          </cell>
          <cell r="DY112">
            <v>2</v>
          </cell>
          <cell r="DZ112">
            <v>2</v>
          </cell>
          <cell r="EA112">
            <v>2</v>
          </cell>
          <cell r="EB112">
            <v>6</v>
          </cell>
          <cell r="EC112">
            <v>0</v>
          </cell>
          <cell r="ED112">
            <v>4</v>
          </cell>
          <cell r="EE112">
            <v>0</v>
          </cell>
          <cell r="EF112">
            <v>0</v>
          </cell>
        </row>
        <row r="113">
          <cell r="B113" t="str">
            <v>ГБУЗ РБ Поликлиника № 51 г.Уфа</v>
          </cell>
          <cell r="C113">
            <v>0</v>
          </cell>
          <cell r="D113">
            <v>0</v>
          </cell>
          <cell r="E113">
            <v>4720</v>
          </cell>
          <cell r="F113">
            <v>0</v>
          </cell>
          <cell r="G113">
            <v>0</v>
          </cell>
          <cell r="H113">
            <v>1180</v>
          </cell>
          <cell r="I113">
            <v>0</v>
          </cell>
          <cell r="J113">
            <v>4720</v>
          </cell>
          <cell r="K113">
            <v>1180</v>
          </cell>
          <cell r="L113">
            <v>2600</v>
          </cell>
          <cell r="M113">
            <v>0</v>
          </cell>
          <cell r="N113">
            <v>2400</v>
          </cell>
          <cell r="O113">
            <v>0</v>
          </cell>
          <cell r="P113">
            <v>0</v>
          </cell>
          <cell r="Q113">
            <v>870</v>
          </cell>
          <cell r="R113">
            <v>3100</v>
          </cell>
          <cell r="S113">
            <v>0</v>
          </cell>
          <cell r="T113">
            <v>2020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19417</v>
          </cell>
          <cell r="AA113">
            <v>2360</v>
          </cell>
          <cell r="AB113">
            <v>1500</v>
          </cell>
          <cell r="AC113">
            <v>0</v>
          </cell>
          <cell r="AD113">
            <v>2020</v>
          </cell>
          <cell r="AE113">
            <v>0</v>
          </cell>
          <cell r="AF113">
            <v>2020</v>
          </cell>
          <cell r="AG113">
            <v>0</v>
          </cell>
          <cell r="AH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2.25</v>
          </cell>
          <cell r="AV113">
            <v>0</v>
          </cell>
          <cell r="AW113">
            <v>0</v>
          </cell>
          <cell r="AX113">
            <v>0.5</v>
          </cell>
          <cell r="AY113">
            <v>0</v>
          </cell>
          <cell r="AZ113">
            <v>3</v>
          </cell>
          <cell r="BA113">
            <v>1.25</v>
          </cell>
          <cell r="BB113">
            <v>2</v>
          </cell>
          <cell r="BC113">
            <v>0</v>
          </cell>
          <cell r="BD113">
            <v>4.75</v>
          </cell>
          <cell r="BE113">
            <v>0</v>
          </cell>
          <cell r="BF113">
            <v>0.5</v>
          </cell>
          <cell r="BG113">
            <v>1.5</v>
          </cell>
          <cell r="BH113">
            <v>3</v>
          </cell>
          <cell r="BI113">
            <v>0</v>
          </cell>
          <cell r="BJ113">
            <v>4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33</v>
          </cell>
          <cell r="BQ113">
            <v>1</v>
          </cell>
          <cell r="BR113">
            <v>2</v>
          </cell>
          <cell r="BS113">
            <v>0</v>
          </cell>
          <cell r="BT113">
            <v>2.5</v>
          </cell>
          <cell r="BU113">
            <v>0</v>
          </cell>
          <cell r="BV113">
            <v>2</v>
          </cell>
          <cell r="BW113">
            <v>0</v>
          </cell>
          <cell r="BX113">
            <v>0</v>
          </cell>
          <cell r="BY113">
            <v>2.25</v>
          </cell>
          <cell r="BZ113">
            <v>0</v>
          </cell>
          <cell r="CA113">
            <v>0</v>
          </cell>
          <cell r="CB113">
            <v>0.5</v>
          </cell>
          <cell r="CC113">
            <v>0</v>
          </cell>
          <cell r="CD113">
            <v>3</v>
          </cell>
          <cell r="CE113">
            <v>1</v>
          </cell>
          <cell r="CF113">
            <v>2</v>
          </cell>
          <cell r="CG113">
            <v>0</v>
          </cell>
          <cell r="CH113">
            <v>2.25</v>
          </cell>
          <cell r="CI113">
            <v>0</v>
          </cell>
          <cell r="CJ113">
            <v>0.25</v>
          </cell>
          <cell r="CK113">
            <v>1.5</v>
          </cell>
          <cell r="CL113">
            <v>3</v>
          </cell>
          <cell r="CM113">
            <v>0</v>
          </cell>
          <cell r="CN113">
            <v>3.5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27.5</v>
          </cell>
          <cell r="CU113">
            <v>1</v>
          </cell>
          <cell r="CV113">
            <v>2</v>
          </cell>
          <cell r="CW113">
            <v>0</v>
          </cell>
          <cell r="CX113">
            <v>2.5</v>
          </cell>
          <cell r="CY113">
            <v>0</v>
          </cell>
          <cell r="CZ113">
            <v>2</v>
          </cell>
          <cell r="DA113">
            <v>0</v>
          </cell>
          <cell r="DB113">
            <v>0</v>
          </cell>
          <cell r="DC113">
            <v>3</v>
          </cell>
          <cell r="DD113">
            <v>0</v>
          </cell>
          <cell r="DE113">
            <v>0</v>
          </cell>
          <cell r="DF113">
            <v>1</v>
          </cell>
          <cell r="DG113">
            <v>0</v>
          </cell>
          <cell r="DH113">
            <v>4</v>
          </cell>
          <cell r="DI113">
            <v>1</v>
          </cell>
          <cell r="DJ113">
            <v>2</v>
          </cell>
          <cell r="DK113">
            <v>0</v>
          </cell>
          <cell r="DL113">
            <v>3</v>
          </cell>
          <cell r="DM113">
            <v>0</v>
          </cell>
          <cell r="DN113">
            <v>1</v>
          </cell>
          <cell r="DO113">
            <v>1</v>
          </cell>
          <cell r="DP113">
            <v>2</v>
          </cell>
          <cell r="DQ113">
            <v>0</v>
          </cell>
          <cell r="DR113">
            <v>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27</v>
          </cell>
          <cell r="DY113">
            <v>1</v>
          </cell>
          <cell r="DZ113">
            <v>2</v>
          </cell>
          <cell r="EA113">
            <v>0</v>
          </cell>
          <cell r="EB113">
            <v>2</v>
          </cell>
          <cell r="EC113">
            <v>0</v>
          </cell>
          <cell r="ED113">
            <v>3</v>
          </cell>
          <cell r="EE113">
            <v>0</v>
          </cell>
          <cell r="EF113">
            <v>0</v>
          </cell>
        </row>
        <row r="114">
          <cell r="B114" t="str">
            <v>ГБУЗ РБ Поликлиника № 52 г.Уфа</v>
          </cell>
          <cell r="C114">
            <v>0</v>
          </cell>
          <cell r="D114">
            <v>0</v>
          </cell>
          <cell r="E114">
            <v>6760</v>
          </cell>
          <cell r="F114">
            <v>3600</v>
          </cell>
          <cell r="G114">
            <v>0</v>
          </cell>
          <cell r="H114">
            <v>3000</v>
          </cell>
          <cell r="I114">
            <v>0</v>
          </cell>
          <cell r="J114">
            <v>3000</v>
          </cell>
          <cell r="K114">
            <v>2895</v>
          </cell>
          <cell r="L114">
            <v>2000</v>
          </cell>
          <cell r="M114">
            <v>0</v>
          </cell>
          <cell r="N114">
            <v>3600</v>
          </cell>
          <cell r="O114">
            <v>0</v>
          </cell>
          <cell r="P114">
            <v>0</v>
          </cell>
          <cell r="Q114">
            <v>2200</v>
          </cell>
          <cell r="R114">
            <v>4000</v>
          </cell>
          <cell r="S114">
            <v>0</v>
          </cell>
          <cell r="T114">
            <v>3580</v>
          </cell>
          <cell r="U114">
            <v>0</v>
          </cell>
          <cell r="V114">
            <v>1500</v>
          </cell>
          <cell r="W114">
            <v>2000</v>
          </cell>
          <cell r="X114">
            <v>0</v>
          </cell>
          <cell r="Y114">
            <v>0</v>
          </cell>
          <cell r="Z114">
            <v>19000</v>
          </cell>
          <cell r="AA114">
            <v>1000</v>
          </cell>
          <cell r="AB114">
            <v>1000</v>
          </cell>
          <cell r="AC114">
            <v>700</v>
          </cell>
          <cell r="AD114">
            <v>3950</v>
          </cell>
          <cell r="AE114">
            <v>0</v>
          </cell>
          <cell r="AF114">
            <v>3200</v>
          </cell>
          <cell r="AG114">
            <v>0</v>
          </cell>
          <cell r="AH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2.25</v>
          </cell>
          <cell r="AV114">
            <v>1</v>
          </cell>
          <cell r="AW114">
            <v>0</v>
          </cell>
          <cell r="AX114">
            <v>1</v>
          </cell>
          <cell r="AY114">
            <v>0</v>
          </cell>
          <cell r="AZ114">
            <v>2</v>
          </cell>
          <cell r="BA114">
            <v>1.25</v>
          </cell>
          <cell r="BB114">
            <v>1</v>
          </cell>
          <cell r="BC114">
            <v>0.25</v>
          </cell>
          <cell r="BD114">
            <v>3.25</v>
          </cell>
          <cell r="BE114">
            <v>0</v>
          </cell>
          <cell r="BF114">
            <v>0</v>
          </cell>
          <cell r="BG114">
            <v>1</v>
          </cell>
          <cell r="BH114">
            <v>2</v>
          </cell>
          <cell r="BI114">
            <v>0.25</v>
          </cell>
          <cell r="BJ114">
            <v>2</v>
          </cell>
          <cell r="BK114">
            <v>0</v>
          </cell>
          <cell r="BL114">
            <v>1</v>
          </cell>
          <cell r="BM114">
            <v>1</v>
          </cell>
          <cell r="BN114">
            <v>0</v>
          </cell>
          <cell r="BO114">
            <v>0</v>
          </cell>
          <cell r="BP114">
            <v>23.75</v>
          </cell>
          <cell r="BQ114">
            <v>1</v>
          </cell>
          <cell r="BR114">
            <v>1</v>
          </cell>
          <cell r="BS114">
            <v>0.5</v>
          </cell>
          <cell r="BT114">
            <v>3</v>
          </cell>
          <cell r="BU114">
            <v>0</v>
          </cell>
          <cell r="BV114">
            <v>2</v>
          </cell>
          <cell r="BW114">
            <v>0</v>
          </cell>
          <cell r="BX114">
            <v>0</v>
          </cell>
          <cell r="BY114">
            <v>2</v>
          </cell>
          <cell r="BZ114">
            <v>1</v>
          </cell>
          <cell r="CA114">
            <v>0</v>
          </cell>
          <cell r="CB114">
            <v>1</v>
          </cell>
          <cell r="CC114">
            <v>0</v>
          </cell>
          <cell r="CD114">
            <v>2</v>
          </cell>
          <cell r="CE114">
            <v>1.25</v>
          </cell>
          <cell r="CF114">
            <v>1</v>
          </cell>
          <cell r="CG114">
            <v>0</v>
          </cell>
          <cell r="CH114">
            <v>3</v>
          </cell>
          <cell r="CI114">
            <v>0</v>
          </cell>
          <cell r="CJ114">
            <v>0</v>
          </cell>
          <cell r="CK114">
            <v>1</v>
          </cell>
          <cell r="CL114">
            <v>2</v>
          </cell>
          <cell r="CM114">
            <v>0</v>
          </cell>
          <cell r="CN114">
            <v>2</v>
          </cell>
          <cell r="CO114">
            <v>0</v>
          </cell>
          <cell r="CP114">
            <v>0.5</v>
          </cell>
          <cell r="CQ114">
            <v>1</v>
          </cell>
          <cell r="CR114">
            <v>0</v>
          </cell>
          <cell r="CS114">
            <v>0</v>
          </cell>
          <cell r="CT114">
            <v>23.75</v>
          </cell>
          <cell r="CU114">
            <v>0.5</v>
          </cell>
          <cell r="CV114">
            <v>0.5</v>
          </cell>
          <cell r="CW114">
            <v>0.25</v>
          </cell>
          <cell r="CX114">
            <v>3</v>
          </cell>
          <cell r="CY114">
            <v>0</v>
          </cell>
          <cell r="CZ114">
            <v>2</v>
          </cell>
          <cell r="DA114">
            <v>0</v>
          </cell>
          <cell r="DB114">
            <v>0</v>
          </cell>
          <cell r="DC114">
            <v>2</v>
          </cell>
          <cell r="DD114">
            <v>1</v>
          </cell>
          <cell r="DE114">
            <v>0</v>
          </cell>
          <cell r="DF114">
            <v>1</v>
          </cell>
          <cell r="DG114">
            <v>0</v>
          </cell>
          <cell r="DH114">
            <v>2</v>
          </cell>
          <cell r="DI114">
            <v>1</v>
          </cell>
          <cell r="DJ114">
            <v>1</v>
          </cell>
          <cell r="DK114">
            <v>0</v>
          </cell>
          <cell r="DL114">
            <v>2</v>
          </cell>
          <cell r="DM114">
            <v>0</v>
          </cell>
          <cell r="DN114">
            <v>0</v>
          </cell>
          <cell r="DO114">
            <v>0</v>
          </cell>
          <cell r="DP114">
            <v>2</v>
          </cell>
          <cell r="DQ114">
            <v>0</v>
          </cell>
          <cell r="DR114">
            <v>2</v>
          </cell>
          <cell r="DS114">
            <v>0</v>
          </cell>
          <cell r="DT114">
            <v>0</v>
          </cell>
          <cell r="DU114">
            <v>1</v>
          </cell>
          <cell r="DV114">
            <v>0</v>
          </cell>
          <cell r="DW114">
            <v>0</v>
          </cell>
          <cell r="DX114">
            <v>20</v>
          </cell>
          <cell r="DY114">
            <v>0</v>
          </cell>
          <cell r="DZ114">
            <v>0</v>
          </cell>
          <cell r="EA114">
            <v>0</v>
          </cell>
          <cell r="EB114">
            <v>2</v>
          </cell>
          <cell r="EC114">
            <v>0</v>
          </cell>
          <cell r="ED114">
            <v>1</v>
          </cell>
          <cell r="EE114">
            <v>0</v>
          </cell>
          <cell r="EF114">
            <v>0</v>
          </cell>
        </row>
        <row r="115">
          <cell r="B115" t="str">
            <v>ГБУЗ РБ Раевская ЦРБ</v>
          </cell>
          <cell r="C115">
            <v>0</v>
          </cell>
          <cell r="D115">
            <v>0</v>
          </cell>
          <cell r="E115">
            <v>2700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500</v>
          </cell>
          <cell r="K115">
            <v>250</v>
          </cell>
          <cell r="L115">
            <v>1491</v>
          </cell>
          <cell r="M115">
            <v>0</v>
          </cell>
          <cell r="N115">
            <v>3165</v>
          </cell>
          <cell r="O115">
            <v>0</v>
          </cell>
          <cell r="P115">
            <v>0</v>
          </cell>
          <cell r="Q115">
            <v>1505</v>
          </cell>
          <cell r="R115">
            <v>1716</v>
          </cell>
          <cell r="S115">
            <v>0</v>
          </cell>
          <cell r="T115">
            <v>2300</v>
          </cell>
          <cell r="U115">
            <v>11000</v>
          </cell>
          <cell r="V115">
            <v>0</v>
          </cell>
          <cell r="W115">
            <v>0</v>
          </cell>
          <cell r="X115">
            <v>0</v>
          </cell>
          <cell r="Y115">
            <v>14100</v>
          </cell>
          <cell r="Z115">
            <v>20000</v>
          </cell>
          <cell r="AA115">
            <v>2060</v>
          </cell>
          <cell r="AB115">
            <v>805</v>
          </cell>
          <cell r="AC115">
            <v>0</v>
          </cell>
          <cell r="AD115">
            <v>4500</v>
          </cell>
          <cell r="AE115">
            <v>0</v>
          </cell>
          <cell r="AF115">
            <v>1514</v>
          </cell>
          <cell r="AG115">
            <v>0</v>
          </cell>
          <cell r="AH115">
            <v>4520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4.5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1</v>
          </cell>
          <cell r="BA115">
            <v>1.25</v>
          </cell>
          <cell r="BB115">
            <v>1.5</v>
          </cell>
          <cell r="BC115">
            <v>0</v>
          </cell>
          <cell r="BD115">
            <v>3</v>
          </cell>
          <cell r="BE115">
            <v>0</v>
          </cell>
          <cell r="BF115">
            <v>0</v>
          </cell>
          <cell r="BG115">
            <v>2.25</v>
          </cell>
          <cell r="BH115">
            <v>2</v>
          </cell>
          <cell r="BI115">
            <v>0</v>
          </cell>
          <cell r="BJ115">
            <v>2.5</v>
          </cell>
          <cell r="BK115">
            <v>12</v>
          </cell>
          <cell r="BL115">
            <v>0</v>
          </cell>
          <cell r="BM115">
            <v>0</v>
          </cell>
          <cell r="BN115">
            <v>0</v>
          </cell>
          <cell r="BO115">
            <v>13</v>
          </cell>
          <cell r="BP115">
            <v>19.5</v>
          </cell>
          <cell r="BQ115">
            <v>2</v>
          </cell>
          <cell r="BR115">
            <v>1</v>
          </cell>
          <cell r="BS115">
            <v>0</v>
          </cell>
          <cell r="BT115">
            <v>5</v>
          </cell>
          <cell r="BU115">
            <v>0</v>
          </cell>
          <cell r="BV115">
            <v>2</v>
          </cell>
          <cell r="BW115">
            <v>0</v>
          </cell>
          <cell r="BX115">
            <v>4</v>
          </cell>
          <cell r="BY115">
            <v>4.5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1</v>
          </cell>
          <cell r="CE115">
            <v>1.25</v>
          </cell>
          <cell r="CF115">
            <v>1</v>
          </cell>
          <cell r="CG115">
            <v>0</v>
          </cell>
          <cell r="CH115">
            <v>3</v>
          </cell>
          <cell r="CI115">
            <v>0</v>
          </cell>
          <cell r="CJ115">
            <v>0</v>
          </cell>
          <cell r="CK115">
            <v>2.25</v>
          </cell>
          <cell r="CL115">
            <v>2</v>
          </cell>
          <cell r="CM115">
            <v>0</v>
          </cell>
          <cell r="CN115">
            <v>2.5</v>
          </cell>
          <cell r="CO115">
            <v>12</v>
          </cell>
          <cell r="CP115">
            <v>0</v>
          </cell>
          <cell r="CQ115">
            <v>0</v>
          </cell>
          <cell r="CR115">
            <v>0</v>
          </cell>
          <cell r="CS115">
            <v>12</v>
          </cell>
          <cell r="CT115">
            <v>19.5</v>
          </cell>
          <cell r="CU115">
            <v>2</v>
          </cell>
          <cell r="CV115">
            <v>1</v>
          </cell>
          <cell r="CW115">
            <v>0</v>
          </cell>
          <cell r="CX115">
            <v>5</v>
          </cell>
          <cell r="CY115">
            <v>0</v>
          </cell>
          <cell r="CZ115">
            <v>2</v>
          </cell>
          <cell r="DA115">
            <v>0</v>
          </cell>
          <cell r="DB115">
            <v>3</v>
          </cell>
          <cell r="DC115">
            <v>3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1</v>
          </cell>
          <cell r="DI115">
            <v>0</v>
          </cell>
          <cell r="DJ115">
            <v>0</v>
          </cell>
          <cell r="DK115">
            <v>0</v>
          </cell>
          <cell r="DL115">
            <v>2</v>
          </cell>
          <cell r="DM115">
            <v>0</v>
          </cell>
          <cell r="DN115">
            <v>0</v>
          </cell>
          <cell r="DO115">
            <v>1</v>
          </cell>
          <cell r="DP115">
            <v>1</v>
          </cell>
          <cell r="DQ115">
            <v>0</v>
          </cell>
          <cell r="DR115">
            <v>2</v>
          </cell>
          <cell r="DS115">
            <v>12</v>
          </cell>
          <cell r="DT115">
            <v>0</v>
          </cell>
          <cell r="DU115">
            <v>0</v>
          </cell>
          <cell r="DV115">
            <v>0</v>
          </cell>
          <cell r="DW115">
            <v>6</v>
          </cell>
          <cell r="DX115">
            <v>15</v>
          </cell>
          <cell r="DY115">
            <v>1</v>
          </cell>
          <cell r="DZ115">
            <v>0</v>
          </cell>
          <cell r="EA115">
            <v>0</v>
          </cell>
          <cell r="EB115">
            <v>1</v>
          </cell>
          <cell r="EC115">
            <v>0</v>
          </cell>
          <cell r="ED115">
            <v>1</v>
          </cell>
          <cell r="EE115">
            <v>0</v>
          </cell>
          <cell r="EF115">
            <v>3</v>
          </cell>
        </row>
        <row r="116">
          <cell r="B116" t="str">
            <v>ГБУЗ РБ РД № 3 г.Уфа</v>
          </cell>
          <cell r="C116">
            <v>10</v>
          </cell>
          <cell r="D116">
            <v>36099</v>
          </cell>
          <cell r="E116">
            <v>28699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6572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838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40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2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1.5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31.5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2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1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29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1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1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</row>
        <row r="117">
          <cell r="B117" t="str">
            <v>ГБУЗ РБ СП г.Октябрьский</v>
          </cell>
          <cell r="C117">
            <v>12293</v>
          </cell>
          <cell r="D117">
            <v>15400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27693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42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42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37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</row>
        <row r="118">
          <cell r="B118" t="str">
            <v>ГБУЗ РБ СП г.Салават</v>
          </cell>
          <cell r="C118">
            <v>11638</v>
          </cell>
          <cell r="D118">
            <v>22975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34613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39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39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28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</row>
        <row r="119">
          <cell r="B119" t="str">
            <v>ГБУЗ РБ СП г.Стерлитамак</v>
          </cell>
          <cell r="C119">
            <v>23900</v>
          </cell>
          <cell r="D119">
            <v>47600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71500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87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87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72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</row>
        <row r="120">
          <cell r="B120" t="str">
            <v>ГБУЗ РБ СП № 1 г.Уфа</v>
          </cell>
          <cell r="C120">
            <v>0</v>
          </cell>
          <cell r="D120">
            <v>18200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18200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22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22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18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</row>
        <row r="121">
          <cell r="B121" t="str">
            <v>ГБУЗ РБ СП № 2 г.Уфа</v>
          </cell>
          <cell r="C121">
            <v>0</v>
          </cell>
          <cell r="D121">
            <v>20700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20700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28.5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25.25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29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</row>
        <row r="122">
          <cell r="B122" t="str">
            <v>ГБУЗ РБ СП № 4 г.Уфа</v>
          </cell>
          <cell r="C122">
            <v>0</v>
          </cell>
          <cell r="D122">
            <v>25000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25000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40.5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40.5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27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</row>
        <row r="123">
          <cell r="B123" t="str">
            <v>ГБУЗ РБ СП № 5 г.Уфа</v>
          </cell>
          <cell r="C123">
            <v>0</v>
          </cell>
          <cell r="D123">
            <v>24400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24400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35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35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24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</row>
        <row r="124">
          <cell r="B124" t="str">
            <v>ГБУЗ РБ Стерлибашевская ЦРБ</v>
          </cell>
          <cell r="C124">
            <v>0</v>
          </cell>
          <cell r="D124">
            <v>0</v>
          </cell>
          <cell r="E124">
            <v>722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431</v>
          </cell>
          <cell r="K124">
            <v>0</v>
          </cell>
          <cell r="L124">
            <v>720</v>
          </cell>
          <cell r="M124">
            <v>0</v>
          </cell>
          <cell r="N124">
            <v>659</v>
          </cell>
          <cell r="O124">
            <v>0</v>
          </cell>
          <cell r="P124">
            <v>0</v>
          </cell>
          <cell r="Q124">
            <v>516</v>
          </cell>
          <cell r="R124">
            <v>790</v>
          </cell>
          <cell r="S124">
            <v>0</v>
          </cell>
          <cell r="T124">
            <v>672</v>
          </cell>
          <cell r="U124">
            <v>1250</v>
          </cell>
          <cell r="V124">
            <v>0</v>
          </cell>
          <cell r="W124">
            <v>0</v>
          </cell>
          <cell r="X124">
            <v>0</v>
          </cell>
          <cell r="Y124">
            <v>8355</v>
          </cell>
          <cell r="Z124">
            <v>2997</v>
          </cell>
          <cell r="AA124">
            <v>671</v>
          </cell>
          <cell r="AB124">
            <v>0</v>
          </cell>
          <cell r="AC124">
            <v>0</v>
          </cell>
          <cell r="AD124">
            <v>463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2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1</v>
          </cell>
          <cell r="BA124">
            <v>0</v>
          </cell>
          <cell r="BB124">
            <v>0.5</v>
          </cell>
          <cell r="BC124">
            <v>0</v>
          </cell>
          <cell r="BD124">
            <v>1</v>
          </cell>
          <cell r="BE124">
            <v>0</v>
          </cell>
          <cell r="BF124">
            <v>0</v>
          </cell>
          <cell r="BG124">
            <v>1</v>
          </cell>
          <cell r="BH124">
            <v>2</v>
          </cell>
          <cell r="BI124">
            <v>0</v>
          </cell>
          <cell r="BJ124">
            <v>1</v>
          </cell>
          <cell r="BK124">
            <v>5</v>
          </cell>
          <cell r="BL124">
            <v>0</v>
          </cell>
          <cell r="BM124">
            <v>0</v>
          </cell>
          <cell r="BN124">
            <v>0</v>
          </cell>
          <cell r="BO124">
            <v>9.75</v>
          </cell>
          <cell r="BP124">
            <v>7</v>
          </cell>
          <cell r="BQ124">
            <v>1</v>
          </cell>
          <cell r="BR124">
            <v>0</v>
          </cell>
          <cell r="BS124">
            <v>0</v>
          </cell>
          <cell r="BT124">
            <v>1</v>
          </cell>
          <cell r="BU124">
            <v>0</v>
          </cell>
          <cell r="BV124">
            <v>1</v>
          </cell>
          <cell r="BW124">
            <v>0</v>
          </cell>
          <cell r="BX124">
            <v>0</v>
          </cell>
          <cell r="BY124">
            <v>2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1</v>
          </cell>
          <cell r="CE124">
            <v>0</v>
          </cell>
          <cell r="CF124">
            <v>0.5</v>
          </cell>
          <cell r="CG124">
            <v>0</v>
          </cell>
          <cell r="CH124">
            <v>1</v>
          </cell>
          <cell r="CI124">
            <v>0</v>
          </cell>
          <cell r="CJ124">
            <v>0</v>
          </cell>
          <cell r="CK124">
            <v>1</v>
          </cell>
          <cell r="CL124">
            <v>1</v>
          </cell>
          <cell r="CM124">
            <v>0</v>
          </cell>
          <cell r="CN124">
            <v>0.25</v>
          </cell>
          <cell r="CO124">
            <v>3</v>
          </cell>
          <cell r="CP124">
            <v>0</v>
          </cell>
          <cell r="CQ124">
            <v>0</v>
          </cell>
          <cell r="CR124">
            <v>0</v>
          </cell>
          <cell r="CS124">
            <v>6.25</v>
          </cell>
          <cell r="CT124">
            <v>7</v>
          </cell>
          <cell r="CU124">
            <v>1</v>
          </cell>
          <cell r="CV124">
            <v>0</v>
          </cell>
          <cell r="CW124">
            <v>0</v>
          </cell>
          <cell r="CX124">
            <v>1</v>
          </cell>
          <cell r="CY124">
            <v>0</v>
          </cell>
          <cell r="CZ124">
            <v>1</v>
          </cell>
          <cell r="DA124">
            <v>0</v>
          </cell>
          <cell r="DB124">
            <v>0</v>
          </cell>
          <cell r="DC124">
            <v>2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1</v>
          </cell>
          <cell r="DI124">
            <v>0</v>
          </cell>
          <cell r="DJ124">
            <v>1</v>
          </cell>
          <cell r="DK124">
            <v>0</v>
          </cell>
          <cell r="DL124">
            <v>1</v>
          </cell>
          <cell r="DM124">
            <v>0</v>
          </cell>
          <cell r="DN124">
            <v>0</v>
          </cell>
          <cell r="DO124">
            <v>1</v>
          </cell>
          <cell r="DP124">
            <v>2</v>
          </cell>
          <cell r="DQ124">
            <v>0</v>
          </cell>
          <cell r="DR124">
            <v>1</v>
          </cell>
          <cell r="DS124">
            <v>4</v>
          </cell>
          <cell r="DT124">
            <v>0</v>
          </cell>
          <cell r="DU124">
            <v>0</v>
          </cell>
          <cell r="DV124">
            <v>0</v>
          </cell>
          <cell r="DW124">
            <v>6</v>
          </cell>
          <cell r="DX124">
            <v>7</v>
          </cell>
          <cell r="DY124">
            <v>1</v>
          </cell>
          <cell r="DZ124">
            <v>0</v>
          </cell>
          <cell r="EA124">
            <v>0</v>
          </cell>
          <cell r="EB124">
            <v>1</v>
          </cell>
          <cell r="EC124">
            <v>0</v>
          </cell>
          <cell r="ED124">
            <v>1</v>
          </cell>
          <cell r="EE124">
            <v>0</v>
          </cell>
          <cell r="EF124">
            <v>0</v>
          </cell>
        </row>
        <row r="125">
          <cell r="B125" t="str">
            <v>ГБУЗ РБ СП №6 г.Уфа</v>
          </cell>
          <cell r="C125">
            <v>12048</v>
          </cell>
          <cell r="D125">
            <v>17980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30028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62.5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53.75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50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</row>
        <row r="126">
          <cell r="B126" t="str">
            <v>ГБУЗ РБ Толбазинская ЦРБ</v>
          </cell>
          <cell r="C126">
            <v>0</v>
          </cell>
          <cell r="D126">
            <v>0</v>
          </cell>
          <cell r="E126">
            <v>2331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1208</v>
          </cell>
          <cell r="K126">
            <v>1827</v>
          </cell>
          <cell r="L126">
            <v>784</v>
          </cell>
          <cell r="M126">
            <v>0</v>
          </cell>
          <cell r="N126">
            <v>2118</v>
          </cell>
          <cell r="O126">
            <v>0</v>
          </cell>
          <cell r="P126">
            <v>0</v>
          </cell>
          <cell r="Q126">
            <v>711</v>
          </cell>
          <cell r="R126">
            <v>1600</v>
          </cell>
          <cell r="S126">
            <v>0</v>
          </cell>
          <cell r="T126">
            <v>1400</v>
          </cell>
          <cell r="U126">
            <v>10773</v>
          </cell>
          <cell r="V126">
            <v>0</v>
          </cell>
          <cell r="W126">
            <v>0</v>
          </cell>
          <cell r="X126">
            <v>0</v>
          </cell>
          <cell r="Y126">
            <v>10261</v>
          </cell>
          <cell r="Z126">
            <v>28266</v>
          </cell>
          <cell r="AA126">
            <v>2253</v>
          </cell>
          <cell r="AB126">
            <v>0</v>
          </cell>
          <cell r="AC126">
            <v>0</v>
          </cell>
          <cell r="AD126">
            <v>3410</v>
          </cell>
          <cell r="AE126">
            <v>0</v>
          </cell>
          <cell r="AF126">
            <v>1950</v>
          </cell>
          <cell r="AG126">
            <v>0</v>
          </cell>
          <cell r="AH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2.5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1</v>
          </cell>
          <cell r="BA126">
            <v>1.5</v>
          </cell>
          <cell r="BB126">
            <v>0.25</v>
          </cell>
          <cell r="BC126">
            <v>0</v>
          </cell>
          <cell r="BD126">
            <v>2.25</v>
          </cell>
          <cell r="BE126">
            <v>0</v>
          </cell>
          <cell r="BF126">
            <v>0</v>
          </cell>
          <cell r="BG126">
            <v>0.5</v>
          </cell>
          <cell r="BH126">
            <v>1</v>
          </cell>
          <cell r="BI126">
            <v>0</v>
          </cell>
          <cell r="BJ126">
            <v>1</v>
          </cell>
          <cell r="BK126">
            <v>9</v>
          </cell>
          <cell r="BL126">
            <v>0</v>
          </cell>
          <cell r="BM126">
            <v>0</v>
          </cell>
          <cell r="BN126">
            <v>0</v>
          </cell>
          <cell r="BO126">
            <v>10</v>
          </cell>
          <cell r="BP126">
            <v>18.25</v>
          </cell>
          <cell r="BQ126">
            <v>1</v>
          </cell>
          <cell r="BR126">
            <v>0</v>
          </cell>
          <cell r="BS126">
            <v>1</v>
          </cell>
          <cell r="BT126">
            <v>2.5</v>
          </cell>
          <cell r="BU126">
            <v>0</v>
          </cell>
          <cell r="BV126">
            <v>1.25</v>
          </cell>
          <cell r="BW126">
            <v>0</v>
          </cell>
          <cell r="BX126">
            <v>0</v>
          </cell>
          <cell r="BY126">
            <v>2.5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1</v>
          </cell>
          <cell r="CE126">
            <v>1.5</v>
          </cell>
          <cell r="CF126">
            <v>0.25</v>
          </cell>
          <cell r="CG126">
            <v>0</v>
          </cell>
          <cell r="CH126">
            <v>2.25</v>
          </cell>
          <cell r="CI126">
            <v>0</v>
          </cell>
          <cell r="CJ126">
            <v>0</v>
          </cell>
          <cell r="CK126">
            <v>0.5</v>
          </cell>
          <cell r="CL126">
            <v>1</v>
          </cell>
          <cell r="CM126">
            <v>0</v>
          </cell>
          <cell r="CN126">
            <v>1</v>
          </cell>
          <cell r="CO126">
            <v>9</v>
          </cell>
          <cell r="CP126">
            <v>0</v>
          </cell>
          <cell r="CQ126">
            <v>0</v>
          </cell>
          <cell r="CR126">
            <v>0</v>
          </cell>
          <cell r="CS126">
            <v>8</v>
          </cell>
          <cell r="CT126">
            <v>17.75</v>
          </cell>
          <cell r="CU126">
            <v>1</v>
          </cell>
          <cell r="CV126">
            <v>0</v>
          </cell>
          <cell r="CW126">
            <v>1</v>
          </cell>
          <cell r="CX126">
            <v>2.5</v>
          </cell>
          <cell r="CY126">
            <v>0</v>
          </cell>
          <cell r="CZ126">
            <v>1.25</v>
          </cell>
          <cell r="DA126">
            <v>0</v>
          </cell>
          <cell r="DB126">
            <v>0</v>
          </cell>
          <cell r="DC126">
            <v>2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2</v>
          </cell>
          <cell r="DI126">
            <v>1</v>
          </cell>
          <cell r="DJ126">
            <v>0</v>
          </cell>
          <cell r="DK126">
            <v>0</v>
          </cell>
          <cell r="DL126">
            <v>2</v>
          </cell>
          <cell r="DM126">
            <v>0</v>
          </cell>
          <cell r="DN126">
            <v>0</v>
          </cell>
          <cell r="DO126">
            <v>0</v>
          </cell>
          <cell r="DP126">
            <v>1</v>
          </cell>
          <cell r="DQ126">
            <v>0</v>
          </cell>
          <cell r="DR126">
            <v>1</v>
          </cell>
          <cell r="DS126">
            <v>10</v>
          </cell>
          <cell r="DT126">
            <v>0</v>
          </cell>
          <cell r="DU126">
            <v>0</v>
          </cell>
          <cell r="DV126">
            <v>0</v>
          </cell>
          <cell r="DW126">
            <v>10</v>
          </cell>
          <cell r="DX126">
            <v>15</v>
          </cell>
          <cell r="DY126">
            <v>0</v>
          </cell>
          <cell r="DZ126">
            <v>0</v>
          </cell>
          <cell r="EA126">
            <v>1</v>
          </cell>
          <cell r="EB126">
            <v>1</v>
          </cell>
          <cell r="EC126">
            <v>0</v>
          </cell>
          <cell r="ED126">
            <v>1</v>
          </cell>
          <cell r="EE126">
            <v>0</v>
          </cell>
          <cell r="EF126">
            <v>0</v>
          </cell>
        </row>
        <row r="127">
          <cell r="B127" t="str">
            <v>ГБУЗ РБ Туймазинская ЦРБ</v>
          </cell>
          <cell r="C127">
            <v>0</v>
          </cell>
          <cell r="D127">
            <v>0</v>
          </cell>
          <cell r="E127">
            <v>15962</v>
          </cell>
          <cell r="F127">
            <v>1055</v>
          </cell>
          <cell r="G127">
            <v>0</v>
          </cell>
          <cell r="H127">
            <v>0</v>
          </cell>
          <cell r="I127">
            <v>0</v>
          </cell>
          <cell r="J127">
            <v>1594</v>
          </cell>
          <cell r="K127">
            <v>2180</v>
          </cell>
          <cell r="L127">
            <v>5261</v>
          </cell>
          <cell r="M127">
            <v>856</v>
          </cell>
          <cell r="N127">
            <v>8715</v>
          </cell>
          <cell r="O127">
            <v>0</v>
          </cell>
          <cell r="P127">
            <v>0</v>
          </cell>
          <cell r="Q127">
            <v>4670</v>
          </cell>
          <cell r="R127">
            <v>6394</v>
          </cell>
          <cell r="S127">
            <v>0</v>
          </cell>
          <cell r="T127">
            <v>11829</v>
          </cell>
          <cell r="U127">
            <v>48511</v>
          </cell>
          <cell r="V127">
            <v>0</v>
          </cell>
          <cell r="W127">
            <v>385</v>
          </cell>
          <cell r="X127">
            <v>0</v>
          </cell>
          <cell r="Y127">
            <v>25670</v>
          </cell>
          <cell r="Z127">
            <v>67066</v>
          </cell>
          <cell r="AA127">
            <v>5009</v>
          </cell>
          <cell r="AB127">
            <v>2427</v>
          </cell>
          <cell r="AC127">
            <v>0</v>
          </cell>
          <cell r="AD127">
            <v>10015</v>
          </cell>
          <cell r="AE127">
            <v>0</v>
          </cell>
          <cell r="AF127">
            <v>3873</v>
          </cell>
          <cell r="AG127">
            <v>0</v>
          </cell>
          <cell r="AH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16</v>
          </cell>
          <cell r="AV127">
            <v>1</v>
          </cell>
          <cell r="AW127">
            <v>0</v>
          </cell>
          <cell r="AX127">
            <v>0</v>
          </cell>
          <cell r="AY127">
            <v>0</v>
          </cell>
          <cell r="AZ127">
            <v>4.5</v>
          </cell>
          <cell r="BA127">
            <v>1.5</v>
          </cell>
          <cell r="BB127">
            <v>4.25</v>
          </cell>
          <cell r="BC127">
            <v>0.5</v>
          </cell>
          <cell r="BD127">
            <v>12</v>
          </cell>
          <cell r="BE127">
            <v>0</v>
          </cell>
          <cell r="BF127">
            <v>0</v>
          </cell>
          <cell r="BG127">
            <v>2</v>
          </cell>
          <cell r="BH127">
            <v>4.5</v>
          </cell>
          <cell r="BI127">
            <v>0</v>
          </cell>
          <cell r="BJ127">
            <v>6.5</v>
          </cell>
          <cell r="BK127">
            <v>31.5</v>
          </cell>
          <cell r="BL127">
            <v>0</v>
          </cell>
          <cell r="BM127">
            <v>0.25</v>
          </cell>
          <cell r="BN127">
            <v>0</v>
          </cell>
          <cell r="BO127">
            <v>27.75</v>
          </cell>
          <cell r="BP127">
            <v>55</v>
          </cell>
          <cell r="BQ127">
            <v>4</v>
          </cell>
          <cell r="BR127">
            <v>1.5</v>
          </cell>
          <cell r="BS127">
            <v>0</v>
          </cell>
          <cell r="BT127">
            <v>9.5</v>
          </cell>
          <cell r="BU127">
            <v>0</v>
          </cell>
          <cell r="BV127">
            <v>3.5</v>
          </cell>
          <cell r="BW127">
            <v>0</v>
          </cell>
          <cell r="BX127">
            <v>0</v>
          </cell>
          <cell r="BY127">
            <v>14.5</v>
          </cell>
          <cell r="BZ127">
            <v>0.75</v>
          </cell>
          <cell r="CA127">
            <v>0</v>
          </cell>
          <cell r="CB127">
            <v>0</v>
          </cell>
          <cell r="CC127">
            <v>0</v>
          </cell>
          <cell r="CD127">
            <v>4.5</v>
          </cell>
          <cell r="CE127">
            <v>1.5</v>
          </cell>
          <cell r="CF127">
            <v>4.25</v>
          </cell>
          <cell r="CG127">
            <v>0.5</v>
          </cell>
          <cell r="CH127">
            <v>12</v>
          </cell>
          <cell r="CI127">
            <v>0</v>
          </cell>
          <cell r="CJ127">
            <v>0</v>
          </cell>
          <cell r="CK127">
            <v>2</v>
          </cell>
          <cell r="CL127">
            <v>4.5</v>
          </cell>
          <cell r="CM127">
            <v>0</v>
          </cell>
          <cell r="CN127">
            <v>6.5</v>
          </cell>
          <cell r="CO127">
            <v>30.5</v>
          </cell>
          <cell r="CP127">
            <v>0</v>
          </cell>
          <cell r="CQ127">
            <v>0.25</v>
          </cell>
          <cell r="CR127">
            <v>0</v>
          </cell>
          <cell r="CS127">
            <v>26</v>
          </cell>
          <cell r="CT127">
            <v>44</v>
          </cell>
          <cell r="CU127">
            <v>4</v>
          </cell>
          <cell r="CV127">
            <v>1.5</v>
          </cell>
          <cell r="CW127">
            <v>0</v>
          </cell>
          <cell r="CX127">
            <v>9.5</v>
          </cell>
          <cell r="CY127">
            <v>0</v>
          </cell>
          <cell r="CZ127">
            <v>2.5</v>
          </cell>
          <cell r="DA127">
            <v>0</v>
          </cell>
          <cell r="DB127">
            <v>0</v>
          </cell>
          <cell r="DC127">
            <v>13</v>
          </cell>
          <cell r="DD127">
            <v>1</v>
          </cell>
          <cell r="DE127">
            <v>0</v>
          </cell>
          <cell r="DF127">
            <v>0</v>
          </cell>
          <cell r="DG127">
            <v>0</v>
          </cell>
          <cell r="DH127">
            <v>5</v>
          </cell>
          <cell r="DI127">
            <v>1</v>
          </cell>
          <cell r="DJ127">
            <v>4</v>
          </cell>
          <cell r="DK127">
            <v>0</v>
          </cell>
          <cell r="DL127">
            <v>10</v>
          </cell>
          <cell r="DM127">
            <v>0</v>
          </cell>
          <cell r="DN127">
            <v>0</v>
          </cell>
          <cell r="DO127">
            <v>2</v>
          </cell>
          <cell r="DP127">
            <v>3</v>
          </cell>
          <cell r="DQ127">
            <v>0</v>
          </cell>
          <cell r="DR127">
            <v>5</v>
          </cell>
          <cell r="DS127">
            <v>28</v>
          </cell>
          <cell r="DT127">
            <v>0</v>
          </cell>
          <cell r="DU127">
            <v>0</v>
          </cell>
          <cell r="DV127">
            <v>0</v>
          </cell>
          <cell r="DW127">
            <v>25</v>
          </cell>
          <cell r="DX127">
            <v>43</v>
          </cell>
          <cell r="DY127">
            <v>4</v>
          </cell>
          <cell r="DZ127">
            <v>1</v>
          </cell>
          <cell r="EA127">
            <v>0</v>
          </cell>
          <cell r="EB127">
            <v>8</v>
          </cell>
          <cell r="EC127">
            <v>0</v>
          </cell>
          <cell r="ED127">
            <v>3</v>
          </cell>
          <cell r="EE127">
            <v>0</v>
          </cell>
          <cell r="EF127">
            <v>0</v>
          </cell>
        </row>
        <row r="128">
          <cell r="B128" t="str">
            <v>ГБУЗ РБ Федоровская ЦРБ</v>
          </cell>
          <cell r="C128">
            <v>0</v>
          </cell>
          <cell r="D128">
            <v>0</v>
          </cell>
          <cell r="E128">
            <v>1492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1198</v>
          </cell>
          <cell r="K128">
            <v>10</v>
          </cell>
          <cell r="L128">
            <v>0</v>
          </cell>
          <cell r="M128">
            <v>0</v>
          </cell>
          <cell r="N128">
            <v>713</v>
          </cell>
          <cell r="O128">
            <v>0</v>
          </cell>
          <cell r="P128">
            <v>0</v>
          </cell>
          <cell r="Q128">
            <v>0</v>
          </cell>
          <cell r="R128">
            <v>583</v>
          </cell>
          <cell r="S128">
            <v>0</v>
          </cell>
          <cell r="T128">
            <v>1207</v>
          </cell>
          <cell r="U128">
            <v>4687</v>
          </cell>
          <cell r="V128">
            <v>0</v>
          </cell>
          <cell r="W128">
            <v>0</v>
          </cell>
          <cell r="X128">
            <v>0</v>
          </cell>
          <cell r="Y128">
            <v>4308</v>
          </cell>
          <cell r="Z128">
            <v>10151</v>
          </cell>
          <cell r="AA128">
            <v>236</v>
          </cell>
          <cell r="AB128">
            <v>0</v>
          </cell>
          <cell r="AC128">
            <v>0</v>
          </cell>
          <cell r="AD128">
            <v>1543</v>
          </cell>
          <cell r="AE128">
            <v>0</v>
          </cell>
          <cell r="AF128">
            <v>350</v>
          </cell>
          <cell r="AG128">
            <v>0</v>
          </cell>
          <cell r="AH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2.5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1</v>
          </cell>
          <cell r="BA128">
            <v>1</v>
          </cell>
          <cell r="BB128">
            <v>0</v>
          </cell>
          <cell r="BC128">
            <v>0</v>
          </cell>
          <cell r="BD128">
            <v>1</v>
          </cell>
          <cell r="BE128">
            <v>0</v>
          </cell>
          <cell r="BF128">
            <v>0</v>
          </cell>
          <cell r="BG128">
            <v>0</v>
          </cell>
          <cell r="BH128">
            <v>0.5</v>
          </cell>
          <cell r="BI128">
            <v>0</v>
          </cell>
          <cell r="BJ128">
            <v>1</v>
          </cell>
          <cell r="BK128">
            <v>5</v>
          </cell>
          <cell r="BL128">
            <v>0</v>
          </cell>
          <cell r="BM128">
            <v>0</v>
          </cell>
          <cell r="BN128">
            <v>0</v>
          </cell>
          <cell r="BO128">
            <v>5</v>
          </cell>
          <cell r="BP128">
            <v>7</v>
          </cell>
          <cell r="BQ128">
            <v>1</v>
          </cell>
          <cell r="BR128">
            <v>0</v>
          </cell>
          <cell r="BS128">
            <v>0</v>
          </cell>
          <cell r="BT128">
            <v>3</v>
          </cell>
          <cell r="BU128">
            <v>0</v>
          </cell>
          <cell r="BV128">
            <v>1</v>
          </cell>
          <cell r="BW128">
            <v>0</v>
          </cell>
          <cell r="BX128">
            <v>0</v>
          </cell>
          <cell r="BY128">
            <v>2.5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1</v>
          </cell>
          <cell r="CE128">
            <v>1</v>
          </cell>
          <cell r="CF128">
            <v>0</v>
          </cell>
          <cell r="CG128">
            <v>0</v>
          </cell>
          <cell r="CH128">
            <v>1</v>
          </cell>
          <cell r="CI128">
            <v>0</v>
          </cell>
          <cell r="CJ128">
            <v>0</v>
          </cell>
          <cell r="CK128">
            <v>0</v>
          </cell>
          <cell r="CL128">
            <v>0.5</v>
          </cell>
          <cell r="CM128">
            <v>0</v>
          </cell>
          <cell r="CN128">
            <v>1</v>
          </cell>
          <cell r="CO128">
            <v>5</v>
          </cell>
          <cell r="CP128">
            <v>0</v>
          </cell>
          <cell r="CQ128">
            <v>0</v>
          </cell>
          <cell r="CR128">
            <v>0</v>
          </cell>
          <cell r="CS128">
            <v>5</v>
          </cell>
          <cell r="CT128">
            <v>7</v>
          </cell>
          <cell r="CU128">
            <v>1</v>
          </cell>
          <cell r="CV128">
            <v>0</v>
          </cell>
          <cell r="CW128">
            <v>0</v>
          </cell>
          <cell r="CX128">
            <v>3</v>
          </cell>
          <cell r="CY128">
            <v>0</v>
          </cell>
          <cell r="CZ128">
            <v>1</v>
          </cell>
          <cell r="DA128">
            <v>0</v>
          </cell>
          <cell r="DB128">
            <v>0</v>
          </cell>
          <cell r="DC128">
            <v>1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1</v>
          </cell>
          <cell r="DI128">
            <v>1</v>
          </cell>
          <cell r="DJ128">
            <v>0</v>
          </cell>
          <cell r="DK128">
            <v>0</v>
          </cell>
          <cell r="DL128">
            <v>1</v>
          </cell>
          <cell r="DM128">
            <v>0</v>
          </cell>
          <cell r="DN128">
            <v>0</v>
          </cell>
          <cell r="DO128">
            <v>0</v>
          </cell>
          <cell r="DP128">
            <v>1</v>
          </cell>
          <cell r="DQ128">
            <v>0</v>
          </cell>
          <cell r="DR128">
            <v>1</v>
          </cell>
          <cell r="DS128">
            <v>5</v>
          </cell>
          <cell r="DT128">
            <v>0</v>
          </cell>
          <cell r="DU128">
            <v>0</v>
          </cell>
          <cell r="DV128">
            <v>0</v>
          </cell>
          <cell r="DW128">
            <v>5</v>
          </cell>
          <cell r="DX128">
            <v>7</v>
          </cell>
          <cell r="DY128">
            <v>1</v>
          </cell>
          <cell r="DZ128">
            <v>0</v>
          </cell>
          <cell r="EA128">
            <v>0</v>
          </cell>
          <cell r="EB128">
            <v>1</v>
          </cell>
          <cell r="EC128">
            <v>0</v>
          </cell>
          <cell r="ED128">
            <v>1</v>
          </cell>
          <cell r="EE128">
            <v>0</v>
          </cell>
          <cell r="EF128">
            <v>0</v>
          </cell>
        </row>
        <row r="129">
          <cell r="B129" t="str">
            <v>ГБУЗ РБ ЦГБ г.Сибай</v>
          </cell>
          <cell r="C129">
            <v>0</v>
          </cell>
          <cell r="D129">
            <v>0</v>
          </cell>
          <cell r="E129">
            <v>13210</v>
          </cell>
          <cell r="F129">
            <v>100</v>
          </cell>
          <cell r="G129">
            <v>0</v>
          </cell>
          <cell r="H129">
            <v>0</v>
          </cell>
          <cell r="I129">
            <v>0</v>
          </cell>
          <cell r="J129">
            <v>3150</v>
          </cell>
          <cell r="K129">
            <v>440</v>
          </cell>
          <cell r="L129">
            <v>1255</v>
          </cell>
          <cell r="M129">
            <v>450</v>
          </cell>
          <cell r="N129">
            <v>9345</v>
          </cell>
          <cell r="O129">
            <v>0</v>
          </cell>
          <cell r="P129">
            <v>0</v>
          </cell>
          <cell r="Q129">
            <v>3824</v>
          </cell>
          <cell r="R129">
            <v>7390</v>
          </cell>
          <cell r="S129">
            <v>0</v>
          </cell>
          <cell r="T129">
            <v>6629</v>
          </cell>
          <cell r="U129">
            <v>17415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25614</v>
          </cell>
          <cell r="AA129">
            <v>4050</v>
          </cell>
          <cell r="AB129">
            <v>1566</v>
          </cell>
          <cell r="AC129">
            <v>0</v>
          </cell>
          <cell r="AD129">
            <v>4160</v>
          </cell>
          <cell r="AE129">
            <v>0</v>
          </cell>
          <cell r="AF129">
            <v>3521</v>
          </cell>
          <cell r="AG129">
            <v>0</v>
          </cell>
          <cell r="AH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8.5</v>
          </cell>
          <cell r="AV129">
            <v>0.5</v>
          </cell>
          <cell r="AW129">
            <v>0</v>
          </cell>
          <cell r="AX129">
            <v>0</v>
          </cell>
          <cell r="AY129">
            <v>0</v>
          </cell>
          <cell r="AZ129">
            <v>2.25</v>
          </cell>
          <cell r="BA129">
            <v>1.25</v>
          </cell>
          <cell r="BB129">
            <v>2</v>
          </cell>
          <cell r="BC129">
            <v>0.5</v>
          </cell>
          <cell r="BD129">
            <v>6.75</v>
          </cell>
          <cell r="BE129">
            <v>0</v>
          </cell>
          <cell r="BF129">
            <v>0</v>
          </cell>
          <cell r="BG129">
            <v>1.5</v>
          </cell>
          <cell r="BH129">
            <v>4.25</v>
          </cell>
          <cell r="BI129">
            <v>0</v>
          </cell>
          <cell r="BJ129">
            <v>4</v>
          </cell>
          <cell r="BK129">
            <v>25.25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33</v>
          </cell>
          <cell r="BQ129">
            <v>2.75</v>
          </cell>
          <cell r="BR129">
            <v>1.5</v>
          </cell>
          <cell r="BS129">
            <v>0</v>
          </cell>
          <cell r="BT129">
            <v>4.75</v>
          </cell>
          <cell r="BU129">
            <v>0</v>
          </cell>
          <cell r="BV129">
            <v>1</v>
          </cell>
          <cell r="BW129">
            <v>0</v>
          </cell>
          <cell r="BX129">
            <v>0</v>
          </cell>
          <cell r="BY129">
            <v>8.5</v>
          </cell>
          <cell r="BZ129">
            <v>0.5</v>
          </cell>
          <cell r="CA129">
            <v>0</v>
          </cell>
          <cell r="CB129">
            <v>0</v>
          </cell>
          <cell r="CC129">
            <v>0</v>
          </cell>
          <cell r="CD129">
            <v>2.25</v>
          </cell>
          <cell r="CE129">
            <v>1.25</v>
          </cell>
          <cell r="CF129">
            <v>2</v>
          </cell>
          <cell r="CG129">
            <v>0.5</v>
          </cell>
          <cell r="CH129">
            <v>6.75</v>
          </cell>
          <cell r="CI129">
            <v>0</v>
          </cell>
          <cell r="CJ129">
            <v>0</v>
          </cell>
          <cell r="CK129">
            <v>1.5</v>
          </cell>
          <cell r="CL129">
            <v>4.25</v>
          </cell>
          <cell r="CM129">
            <v>0</v>
          </cell>
          <cell r="CN129">
            <v>4</v>
          </cell>
          <cell r="CO129">
            <v>25.25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33</v>
          </cell>
          <cell r="CU129">
            <v>2.75</v>
          </cell>
          <cell r="CV129">
            <v>1.5</v>
          </cell>
          <cell r="CW129">
            <v>0</v>
          </cell>
          <cell r="CX129">
            <v>4.75</v>
          </cell>
          <cell r="CY129">
            <v>0</v>
          </cell>
          <cell r="CZ129">
            <v>1</v>
          </cell>
          <cell r="DA129">
            <v>0</v>
          </cell>
          <cell r="DB129">
            <v>0</v>
          </cell>
          <cell r="DC129">
            <v>7</v>
          </cell>
          <cell r="DD129">
            <v>1</v>
          </cell>
          <cell r="DE129">
            <v>0</v>
          </cell>
          <cell r="DF129">
            <v>0</v>
          </cell>
          <cell r="DG129">
            <v>0</v>
          </cell>
          <cell r="DH129">
            <v>2</v>
          </cell>
          <cell r="DI129">
            <v>1</v>
          </cell>
          <cell r="DJ129">
            <v>1</v>
          </cell>
          <cell r="DK129">
            <v>1</v>
          </cell>
          <cell r="DL129">
            <v>5</v>
          </cell>
          <cell r="DM129">
            <v>0</v>
          </cell>
          <cell r="DN129">
            <v>0</v>
          </cell>
          <cell r="DO129">
            <v>1</v>
          </cell>
          <cell r="DP129">
            <v>4</v>
          </cell>
          <cell r="DQ129">
            <v>0</v>
          </cell>
          <cell r="DR129">
            <v>3</v>
          </cell>
          <cell r="DS129">
            <v>14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24</v>
          </cell>
          <cell r="DY129">
            <v>2</v>
          </cell>
          <cell r="DZ129">
            <v>1</v>
          </cell>
          <cell r="EA129">
            <v>0</v>
          </cell>
          <cell r="EB129">
            <v>4</v>
          </cell>
          <cell r="EC129">
            <v>0</v>
          </cell>
          <cell r="ED129">
            <v>1</v>
          </cell>
          <cell r="EE129">
            <v>0</v>
          </cell>
          <cell r="EF129">
            <v>0</v>
          </cell>
        </row>
        <row r="130">
          <cell r="B130" t="str">
            <v>ГБУЗ РБ Чекмагушевская ЦРБ</v>
          </cell>
          <cell r="C130">
            <v>0</v>
          </cell>
          <cell r="D130">
            <v>0</v>
          </cell>
          <cell r="E130">
            <v>5375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752</v>
          </cell>
          <cell r="K130">
            <v>140</v>
          </cell>
          <cell r="L130">
            <v>0</v>
          </cell>
          <cell r="M130">
            <v>0</v>
          </cell>
          <cell r="N130">
            <v>4245</v>
          </cell>
          <cell r="O130">
            <v>0</v>
          </cell>
          <cell r="P130">
            <v>0</v>
          </cell>
          <cell r="Q130">
            <v>2008</v>
          </cell>
          <cell r="R130">
            <v>3580</v>
          </cell>
          <cell r="S130">
            <v>0</v>
          </cell>
          <cell r="T130">
            <v>3522</v>
          </cell>
          <cell r="U130">
            <v>9475</v>
          </cell>
          <cell r="V130">
            <v>0</v>
          </cell>
          <cell r="W130">
            <v>0</v>
          </cell>
          <cell r="X130">
            <v>0</v>
          </cell>
          <cell r="Y130">
            <v>6048</v>
          </cell>
          <cell r="Z130">
            <v>13910</v>
          </cell>
          <cell r="AA130">
            <v>0</v>
          </cell>
          <cell r="AB130">
            <v>410</v>
          </cell>
          <cell r="AC130">
            <v>1381</v>
          </cell>
          <cell r="AD130">
            <v>6490</v>
          </cell>
          <cell r="AE130">
            <v>0</v>
          </cell>
          <cell r="AF130">
            <v>1512</v>
          </cell>
          <cell r="AG130">
            <v>0</v>
          </cell>
          <cell r="AH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4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1</v>
          </cell>
          <cell r="BA130">
            <v>1</v>
          </cell>
          <cell r="BB130">
            <v>1</v>
          </cell>
          <cell r="BC130">
            <v>0</v>
          </cell>
          <cell r="BD130">
            <v>2</v>
          </cell>
          <cell r="BE130">
            <v>0</v>
          </cell>
          <cell r="BF130">
            <v>0</v>
          </cell>
          <cell r="BG130">
            <v>1</v>
          </cell>
          <cell r="BH130">
            <v>2</v>
          </cell>
          <cell r="BI130">
            <v>0</v>
          </cell>
          <cell r="BJ130">
            <v>1</v>
          </cell>
          <cell r="BK130">
            <v>8</v>
          </cell>
          <cell r="BL130">
            <v>0</v>
          </cell>
          <cell r="BM130">
            <v>0</v>
          </cell>
          <cell r="BN130">
            <v>0</v>
          </cell>
          <cell r="BO130">
            <v>5</v>
          </cell>
          <cell r="BP130">
            <v>15</v>
          </cell>
          <cell r="BQ130">
            <v>0.5</v>
          </cell>
          <cell r="BR130">
            <v>1</v>
          </cell>
          <cell r="BS130">
            <v>1</v>
          </cell>
          <cell r="BT130">
            <v>2</v>
          </cell>
          <cell r="BU130">
            <v>0</v>
          </cell>
          <cell r="BV130">
            <v>1</v>
          </cell>
          <cell r="BW130">
            <v>0</v>
          </cell>
          <cell r="BX130">
            <v>0</v>
          </cell>
          <cell r="BY130">
            <v>4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1</v>
          </cell>
          <cell r="CE130">
            <v>0.25</v>
          </cell>
          <cell r="CF130">
            <v>0.5</v>
          </cell>
          <cell r="CG130">
            <v>0</v>
          </cell>
          <cell r="CH130">
            <v>1</v>
          </cell>
          <cell r="CI130">
            <v>0</v>
          </cell>
          <cell r="CJ130">
            <v>0</v>
          </cell>
          <cell r="CK130">
            <v>0.5</v>
          </cell>
          <cell r="CL130">
            <v>1.5</v>
          </cell>
          <cell r="CM130">
            <v>0</v>
          </cell>
          <cell r="CN130">
            <v>1.5</v>
          </cell>
          <cell r="CO130">
            <v>7</v>
          </cell>
          <cell r="CP130">
            <v>0</v>
          </cell>
          <cell r="CQ130">
            <v>0</v>
          </cell>
          <cell r="CR130">
            <v>0</v>
          </cell>
          <cell r="CS130">
            <v>5</v>
          </cell>
          <cell r="CT130">
            <v>13.5</v>
          </cell>
          <cell r="CU130">
            <v>0.5</v>
          </cell>
          <cell r="CV130">
            <v>0.5</v>
          </cell>
          <cell r="CW130">
            <v>1</v>
          </cell>
          <cell r="CX130">
            <v>2</v>
          </cell>
          <cell r="CY130">
            <v>0</v>
          </cell>
          <cell r="CZ130">
            <v>1</v>
          </cell>
          <cell r="DA130">
            <v>0</v>
          </cell>
          <cell r="DB130">
            <v>0</v>
          </cell>
          <cell r="DC130">
            <v>4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1</v>
          </cell>
          <cell r="DI130">
            <v>1</v>
          </cell>
          <cell r="DJ130">
            <v>1</v>
          </cell>
          <cell r="DK130">
            <v>0</v>
          </cell>
          <cell r="DL130">
            <v>1</v>
          </cell>
          <cell r="DM130">
            <v>0</v>
          </cell>
          <cell r="DN130">
            <v>0</v>
          </cell>
          <cell r="DO130">
            <v>1</v>
          </cell>
          <cell r="DP130">
            <v>1</v>
          </cell>
          <cell r="DQ130">
            <v>0</v>
          </cell>
          <cell r="DR130">
            <v>1</v>
          </cell>
          <cell r="DS130">
            <v>7</v>
          </cell>
          <cell r="DT130">
            <v>0</v>
          </cell>
          <cell r="DU130">
            <v>0</v>
          </cell>
          <cell r="DV130">
            <v>0</v>
          </cell>
          <cell r="DW130">
            <v>5</v>
          </cell>
          <cell r="DX130">
            <v>11</v>
          </cell>
          <cell r="DY130">
            <v>1</v>
          </cell>
          <cell r="DZ130">
            <v>1</v>
          </cell>
          <cell r="EA130">
            <v>1</v>
          </cell>
          <cell r="EB130">
            <v>2</v>
          </cell>
          <cell r="EC130">
            <v>0</v>
          </cell>
          <cell r="ED130">
            <v>1</v>
          </cell>
          <cell r="EE130">
            <v>0</v>
          </cell>
          <cell r="EF130">
            <v>0</v>
          </cell>
        </row>
        <row r="131">
          <cell r="B131" t="str">
            <v>ГБУЗ РБ Чишминская ЦРБ</v>
          </cell>
          <cell r="C131">
            <v>0</v>
          </cell>
          <cell r="D131">
            <v>0</v>
          </cell>
          <cell r="E131">
            <v>8340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4400</v>
          </cell>
          <cell r="K131">
            <v>635</v>
          </cell>
          <cell r="L131">
            <v>2820</v>
          </cell>
          <cell r="M131">
            <v>0</v>
          </cell>
          <cell r="N131">
            <v>7960</v>
          </cell>
          <cell r="O131">
            <v>0</v>
          </cell>
          <cell r="P131">
            <v>0</v>
          </cell>
          <cell r="Q131">
            <v>2606</v>
          </cell>
          <cell r="R131">
            <v>3250</v>
          </cell>
          <cell r="S131">
            <v>0</v>
          </cell>
          <cell r="T131">
            <v>2260</v>
          </cell>
          <cell r="U131">
            <v>12980</v>
          </cell>
          <cell r="V131">
            <v>0</v>
          </cell>
          <cell r="W131">
            <v>0</v>
          </cell>
          <cell r="X131">
            <v>0</v>
          </cell>
          <cell r="Y131">
            <v>13700</v>
          </cell>
          <cell r="Z131">
            <v>33048</v>
          </cell>
          <cell r="AA131">
            <v>0</v>
          </cell>
          <cell r="AB131">
            <v>2460</v>
          </cell>
          <cell r="AC131">
            <v>0</v>
          </cell>
          <cell r="AD131">
            <v>4460</v>
          </cell>
          <cell r="AE131">
            <v>0</v>
          </cell>
          <cell r="AF131">
            <v>2611</v>
          </cell>
          <cell r="AG131">
            <v>0</v>
          </cell>
          <cell r="AH131">
            <v>2470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5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2.5</v>
          </cell>
          <cell r="BA131">
            <v>1</v>
          </cell>
          <cell r="BB131">
            <v>1</v>
          </cell>
          <cell r="BC131">
            <v>0</v>
          </cell>
          <cell r="BD131">
            <v>4</v>
          </cell>
          <cell r="BE131">
            <v>0</v>
          </cell>
          <cell r="BF131">
            <v>0</v>
          </cell>
          <cell r="BG131">
            <v>1</v>
          </cell>
          <cell r="BH131">
            <v>2</v>
          </cell>
          <cell r="BI131">
            <v>0</v>
          </cell>
          <cell r="BJ131">
            <v>2</v>
          </cell>
          <cell r="BK131">
            <v>14.5</v>
          </cell>
          <cell r="BL131">
            <v>0</v>
          </cell>
          <cell r="BM131">
            <v>0</v>
          </cell>
          <cell r="BN131">
            <v>0</v>
          </cell>
          <cell r="BO131">
            <v>11</v>
          </cell>
          <cell r="BP131">
            <v>24.75</v>
          </cell>
          <cell r="BQ131">
            <v>0</v>
          </cell>
          <cell r="BR131">
            <v>1</v>
          </cell>
          <cell r="BS131">
            <v>0</v>
          </cell>
          <cell r="BT131">
            <v>3</v>
          </cell>
          <cell r="BU131">
            <v>0</v>
          </cell>
          <cell r="BV131">
            <v>2</v>
          </cell>
          <cell r="BW131">
            <v>0</v>
          </cell>
          <cell r="BX131">
            <v>2.5</v>
          </cell>
          <cell r="BY131">
            <v>5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2.5</v>
          </cell>
          <cell r="CE131">
            <v>1</v>
          </cell>
          <cell r="CF131">
            <v>1</v>
          </cell>
          <cell r="CG131">
            <v>0</v>
          </cell>
          <cell r="CH131">
            <v>4</v>
          </cell>
          <cell r="CI131">
            <v>0</v>
          </cell>
          <cell r="CJ131">
            <v>0</v>
          </cell>
          <cell r="CK131">
            <v>1</v>
          </cell>
          <cell r="CL131">
            <v>1.5</v>
          </cell>
          <cell r="CM131">
            <v>0</v>
          </cell>
          <cell r="CN131">
            <v>2</v>
          </cell>
          <cell r="CO131">
            <v>13.5</v>
          </cell>
          <cell r="CP131">
            <v>0</v>
          </cell>
          <cell r="CQ131">
            <v>0</v>
          </cell>
          <cell r="CR131">
            <v>0</v>
          </cell>
          <cell r="CS131">
            <v>10.5</v>
          </cell>
          <cell r="CT131">
            <v>21.25</v>
          </cell>
          <cell r="CU131">
            <v>0</v>
          </cell>
          <cell r="CV131">
            <v>1</v>
          </cell>
          <cell r="CW131">
            <v>0</v>
          </cell>
          <cell r="CX131">
            <v>3</v>
          </cell>
          <cell r="CY131">
            <v>0</v>
          </cell>
          <cell r="CZ131">
            <v>1.25</v>
          </cell>
          <cell r="DA131">
            <v>0</v>
          </cell>
          <cell r="DB131">
            <v>1.5</v>
          </cell>
          <cell r="DC131">
            <v>5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3</v>
          </cell>
          <cell r="DI131">
            <v>1</v>
          </cell>
          <cell r="DJ131">
            <v>1</v>
          </cell>
          <cell r="DK131">
            <v>0</v>
          </cell>
          <cell r="DL131">
            <v>4</v>
          </cell>
          <cell r="DM131">
            <v>0</v>
          </cell>
          <cell r="DN131">
            <v>0</v>
          </cell>
          <cell r="DO131">
            <v>1</v>
          </cell>
          <cell r="DP131">
            <v>2</v>
          </cell>
          <cell r="DQ131">
            <v>0</v>
          </cell>
          <cell r="DR131">
            <v>2</v>
          </cell>
          <cell r="DS131">
            <v>12</v>
          </cell>
          <cell r="DT131">
            <v>0</v>
          </cell>
          <cell r="DU131">
            <v>0</v>
          </cell>
          <cell r="DV131">
            <v>0</v>
          </cell>
          <cell r="DW131">
            <v>10</v>
          </cell>
          <cell r="DX131">
            <v>19</v>
          </cell>
          <cell r="DY131">
            <v>0</v>
          </cell>
          <cell r="DZ131">
            <v>1</v>
          </cell>
          <cell r="EA131">
            <v>0</v>
          </cell>
          <cell r="EB131">
            <v>3</v>
          </cell>
          <cell r="EC131">
            <v>0</v>
          </cell>
          <cell r="ED131">
            <v>2</v>
          </cell>
          <cell r="EE131">
            <v>0</v>
          </cell>
          <cell r="EF131">
            <v>1</v>
          </cell>
        </row>
        <row r="132">
          <cell r="B132" t="str">
            <v>ГБУЗ РБ Шаранская ЦРБ</v>
          </cell>
          <cell r="C132">
            <v>0</v>
          </cell>
          <cell r="D132">
            <v>0</v>
          </cell>
          <cell r="E132">
            <v>2098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430</v>
          </cell>
          <cell r="K132">
            <v>461</v>
          </cell>
          <cell r="L132">
            <v>419</v>
          </cell>
          <cell r="M132">
            <v>0</v>
          </cell>
          <cell r="N132">
            <v>819</v>
          </cell>
          <cell r="O132">
            <v>0</v>
          </cell>
          <cell r="P132">
            <v>0</v>
          </cell>
          <cell r="Q132">
            <v>865</v>
          </cell>
          <cell r="R132">
            <v>1449</v>
          </cell>
          <cell r="S132">
            <v>0</v>
          </cell>
          <cell r="T132">
            <v>1096</v>
          </cell>
          <cell r="U132">
            <v>6720</v>
          </cell>
          <cell r="V132">
            <v>0</v>
          </cell>
          <cell r="W132">
            <v>0</v>
          </cell>
          <cell r="X132">
            <v>0</v>
          </cell>
          <cell r="Y132">
            <v>6251</v>
          </cell>
          <cell r="Z132">
            <v>14838</v>
          </cell>
          <cell r="AA132">
            <v>739</v>
          </cell>
          <cell r="AB132">
            <v>1778</v>
          </cell>
          <cell r="AC132">
            <v>0</v>
          </cell>
          <cell r="AD132">
            <v>1590</v>
          </cell>
          <cell r="AE132">
            <v>0</v>
          </cell>
          <cell r="AF132">
            <v>2058</v>
          </cell>
          <cell r="AG132">
            <v>0</v>
          </cell>
          <cell r="AH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2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0.5</v>
          </cell>
          <cell r="BA132">
            <v>0.5</v>
          </cell>
          <cell r="BB132">
            <v>0.5</v>
          </cell>
          <cell r="BC132">
            <v>0</v>
          </cell>
          <cell r="BD132">
            <v>1.75</v>
          </cell>
          <cell r="BE132">
            <v>0</v>
          </cell>
          <cell r="BF132">
            <v>0</v>
          </cell>
          <cell r="BG132">
            <v>1</v>
          </cell>
          <cell r="BH132">
            <v>1.5</v>
          </cell>
          <cell r="BI132">
            <v>0</v>
          </cell>
          <cell r="BJ132">
            <v>1.25</v>
          </cell>
          <cell r="BK132">
            <v>7</v>
          </cell>
          <cell r="BL132">
            <v>0</v>
          </cell>
          <cell r="BM132">
            <v>0</v>
          </cell>
          <cell r="BN132">
            <v>0</v>
          </cell>
          <cell r="BO132">
            <v>7.5</v>
          </cell>
          <cell r="BP132">
            <v>10</v>
          </cell>
          <cell r="BQ132">
            <v>0.75</v>
          </cell>
          <cell r="BR132">
            <v>1.25</v>
          </cell>
          <cell r="BS132">
            <v>0</v>
          </cell>
          <cell r="BT132">
            <v>1.25</v>
          </cell>
          <cell r="BU132">
            <v>0</v>
          </cell>
          <cell r="BV132">
            <v>1.5</v>
          </cell>
          <cell r="BW132">
            <v>0</v>
          </cell>
          <cell r="BX132">
            <v>0</v>
          </cell>
          <cell r="BY132">
            <v>2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0.5</v>
          </cell>
          <cell r="CE132">
            <v>0.5</v>
          </cell>
          <cell r="CF132">
            <v>0.25</v>
          </cell>
          <cell r="CG132">
            <v>0</v>
          </cell>
          <cell r="CH132">
            <v>1.5</v>
          </cell>
          <cell r="CI132">
            <v>0</v>
          </cell>
          <cell r="CJ132">
            <v>0</v>
          </cell>
          <cell r="CK132">
            <v>0.5</v>
          </cell>
          <cell r="CL132">
            <v>1.5</v>
          </cell>
          <cell r="CM132">
            <v>0</v>
          </cell>
          <cell r="CN132">
            <v>1.25</v>
          </cell>
          <cell r="CO132">
            <v>7</v>
          </cell>
          <cell r="CP132">
            <v>0</v>
          </cell>
          <cell r="CQ132">
            <v>0</v>
          </cell>
          <cell r="CR132">
            <v>0</v>
          </cell>
          <cell r="CS132">
            <v>7</v>
          </cell>
          <cell r="CT132">
            <v>10</v>
          </cell>
          <cell r="CU132">
            <v>0.5</v>
          </cell>
          <cell r="CV132">
            <v>1.25</v>
          </cell>
          <cell r="CW132">
            <v>0</v>
          </cell>
          <cell r="CX132">
            <v>1.25</v>
          </cell>
          <cell r="CY132">
            <v>0</v>
          </cell>
          <cell r="CZ132">
            <v>1.5</v>
          </cell>
          <cell r="DA132">
            <v>0</v>
          </cell>
          <cell r="DB132">
            <v>0</v>
          </cell>
          <cell r="DC132">
            <v>1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1</v>
          </cell>
          <cell r="DI132">
            <v>1</v>
          </cell>
          <cell r="DJ132">
            <v>1</v>
          </cell>
          <cell r="DK132">
            <v>0</v>
          </cell>
          <cell r="DL132">
            <v>1</v>
          </cell>
          <cell r="DM132">
            <v>0</v>
          </cell>
          <cell r="DN132">
            <v>0</v>
          </cell>
          <cell r="DO132">
            <v>1</v>
          </cell>
          <cell r="DP132">
            <v>1</v>
          </cell>
          <cell r="DQ132">
            <v>0</v>
          </cell>
          <cell r="DR132">
            <v>1</v>
          </cell>
          <cell r="DS132">
            <v>6</v>
          </cell>
          <cell r="DT132">
            <v>0</v>
          </cell>
          <cell r="DU132">
            <v>0</v>
          </cell>
          <cell r="DV132">
            <v>0</v>
          </cell>
          <cell r="DW132">
            <v>5</v>
          </cell>
          <cell r="DX132">
            <v>10</v>
          </cell>
          <cell r="DY132">
            <v>1</v>
          </cell>
          <cell r="DZ132">
            <v>1</v>
          </cell>
          <cell r="EA132">
            <v>0</v>
          </cell>
          <cell r="EB132">
            <v>1</v>
          </cell>
          <cell r="EC132">
            <v>0</v>
          </cell>
          <cell r="ED132">
            <v>1</v>
          </cell>
          <cell r="EE132">
            <v>0</v>
          </cell>
          <cell r="EF132">
            <v>0</v>
          </cell>
        </row>
        <row r="133">
          <cell r="B133" t="str">
            <v>ГБУЗ РБ Языковская ЦРБ</v>
          </cell>
          <cell r="C133">
            <v>0</v>
          </cell>
          <cell r="D133">
            <v>0</v>
          </cell>
          <cell r="E133">
            <v>3544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2265</v>
          </cell>
          <cell r="K133">
            <v>0</v>
          </cell>
          <cell r="L133">
            <v>0</v>
          </cell>
          <cell r="M133">
            <v>0</v>
          </cell>
          <cell r="N133">
            <v>1700</v>
          </cell>
          <cell r="O133">
            <v>0</v>
          </cell>
          <cell r="P133">
            <v>0</v>
          </cell>
          <cell r="Q133">
            <v>2100</v>
          </cell>
          <cell r="R133">
            <v>1700</v>
          </cell>
          <cell r="S133">
            <v>0</v>
          </cell>
          <cell r="T133">
            <v>2900</v>
          </cell>
          <cell r="U133">
            <v>9833</v>
          </cell>
          <cell r="V133">
            <v>0</v>
          </cell>
          <cell r="W133">
            <v>0</v>
          </cell>
          <cell r="X133">
            <v>0</v>
          </cell>
          <cell r="Y133">
            <v>2686</v>
          </cell>
          <cell r="Z133">
            <v>17000</v>
          </cell>
          <cell r="AA133">
            <v>940</v>
          </cell>
          <cell r="AB133">
            <v>0</v>
          </cell>
          <cell r="AC133">
            <v>0</v>
          </cell>
          <cell r="AD133">
            <v>1700</v>
          </cell>
          <cell r="AE133">
            <v>0</v>
          </cell>
          <cell r="AF133">
            <v>850</v>
          </cell>
          <cell r="AG133">
            <v>0</v>
          </cell>
          <cell r="AH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3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1</v>
          </cell>
          <cell r="BA133">
            <v>0</v>
          </cell>
          <cell r="BB133">
            <v>0</v>
          </cell>
          <cell r="BC133">
            <v>0</v>
          </cell>
          <cell r="BD133">
            <v>1.5</v>
          </cell>
          <cell r="BE133">
            <v>0</v>
          </cell>
          <cell r="BF133">
            <v>0</v>
          </cell>
          <cell r="BG133">
            <v>1</v>
          </cell>
          <cell r="BH133">
            <v>1</v>
          </cell>
          <cell r="BI133">
            <v>0</v>
          </cell>
          <cell r="BJ133">
            <v>2</v>
          </cell>
          <cell r="BK133">
            <v>7.5</v>
          </cell>
          <cell r="BL133">
            <v>0</v>
          </cell>
          <cell r="BM133">
            <v>0</v>
          </cell>
          <cell r="BN133">
            <v>0</v>
          </cell>
          <cell r="BO133">
            <v>2</v>
          </cell>
          <cell r="BP133">
            <v>10.75</v>
          </cell>
          <cell r="BQ133">
            <v>1</v>
          </cell>
          <cell r="BR133">
            <v>0</v>
          </cell>
          <cell r="BS133">
            <v>0</v>
          </cell>
          <cell r="BT133">
            <v>1</v>
          </cell>
          <cell r="BU133">
            <v>0</v>
          </cell>
          <cell r="BV133">
            <v>0.5</v>
          </cell>
          <cell r="BW133">
            <v>0</v>
          </cell>
          <cell r="BX133">
            <v>1</v>
          </cell>
          <cell r="BY133">
            <v>2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1</v>
          </cell>
          <cell r="CE133">
            <v>0</v>
          </cell>
          <cell r="CF133">
            <v>0</v>
          </cell>
          <cell r="CG133">
            <v>0</v>
          </cell>
          <cell r="CH133">
            <v>1.5</v>
          </cell>
          <cell r="CI133">
            <v>0</v>
          </cell>
          <cell r="CJ133">
            <v>0</v>
          </cell>
          <cell r="CK133">
            <v>1</v>
          </cell>
          <cell r="CL133">
            <v>1</v>
          </cell>
          <cell r="CM133">
            <v>0</v>
          </cell>
          <cell r="CN133">
            <v>2</v>
          </cell>
          <cell r="CO133">
            <v>6</v>
          </cell>
          <cell r="CP133">
            <v>0</v>
          </cell>
          <cell r="CQ133">
            <v>0</v>
          </cell>
          <cell r="CR133">
            <v>0</v>
          </cell>
          <cell r="CS133">
            <v>2</v>
          </cell>
          <cell r="CT133">
            <v>10</v>
          </cell>
          <cell r="CU133">
            <v>1</v>
          </cell>
          <cell r="CV133">
            <v>0</v>
          </cell>
          <cell r="CW133">
            <v>0</v>
          </cell>
          <cell r="CX133">
            <v>1</v>
          </cell>
          <cell r="CY133">
            <v>0</v>
          </cell>
          <cell r="CZ133">
            <v>0.5</v>
          </cell>
          <cell r="DA133">
            <v>0</v>
          </cell>
          <cell r="DB133">
            <v>1</v>
          </cell>
          <cell r="DC133">
            <v>2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1</v>
          </cell>
          <cell r="DI133">
            <v>0</v>
          </cell>
          <cell r="DJ133">
            <v>0</v>
          </cell>
          <cell r="DK133">
            <v>0</v>
          </cell>
          <cell r="DL133">
            <v>2</v>
          </cell>
          <cell r="DM133">
            <v>0</v>
          </cell>
          <cell r="DN133">
            <v>0</v>
          </cell>
          <cell r="DO133">
            <v>1</v>
          </cell>
          <cell r="DP133">
            <v>1</v>
          </cell>
          <cell r="DQ133">
            <v>0</v>
          </cell>
          <cell r="DR133">
            <v>2</v>
          </cell>
          <cell r="DS133">
            <v>6</v>
          </cell>
          <cell r="DT133">
            <v>0</v>
          </cell>
          <cell r="DU133">
            <v>0</v>
          </cell>
          <cell r="DV133">
            <v>0</v>
          </cell>
          <cell r="DW133">
            <v>2</v>
          </cell>
          <cell r="DX133">
            <v>10</v>
          </cell>
          <cell r="DY133">
            <v>1</v>
          </cell>
          <cell r="DZ133">
            <v>0</v>
          </cell>
          <cell r="EA133">
            <v>0</v>
          </cell>
          <cell r="EB133">
            <v>2</v>
          </cell>
          <cell r="EC133">
            <v>0</v>
          </cell>
          <cell r="ED133">
            <v>1</v>
          </cell>
          <cell r="EE133">
            <v>0</v>
          </cell>
          <cell r="EF133">
            <v>1</v>
          </cell>
        </row>
        <row r="134">
          <cell r="B134" t="str">
            <v>ГБУЗ РБ Янаульская ЦРБ</v>
          </cell>
          <cell r="C134">
            <v>0</v>
          </cell>
          <cell r="D134">
            <v>0</v>
          </cell>
          <cell r="E134">
            <v>1400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1300</v>
          </cell>
          <cell r="K134">
            <v>800</v>
          </cell>
          <cell r="L134">
            <v>1750</v>
          </cell>
          <cell r="M134">
            <v>0</v>
          </cell>
          <cell r="N134">
            <v>6136</v>
          </cell>
          <cell r="O134">
            <v>0</v>
          </cell>
          <cell r="P134">
            <v>0</v>
          </cell>
          <cell r="Q134">
            <v>2450</v>
          </cell>
          <cell r="R134">
            <v>3661</v>
          </cell>
          <cell r="S134">
            <v>0</v>
          </cell>
          <cell r="T134">
            <v>5046</v>
          </cell>
          <cell r="U134">
            <v>9750</v>
          </cell>
          <cell r="V134">
            <v>0</v>
          </cell>
          <cell r="W134">
            <v>0</v>
          </cell>
          <cell r="X134">
            <v>0</v>
          </cell>
          <cell r="Y134">
            <v>22253</v>
          </cell>
          <cell r="Z134">
            <v>24873</v>
          </cell>
          <cell r="AA134">
            <v>1800</v>
          </cell>
          <cell r="AB134">
            <v>0</v>
          </cell>
          <cell r="AC134">
            <v>0</v>
          </cell>
          <cell r="AD134">
            <v>2340</v>
          </cell>
          <cell r="AE134">
            <v>0</v>
          </cell>
          <cell r="AF134">
            <v>5700</v>
          </cell>
          <cell r="AG134">
            <v>0</v>
          </cell>
          <cell r="AH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5.5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2</v>
          </cell>
          <cell r="BA134">
            <v>1</v>
          </cell>
          <cell r="BB134">
            <v>1</v>
          </cell>
          <cell r="BC134">
            <v>0</v>
          </cell>
          <cell r="BD134">
            <v>4.5</v>
          </cell>
          <cell r="BE134">
            <v>0</v>
          </cell>
          <cell r="BF134">
            <v>0</v>
          </cell>
          <cell r="BG134">
            <v>1.5</v>
          </cell>
          <cell r="BH134">
            <v>3.5</v>
          </cell>
          <cell r="BI134">
            <v>0</v>
          </cell>
          <cell r="BJ134">
            <v>2.75</v>
          </cell>
          <cell r="BK134">
            <v>13.75</v>
          </cell>
          <cell r="BL134">
            <v>0</v>
          </cell>
          <cell r="BM134">
            <v>0</v>
          </cell>
          <cell r="BN134">
            <v>0</v>
          </cell>
          <cell r="BO134">
            <v>18</v>
          </cell>
          <cell r="BP134">
            <v>18</v>
          </cell>
          <cell r="BQ134">
            <v>1.25</v>
          </cell>
          <cell r="BR134">
            <v>0</v>
          </cell>
          <cell r="BS134">
            <v>0</v>
          </cell>
          <cell r="BT134">
            <v>5.75</v>
          </cell>
          <cell r="BU134">
            <v>0</v>
          </cell>
          <cell r="BV134">
            <v>2.25</v>
          </cell>
          <cell r="BW134">
            <v>0</v>
          </cell>
          <cell r="BX134">
            <v>0</v>
          </cell>
          <cell r="BY134">
            <v>3.75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2</v>
          </cell>
          <cell r="CE134">
            <v>1</v>
          </cell>
          <cell r="CF134">
            <v>1</v>
          </cell>
          <cell r="CG134">
            <v>0</v>
          </cell>
          <cell r="CH134">
            <v>4.5</v>
          </cell>
          <cell r="CI134">
            <v>0</v>
          </cell>
          <cell r="CJ134">
            <v>0</v>
          </cell>
          <cell r="CK134">
            <v>1</v>
          </cell>
          <cell r="CL134">
            <v>3.25</v>
          </cell>
          <cell r="CM134">
            <v>0</v>
          </cell>
          <cell r="CN134">
            <v>2.75</v>
          </cell>
          <cell r="CO134">
            <v>11.5</v>
          </cell>
          <cell r="CP134">
            <v>0</v>
          </cell>
          <cell r="CQ134">
            <v>0</v>
          </cell>
          <cell r="CR134">
            <v>0</v>
          </cell>
          <cell r="CS134">
            <v>15.5</v>
          </cell>
          <cell r="CT134">
            <v>14</v>
          </cell>
          <cell r="CU134">
            <v>1.25</v>
          </cell>
          <cell r="CV134">
            <v>0</v>
          </cell>
          <cell r="CW134">
            <v>0</v>
          </cell>
          <cell r="CX134">
            <v>4.5</v>
          </cell>
          <cell r="CY134">
            <v>0</v>
          </cell>
          <cell r="CZ134">
            <v>2.25</v>
          </cell>
          <cell r="DA134">
            <v>0</v>
          </cell>
          <cell r="DB134">
            <v>0</v>
          </cell>
          <cell r="DC134">
            <v>4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1</v>
          </cell>
          <cell r="DI134">
            <v>1</v>
          </cell>
          <cell r="DJ134">
            <v>1</v>
          </cell>
          <cell r="DK134">
            <v>0</v>
          </cell>
          <cell r="DL134">
            <v>2</v>
          </cell>
          <cell r="DM134">
            <v>0</v>
          </cell>
          <cell r="DN134">
            <v>0</v>
          </cell>
          <cell r="DO134">
            <v>1</v>
          </cell>
          <cell r="DP134">
            <v>2</v>
          </cell>
          <cell r="DQ134">
            <v>0</v>
          </cell>
          <cell r="DR134">
            <v>3</v>
          </cell>
          <cell r="DS134">
            <v>11</v>
          </cell>
          <cell r="DT134">
            <v>0</v>
          </cell>
          <cell r="DU134">
            <v>0</v>
          </cell>
          <cell r="DV134">
            <v>0</v>
          </cell>
          <cell r="DW134">
            <v>12</v>
          </cell>
          <cell r="DX134">
            <v>13</v>
          </cell>
          <cell r="DY134">
            <v>1</v>
          </cell>
          <cell r="DZ134">
            <v>0</v>
          </cell>
          <cell r="EA134">
            <v>0</v>
          </cell>
          <cell r="EB134">
            <v>3</v>
          </cell>
          <cell r="EC134">
            <v>0</v>
          </cell>
          <cell r="ED134">
            <v>1</v>
          </cell>
          <cell r="EE134">
            <v>0</v>
          </cell>
          <cell r="EF134">
            <v>0</v>
          </cell>
        </row>
        <row r="135">
          <cell r="B135" t="str">
            <v>ГБУЗ РКПЦ МЗ РБ</v>
          </cell>
          <cell r="C135">
            <v>900</v>
          </cell>
          <cell r="D135">
            <v>36414</v>
          </cell>
          <cell r="E135">
            <v>36514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500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300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49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1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1.5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46.5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0.5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1.5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41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1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1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</row>
        <row r="136">
          <cell r="B136" t="str">
            <v>ИП Искужин Р.Г.</v>
          </cell>
          <cell r="C136">
            <v>0</v>
          </cell>
          <cell r="D136">
            <v>1500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1500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1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1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1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</row>
        <row r="137">
          <cell r="B137" t="str">
            <v>НУЗ Узловая больница на ст. Ст</v>
          </cell>
          <cell r="C137">
            <v>0</v>
          </cell>
          <cell r="D137">
            <v>0</v>
          </cell>
          <cell r="E137">
            <v>1098</v>
          </cell>
          <cell r="F137">
            <v>740</v>
          </cell>
          <cell r="G137">
            <v>0</v>
          </cell>
          <cell r="H137">
            <v>0</v>
          </cell>
          <cell r="I137">
            <v>0</v>
          </cell>
          <cell r="J137">
            <v>540</v>
          </cell>
          <cell r="K137">
            <v>0</v>
          </cell>
          <cell r="L137">
            <v>269</v>
          </cell>
          <cell r="M137">
            <v>300</v>
          </cell>
          <cell r="N137">
            <v>526</v>
          </cell>
          <cell r="O137">
            <v>0</v>
          </cell>
          <cell r="P137">
            <v>0</v>
          </cell>
          <cell r="Q137">
            <v>0</v>
          </cell>
          <cell r="R137">
            <v>440</v>
          </cell>
          <cell r="S137">
            <v>0</v>
          </cell>
          <cell r="T137">
            <v>446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2360</v>
          </cell>
          <cell r="Z137">
            <v>4559</v>
          </cell>
          <cell r="AA137">
            <v>0</v>
          </cell>
          <cell r="AB137">
            <v>347</v>
          </cell>
          <cell r="AC137">
            <v>0</v>
          </cell>
          <cell r="AD137">
            <v>736</v>
          </cell>
          <cell r="AE137">
            <v>0</v>
          </cell>
          <cell r="AF137">
            <v>534</v>
          </cell>
          <cell r="AG137">
            <v>0</v>
          </cell>
          <cell r="AH137">
            <v>0</v>
          </cell>
          <cell r="AJ137">
            <v>0</v>
          </cell>
          <cell r="AK137">
            <v>720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720</v>
          </cell>
          <cell r="AS137">
            <v>0</v>
          </cell>
          <cell r="AT137">
            <v>0</v>
          </cell>
          <cell r="AU137">
            <v>1</v>
          </cell>
          <cell r="AV137">
            <v>0.5</v>
          </cell>
          <cell r="AW137">
            <v>0</v>
          </cell>
          <cell r="AX137">
            <v>0</v>
          </cell>
          <cell r="AY137">
            <v>0</v>
          </cell>
          <cell r="AZ137">
            <v>0.25</v>
          </cell>
          <cell r="BA137">
            <v>0.25</v>
          </cell>
          <cell r="BB137">
            <v>0.25</v>
          </cell>
          <cell r="BC137">
            <v>0.25</v>
          </cell>
          <cell r="BD137">
            <v>1</v>
          </cell>
          <cell r="BE137">
            <v>0</v>
          </cell>
          <cell r="BF137">
            <v>0</v>
          </cell>
          <cell r="BG137">
            <v>0</v>
          </cell>
          <cell r="BH137">
            <v>1</v>
          </cell>
          <cell r="BI137">
            <v>0</v>
          </cell>
          <cell r="BJ137">
            <v>1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2</v>
          </cell>
          <cell r="BP137">
            <v>7</v>
          </cell>
          <cell r="BQ137">
            <v>0</v>
          </cell>
          <cell r="BR137">
            <v>0.5</v>
          </cell>
          <cell r="BS137">
            <v>0</v>
          </cell>
          <cell r="BT137">
            <v>1</v>
          </cell>
          <cell r="BU137">
            <v>0</v>
          </cell>
          <cell r="BV137">
            <v>0.25</v>
          </cell>
          <cell r="BW137">
            <v>0</v>
          </cell>
          <cell r="BX137">
            <v>0</v>
          </cell>
          <cell r="BY137">
            <v>1</v>
          </cell>
          <cell r="BZ137">
            <v>0.5</v>
          </cell>
          <cell r="CA137">
            <v>0</v>
          </cell>
          <cell r="CB137">
            <v>0</v>
          </cell>
          <cell r="CC137">
            <v>0</v>
          </cell>
          <cell r="CD137">
            <v>0.25</v>
          </cell>
          <cell r="CE137">
            <v>0.25</v>
          </cell>
          <cell r="CF137">
            <v>0.25</v>
          </cell>
          <cell r="CG137">
            <v>0.25</v>
          </cell>
          <cell r="CH137">
            <v>1</v>
          </cell>
          <cell r="CI137">
            <v>0</v>
          </cell>
          <cell r="CJ137">
            <v>0</v>
          </cell>
          <cell r="CK137">
            <v>0</v>
          </cell>
          <cell r="CL137">
            <v>1</v>
          </cell>
          <cell r="CM137">
            <v>0</v>
          </cell>
          <cell r="CN137">
            <v>1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2</v>
          </cell>
          <cell r="CT137">
            <v>5</v>
          </cell>
          <cell r="CU137">
            <v>0</v>
          </cell>
          <cell r="CV137">
            <v>0.5</v>
          </cell>
          <cell r="CW137">
            <v>0</v>
          </cell>
          <cell r="CX137">
            <v>1</v>
          </cell>
          <cell r="CY137">
            <v>0</v>
          </cell>
          <cell r="CZ137">
            <v>0.25</v>
          </cell>
          <cell r="DA137">
            <v>0</v>
          </cell>
          <cell r="DB137">
            <v>0</v>
          </cell>
          <cell r="DC137">
            <v>1</v>
          </cell>
          <cell r="DD137">
            <v>1</v>
          </cell>
          <cell r="DE137">
            <v>0</v>
          </cell>
          <cell r="DF137">
            <v>0</v>
          </cell>
          <cell r="DG137">
            <v>0</v>
          </cell>
          <cell r="DH137">
            <v>1</v>
          </cell>
          <cell r="DI137">
            <v>1</v>
          </cell>
          <cell r="DJ137">
            <v>1</v>
          </cell>
          <cell r="DK137">
            <v>1</v>
          </cell>
          <cell r="DL137">
            <v>1</v>
          </cell>
          <cell r="DM137">
            <v>0</v>
          </cell>
          <cell r="DN137">
            <v>0</v>
          </cell>
          <cell r="DO137">
            <v>0</v>
          </cell>
          <cell r="DP137">
            <v>1</v>
          </cell>
          <cell r="DQ137">
            <v>0</v>
          </cell>
          <cell r="DR137">
            <v>1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2</v>
          </cell>
          <cell r="DX137">
            <v>5</v>
          </cell>
          <cell r="DY137">
            <v>0</v>
          </cell>
          <cell r="DZ137">
            <v>1</v>
          </cell>
          <cell r="EA137">
            <v>0</v>
          </cell>
          <cell r="EB137">
            <v>1</v>
          </cell>
          <cell r="EC137">
            <v>0</v>
          </cell>
          <cell r="ED137">
            <v>1</v>
          </cell>
          <cell r="EE137">
            <v>0</v>
          </cell>
          <cell r="EF137">
            <v>0</v>
          </cell>
        </row>
        <row r="138">
          <cell r="B138" t="str">
            <v>НУЗ Дорожный центр восстановит</v>
          </cell>
          <cell r="C138">
            <v>0</v>
          </cell>
          <cell r="D138">
            <v>0</v>
          </cell>
          <cell r="E138">
            <v>3192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127</v>
          </cell>
          <cell r="K138">
            <v>350</v>
          </cell>
          <cell r="L138">
            <v>2015</v>
          </cell>
          <cell r="M138">
            <v>0</v>
          </cell>
          <cell r="N138">
            <v>6550</v>
          </cell>
          <cell r="O138">
            <v>0</v>
          </cell>
          <cell r="P138">
            <v>0</v>
          </cell>
          <cell r="Q138">
            <v>1045</v>
          </cell>
          <cell r="R138">
            <v>2210</v>
          </cell>
          <cell r="S138">
            <v>0</v>
          </cell>
          <cell r="T138">
            <v>1200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6043</v>
          </cell>
          <cell r="Z138">
            <v>9500</v>
          </cell>
          <cell r="AA138">
            <v>130</v>
          </cell>
          <cell r="AB138">
            <v>0</v>
          </cell>
          <cell r="AC138">
            <v>1100</v>
          </cell>
          <cell r="AD138">
            <v>4450</v>
          </cell>
          <cell r="AE138">
            <v>0</v>
          </cell>
          <cell r="AF138">
            <v>2300</v>
          </cell>
          <cell r="AG138">
            <v>0</v>
          </cell>
          <cell r="AH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4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2</v>
          </cell>
          <cell r="BA138">
            <v>1</v>
          </cell>
          <cell r="BB138">
            <v>2</v>
          </cell>
          <cell r="BC138">
            <v>0</v>
          </cell>
          <cell r="BD138">
            <v>5</v>
          </cell>
          <cell r="BE138">
            <v>0</v>
          </cell>
          <cell r="BF138">
            <v>0</v>
          </cell>
          <cell r="BG138">
            <v>1</v>
          </cell>
          <cell r="BH138">
            <v>4</v>
          </cell>
          <cell r="BI138">
            <v>0</v>
          </cell>
          <cell r="BJ138">
            <v>4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8</v>
          </cell>
          <cell r="BP138">
            <v>19</v>
          </cell>
          <cell r="BQ138">
            <v>1</v>
          </cell>
          <cell r="BR138">
            <v>0</v>
          </cell>
          <cell r="BS138">
            <v>2</v>
          </cell>
          <cell r="BT138">
            <v>4</v>
          </cell>
          <cell r="BU138">
            <v>0</v>
          </cell>
          <cell r="BV138">
            <v>2</v>
          </cell>
          <cell r="BW138">
            <v>0</v>
          </cell>
          <cell r="BX138">
            <v>0</v>
          </cell>
          <cell r="BY138">
            <v>4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1</v>
          </cell>
          <cell r="CE138">
            <v>1</v>
          </cell>
          <cell r="CF138">
            <v>2</v>
          </cell>
          <cell r="CG138">
            <v>0</v>
          </cell>
          <cell r="CH138">
            <v>5</v>
          </cell>
          <cell r="CI138">
            <v>0</v>
          </cell>
          <cell r="CJ138">
            <v>0</v>
          </cell>
          <cell r="CK138">
            <v>1</v>
          </cell>
          <cell r="CL138">
            <v>4</v>
          </cell>
          <cell r="CM138">
            <v>0</v>
          </cell>
          <cell r="CN138">
            <v>4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8</v>
          </cell>
          <cell r="CT138">
            <v>19</v>
          </cell>
          <cell r="CU138">
            <v>1</v>
          </cell>
          <cell r="CV138">
            <v>0</v>
          </cell>
          <cell r="CW138">
            <v>2</v>
          </cell>
          <cell r="CX138">
            <v>4</v>
          </cell>
          <cell r="CY138">
            <v>0</v>
          </cell>
          <cell r="CZ138">
            <v>2</v>
          </cell>
          <cell r="DA138">
            <v>0</v>
          </cell>
          <cell r="DB138">
            <v>0</v>
          </cell>
          <cell r="DC138">
            <v>4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1</v>
          </cell>
          <cell r="DI138">
            <v>1</v>
          </cell>
          <cell r="DJ138">
            <v>1</v>
          </cell>
          <cell r="DK138">
            <v>0</v>
          </cell>
          <cell r="DL138">
            <v>3</v>
          </cell>
          <cell r="DM138">
            <v>0</v>
          </cell>
          <cell r="DN138">
            <v>0</v>
          </cell>
          <cell r="DO138">
            <v>1</v>
          </cell>
          <cell r="DP138">
            <v>4</v>
          </cell>
          <cell r="DQ138">
            <v>0</v>
          </cell>
          <cell r="DR138">
            <v>2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8</v>
          </cell>
          <cell r="DX138">
            <v>14</v>
          </cell>
          <cell r="DY138">
            <v>0</v>
          </cell>
          <cell r="DZ138">
            <v>0</v>
          </cell>
          <cell r="EA138">
            <v>1</v>
          </cell>
          <cell r="EB138">
            <v>3</v>
          </cell>
          <cell r="EC138">
            <v>0</v>
          </cell>
          <cell r="ED138">
            <v>1</v>
          </cell>
          <cell r="EE138">
            <v>0</v>
          </cell>
          <cell r="EF138">
            <v>0</v>
          </cell>
        </row>
        <row r="139">
          <cell r="B139" t="str">
            <v>ООО МД ПРОЕКТ 2010</v>
          </cell>
          <cell r="C139">
            <v>0</v>
          </cell>
          <cell r="D139">
            <v>200</v>
          </cell>
          <cell r="E139">
            <v>200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1.1499999999999999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1.1499999999999999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7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</row>
        <row r="140">
          <cell r="B140" t="str">
            <v>ООО Экодент</v>
          </cell>
          <cell r="C140">
            <v>0</v>
          </cell>
          <cell r="D140">
            <v>2400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2400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5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5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6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</row>
        <row r="141">
          <cell r="B141" t="str">
            <v>ООО Академия здоровья с.Киргиз-Мияки</v>
          </cell>
          <cell r="C141">
            <v>0</v>
          </cell>
          <cell r="D141">
            <v>800</v>
          </cell>
          <cell r="E141">
            <v>400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400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1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1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2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1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1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</row>
        <row r="142">
          <cell r="B142" t="str">
            <v>ООО Белый жемчуг</v>
          </cell>
          <cell r="C142">
            <v>0</v>
          </cell>
          <cell r="D142">
            <v>2400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2400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13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8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12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</row>
        <row r="143">
          <cell r="B143" t="str">
            <v>ООО ВИП</v>
          </cell>
          <cell r="C143">
            <v>0</v>
          </cell>
          <cell r="D143">
            <v>1651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1651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6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6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</row>
        <row r="144">
          <cell r="B144" t="str">
            <v>ООО ВИТАЛ</v>
          </cell>
          <cell r="C144">
            <v>0</v>
          </cell>
          <cell r="D144">
            <v>2400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2400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7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7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</row>
        <row r="145">
          <cell r="B145" t="str">
            <v>ООО ГСК</v>
          </cell>
          <cell r="C145">
            <v>0</v>
          </cell>
          <cell r="D145">
            <v>2200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2200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12.5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6.5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12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</row>
        <row r="146">
          <cell r="B146" t="str">
            <v>ООО Дента</v>
          </cell>
          <cell r="C146">
            <v>0</v>
          </cell>
          <cell r="D146">
            <v>1200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1200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6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5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4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</row>
        <row r="147">
          <cell r="B147" t="str">
            <v>ООО Дентал стандарт</v>
          </cell>
          <cell r="C147">
            <v>0</v>
          </cell>
          <cell r="D147">
            <v>3500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3500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0</v>
          </cell>
          <cell r="BD147">
            <v>0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3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3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3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</row>
        <row r="148">
          <cell r="B148" t="str">
            <v>ООО ДЭНТА</v>
          </cell>
          <cell r="C148">
            <v>0</v>
          </cell>
          <cell r="D148">
            <v>360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360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0</v>
          </cell>
          <cell r="BD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2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2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2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</row>
        <row r="149">
          <cell r="B149" t="str">
            <v>ООО Клиника Авиценна</v>
          </cell>
          <cell r="C149">
            <v>0</v>
          </cell>
          <cell r="D149">
            <v>600</v>
          </cell>
          <cell r="E149">
            <v>300</v>
          </cell>
          <cell r="F149">
            <v>0</v>
          </cell>
          <cell r="G149">
            <v>0</v>
          </cell>
          <cell r="H149">
            <v>300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1</v>
          </cell>
          <cell r="AV149">
            <v>0</v>
          </cell>
          <cell r="AW149">
            <v>0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1</v>
          </cell>
          <cell r="BZ149">
            <v>0</v>
          </cell>
          <cell r="CA149">
            <v>0</v>
          </cell>
          <cell r="CB149">
            <v>1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1</v>
          </cell>
          <cell r="DD149">
            <v>0</v>
          </cell>
          <cell r="DE149">
            <v>0</v>
          </cell>
          <cell r="DF149">
            <v>1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</row>
        <row r="150">
          <cell r="B150" t="str">
            <v>ООО Корона +</v>
          </cell>
          <cell r="C150">
            <v>0</v>
          </cell>
          <cell r="D150">
            <v>2400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2400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5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5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5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</row>
        <row r="151">
          <cell r="B151" t="str">
            <v>ООО Мастер-Дент</v>
          </cell>
          <cell r="C151">
            <v>540</v>
          </cell>
          <cell r="D151">
            <v>1200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1740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5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5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5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</row>
        <row r="152">
          <cell r="B152" t="str">
            <v>ООО Медента</v>
          </cell>
          <cell r="C152">
            <v>0</v>
          </cell>
          <cell r="D152">
            <v>4000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4000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14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14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16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</row>
        <row r="153">
          <cell r="B153" t="str">
            <v>ООО МЕДИССА</v>
          </cell>
          <cell r="C153">
            <v>0</v>
          </cell>
          <cell r="D153">
            <v>1200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1200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1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1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1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</row>
        <row r="154">
          <cell r="B154" t="str">
            <v>ООО Медицинский центр Семья</v>
          </cell>
          <cell r="C154">
            <v>0</v>
          </cell>
          <cell r="D154">
            <v>230</v>
          </cell>
          <cell r="E154">
            <v>230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1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1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1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</row>
        <row r="155">
          <cell r="B155" t="str">
            <v>ООО МЕДХЕЛП</v>
          </cell>
          <cell r="C155">
            <v>0</v>
          </cell>
          <cell r="D155">
            <v>52</v>
          </cell>
          <cell r="E155">
            <v>52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1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1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1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</row>
        <row r="156">
          <cell r="B156" t="str">
            <v>ООО ММОЦ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2396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4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1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1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</row>
        <row r="157">
          <cell r="B157" t="str">
            <v>ООО Мой Доктор</v>
          </cell>
          <cell r="C157">
            <v>3204</v>
          </cell>
          <cell r="D157">
            <v>3503</v>
          </cell>
          <cell r="E157">
            <v>302</v>
          </cell>
          <cell r="F157">
            <v>2000</v>
          </cell>
          <cell r="G157">
            <v>0</v>
          </cell>
          <cell r="H157">
            <v>2000</v>
          </cell>
          <cell r="I157">
            <v>0</v>
          </cell>
          <cell r="J157">
            <v>405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2000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1</v>
          </cell>
          <cell r="AV157">
            <v>1</v>
          </cell>
          <cell r="AW157">
            <v>0</v>
          </cell>
          <cell r="AX157">
            <v>1</v>
          </cell>
          <cell r="AY157">
            <v>0</v>
          </cell>
          <cell r="AZ157">
            <v>1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1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0.5</v>
          </cell>
          <cell r="BZ157">
            <v>0.5</v>
          </cell>
          <cell r="CA157">
            <v>0</v>
          </cell>
          <cell r="CB157">
            <v>0.5</v>
          </cell>
          <cell r="CC157">
            <v>0</v>
          </cell>
          <cell r="CD157">
            <v>0.5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0.5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1</v>
          </cell>
          <cell r="DD157">
            <v>1</v>
          </cell>
          <cell r="DE157">
            <v>0</v>
          </cell>
          <cell r="DF157">
            <v>1</v>
          </cell>
          <cell r="DG157">
            <v>0</v>
          </cell>
          <cell r="DH157">
            <v>1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1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</row>
        <row r="158">
          <cell r="B158" t="str">
            <v>ООО ПАЛИТРАДЕНТ</v>
          </cell>
          <cell r="C158">
            <v>0</v>
          </cell>
          <cell r="D158">
            <v>193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193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2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2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2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</row>
        <row r="159">
          <cell r="B159" t="str">
            <v>ООО Радуга</v>
          </cell>
          <cell r="C159">
            <v>0</v>
          </cell>
          <cell r="D159">
            <v>400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400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2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2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2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</row>
        <row r="160">
          <cell r="B160" t="str">
            <v>ООО Центр здоровья и красоты</v>
          </cell>
          <cell r="C160">
            <v>0</v>
          </cell>
          <cell r="D160">
            <v>400</v>
          </cell>
          <cell r="E160">
            <v>400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1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1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1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</row>
        <row r="161">
          <cell r="B161" t="str">
            <v>ООО ЦМТ</v>
          </cell>
          <cell r="C161">
            <v>0</v>
          </cell>
          <cell r="D161">
            <v>350</v>
          </cell>
          <cell r="E161">
            <v>200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150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8.5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1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8.5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1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10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2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</row>
        <row r="162">
          <cell r="B162" t="str">
            <v>ООО ЭнжеДент</v>
          </cell>
          <cell r="C162">
            <v>0</v>
          </cell>
          <cell r="D162">
            <v>1500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1500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3.5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1.5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2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</row>
        <row r="163">
          <cell r="B163" t="str">
            <v>ООО ЮНИСТ</v>
          </cell>
          <cell r="C163">
            <v>0</v>
          </cell>
          <cell r="D163">
            <v>10222</v>
          </cell>
          <cell r="E163">
            <v>2000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2000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6222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1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1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3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1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1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3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1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1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3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</row>
        <row r="164">
          <cell r="B164" t="str">
            <v>ООО Арт-Лион</v>
          </cell>
          <cell r="C164">
            <v>0</v>
          </cell>
          <cell r="D164">
            <v>1189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1189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2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2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2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</row>
        <row r="165">
          <cell r="B165" t="str">
            <v>ООО Ваша стоматология</v>
          </cell>
          <cell r="C165">
            <v>96</v>
          </cell>
          <cell r="D165">
            <v>2304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2400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2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2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3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</row>
        <row r="166">
          <cell r="B166" t="str">
            <v>ООО Дантист</v>
          </cell>
          <cell r="C166">
            <v>0</v>
          </cell>
          <cell r="D166">
            <v>2400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2400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5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2.75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6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</row>
        <row r="167">
          <cell r="B167" t="str">
            <v>ООО СП Березка</v>
          </cell>
          <cell r="C167">
            <v>0</v>
          </cell>
          <cell r="D167">
            <v>2504</v>
          </cell>
          <cell r="E167">
            <v>252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947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995</v>
          </cell>
          <cell r="AA167">
            <v>0</v>
          </cell>
          <cell r="AB167">
            <v>0</v>
          </cell>
          <cell r="AC167">
            <v>0</v>
          </cell>
          <cell r="AD167">
            <v>247</v>
          </cell>
          <cell r="AE167">
            <v>0</v>
          </cell>
          <cell r="AF167">
            <v>63</v>
          </cell>
          <cell r="AG167">
            <v>0</v>
          </cell>
          <cell r="AH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0.75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0.75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1</v>
          </cell>
          <cell r="BQ167">
            <v>0</v>
          </cell>
          <cell r="BR167">
            <v>0</v>
          </cell>
          <cell r="BS167">
            <v>0</v>
          </cell>
          <cell r="BT167">
            <v>0.5</v>
          </cell>
          <cell r="BU167">
            <v>0</v>
          </cell>
          <cell r="BV167">
            <v>0.25</v>
          </cell>
          <cell r="BW167">
            <v>0</v>
          </cell>
          <cell r="BX167">
            <v>0</v>
          </cell>
          <cell r="BY167">
            <v>0.75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0.75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1</v>
          </cell>
          <cell r="CU167">
            <v>0</v>
          </cell>
          <cell r="CV167">
            <v>0</v>
          </cell>
          <cell r="CW167">
            <v>0</v>
          </cell>
          <cell r="CX167">
            <v>0.5</v>
          </cell>
          <cell r="CY167">
            <v>0</v>
          </cell>
          <cell r="CZ167">
            <v>0.25</v>
          </cell>
          <cell r="DA167">
            <v>0</v>
          </cell>
          <cell r="DB167">
            <v>0</v>
          </cell>
          <cell r="DC167">
            <v>1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1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2</v>
          </cell>
          <cell r="DY167">
            <v>0</v>
          </cell>
          <cell r="DZ167">
            <v>0</v>
          </cell>
          <cell r="EA167">
            <v>0</v>
          </cell>
          <cell r="EB167">
            <v>1</v>
          </cell>
          <cell r="EC167">
            <v>0</v>
          </cell>
          <cell r="ED167">
            <v>1</v>
          </cell>
          <cell r="EE167">
            <v>0</v>
          </cell>
          <cell r="EF167">
            <v>0</v>
          </cell>
        </row>
        <row r="168">
          <cell r="B168" t="str">
            <v>ООО Эмидент</v>
          </cell>
          <cell r="C168">
            <v>0</v>
          </cell>
          <cell r="D168">
            <v>1197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1197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2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2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3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</row>
        <row r="169">
          <cell r="B169" t="str">
            <v xml:space="preserve">ОСП ГБУЗ РБ ГБ г. Кумертау </v>
          </cell>
          <cell r="C169">
            <v>0</v>
          </cell>
          <cell r="D169">
            <v>0</v>
          </cell>
          <cell r="E169">
            <v>5070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1190</v>
          </cell>
          <cell r="K169">
            <v>1180</v>
          </cell>
          <cell r="L169">
            <v>120</v>
          </cell>
          <cell r="M169">
            <v>0</v>
          </cell>
          <cell r="N169">
            <v>1520</v>
          </cell>
          <cell r="O169">
            <v>0</v>
          </cell>
          <cell r="P169">
            <v>0</v>
          </cell>
          <cell r="Q169">
            <v>600</v>
          </cell>
          <cell r="R169">
            <v>2030</v>
          </cell>
          <cell r="S169">
            <v>0</v>
          </cell>
          <cell r="T169">
            <v>1850</v>
          </cell>
          <cell r="U169">
            <v>9200</v>
          </cell>
          <cell r="V169">
            <v>0</v>
          </cell>
          <cell r="W169">
            <v>0</v>
          </cell>
          <cell r="X169">
            <v>0</v>
          </cell>
          <cell r="Y169">
            <v>7210</v>
          </cell>
          <cell r="Z169">
            <v>10100</v>
          </cell>
          <cell r="AA169">
            <v>0</v>
          </cell>
          <cell r="AB169">
            <v>0</v>
          </cell>
          <cell r="AC169">
            <v>0</v>
          </cell>
          <cell r="AD169">
            <v>420</v>
          </cell>
          <cell r="AE169">
            <v>0</v>
          </cell>
          <cell r="AF169">
            <v>540</v>
          </cell>
          <cell r="AG169">
            <v>0</v>
          </cell>
          <cell r="AH169">
            <v>1030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2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1</v>
          </cell>
          <cell r="BA169">
            <v>1</v>
          </cell>
          <cell r="BB169">
            <v>1</v>
          </cell>
          <cell r="BC169">
            <v>0</v>
          </cell>
          <cell r="BD169">
            <v>1.75</v>
          </cell>
          <cell r="BE169">
            <v>0</v>
          </cell>
          <cell r="BF169">
            <v>0</v>
          </cell>
          <cell r="BG169">
            <v>1</v>
          </cell>
          <cell r="BH169">
            <v>1</v>
          </cell>
          <cell r="BI169">
            <v>0</v>
          </cell>
          <cell r="BJ169">
            <v>1.25</v>
          </cell>
          <cell r="BK169">
            <v>6</v>
          </cell>
          <cell r="BL169">
            <v>0</v>
          </cell>
          <cell r="BM169">
            <v>0</v>
          </cell>
          <cell r="BN169">
            <v>0</v>
          </cell>
          <cell r="BO169">
            <v>2</v>
          </cell>
          <cell r="BP169">
            <v>8</v>
          </cell>
          <cell r="BQ169">
            <v>0</v>
          </cell>
          <cell r="BR169">
            <v>0</v>
          </cell>
          <cell r="BS169">
            <v>0</v>
          </cell>
          <cell r="BT169">
            <v>1.75</v>
          </cell>
          <cell r="BU169">
            <v>0</v>
          </cell>
          <cell r="BV169">
            <v>0.5</v>
          </cell>
          <cell r="BW169">
            <v>0</v>
          </cell>
          <cell r="BX169">
            <v>1</v>
          </cell>
          <cell r="BY169">
            <v>2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1</v>
          </cell>
          <cell r="CE169">
            <v>1</v>
          </cell>
          <cell r="CF169">
            <v>1</v>
          </cell>
          <cell r="CG169">
            <v>0</v>
          </cell>
          <cell r="CH169">
            <v>1.75</v>
          </cell>
          <cell r="CI169">
            <v>0</v>
          </cell>
          <cell r="CJ169">
            <v>0</v>
          </cell>
          <cell r="CK169">
            <v>1</v>
          </cell>
          <cell r="CL169">
            <v>1</v>
          </cell>
          <cell r="CM169">
            <v>0</v>
          </cell>
          <cell r="CN169">
            <v>1.25</v>
          </cell>
          <cell r="CO169">
            <v>6</v>
          </cell>
          <cell r="CP169">
            <v>0</v>
          </cell>
          <cell r="CQ169">
            <v>0</v>
          </cell>
          <cell r="CR169">
            <v>0</v>
          </cell>
          <cell r="CS169">
            <v>2</v>
          </cell>
          <cell r="CT169">
            <v>8</v>
          </cell>
          <cell r="CU169">
            <v>0</v>
          </cell>
          <cell r="CV169">
            <v>0</v>
          </cell>
          <cell r="CW169">
            <v>0</v>
          </cell>
          <cell r="CX169">
            <v>1.75</v>
          </cell>
          <cell r="CY169">
            <v>0</v>
          </cell>
          <cell r="CZ169">
            <v>0.5</v>
          </cell>
          <cell r="DA169">
            <v>0</v>
          </cell>
          <cell r="DB169">
            <v>1</v>
          </cell>
          <cell r="DC169">
            <v>3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1</v>
          </cell>
          <cell r="DK169">
            <v>0</v>
          </cell>
          <cell r="DL169">
            <v>1</v>
          </cell>
          <cell r="DM169">
            <v>0</v>
          </cell>
          <cell r="DN169">
            <v>0</v>
          </cell>
          <cell r="DO169">
            <v>1</v>
          </cell>
          <cell r="DP169">
            <v>1</v>
          </cell>
          <cell r="DQ169">
            <v>0</v>
          </cell>
          <cell r="DR169">
            <v>1</v>
          </cell>
          <cell r="DS169">
            <v>6</v>
          </cell>
          <cell r="DT169">
            <v>0</v>
          </cell>
          <cell r="DU169">
            <v>0</v>
          </cell>
          <cell r="DV169">
            <v>0</v>
          </cell>
          <cell r="DW169">
            <v>2</v>
          </cell>
          <cell r="DX169">
            <v>8</v>
          </cell>
          <cell r="DY169">
            <v>0</v>
          </cell>
          <cell r="DZ169">
            <v>0</v>
          </cell>
          <cell r="EA169">
            <v>0</v>
          </cell>
          <cell r="EB169">
            <v>1</v>
          </cell>
          <cell r="EC169">
            <v>0</v>
          </cell>
          <cell r="ED169">
            <v>0</v>
          </cell>
          <cell r="EE169">
            <v>0</v>
          </cell>
          <cell r="EF169">
            <v>1</v>
          </cell>
        </row>
        <row r="170">
          <cell r="B170" t="str">
            <v>ОСП ГБУЗ РБ ГБ г. Нефтекамск</v>
          </cell>
          <cell r="C170">
            <v>0</v>
          </cell>
          <cell r="D170">
            <v>0</v>
          </cell>
          <cell r="E170">
            <v>1920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840</v>
          </cell>
          <cell r="K170">
            <v>0</v>
          </cell>
          <cell r="L170">
            <v>0</v>
          </cell>
          <cell r="M170">
            <v>0</v>
          </cell>
          <cell r="N170">
            <v>315</v>
          </cell>
          <cell r="O170">
            <v>0</v>
          </cell>
          <cell r="P170">
            <v>0</v>
          </cell>
          <cell r="Q170">
            <v>0</v>
          </cell>
          <cell r="R170">
            <v>1188</v>
          </cell>
          <cell r="S170">
            <v>0</v>
          </cell>
          <cell r="T170">
            <v>2360</v>
          </cell>
          <cell r="U170">
            <v>4600</v>
          </cell>
          <cell r="V170">
            <v>0</v>
          </cell>
          <cell r="W170">
            <v>0</v>
          </cell>
          <cell r="X170">
            <v>0</v>
          </cell>
          <cell r="Y170">
            <v>6090</v>
          </cell>
          <cell r="Z170">
            <v>11340</v>
          </cell>
          <cell r="AA170">
            <v>0</v>
          </cell>
          <cell r="AB170">
            <v>0</v>
          </cell>
          <cell r="AC170">
            <v>0</v>
          </cell>
          <cell r="AD170">
            <v>1188</v>
          </cell>
          <cell r="AE170">
            <v>0</v>
          </cell>
          <cell r="AF170">
            <v>693</v>
          </cell>
          <cell r="AG170">
            <v>0</v>
          </cell>
          <cell r="AH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2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1</v>
          </cell>
          <cell r="BA170">
            <v>1</v>
          </cell>
          <cell r="BB170">
            <v>1</v>
          </cell>
          <cell r="BC170">
            <v>0</v>
          </cell>
          <cell r="BD170">
            <v>1</v>
          </cell>
          <cell r="BE170">
            <v>0</v>
          </cell>
          <cell r="BF170">
            <v>0</v>
          </cell>
          <cell r="BG170">
            <v>0</v>
          </cell>
          <cell r="BH170">
            <v>1</v>
          </cell>
          <cell r="BI170">
            <v>0</v>
          </cell>
          <cell r="BJ170">
            <v>1</v>
          </cell>
          <cell r="BK170">
            <v>4</v>
          </cell>
          <cell r="BL170">
            <v>0</v>
          </cell>
          <cell r="BM170">
            <v>0</v>
          </cell>
          <cell r="BN170">
            <v>0</v>
          </cell>
          <cell r="BO170">
            <v>3</v>
          </cell>
          <cell r="BP170">
            <v>7</v>
          </cell>
          <cell r="BQ170">
            <v>0</v>
          </cell>
          <cell r="BR170">
            <v>0</v>
          </cell>
          <cell r="BS170">
            <v>0</v>
          </cell>
          <cell r="BT170">
            <v>2</v>
          </cell>
          <cell r="BU170">
            <v>0</v>
          </cell>
          <cell r="BV170">
            <v>1</v>
          </cell>
          <cell r="BW170">
            <v>0</v>
          </cell>
          <cell r="BX170">
            <v>0</v>
          </cell>
          <cell r="BY170">
            <v>2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1</v>
          </cell>
          <cell r="CE170">
            <v>1</v>
          </cell>
          <cell r="CF170">
            <v>1</v>
          </cell>
          <cell r="CG170">
            <v>0</v>
          </cell>
          <cell r="CH170">
            <v>1</v>
          </cell>
          <cell r="CI170">
            <v>0</v>
          </cell>
          <cell r="CJ170">
            <v>0</v>
          </cell>
          <cell r="CK170">
            <v>0</v>
          </cell>
          <cell r="CL170">
            <v>1</v>
          </cell>
          <cell r="CM170">
            <v>0</v>
          </cell>
          <cell r="CN170">
            <v>1</v>
          </cell>
          <cell r="CO170">
            <v>4</v>
          </cell>
          <cell r="CP170">
            <v>0</v>
          </cell>
          <cell r="CQ170">
            <v>0</v>
          </cell>
          <cell r="CR170">
            <v>0</v>
          </cell>
          <cell r="CS170">
            <v>3</v>
          </cell>
          <cell r="CT170">
            <v>7</v>
          </cell>
          <cell r="CU170">
            <v>0</v>
          </cell>
          <cell r="CV170">
            <v>0</v>
          </cell>
          <cell r="CW170">
            <v>0</v>
          </cell>
          <cell r="CX170">
            <v>2</v>
          </cell>
          <cell r="CY170">
            <v>0</v>
          </cell>
          <cell r="CZ170">
            <v>1</v>
          </cell>
          <cell r="DA170">
            <v>0</v>
          </cell>
          <cell r="DB170">
            <v>0</v>
          </cell>
          <cell r="DC170">
            <v>1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1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1</v>
          </cell>
          <cell r="DS170">
            <v>3</v>
          </cell>
          <cell r="DT170">
            <v>0</v>
          </cell>
          <cell r="DU170">
            <v>0</v>
          </cell>
          <cell r="DV170">
            <v>0</v>
          </cell>
          <cell r="DW170">
            <v>3</v>
          </cell>
          <cell r="DX170">
            <v>6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</row>
        <row r="171">
          <cell r="B171" t="str">
            <v xml:space="preserve">ОСП ГБУЗ РБ ГБ г. Салават </v>
          </cell>
          <cell r="C171">
            <v>0</v>
          </cell>
          <cell r="D171">
            <v>0</v>
          </cell>
          <cell r="E171">
            <v>0</v>
          </cell>
          <cell r="F171">
            <v>20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2</v>
          </cell>
          <cell r="M171">
            <v>0</v>
          </cell>
          <cell r="N171">
            <v>10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30895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1268</v>
          </cell>
          <cell r="AB171">
            <v>0</v>
          </cell>
          <cell r="AC171">
            <v>0</v>
          </cell>
          <cell r="AD171">
            <v>27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J171">
            <v>0</v>
          </cell>
          <cell r="AK171">
            <v>1305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1305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>
            <v>0.5</v>
          </cell>
          <cell r="AW171">
            <v>0</v>
          </cell>
          <cell r="AX171">
            <v>0</v>
          </cell>
          <cell r="AY171">
            <v>0</v>
          </cell>
          <cell r="AZ171">
            <v>0</v>
          </cell>
          <cell r="BA171">
            <v>0</v>
          </cell>
          <cell r="BB171">
            <v>1.25</v>
          </cell>
          <cell r="BC171">
            <v>0</v>
          </cell>
          <cell r="BD171">
            <v>4.25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40</v>
          </cell>
          <cell r="BL171">
            <v>0</v>
          </cell>
          <cell r="BM171">
            <v>0</v>
          </cell>
          <cell r="BN171">
            <v>0</v>
          </cell>
          <cell r="BO171">
            <v>0</v>
          </cell>
          <cell r="BP171">
            <v>0</v>
          </cell>
          <cell r="BQ171">
            <v>2</v>
          </cell>
          <cell r="BR171">
            <v>0</v>
          </cell>
          <cell r="BS171">
            <v>0</v>
          </cell>
          <cell r="BT171">
            <v>1.5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0.5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1.25</v>
          </cell>
          <cell r="CG171">
            <v>0</v>
          </cell>
          <cell r="CH171">
            <v>4.25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40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2</v>
          </cell>
          <cell r="CV171">
            <v>0</v>
          </cell>
          <cell r="CW171">
            <v>0</v>
          </cell>
          <cell r="CX171">
            <v>1.5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1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1</v>
          </cell>
          <cell r="DK171">
            <v>0</v>
          </cell>
          <cell r="DL171">
            <v>2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28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2</v>
          </cell>
          <cell r="DZ171">
            <v>0</v>
          </cell>
          <cell r="EA171">
            <v>0</v>
          </cell>
          <cell r="EB171">
            <v>1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</row>
        <row r="172">
          <cell r="B172" t="str">
            <v xml:space="preserve">ОСП ГБУЗ РБ ГБ№4 г.Стерлитамак </v>
          </cell>
          <cell r="C172">
            <v>0</v>
          </cell>
          <cell r="D172">
            <v>0</v>
          </cell>
          <cell r="E172">
            <v>3550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1346</v>
          </cell>
          <cell r="K172">
            <v>560</v>
          </cell>
          <cell r="L172">
            <v>1706</v>
          </cell>
          <cell r="M172">
            <v>0</v>
          </cell>
          <cell r="N172">
            <v>3500</v>
          </cell>
          <cell r="O172">
            <v>0</v>
          </cell>
          <cell r="P172">
            <v>0</v>
          </cell>
          <cell r="Q172">
            <v>1209</v>
          </cell>
          <cell r="R172">
            <v>2600</v>
          </cell>
          <cell r="S172">
            <v>0</v>
          </cell>
          <cell r="T172">
            <v>1450</v>
          </cell>
          <cell r="U172">
            <v>12000</v>
          </cell>
          <cell r="V172">
            <v>0</v>
          </cell>
          <cell r="W172">
            <v>0</v>
          </cell>
          <cell r="X172">
            <v>0</v>
          </cell>
          <cell r="Y172">
            <v>9800</v>
          </cell>
          <cell r="Z172">
            <v>20975</v>
          </cell>
          <cell r="AA172">
            <v>1100</v>
          </cell>
          <cell r="AB172">
            <v>1763</v>
          </cell>
          <cell r="AC172">
            <v>0</v>
          </cell>
          <cell r="AD172">
            <v>3600</v>
          </cell>
          <cell r="AE172">
            <v>0</v>
          </cell>
          <cell r="AF172">
            <v>1680</v>
          </cell>
          <cell r="AG172">
            <v>0</v>
          </cell>
          <cell r="AH172">
            <v>0</v>
          </cell>
          <cell r="AJ172">
            <v>0</v>
          </cell>
          <cell r="AK172">
            <v>6500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6500</v>
          </cell>
          <cell r="AS172">
            <v>0</v>
          </cell>
          <cell r="AT172">
            <v>0</v>
          </cell>
          <cell r="AU172">
            <v>4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1</v>
          </cell>
          <cell r="BA172">
            <v>1</v>
          </cell>
          <cell r="BB172">
            <v>1</v>
          </cell>
          <cell r="BC172">
            <v>0</v>
          </cell>
          <cell r="BD172">
            <v>2</v>
          </cell>
          <cell r="BE172">
            <v>0</v>
          </cell>
          <cell r="BF172">
            <v>0</v>
          </cell>
          <cell r="BG172">
            <v>0.75</v>
          </cell>
          <cell r="BH172">
            <v>1.5</v>
          </cell>
          <cell r="BI172">
            <v>0</v>
          </cell>
          <cell r="BJ172">
            <v>2</v>
          </cell>
          <cell r="BK172">
            <v>8</v>
          </cell>
          <cell r="BL172">
            <v>0</v>
          </cell>
          <cell r="BM172">
            <v>0</v>
          </cell>
          <cell r="BN172">
            <v>0</v>
          </cell>
          <cell r="BO172">
            <v>3</v>
          </cell>
          <cell r="BP172">
            <v>18</v>
          </cell>
          <cell r="BQ172">
            <v>1</v>
          </cell>
          <cell r="BR172">
            <v>1</v>
          </cell>
          <cell r="BS172">
            <v>0</v>
          </cell>
          <cell r="BT172">
            <v>2</v>
          </cell>
          <cell r="BU172">
            <v>0</v>
          </cell>
          <cell r="BV172">
            <v>1</v>
          </cell>
          <cell r="BW172">
            <v>0</v>
          </cell>
          <cell r="BX172">
            <v>0</v>
          </cell>
          <cell r="BY172">
            <v>4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1</v>
          </cell>
          <cell r="CE172">
            <v>1</v>
          </cell>
          <cell r="CF172">
            <v>1</v>
          </cell>
          <cell r="CG172">
            <v>0</v>
          </cell>
          <cell r="CH172">
            <v>2</v>
          </cell>
          <cell r="CI172">
            <v>0</v>
          </cell>
          <cell r="CJ172">
            <v>0</v>
          </cell>
          <cell r="CK172">
            <v>0.75</v>
          </cell>
          <cell r="CL172">
            <v>1.5</v>
          </cell>
          <cell r="CM172">
            <v>0</v>
          </cell>
          <cell r="CN172">
            <v>2</v>
          </cell>
          <cell r="CO172">
            <v>8</v>
          </cell>
          <cell r="CP172">
            <v>0</v>
          </cell>
          <cell r="CQ172">
            <v>0</v>
          </cell>
          <cell r="CR172">
            <v>0</v>
          </cell>
          <cell r="CS172">
            <v>3</v>
          </cell>
          <cell r="CT172">
            <v>18</v>
          </cell>
          <cell r="CU172">
            <v>1</v>
          </cell>
          <cell r="CV172">
            <v>1</v>
          </cell>
          <cell r="CW172">
            <v>0</v>
          </cell>
          <cell r="CX172">
            <v>2</v>
          </cell>
          <cell r="CY172">
            <v>0</v>
          </cell>
          <cell r="CZ172">
            <v>1</v>
          </cell>
          <cell r="DA172">
            <v>0</v>
          </cell>
          <cell r="DB172">
            <v>0</v>
          </cell>
          <cell r="DC172">
            <v>4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1</v>
          </cell>
          <cell r="DI172">
            <v>0</v>
          </cell>
          <cell r="DJ172">
            <v>1</v>
          </cell>
          <cell r="DK172">
            <v>0</v>
          </cell>
          <cell r="DL172">
            <v>2</v>
          </cell>
          <cell r="DM172">
            <v>0</v>
          </cell>
          <cell r="DN172">
            <v>0</v>
          </cell>
          <cell r="DO172">
            <v>0</v>
          </cell>
          <cell r="DP172">
            <v>1</v>
          </cell>
          <cell r="DQ172">
            <v>0</v>
          </cell>
          <cell r="DR172">
            <v>2</v>
          </cell>
          <cell r="DS172">
            <v>8</v>
          </cell>
          <cell r="DT172">
            <v>0</v>
          </cell>
          <cell r="DU172">
            <v>0</v>
          </cell>
          <cell r="DV172">
            <v>0</v>
          </cell>
          <cell r="DW172">
            <v>3</v>
          </cell>
          <cell r="DX172">
            <v>16</v>
          </cell>
          <cell r="DY172">
            <v>1</v>
          </cell>
          <cell r="DZ172">
            <v>1</v>
          </cell>
          <cell r="EA172">
            <v>0</v>
          </cell>
          <cell r="EB172">
            <v>2</v>
          </cell>
          <cell r="EC172">
            <v>0</v>
          </cell>
          <cell r="ED172">
            <v>1</v>
          </cell>
          <cell r="EE172">
            <v>0</v>
          </cell>
          <cell r="EF172">
            <v>0</v>
          </cell>
        </row>
        <row r="173">
          <cell r="B173" t="str">
            <v>ОСП ГБУЗ РБ ГКБ № 21 г. Уфа</v>
          </cell>
          <cell r="C173">
            <v>0</v>
          </cell>
          <cell r="D173">
            <v>0</v>
          </cell>
          <cell r="E173">
            <v>8790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505</v>
          </cell>
          <cell r="K173">
            <v>1140</v>
          </cell>
          <cell r="L173">
            <v>4284</v>
          </cell>
          <cell r="M173">
            <v>0</v>
          </cell>
          <cell r="N173">
            <v>4682</v>
          </cell>
          <cell r="O173">
            <v>0</v>
          </cell>
          <cell r="P173">
            <v>0</v>
          </cell>
          <cell r="Q173">
            <v>3907</v>
          </cell>
          <cell r="R173">
            <v>3931</v>
          </cell>
          <cell r="S173">
            <v>0</v>
          </cell>
          <cell r="T173">
            <v>3798</v>
          </cell>
          <cell r="U173">
            <v>23503</v>
          </cell>
          <cell r="V173">
            <v>0</v>
          </cell>
          <cell r="W173">
            <v>0</v>
          </cell>
          <cell r="X173">
            <v>0</v>
          </cell>
          <cell r="Y173">
            <v>14092</v>
          </cell>
          <cell r="Z173">
            <v>43085</v>
          </cell>
          <cell r="AA173">
            <v>2553</v>
          </cell>
          <cell r="AB173">
            <v>0</v>
          </cell>
          <cell r="AC173">
            <v>0</v>
          </cell>
          <cell r="AD173">
            <v>9360</v>
          </cell>
          <cell r="AE173">
            <v>0</v>
          </cell>
          <cell r="AF173">
            <v>3112</v>
          </cell>
          <cell r="AG173">
            <v>0</v>
          </cell>
          <cell r="AH173">
            <v>10374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11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1.25</v>
          </cell>
          <cell r="BA173">
            <v>1</v>
          </cell>
          <cell r="BB173">
            <v>3</v>
          </cell>
          <cell r="BC173">
            <v>0</v>
          </cell>
          <cell r="BD173">
            <v>3</v>
          </cell>
          <cell r="BE173">
            <v>0</v>
          </cell>
          <cell r="BF173">
            <v>0</v>
          </cell>
          <cell r="BG173">
            <v>2</v>
          </cell>
          <cell r="BH173">
            <v>2</v>
          </cell>
          <cell r="BI173">
            <v>0</v>
          </cell>
          <cell r="BJ173">
            <v>2</v>
          </cell>
          <cell r="BK173">
            <v>24</v>
          </cell>
          <cell r="BL173">
            <v>0</v>
          </cell>
          <cell r="BM173">
            <v>0</v>
          </cell>
          <cell r="BN173">
            <v>0</v>
          </cell>
          <cell r="BO173">
            <v>21.5</v>
          </cell>
          <cell r="BP173">
            <v>31.5</v>
          </cell>
          <cell r="BQ173">
            <v>1</v>
          </cell>
          <cell r="BR173">
            <v>0</v>
          </cell>
          <cell r="BS173">
            <v>0</v>
          </cell>
          <cell r="BT173">
            <v>5.5</v>
          </cell>
          <cell r="BU173">
            <v>0</v>
          </cell>
          <cell r="BV173">
            <v>2</v>
          </cell>
          <cell r="BW173">
            <v>0</v>
          </cell>
          <cell r="BX173">
            <v>6.5</v>
          </cell>
          <cell r="BY173">
            <v>11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1.25</v>
          </cell>
          <cell r="CE173">
            <v>1</v>
          </cell>
          <cell r="CF173">
            <v>2.5</v>
          </cell>
          <cell r="CG173">
            <v>0</v>
          </cell>
          <cell r="CH173">
            <v>3</v>
          </cell>
          <cell r="CI173">
            <v>0</v>
          </cell>
          <cell r="CJ173">
            <v>0</v>
          </cell>
          <cell r="CK173">
            <v>1.5</v>
          </cell>
          <cell r="CL173">
            <v>2</v>
          </cell>
          <cell r="CM173">
            <v>0</v>
          </cell>
          <cell r="CN173">
            <v>2</v>
          </cell>
          <cell r="CO173">
            <v>22.5</v>
          </cell>
          <cell r="CP173">
            <v>0</v>
          </cell>
          <cell r="CQ173">
            <v>0</v>
          </cell>
          <cell r="CR173">
            <v>0</v>
          </cell>
          <cell r="CS173">
            <v>21.5</v>
          </cell>
          <cell r="CT173">
            <v>26.5</v>
          </cell>
          <cell r="CU173">
            <v>1</v>
          </cell>
          <cell r="CV173">
            <v>0</v>
          </cell>
          <cell r="CW173">
            <v>0</v>
          </cell>
          <cell r="CX173">
            <v>5</v>
          </cell>
          <cell r="CY173">
            <v>0</v>
          </cell>
          <cell r="CZ173">
            <v>2</v>
          </cell>
          <cell r="DA173">
            <v>0</v>
          </cell>
          <cell r="DB173">
            <v>6.25</v>
          </cell>
          <cell r="DC173">
            <v>11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1</v>
          </cell>
          <cell r="DI173">
            <v>1</v>
          </cell>
          <cell r="DJ173">
            <v>3</v>
          </cell>
          <cell r="DK173">
            <v>0</v>
          </cell>
          <cell r="DL173">
            <v>4</v>
          </cell>
          <cell r="DM173">
            <v>0</v>
          </cell>
          <cell r="DN173">
            <v>0</v>
          </cell>
          <cell r="DO173">
            <v>1</v>
          </cell>
          <cell r="DP173">
            <v>2</v>
          </cell>
          <cell r="DQ173">
            <v>0</v>
          </cell>
          <cell r="DR173">
            <v>2</v>
          </cell>
          <cell r="DS173">
            <v>24</v>
          </cell>
          <cell r="DT173">
            <v>0</v>
          </cell>
          <cell r="DU173">
            <v>0</v>
          </cell>
          <cell r="DV173">
            <v>0</v>
          </cell>
          <cell r="DW173">
            <v>21</v>
          </cell>
          <cell r="DX173">
            <v>31</v>
          </cell>
          <cell r="DY173">
            <v>1</v>
          </cell>
          <cell r="DZ173">
            <v>0</v>
          </cell>
          <cell r="EA173">
            <v>0</v>
          </cell>
          <cell r="EB173">
            <v>5</v>
          </cell>
          <cell r="EC173">
            <v>0</v>
          </cell>
          <cell r="ED173">
            <v>2</v>
          </cell>
          <cell r="EE173">
            <v>0</v>
          </cell>
          <cell r="EF173">
            <v>7</v>
          </cell>
        </row>
        <row r="174">
          <cell r="B174" t="str">
            <v>Поликлиника УФИЦ РАН</v>
          </cell>
          <cell r="C174">
            <v>0</v>
          </cell>
          <cell r="D174">
            <v>0</v>
          </cell>
          <cell r="E174">
            <v>700</v>
          </cell>
          <cell r="F174">
            <v>0</v>
          </cell>
          <cell r="G174">
            <v>0</v>
          </cell>
          <cell r="H174">
            <v>400</v>
          </cell>
          <cell r="I174">
            <v>0</v>
          </cell>
          <cell r="J174">
            <v>500</v>
          </cell>
          <cell r="K174">
            <v>0</v>
          </cell>
          <cell r="L174">
            <v>450</v>
          </cell>
          <cell r="M174">
            <v>200</v>
          </cell>
          <cell r="N174">
            <v>1400</v>
          </cell>
          <cell r="O174">
            <v>0</v>
          </cell>
          <cell r="P174">
            <v>0</v>
          </cell>
          <cell r="Q174">
            <v>0</v>
          </cell>
          <cell r="R174">
            <v>1200</v>
          </cell>
          <cell r="S174">
            <v>0</v>
          </cell>
          <cell r="T174">
            <v>600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600</v>
          </cell>
          <cell r="Z174">
            <v>3600</v>
          </cell>
          <cell r="AA174">
            <v>200</v>
          </cell>
          <cell r="AB174">
            <v>500</v>
          </cell>
          <cell r="AC174">
            <v>800</v>
          </cell>
          <cell r="AD174">
            <v>600</v>
          </cell>
          <cell r="AE174">
            <v>0</v>
          </cell>
          <cell r="AF174">
            <v>400</v>
          </cell>
          <cell r="AG174">
            <v>0</v>
          </cell>
          <cell r="AH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1</v>
          </cell>
          <cell r="AV174">
            <v>0</v>
          </cell>
          <cell r="AW174">
            <v>0</v>
          </cell>
          <cell r="AX174">
            <v>0.25</v>
          </cell>
          <cell r="AY174">
            <v>0</v>
          </cell>
          <cell r="AZ174">
            <v>0.5</v>
          </cell>
          <cell r="BA174">
            <v>0</v>
          </cell>
          <cell r="BB174">
            <v>0.5</v>
          </cell>
          <cell r="BC174">
            <v>0.5</v>
          </cell>
          <cell r="BD174">
            <v>1</v>
          </cell>
          <cell r="BE174">
            <v>0</v>
          </cell>
          <cell r="BF174">
            <v>0</v>
          </cell>
          <cell r="BG174">
            <v>0</v>
          </cell>
          <cell r="BH174">
            <v>1</v>
          </cell>
          <cell r="BI174">
            <v>0</v>
          </cell>
          <cell r="BJ174">
            <v>1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1.5</v>
          </cell>
          <cell r="BP174">
            <v>4</v>
          </cell>
          <cell r="BQ174">
            <v>0.5</v>
          </cell>
          <cell r="BR174">
            <v>1</v>
          </cell>
          <cell r="BS174">
            <v>1</v>
          </cell>
          <cell r="BT174">
            <v>1</v>
          </cell>
          <cell r="BU174">
            <v>0</v>
          </cell>
          <cell r="BV174">
            <v>0.5</v>
          </cell>
          <cell r="BW174">
            <v>0</v>
          </cell>
          <cell r="BX174">
            <v>0</v>
          </cell>
          <cell r="BY174">
            <v>1</v>
          </cell>
          <cell r="BZ174">
            <v>0</v>
          </cell>
          <cell r="CA174">
            <v>0</v>
          </cell>
          <cell r="CB174">
            <v>0.25</v>
          </cell>
          <cell r="CC174">
            <v>0</v>
          </cell>
          <cell r="CD174">
            <v>0.5</v>
          </cell>
          <cell r="CE174">
            <v>0</v>
          </cell>
          <cell r="CF174">
            <v>0.5</v>
          </cell>
          <cell r="CG174">
            <v>0.5</v>
          </cell>
          <cell r="CH174">
            <v>1</v>
          </cell>
          <cell r="CI174">
            <v>0</v>
          </cell>
          <cell r="CJ174">
            <v>0</v>
          </cell>
          <cell r="CK174">
            <v>0</v>
          </cell>
          <cell r="CL174">
            <v>1</v>
          </cell>
          <cell r="CM174">
            <v>0</v>
          </cell>
          <cell r="CN174">
            <v>1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1.5</v>
          </cell>
          <cell r="CT174">
            <v>4</v>
          </cell>
          <cell r="CU174">
            <v>0.5</v>
          </cell>
          <cell r="CV174">
            <v>0.5</v>
          </cell>
          <cell r="CW174">
            <v>1</v>
          </cell>
          <cell r="CX174">
            <v>1</v>
          </cell>
          <cell r="CY174">
            <v>0</v>
          </cell>
          <cell r="CZ174">
            <v>0.5</v>
          </cell>
          <cell r="DA174">
            <v>0</v>
          </cell>
          <cell r="DB174">
            <v>0</v>
          </cell>
          <cell r="DC174">
            <v>1</v>
          </cell>
          <cell r="DD174">
            <v>0</v>
          </cell>
          <cell r="DE174">
            <v>0</v>
          </cell>
          <cell r="DF174">
            <v>1</v>
          </cell>
          <cell r="DG174">
            <v>0</v>
          </cell>
          <cell r="DH174">
            <v>1</v>
          </cell>
          <cell r="DI174">
            <v>0</v>
          </cell>
          <cell r="DJ174">
            <v>1</v>
          </cell>
          <cell r="DK174">
            <v>1</v>
          </cell>
          <cell r="DL174">
            <v>1</v>
          </cell>
          <cell r="DM174">
            <v>0</v>
          </cell>
          <cell r="DN174">
            <v>0</v>
          </cell>
          <cell r="DO174">
            <v>0</v>
          </cell>
          <cell r="DP174">
            <v>1</v>
          </cell>
          <cell r="DQ174">
            <v>0</v>
          </cell>
          <cell r="DR174">
            <v>1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2</v>
          </cell>
          <cell r="DX174">
            <v>4</v>
          </cell>
          <cell r="DY174">
            <v>1</v>
          </cell>
          <cell r="DZ174">
            <v>1</v>
          </cell>
          <cell r="EA174">
            <v>1</v>
          </cell>
          <cell r="EB174">
            <v>1</v>
          </cell>
          <cell r="EC174">
            <v>0</v>
          </cell>
          <cell r="ED174">
            <v>1</v>
          </cell>
          <cell r="EE174">
            <v>0</v>
          </cell>
          <cell r="EF174">
            <v>0</v>
          </cell>
        </row>
        <row r="175">
          <cell r="B175" t="str">
            <v>ФГБОУ ВО БГМУ Минздрава России (Стом)</v>
          </cell>
          <cell r="C175">
            <v>0</v>
          </cell>
          <cell r="D175">
            <v>6000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6000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20.5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20.5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15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</row>
        <row r="176">
          <cell r="B176" t="str">
            <v>ФГБУ ВЦГПХ Минздрава России</v>
          </cell>
          <cell r="C176">
            <v>200</v>
          </cell>
          <cell r="D176">
            <v>800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370.75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370.75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365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</row>
        <row r="177">
          <cell r="B177" t="str">
            <v>ФГБУЗ МСЧ № 142 ФМБА России</v>
          </cell>
          <cell r="C177">
            <v>0</v>
          </cell>
          <cell r="D177">
            <v>0</v>
          </cell>
          <cell r="E177">
            <v>2698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691</v>
          </cell>
          <cell r="K177">
            <v>345</v>
          </cell>
          <cell r="L177">
            <v>166</v>
          </cell>
          <cell r="M177">
            <v>0</v>
          </cell>
          <cell r="N177">
            <v>814</v>
          </cell>
          <cell r="O177">
            <v>0</v>
          </cell>
          <cell r="P177">
            <v>0</v>
          </cell>
          <cell r="Q177">
            <v>0</v>
          </cell>
          <cell r="R177">
            <v>1100</v>
          </cell>
          <cell r="S177">
            <v>0</v>
          </cell>
          <cell r="T177">
            <v>732</v>
          </cell>
          <cell r="U177">
            <v>6490</v>
          </cell>
          <cell r="V177">
            <v>0</v>
          </cell>
          <cell r="W177">
            <v>0</v>
          </cell>
          <cell r="X177">
            <v>0</v>
          </cell>
          <cell r="Y177">
            <v>5256</v>
          </cell>
          <cell r="Z177">
            <v>7531</v>
          </cell>
          <cell r="AA177">
            <v>3</v>
          </cell>
          <cell r="AB177">
            <v>36</v>
          </cell>
          <cell r="AC177">
            <v>0</v>
          </cell>
          <cell r="AD177">
            <v>2145</v>
          </cell>
          <cell r="AE177">
            <v>0</v>
          </cell>
          <cell r="AF177">
            <v>252</v>
          </cell>
          <cell r="AG177">
            <v>0</v>
          </cell>
          <cell r="AH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2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1</v>
          </cell>
          <cell r="BA177">
            <v>1</v>
          </cell>
          <cell r="BB177">
            <v>1</v>
          </cell>
          <cell r="BC177">
            <v>0</v>
          </cell>
          <cell r="BD177">
            <v>2</v>
          </cell>
          <cell r="BE177">
            <v>0</v>
          </cell>
          <cell r="BF177">
            <v>0</v>
          </cell>
          <cell r="BG177">
            <v>0</v>
          </cell>
          <cell r="BH177">
            <v>1</v>
          </cell>
          <cell r="BI177">
            <v>0</v>
          </cell>
          <cell r="BJ177">
            <v>1</v>
          </cell>
          <cell r="BK177">
            <v>5</v>
          </cell>
          <cell r="BL177">
            <v>0</v>
          </cell>
          <cell r="BM177">
            <v>0</v>
          </cell>
          <cell r="BN177">
            <v>0</v>
          </cell>
          <cell r="BO177">
            <v>7.75</v>
          </cell>
          <cell r="BP177">
            <v>6</v>
          </cell>
          <cell r="BQ177">
            <v>1</v>
          </cell>
          <cell r="BR177">
            <v>1</v>
          </cell>
          <cell r="BS177">
            <v>0</v>
          </cell>
          <cell r="BT177">
            <v>3</v>
          </cell>
          <cell r="BU177">
            <v>0</v>
          </cell>
          <cell r="BV177">
            <v>1</v>
          </cell>
          <cell r="BW177">
            <v>0</v>
          </cell>
          <cell r="BX177">
            <v>0</v>
          </cell>
          <cell r="BY177">
            <v>2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1</v>
          </cell>
          <cell r="CE177">
            <v>1</v>
          </cell>
          <cell r="CF177">
            <v>1</v>
          </cell>
          <cell r="CG177">
            <v>0</v>
          </cell>
          <cell r="CH177">
            <v>2</v>
          </cell>
          <cell r="CI177">
            <v>0</v>
          </cell>
          <cell r="CJ177">
            <v>0</v>
          </cell>
          <cell r="CK177">
            <v>0</v>
          </cell>
          <cell r="CL177">
            <v>1</v>
          </cell>
          <cell r="CM177">
            <v>0</v>
          </cell>
          <cell r="CN177">
            <v>1</v>
          </cell>
          <cell r="CO177">
            <v>5</v>
          </cell>
          <cell r="CP177">
            <v>0</v>
          </cell>
          <cell r="CQ177">
            <v>0</v>
          </cell>
          <cell r="CR177">
            <v>0</v>
          </cell>
          <cell r="CS177">
            <v>7.75</v>
          </cell>
          <cell r="CT177">
            <v>6</v>
          </cell>
          <cell r="CU177">
            <v>1</v>
          </cell>
          <cell r="CV177">
            <v>1</v>
          </cell>
          <cell r="CW177">
            <v>0</v>
          </cell>
          <cell r="CX177">
            <v>3</v>
          </cell>
          <cell r="CY177">
            <v>0</v>
          </cell>
          <cell r="CZ177">
            <v>1</v>
          </cell>
          <cell r="DA177">
            <v>0</v>
          </cell>
          <cell r="DB177">
            <v>0</v>
          </cell>
          <cell r="DC177">
            <v>2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1</v>
          </cell>
          <cell r="DI177">
            <v>1</v>
          </cell>
          <cell r="DJ177">
            <v>1</v>
          </cell>
          <cell r="DK177">
            <v>0</v>
          </cell>
          <cell r="DL177">
            <v>2</v>
          </cell>
          <cell r="DM177">
            <v>0</v>
          </cell>
          <cell r="DN177">
            <v>0</v>
          </cell>
          <cell r="DO177">
            <v>0</v>
          </cell>
          <cell r="DP177">
            <v>1</v>
          </cell>
          <cell r="DQ177">
            <v>0</v>
          </cell>
          <cell r="DR177">
            <v>1</v>
          </cell>
          <cell r="DS177">
            <v>5</v>
          </cell>
          <cell r="DT177">
            <v>0</v>
          </cell>
          <cell r="DU177">
            <v>0</v>
          </cell>
          <cell r="DV177">
            <v>0</v>
          </cell>
          <cell r="DW177">
            <v>10</v>
          </cell>
          <cell r="DX177">
            <v>6</v>
          </cell>
          <cell r="DY177">
            <v>1</v>
          </cell>
          <cell r="DZ177">
            <v>1</v>
          </cell>
          <cell r="EA177">
            <v>0</v>
          </cell>
          <cell r="EB177">
            <v>3</v>
          </cell>
          <cell r="EC177">
            <v>0</v>
          </cell>
          <cell r="ED177">
            <v>1</v>
          </cell>
          <cell r="EE177">
            <v>0</v>
          </cell>
          <cell r="EF177">
            <v>0</v>
          </cell>
        </row>
        <row r="178">
          <cell r="B178" t="str">
            <v>ФКУЗ МСЧ МВД России по РБ</v>
          </cell>
          <cell r="C178">
            <v>400</v>
          </cell>
          <cell r="D178">
            <v>1434</v>
          </cell>
          <cell r="E178">
            <v>57</v>
          </cell>
          <cell r="F178">
            <v>0</v>
          </cell>
          <cell r="G178">
            <v>0</v>
          </cell>
          <cell r="H178">
            <v>8</v>
          </cell>
          <cell r="I178">
            <v>0</v>
          </cell>
          <cell r="J178">
            <v>3</v>
          </cell>
          <cell r="K178">
            <v>32</v>
          </cell>
          <cell r="L178">
            <v>26</v>
          </cell>
          <cell r="M178">
            <v>0</v>
          </cell>
          <cell r="N178">
            <v>130</v>
          </cell>
          <cell r="O178">
            <v>0</v>
          </cell>
          <cell r="P178">
            <v>0</v>
          </cell>
          <cell r="Q178">
            <v>0</v>
          </cell>
          <cell r="R178">
            <v>40</v>
          </cell>
          <cell r="S178">
            <v>0</v>
          </cell>
          <cell r="T178">
            <v>0</v>
          </cell>
          <cell r="U178">
            <v>400</v>
          </cell>
          <cell r="V178">
            <v>0</v>
          </cell>
          <cell r="W178">
            <v>0</v>
          </cell>
          <cell r="X178">
            <v>0</v>
          </cell>
          <cell r="Y178">
            <v>600</v>
          </cell>
          <cell r="Z178">
            <v>400</v>
          </cell>
          <cell r="AA178">
            <v>0</v>
          </cell>
          <cell r="AB178">
            <v>20</v>
          </cell>
          <cell r="AC178">
            <v>0</v>
          </cell>
          <cell r="AD178">
            <v>104</v>
          </cell>
          <cell r="AE178">
            <v>0</v>
          </cell>
          <cell r="AF178">
            <v>14</v>
          </cell>
          <cell r="AG178">
            <v>0</v>
          </cell>
          <cell r="AH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1</v>
          </cell>
          <cell r="AV178">
            <v>0</v>
          </cell>
          <cell r="AW178">
            <v>0</v>
          </cell>
          <cell r="AX178">
            <v>1</v>
          </cell>
          <cell r="AY178">
            <v>0</v>
          </cell>
          <cell r="AZ178">
            <v>1</v>
          </cell>
          <cell r="BA178">
            <v>1</v>
          </cell>
          <cell r="BB178">
            <v>1</v>
          </cell>
          <cell r="BC178">
            <v>0</v>
          </cell>
          <cell r="BD178">
            <v>1</v>
          </cell>
          <cell r="BE178">
            <v>0</v>
          </cell>
          <cell r="BF178">
            <v>0</v>
          </cell>
          <cell r="BG178">
            <v>0</v>
          </cell>
          <cell r="BH178">
            <v>1</v>
          </cell>
          <cell r="BI178">
            <v>0</v>
          </cell>
          <cell r="BJ178">
            <v>1</v>
          </cell>
          <cell r="BK178">
            <v>1</v>
          </cell>
          <cell r="BL178">
            <v>0</v>
          </cell>
          <cell r="BM178">
            <v>0</v>
          </cell>
          <cell r="BN178">
            <v>0</v>
          </cell>
          <cell r="BO178">
            <v>1</v>
          </cell>
          <cell r="BP178">
            <v>1</v>
          </cell>
          <cell r="BQ178">
            <v>1</v>
          </cell>
          <cell r="BR178">
            <v>1</v>
          </cell>
          <cell r="BS178">
            <v>1</v>
          </cell>
          <cell r="BT178">
            <v>1</v>
          </cell>
          <cell r="BU178">
            <v>0</v>
          </cell>
          <cell r="BV178">
            <v>1</v>
          </cell>
          <cell r="BW178">
            <v>0</v>
          </cell>
          <cell r="BX178">
            <v>0</v>
          </cell>
          <cell r="BY178">
            <v>1</v>
          </cell>
          <cell r="BZ178">
            <v>0</v>
          </cell>
          <cell r="CA178">
            <v>0</v>
          </cell>
          <cell r="CB178">
            <v>1</v>
          </cell>
          <cell r="CC178">
            <v>0</v>
          </cell>
          <cell r="CD178">
            <v>1</v>
          </cell>
          <cell r="CE178">
            <v>1</v>
          </cell>
          <cell r="CF178">
            <v>1</v>
          </cell>
          <cell r="CG178">
            <v>0</v>
          </cell>
          <cell r="CH178">
            <v>1</v>
          </cell>
          <cell r="CI178">
            <v>0</v>
          </cell>
          <cell r="CJ178">
            <v>0</v>
          </cell>
          <cell r="CK178">
            <v>0</v>
          </cell>
          <cell r="CL178">
            <v>1</v>
          </cell>
          <cell r="CM178">
            <v>0</v>
          </cell>
          <cell r="CN178">
            <v>1</v>
          </cell>
          <cell r="CO178">
            <v>1</v>
          </cell>
          <cell r="CP178">
            <v>0</v>
          </cell>
          <cell r="CQ178">
            <v>0</v>
          </cell>
          <cell r="CR178">
            <v>0</v>
          </cell>
          <cell r="CS178">
            <v>1</v>
          </cell>
          <cell r="CT178">
            <v>1</v>
          </cell>
          <cell r="CU178">
            <v>1</v>
          </cell>
          <cell r="CV178">
            <v>1</v>
          </cell>
          <cell r="CW178">
            <v>1</v>
          </cell>
          <cell r="CX178">
            <v>1</v>
          </cell>
          <cell r="CY178">
            <v>0</v>
          </cell>
          <cell r="CZ178">
            <v>1</v>
          </cell>
          <cell r="DA178">
            <v>0</v>
          </cell>
          <cell r="DB178">
            <v>0</v>
          </cell>
          <cell r="DC178">
            <v>1</v>
          </cell>
          <cell r="DD178">
            <v>0</v>
          </cell>
          <cell r="DE178">
            <v>0</v>
          </cell>
          <cell r="DF178">
            <v>1</v>
          </cell>
          <cell r="DG178">
            <v>0</v>
          </cell>
          <cell r="DH178">
            <v>1</v>
          </cell>
          <cell r="DI178">
            <v>1</v>
          </cell>
          <cell r="DJ178">
            <v>1</v>
          </cell>
          <cell r="DK178">
            <v>0</v>
          </cell>
          <cell r="DL178">
            <v>1</v>
          </cell>
          <cell r="DM178">
            <v>0</v>
          </cell>
          <cell r="DN178">
            <v>0</v>
          </cell>
          <cell r="DO178">
            <v>0</v>
          </cell>
          <cell r="DP178">
            <v>1</v>
          </cell>
          <cell r="DQ178">
            <v>0</v>
          </cell>
          <cell r="DR178">
            <v>1</v>
          </cell>
          <cell r="DS178">
            <v>1</v>
          </cell>
          <cell r="DT178">
            <v>0</v>
          </cell>
          <cell r="DU178">
            <v>0</v>
          </cell>
          <cell r="DV178">
            <v>0</v>
          </cell>
          <cell r="DW178">
            <v>1</v>
          </cell>
          <cell r="DX178">
            <v>1</v>
          </cell>
          <cell r="DY178">
            <v>1</v>
          </cell>
          <cell r="DZ178">
            <v>1</v>
          </cell>
          <cell r="EA178">
            <v>1</v>
          </cell>
          <cell r="EB178">
            <v>1</v>
          </cell>
          <cell r="EC178">
            <v>0</v>
          </cell>
          <cell r="ED178">
            <v>1</v>
          </cell>
          <cell r="EE178">
            <v>0</v>
          </cell>
          <cell r="EF17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55"/>
  <sheetViews>
    <sheetView tabSelected="1" zoomScale="90" zoomScaleNormal="90" workbookViewId="0">
      <pane xSplit="3" ySplit="10" topLeftCell="D141" activePane="bottomRight" state="frozen"/>
      <selection pane="topRight" activeCell="D1" sqref="D1"/>
      <selection pane="bottomLeft" activeCell="A14" sqref="A14"/>
      <selection pane="bottomRight" activeCell="S152" sqref="S15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3.5703125" style="8" hidden="1" customWidth="1"/>
    <col min="8" max="9" width="12.28515625" style="8" customWidth="1"/>
    <col min="10" max="10" width="12.28515625" style="4" customWidth="1"/>
    <col min="11" max="11" width="15.42578125" style="8" customWidth="1"/>
    <col min="12" max="12" width="20.5703125" style="83" customWidth="1"/>
    <col min="13" max="13" width="17.28515625" style="83" customWidth="1"/>
    <col min="14" max="14" width="16.140625" style="8" customWidth="1"/>
    <col min="15" max="16384" width="9.140625" style="8"/>
  </cols>
  <sheetData>
    <row r="2" spans="1:14" ht="15.75" x14ac:dyDescent="0.2">
      <c r="A2" s="162" t="s">
        <v>398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 x14ac:dyDescent="0.2">
      <c r="C3" s="9"/>
      <c r="N3" s="8" t="s">
        <v>308</v>
      </c>
    </row>
    <row r="4" spans="1:14" s="2" customFormat="1" ht="25.5" customHeight="1" x14ac:dyDescent="0.2">
      <c r="A4" s="163" t="s">
        <v>46</v>
      </c>
      <c r="B4" s="163" t="s">
        <v>59</v>
      </c>
      <c r="C4" s="164" t="s">
        <v>47</v>
      </c>
      <c r="D4" s="160" t="s">
        <v>293</v>
      </c>
      <c r="E4" s="160"/>
      <c r="F4" s="160"/>
      <c r="G4" s="160"/>
      <c r="H4" s="160"/>
      <c r="I4" s="160"/>
      <c r="J4" s="160"/>
      <c r="K4" s="160"/>
      <c r="L4" s="165" t="s">
        <v>396</v>
      </c>
      <c r="M4" s="166"/>
      <c r="N4" s="154" t="s">
        <v>411</v>
      </c>
    </row>
    <row r="5" spans="1:14" ht="15" customHeight="1" x14ac:dyDescent="0.2">
      <c r="A5" s="163"/>
      <c r="B5" s="163"/>
      <c r="C5" s="164"/>
      <c r="D5" s="160" t="s">
        <v>294</v>
      </c>
      <c r="E5" s="160" t="s">
        <v>295</v>
      </c>
      <c r="F5" s="148" t="s">
        <v>296</v>
      </c>
      <c r="G5" s="149"/>
      <c r="H5" s="160" t="s">
        <v>301</v>
      </c>
      <c r="I5" s="160" t="s">
        <v>302</v>
      </c>
      <c r="J5" s="157" t="s">
        <v>345</v>
      </c>
      <c r="K5" s="160" t="s">
        <v>368</v>
      </c>
      <c r="L5" s="165" t="s">
        <v>373</v>
      </c>
      <c r="M5" s="165" t="s">
        <v>397</v>
      </c>
      <c r="N5" s="155"/>
    </row>
    <row r="6" spans="1:14" ht="14.25" customHeight="1" x14ac:dyDescent="0.2">
      <c r="A6" s="163"/>
      <c r="B6" s="163"/>
      <c r="C6" s="164"/>
      <c r="D6" s="160"/>
      <c r="E6" s="160"/>
      <c r="F6" s="150"/>
      <c r="G6" s="151"/>
      <c r="H6" s="160"/>
      <c r="I6" s="160"/>
      <c r="J6" s="158"/>
      <c r="K6" s="160"/>
      <c r="L6" s="166"/>
      <c r="M6" s="166"/>
      <c r="N6" s="155"/>
    </row>
    <row r="7" spans="1:14" ht="63" customHeight="1" x14ac:dyDescent="0.2">
      <c r="A7" s="163"/>
      <c r="B7" s="163"/>
      <c r="C7" s="164"/>
      <c r="D7" s="160"/>
      <c r="E7" s="160"/>
      <c r="F7" s="152"/>
      <c r="G7" s="153"/>
      <c r="H7" s="160"/>
      <c r="I7" s="160"/>
      <c r="J7" s="159"/>
      <c r="K7" s="160"/>
      <c r="L7" s="166"/>
      <c r="M7" s="166"/>
      <c r="N7" s="156"/>
    </row>
    <row r="8" spans="1:14" s="2" customFormat="1" x14ac:dyDescent="0.2">
      <c r="A8" s="161" t="s">
        <v>248</v>
      </c>
      <c r="B8" s="161"/>
      <c r="C8" s="161"/>
      <c r="D8" s="77">
        <f>D10+D9</f>
        <v>28571678126</v>
      </c>
      <c r="E8" s="77">
        <f t="shared" ref="E8:N8" si="0">E10+E9</f>
        <v>7395611865</v>
      </c>
      <c r="F8" s="77">
        <f t="shared" si="0"/>
        <v>24602811189</v>
      </c>
      <c r="G8" s="77">
        <f t="shared" si="0"/>
        <v>0</v>
      </c>
      <c r="H8" s="77">
        <f t="shared" si="0"/>
        <v>4151436195</v>
      </c>
      <c r="I8" s="77">
        <f t="shared" si="0"/>
        <v>1414262116</v>
      </c>
      <c r="J8" s="77">
        <f t="shared" si="0"/>
        <v>1568967079</v>
      </c>
      <c r="K8" s="77">
        <f t="shared" si="0"/>
        <v>67704766570</v>
      </c>
      <c r="L8" s="77">
        <f t="shared" si="0"/>
        <v>4500917738.3699999</v>
      </c>
      <c r="M8" s="77">
        <f t="shared" si="0"/>
        <v>128064276.83</v>
      </c>
      <c r="N8" s="77">
        <f t="shared" si="0"/>
        <v>72333748585.199997</v>
      </c>
    </row>
    <row r="9" spans="1:14" s="3" customFormat="1" ht="11.25" customHeight="1" x14ac:dyDescent="0.2">
      <c r="A9" s="5"/>
      <c r="B9" s="5"/>
      <c r="C9" s="11" t="s">
        <v>56</v>
      </c>
      <c r="D9" s="76">
        <f>КС!D9</f>
        <v>2072566045</v>
      </c>
      <c r="E9" s="76">
        <f>'Свод 2023 БП'!E9</f>
        <v>384658143</v>
      </c>
      <c r="F9" s="76">
        <f>'АПУ профилактика 15-23'!D10+'АПУ профилактика 15-23'!N10+'АПУ неотл.пом. 15-23'!D9+'АПУ обращения 15-23'!D9+'ОДИ ПГГ Пр.15-23'!D9+'ОДИ МЗ РБ 13-23'!D9+'ФАП (15-23)'!D9+'Тестирование на грипп 13-23'!D9</f>
        <v>404792217</v>
      </c>
      <c r="G9" s="78"/>
      <c r="H9" s="76">
        <f>СМП!D9</f>
        <v>85897831</v>
      </c>
      <c r="I9" s="76">
        <f>'Гемодиализ (пр.15-23)'!D9</f>
        <v>90697204</v>
      </c>
      <c r="J9" s="76">
        <f>'Мед.реаб.(АПУ,ДС,КС) 14-23'!D9</f>
        <v>22243088</v>
      </c>
      <c r="K9" s="76">
        <f>D9+E9+F9+H9+I9+J9</f>
        <v>3060854528</v>
      </c>
      <c r="L9" s="86">
        <v>3863542.36</v>
      </c>
      <c r="M9" s="85">
        <v>0</v>
      </c>
      <c r="N9" s="85">
        <f>K9+L9+M9</f>
        <v>3064718070.3600001</v>
      </c>
    </row>
    <row r="10" spans="1:14" s="2" customFormat="1" x14ac:dyDescent="0.2">
      <c r="A10" s="161" t="s">
        <v>247</v>
      </c>
      <c r="B10" s="161"/>
      <c r="C10" s="161"/>
      <c r="D10" s="77">
        <f>SUM(D11:D155)-D93</f>
        <v>26499112081</v>
      </c>
      <c r="E10" s="77">
        <f t="shared" ref="E10:N10" si="1">SUM(E11:E155)-E93</f>
        <v>7010953722</v>
      </c>
      <c r="F10" s="77">
        <f t="shared" si="1"/>
        <v>24198018972</v>
      </c>
      <c r="G10" s="77">
        <f t="shared" si="1"/>
        <v>0</v>
      </c>
      <c r="H10" s="77">
        <f t="shared" si="1"/>
        <v>4065538364</v>
      </c>
      <c r="I10" s="77">
        <f t="shared" si="1"/>
        <v>1323564912</v>
      </c>
      <c r="J10" s="77">
        <f t="shared" si="1"/>
        <v>1546723991</v>
      </c>
      <c r="K10" s="77">
        <f t="shared" si="1"/>
        <v>64643912042</v>
      </c>
      <c r="L10" s="84">
        <f t="shared" si="1"/>
        <v>4497054196.0100002</v>
      </c>
      <c r="M10" s="84">
        <f t="shared" si="1"/>
        <v>128064276.83</v>
      </c>
      <c r="N10" s="77">
        <f t="shared" si="1"/>
        <v>69269030514.839996</v>
      </c>
    </row>
    <row r="11" spans="1:14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>КС!D11</f>
        <v>55434563</v>
      </c>
      <c r="E11" s="76">
        <f>'Свод 2023 БП'!E11</f>
        <v>12159792</v>
      </c>
      <c r="F11" s="76">
        <f>'АПУ профилактика 15-23'!D12+'АПУ профилактика 15-23'!N12+'АПУ неотл.пом. 15-23'!D11+'АПУ обращения 15-23'!D11+'ОДИ ПГГ Пр.15-23'!D11+'ОДИ МЗ РБ 13-23'!D11+'ФАП (15-23)'!D11+'Тестирование на грипп 13-23'!D11</f>
        <v>136680147</v>
      </c>
      <c r="G11" s="76"/>
      <c r="H11" s="76">
        <f>СМП!D11</f>
        <v>0</v>
      </c>
      <c r="I11" s="76">
        <f>'Гемодиализ (пр.15-23)'!D11</f>
        <v>0</v>
      </c>
      <c r="J11" s="76">
        <f>'Мед.реаб.(АПУ,ДС,КС) 14-23'!D11</f>
        <v>0</v>
      </c>
      <c r="K11" s="76">
        <f t="shared" ref="K11:K42" si="2">D11+E11+F11+H11+I11+J11</f>
        <v>204274502</v>
      </c>
      <c r="L11" s="86">
        <v>12441297.079999998</v>
      </c>
      <c r="M11" s="127"/>
      <c r="N11" s="85">
        <f t="shared" ref="N11:N70" si="3">K11+L11+M11</f>
        <v>216715799.07999998</v>
      </c>
    </row>
    <row r="12" spans="1:14" s="1" customFormat="1" x14ac:dyDescent="0.2">
      <c r="A12" s="25">
        <v>2</v>
      </c>
      <c r="B12" s="14" t="s">
        <v>61</v>
      </c>
      <c r="C12" s="10" t="s">
        <v>232</v>
      </c>
      <c r="D12" s="76">
        <f>КС!D12</f>
        <v>39522839</v>
      </c>
      <c r="E12" s="76">
        <f>'Свод 2023 БП'!E12</f>
        <v>12949238</v>
      </c>
      <c r="F12" s="76">
        <f>'АПУ профилактика 15-23'!D13+'АПУ профилактика 15-23'!N13+'АПУ неотл.пом. 15-23'!D12+'АПУ обращения 15-23'!D12+'ОДИ ПГГ Пр.15-23'!D12+'ОДИ МЗ РБ 13-23'!D12+'ФАП (15-23)'!D12+'Тестирование на грипп 13-23'!D12</f>
        <v>130882880</v>
      </c>
      <c r="G12" s="76"/>
      <c r="H12" s="76">
        <f>СМП!D12</f>
        <v>0</v>
      </c>
      <c r="I12" s="76">
        <f>'Гемодиализ (пр.15-23)'!D12</f>
        <v>0</v>
      </c>
      <c r="J12" s="76">
        <f>'Мед.реаб.(АПУ,ДС,КС) 14-23'!D12</f>
        <v>0</v>
      </c>
      <c r="K12" s="76">
        <f t="shared" si="2"/>
        <v>183354957</v>
      </c>
      <c r="L12" s="86">
        <v>15734687.379999999</v>
      </c>
      <c r="M12" s="127"/>
      <c r="N12" s="85">
        <f t="shared" si="3"/>
        <v>199089644.38</v>
      </c>
    </row>
    <row r="13" spans="1:14" s="22" customFormat="1" x14ac:dyDescent="0.2">
      <c r="A13" s="25">
        <v>3</v>
      </c>
      <c r="B13" s="27" t="s">
        <v>62</v>
      </c>
      <c r="C13" s="21" t="s">
        <v>5</v>
      </c>
      <c r="D13" s="76">
        <f>КС!D13</f>
        <v>234080959</v>
      </c>
      <c r="E13" s="76">
        <f>'Свод 2023 БП'!E13</f>
        <v>35927542</v>
      </c>
      <c r="F13" s="76">
        <f>'АПУ профилактика 15-23'!D14+'АПУ профилактика 15-23'!N14+'АПУ неотл.пом. 15-23'!D13+'АПУ обращения 15-23'!D13+'ОДИ ПГГ Пр.15-23'!D13+'ОДИ МЗ РБ 13-23'!D13+'ФАП (15-23)'!D13+'Тестирование на грипп 13-23'!D13</f>
        <v>330258633</v>
      </c>
      <c r="G13" s="79"/>
      <c r="H13" s="76">
        <f>СМП!D13</f>
        <v>156085380</v>
      </c>
      <c r="I13" s="76">
        <f>'Гемодиализ (пр.15-23)'!D13</f>
        <v>0</v>
      </c>
      <c r="J13" s="76">
        <f>'Мед.реаб.(АПУ,ДС,КС) 14-23'!D13</f>
        <v>425642</v>
      </c>
      <c r="K13" s="76">
        <f t="shared" si="2"/>
        <v>756778156</v>
      </c>
      <c r="L13" s="86">
        <v>33145392.830000002</v>
      </c>
      <c r="M13" s="127"/>
      <c r="N13" s="85">
        <f t="shared" si="3"/>
        <v>789923548.83000004</v>
      </c>
    </row>
    <row r="14" spans="1:14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>КС!D14</f>
        <v>45509823</v>
      </c>
      <c r="E14" s="76">
        <f>'Свод 2023 БП'!E14</f>
        <v>13417660</v>
      </c>
      <c r="F14" s="76">
        <f>'АПУ профилактика 15-23'!D15+'АПУ профилактика 15-23'!N15+'АПУ неотл.пом. 15-23'!D14+'АПУ обращения 15-23'!D14+'ОДИ ПГГ Пр.15-23'!D14+'ОДИ МЗ РБ 13-23'!D14+'ФАП (15-23)'!D14+'Тестирование на грипп 13-23'!D14</f>
        <v>140901530</v>
      </c>
      <c r="G14" s="76"/>
      <c r="H14" s="76">
        <f>СМП!D14</f>
        <v>0</v>
      </c>
      <c r="I14" s="76">
        <f>'Гемодиализ (пр.15-23)'!D14</f>
        <v>0</v>
      </c>
      <c r="J14" s="76">
        <f>'Мед.реаб.(АПУ,ДС,КС) 14-23'!D14</f>
        <v>0</v>
      </c>
      <c r="K14" s="76">
        <f t="shared" si="2"/>
        <v>199829013</v>
      </c>
      <c r="L14" s="86">
        <v>12825510.379999999</v>
      </c>
      <c r="M14" s="127"/>
      <c r="N14" s="85">
        <f t="shared" si="3"/>
        <v>212654523.38</v>
      </c>
    </row>
    <row r="15" spans="1:14" s="1" customFormat="1" x14ac:dyDescent="0.2">
      <c r="A15" s="25">
        <v>5</v>
      </c>
      <c r="B15" s="12" t="s">
        <v>64</v>
      </c>
      <c r="C15" s="10" t="s">
        <v>8</v>
      </c>
      <c r="D15" s="76">
        <f>КС!D15</f>
        <v>54443591</v>
      </c>
      <c r="E15" s="76">
        <f>'Свод 2023 БП'!E15</f>
        <v>14535647</v>
      </c>
      <c r="F15" s="76">
        <f>'АПУ профилактика 15-23'!D16+'АПУ профилактика 15-23'!N16+'АПУ неотл.пом. 15-23'!D15+'АПУ обращения 15-23'!D15+'ОДИ ПГГ Пр.15-23'!D15+'ОДИ МЗ РБ 13-23'!D15+'ФАП (15-23)'!D15+'Тестирование на грипп 13-23'!D15</f>
        <v>146951840</v>
      </c>
      <c r="G15" s="76"/>
      <c r="H15" s="76">
        <f>СМП!D15</f>
        <v>0</v>
      </c>
      <c r="I15" s="76">
        <f>'Гемодиализ (пр.15-23)'!D15</f>
        <v>0</v>
      </c>
      <c r="J15" s="76">
        <f>'Мед.реаб.(АПУ,ДС,КС) 14-23'!D15</f>
        <v>0</v>
      </c>
      <c r="K15" s="76">
        <f t="shared" si="2"/>
        <v>215931078</v>
      </c>
      <c r="L15" s="86">
        <v>12485053.699999999</v>
      </c>
      <c r="M15" s="127"/>
      <c r="N15" s="85">
        <f t="shared" si="3"/>
        <v>228416131.69999999</v>
      </c>
    </row>
    <row r="16" spans="1:14" s="22" customFormat="1" x14ac:dyDescent="0.2">
      <c r="A16" s="25">
        <v>6</v>
      </c>
      <c r="B16" s="27" t="s">
        <v>65</v>
      </c>
      <c r="C16" s="21" t="s">
        <v>66</v>
      </c>
      <c r="D16" s="76">
        <f>КС!D16</f>
        <v>619482915</v>
      </c>
      <c r="E16" s="76">
        <f>'Свод 2023 БП'!E16</f>
        <v>93449760</v>
      </c>
      <c r="F16" s="76">
        <f>'АПУ профилактика 15-23'!D17+'АПУ профилактика 15-23'!N17+'АПУ неотл.пом. 15-23'!D16+'АПУ обращения 15-23'!D16+'ОДИ ПГГ Пр.15-23'!D16+'ОДИ МЗ РБ 13-23'!D16+'ФАП (15-23)'!D16+'Тестирование на грипп 13-23'!D16</f>
        <v>809586261</v>
      </c>
      <c r="G16" s="79"/>
      <c r="H16" s="76">
        <f>СМП!D16</f>
        <v>324746681</v>
      </c>
      <c r="I16" s="76">
        <f>'Гемодиализ (пр.15-23)'!D16</f>
        <v>568275</v>
      </c>
      <c r="J16" s="76">
        <f>'Мед.реаб.(АПУ,ДС,КС) 14-23'!D16</f>
        <v>36403898</v>
      </c>
      <c r="K16" s="76">
        <f t="shared" si="2"/>
        <v>1884237790</v>
      </c>
      <c r="L16" s="86">
        <v>59940656.810000002</v>
      </c>
      <c r="M16" s="127"/>
      <c r="N16" s="85">
        <f t="shared" si="3"/>
        <v>1944178446.8099999</v>
      </c>
    </row>
    <row r="17" spans="1:14" s="1" customFormat="1" x14ac:dyDescent="0.2">
      <c r="A17" s="25">
        <v>7</v>
      </c>
      <c r="B17" s="12" t="s">
        <v>67</v>
      </c>
      <c r="C17" s="10" t="s">
        <v>234</v>
      </c>
      <c r="D17" s="76">
        <f>КС!D17</f>
        <v>200828241</v>
      </c>
      <c r="E17" s="76">
        <f>'Свод 2023 БП'!E17</f>
        <v>34984845</v>
      </c>
      <c r="F17" s="76">
        <f>'АПУ профилактика 15-23'!D18+'АПУ профилактика 15-23'!N18+'АПУ неотл.пом. 15-23'!D17+'АПУ обращения 15-23'!D17+'ОДИ ПГГ Пр.15-23'!D17+'ОДИ МЗ РБ 13-23'!D17+'ФАП (15-23)'!D17+'Тестирование на грипп 13-23'!D17</f>
        <v>345477341</v>
      </c>
      <c r="G17" s="76"/>
      <c r="H17" s="76">
        <f>СМП!D17</f>
        <v>0</v>
      </c>
      <c r="I17" s="76">
        <f>'Гемодиализ (пр.15-23)'!D17</f>
        <v>0</v>
      </c>
      <c r="J17" s="76">
        <f>'Мед.реаб.(АПУ,ДС,КС) 14-23'!D17</f>
        <v>18964239</v>
      </c>
      <c r="K17" s="76">
        <f t="shared" si="2"/>
        <v>600254666</v>
      </c>
      <c r="L17" s="86">
        <v>20170570.510000002</v>
      </c>
      <c r="M17" s="127"/>
      <c r="N17" s="85">
        <f t="shared" si="3"/>
        <v>620425236.50999999</v>
      </c>
    </row>
    <row r="18" spans="1:14" s="1" customFormat="1" x14ac:dyDescent="0.2">
      <c r="A18" s="25">
        <v>8</v>
      </c>
      <c r="B18" s="26" t="s">
        <v>68</v>
      </c>
      <c r="C18" s="10" t="s">
        <v>17</v>
      </c>
      <c r="D18" s="76">
        <f>КС!D18</f>
        <v>40977125</v>
      </c>
      <c r="E18" s="76">
        <f>'Свод 2023 БП'!E18</f>
        <v>15518498</v>
      </c>
      <c r="F18" s="76">
        <f>'АПУ профилактика 15-23'!D19+'АПУ профилактика 15-23'!N19+'АПУ неотл.пом. 15-23'!D18+'АПУ обращения 15-23'!D18+'ОДИ ПГГ Пр.15-23'!D18+'ОДИ МЗ РБ 13-23'!D18+'ФАП (15-23)'!D18+'Тестирование на грипп 13-23'!D18</f>
        <v>150228579</v>
      </c>
      <c r="G18" s="76"/>
      <c r="H18" s="76">
        <f>СМП!D18</f>
        <v>0</v>
      </c>
      <c r="I18" s="76">
        <f>'Гемодиализ (пр.15-23)'!D18</f>
        <v>0</v>
      </c>
      <c r="J18" s="76">
        <f>'Мед.реаб.(АПУ,ДС,КС) 14-23'!D18</f>
        <v>0</v>
      </c>
      <c r="K18" s="76">
        <f t="shared" si="2"/>
        <v>206724202</v>
      </c>
      <c r="L18" s="86">
        <v>13470038.209999999</v>
      </c>
      <c r="M18" s="127"/>
      <c r="N18" s="85">
        <f t="shared" si="3"/>
        <v>220194240.21000001</v>
      </c>
    </row>
    <row r="19" spans="1:14" s="1" customFormat="1" x14ac:dyDescent="0.2">
      <c r="A19" s="25">
        <v>9</v>
      </c>
      <c r="B19" s="26" t="s">
        <v>69</v>
      </c>
      <c r="C19" s="10" t="s">
        <v>6</v>
      </c>
      <c r="D19" s="76">
        <f>КС!D19</f>
        <v>66400238</v>
      </c>
      <c r="E19" s="76">
        <f>'Свод 2023 БП'!E19</f>
        <v>12774064</v>
      </c>
      <c r="F19" s="76">
        <f>'АПУ профилактика 15-23'!D20+'АПУ профилактика 15-23'!N20+'АПУ неотл.пом. 15-23'!D19+'АПУ обращения 15-23'!D19+'ОДИ ПГГ Пр.15-23'!D19+'ОДИ МЗ РБ 13-23'!D19+'ФАП (15-23)'!D19+'Тестирование на грипп 13-23'!D19</f>
        <v>161128230</v>
      </c>
      <c r="G19" s="76"/>
      <c r="H19" s="76">
        <f>СМП!D19</f>
        <v>0</v>
      </c>
      <c r="I19" s="76">
        <f>'Гемодиализ (пр.15-23)'!D19</f>
        <v>0</v>
      </c>
      <c r="J19" s="76">
        <f>'Мед.реаб.(АПУ,ДС,КС) 14-23'!D19</f>
        <v>0</v>
      </c>
      <c r="K19" s="76">
        <f t="shared" si="2"/>
        <v>240302532</v>
      </c>
      <c r="L19" s="86">
        <v>13769732.77</v>
      </c>
      <c r="M19" s="127"/>
      <c r="N19" s="85">
        <f t="shared" si="3"/>
        <v>254072264.77000001</v>
      </c>
    </row>
    <row r="20" spans="1:14" s="1" customFormat="1" x14ac:dyDescent="0.2">
      <c r="A20" s="25">
        <v>10</v>
      </c>
      <c r="B20" s="26" t="s">
        <v>70</v>
      </c>
      <c r="C20" s="10" t="s">
        <v>18</v>
      </c>
      <c r="D20" s="76">
        <f>КС!D20</f>
        <v>50391803</v>
      </c>
      <c r="E20" s="76">
        <f>'Свод 2023 БП'!E20</f>
        <v>16861186</v>
      </c>
      <c r="F20" s="76">
        <f>'АПУ профилактика 15-23'!D21+'АПУ профилактика 15-23'!N21+'АПУ неотл.пом. 15-23'!D20+'АПУ обращения 15-23'!D20+'ОДИ ПГГ Пр.15-23'!D20+'ОДИ МЗ РБ 13-23'!D20+'ФАП (15-23)'!D20+'Тестирование на грипп 13-23'!D20</f>
        <v>164782619</v>
      </c>
      <c r="G20" s="76"/>
      <c r="H20" s="76">
        <f>СМП!D20</f>
        <v>0</v>
      </c>
      <c r="I20" s="76">
        <f>'Гемодиализ (пр.15-23)'!D20</f>
        <v>0</v>
      </c>
      <c r="J20" s="76">
        <f>'Мед.реаб.(АПУ,ДС,КС) 14-23'!D20</f>
        <v>0</v>
      </c>
      <c r="K20" s="76">
        <f t="shared" si="2"/>
        <v>232035608</v>
      </c>
      <c r="L20" s="86">
        <v>24750910.140000001</v>
      </c>
      <c r="M20" s="127"/>
      <c r="N20" s="85">
        <f t="shared" si="3"/>
        <v>256786518.13999999</v>
      </c>
    </row>
    <row r="21" spans="1:14" s="1" customFormat="1" x14ac:dyDescent="0.2">
      <c r="A21" s="25">
        <v>11</v>
      </c>
      <c r="B21" s="26" t="s">
        <v>71</v>
      </c>
      <c r="C21" s="10" t="s">
        <v>7</v>
      </c>
      <c r="D21" s="76">
        <f>КС!D21</f>
        <v>54216351</v>
      </c>
      <c r="E21" s="76">
        <f>'Свод 2023 БП'!E21</f>
        <v>13457873</v>
      </c>
      <c r="F21" s="76">
        <f>'АПУ профилактика 15-23'!D22+'АПУ профилактика 15-23'!N22+'АПУ неотл.пом. 15-23'!D21+'АПУ обращения 15-23'!D21+'ОДИ ПГГ Пр.15-23'!D21+'ОДИ МЗ РБ 13-23'!D21+'ФАП (15-23)'!D21+'Тестирование на грипп 13-23'!D21</f>
        <v>143057396</v>
      </c>
      <c r="G21" s="76"/>
      <c r="H21" s="76">
        <f>СМП!D21</f>
        <v>0</v>
      </c>
      <c r="I21" s="76">
        <f>'Гемодиализ (пр.15-23)'!D21</f>
        <v>0</v>
      </c>
      <c r="J21" s="76">
        <f>'Мед.реаб.(АПУ,ДС,КС) 14-23'!D21</f>
        <v>0</v>
      </c>
      <c r="K21" s="76">
        <f t="shared" si="2"/>
        <v>210731620</v>
      </c>
      <c r="L21" s="86">
        <v>12763787.33</v>
      </c>
      <c r="M21" s="127"/>
      <c r="N21" s="85">
        <f t="shared" si="3"/>
        <v>223495407.33000001</v>
      </c>
    </row>
    <row r="22" spans="1:14" s="1" customFormat="1" x14ac:dyDescent="0.2">
      <c r="A22" s="25">
        <v>12</v>
      </c>
      <c r="B22" s="26" t="s">
        <v>72</v>
      </c>
      <c r="C22" s="10" t="s">
        <v>19</v>
      </c>
      <c r="D22" s="76">
        <f>КС!D22</f>
        <v>143439787</v>
      </c>
      <c r="E22" s="76">
        <f>'Свод 2023 БП'!E22</f>
        <v>26751433</v>
      </c>
      <c r="F22" s="76">
        <f>'АПУ профилактика 15-23'!D23+'АПУ профилактика 15-23'!N23+'АПУ неотл.пом. 15-23'!D22+'АПУ обращения 15-23'!D22+'ОДИ ПГГ Пр.15-23'!D22+'ОДИ МЗ РБ 13-23'!D22+'ФАП (15-23)'!D22+'Тестирование на грипп 13-23'!D22</f>
        <v>267535858</v>
      </c>
      <c r="G22" s="76"/>
      <c r="H22" s="76">
        <f>СМП!D22</f>
        <v>0</v>
      </c>
      <c r="I22" s="76">
        <f>'Гемодиализ (пр.15-23)'!D22</f>
        <v>0</v>
      </c>
      <c r="J22" s="76">
        <f>'Мед.реаб.(АПУ,ДС,КС) 14-23'!D22</f>
        <v>0</v>
      </c>
      <c r="K22" s="76">
        <f t="shared" si="2"/>
        <v>437727078</v>
      </c>
      <c r="L22" s="86">
        <v>17457237.5</v>
      </c>
      <c r="M22" s="127"/>
      <c r="N22" s="85">
        <f t="shared" si="3"/>
        <v>455184315.5</v>
      </c>
    </row>
    <row r="23" spans="1:14" s="1" customFormat="1" x14ac:dyDescent="0.2">
      <c r="A23" s="25">
        <v>13</v>
      </c>
      <c r="B23" s="26" t="s">
        <v>256</v>
      </c>
      <c r="C23" s="10" t="s">
        <v>257</v>
      </c>
      <c r="D23" s="76">
        <f>КС!D23</f>
        <v>0</v>
      </c>
      <c r="E23" s="76">
        <f>'Свод 2023 БП'!E23</f>
        <v>0</v>
      </c>
      <c r="F23" s="76">
        <f>'АПУ профилактика 15-23'!D24+'АПУ профилактика 15-23'!N24+'АПУ неотл.пом. 15-23'!D23+'АПУ обращения 15-23'!D23+'ОДИ ПГГ Пр.15-23'!D23+'ОДИ МЗ РБ 13-23'!D23+'ФАП (15-23)'!D23+'Тестирование на грипп 13-23'!D23</f>
        <v>4609368</v>
      </c>
      <c r="G23" s="76"/>
      <c r="H23" s="76">
        <f>СМП!D23</f>
        <v>0</v>
      </c>
      <c r="I23" s="76">
        <f>'Гемодиализ (пр.15-23)'!D23</f>
        <v>0</v>
      </c>
      <c r="J23" s="76">
        <f>'Мед.реаб.(АПУ,ДС,КС) 14-23'!D23</f>
        <v>0</v>
      </c>
      <c r="K23" s="76">
        <f t="shared" si="2"/>
        <v>4609368</v>
      </c>
      <c r="L23" s="86">
        <v>0</v>
      </c>
      <c r="M23" s="127"/>
      <c r="N23" s="85">
        <f t="shared" si="3"/>
        <v>4609368</v>
      </c>
    </row>
    <row r="24" spans="1:14" s="1" customFormat="1" x14ac:dyDescent="0.2">
      <c r="A24" s="25">
        <v>14</v>
      </c>
      <c r="B24" s="12" t="s">
        <v>73</v>
      </c>
      <c r="C24" s="10" t="s">
        <v>74</v>
      </c>
      <c r="D24" s="76">
        <f>КС!D24</f>
        <v>0</v>
      </c>
      <c r="E24" s="76">
        <f>'Свод 2023 БП'!E24</f>
        <v>0</v>
      </c>
      <c r="F24" s="76">
        <f>'АПУ профилактика 15-23'!D25+'АПУ профилактика 15-23'!N25+'АПУ неотл.пом. 15-23'!D24+'АПУ обращения 15-23'!D24+'ОДИ ПГГ Пр.15-23'!D24+'ОДИ МЗ РБ 13-23'!D24+'ФАП (15-23)'!D24+'Тестирование на грипп 13-23'!D24</f>
        <v>0</v>
      </c>
      <c r="G24" s="76"/>
      <c r="H24" s="76">
        <f>СМП!D24</f>
        <v>0</v>
      </c>
      <c r="I24" s="76">
        <f>'Гемодиализ (пр.15-23)'!D24</f>
        <v>0</v>
      </c>
      <c r="J24" s="76">
        <f>'Мед.реаб.(АПУ,ДС,КС) 14-23'!D24</f>
        <v>0</v>
      </c>
      <c r="K24" s="76">
        <f t="shared" si="2"/>
        <v>0</v>
      </c>
      <c r="L24" s="86">
        <v>0</v>
      </c>
      <c r="M24" s="127"/>
      <c r="N24" s="85">
        <f t="shared" si="3"/>
        <v>0</v>
      </c>
    </row>
    <row r="25" spans="1:14" s="1" customFormat="1" x14ac:dyDescent="0.2">
      <c r="A25" s="25">
        <v>15</v>
      </c>
      <c r="B25" s="26" t="s">
        <v>75</v>
      </c>
      <c r="C25" s="10" t="s">
        <v>22</v>
      </c>
      <c r="D25" s="76">
        <f>КС!D25</f>
        <v>60676913</v>
      </c>
      <c r="E25" s="76">
        <f>'Свод 2023 БП'!E25</f>
        <v>17716154</v>
      </c>
      <c r="F25" s="76">
        <f>'АПУ профилактика 15-23'!D26+'АПУ профилактика 15-23'!N26+'АПУ неотл.пом. 15-23'!D25+'АПУ обращения 15-23'!D25+'ОДИ ПГГ Пр.15-23'!D25+'ОДИ МЗ РБ 13-23'!D25+'ФАП (15-23)'!D25+'Тестирование на грипп 13-23'!D25</f>
        <v>167693890</v>
      </c>
      <c r="G25" s="76"/>
      <c r="H25" s="76">
        <f>СМП!D25</f>
        <v>0</v>
      </c>
      <c r="I25" s="76">
        <f>'Гемодиализ (пр.15-23)'!D25</f>
        <v>0</v>
      </c>
      <c r="J25" s="76">
        <f>'Мед.реаб.(АПУ,ДС,КС) 14-23'!D25</f>
        <v>0</v>
      </c>
      <c r="K25" s="76">
        <f t="shared" si="2"/>
        <v>246086957</v>
      </c>
      <c r="L25" s="86">
        <v>14244972.539999999</v>
      </c>
      <c r="M25" s="127"/>
      <c r="N25" s="85">
        <f t="shared" si="3"/>
        <v>260331929.53999999</v>
      </c>
    </row>
    <row r="26" spans="1:14" s="1" customFormat="1" x14ac:dyDescent="0.2">
      <c r="A26" s="25">
        <v>16</v>
      </c>
      <c r="B26" s="26" t="s">
        <v>76</v>
      </c>
      <c r="C26" s="10" t="s">
        <v>10</v>
      </c>
      <c r="D26" s="76">
        <f>КС!D26</f>
        <v>81186617</v>
      </c>
      <c r="E26" s="76">
        <f>'Свод 2023 БП'!E26</f>
        <v>24888780</v>
      </c>
      <c r="F26" s="76">
        <f>'АПУ профилактика 15-23'!D27+'АПУ профилактика 15-23'!N27+'АПУ неотл.пом. 15-23'!D26+'АПУ обращения 15-23'!D26+'ОДИ ПГГ Пр.15-23'!D26+'ОДИ МЗ РБ 13-23'!D26+'ФАП (15-23)'!D26+'Тестирование на грипп 13-23'!D26</f>
        <v>237365809</v>
      </c>
      <c r="G26" s="76"/>
      <c r="H26" s="76">
        <f>СМП!D26</f>
        <v>0</v>
      </c>
      <c r="I26" s="76">
        <f>'Гемодиализ (пр.15-23)'!D26</f>
        <v>0</v>
      </c>
      <c r="J26" s="76">
        <f>'Мед.реаб.(АПУ,ДС,КС) 14-23'!D26</f>
        <v>0</v>
      </c>
      <c r="K26" s="76">
        <f t="shared" si="2"/>
        <v>343441206</v>
      </c>
      <c r="L26" s="86">
        <v>24600360.699999999</v>
      </c>
      <c r="M26" s="127"/>
      <c r="N26" s="85">
        <f t="shared" si="3"/>
        <v>368041566.69999999</v>
      </c>
    </row>
    <row r="27" spans="1:14" s="1" customFormat="1" x14ac:dyDescent="0.2">
      <c r="A27" s="25">
        <v>17</v>
      </c>
      <c r="B27" s="26" t="s">
        <v>77</v>
      </c>
      <c r="C27" s="10" t="s">
        <v>235</v>
      </c>
      <c r="D27" s="76">
        <f>КС!D27</f>
        <v>132555699</v>
      </c>
      <c r="E27" s="76">
        <f>'Свод 2023 БП'!E27</f>
        <v>31806348</v>
      </c>
      <c r="F27" s="76">
        <f>'АПУ профилактика 15-23'!D28+'АПУ профилактика 15-23'!N28+'АПУ неотл.пом. 15-23'!D27+'АПУ обращения 15-23'!D27+'ОДИ ПГГ Пр.15-23'!D27+'ОДИ МЗ РБ 13-23'!D27+'ФАП (15-23)'!D27+'Тестирование на грипп 13-23'!D27</f>
        <v>325089609</v>
      </c>
      <c r="G27" s="76"/>
      <c r="H27" s="76">
        <f>СМП!D27</f>
        <v>0</v>
      </c>
      <c r="I27" s="76">
        <f>'Гемодиализ (пр.15-23)'!D27</f>
        <v>0</v>
      </c>
      <c r="J27" s="76">
        <f>'Мед.реаб.(АПУ,ДС,КС) 14-23'!D27</f>
        <v>0</v>
      </c>
      <c r="K27" s="76">
        <f t="shared" si="2"/>
        <v>489451656</v>
      </c>
      <c r="L27" s="86">
        <v>24562012.41</v>
      </c>
      <c r="M27" s="127"/>
      <c r="N27" s="85">
        <f t="shared" si="3"/>
        <v>514013668.41000003</v>
      </c>
    </row>
    <row r="28" spans="1:14" s="22" customFormat="1" x14ac:dyDescent="0.2">
      <c r="A28" s="25">
        <v>18</v>
      </c>
      <c r="B28" s="27" t="s">
        <v>78</v>
      </c>
      <c r="C28" s="21" t="s">
        <v>9</v>
      </c>
      <c r="D28" s="76">
        <f>КС!D28</f>
        <v>606306709</v>
      </c>
      <c r="E28" s="76">
        <f>'Свод 2023 БП'!E28</f>
        <v>64880199</v>
      </c>
      <c r="F28" s="76">
        <f>'АПУ профилактика 15-23'!D29+'АПУ профилактика 15-23'!N29+'АПУ неотл.пом. 15-23'!D28+'АПУ обращения 15-23'!D28+'ОДИ ПГГ Пр.15-23'!D28+'ОДИ МЗ РБ 13-23'!D28+'ФАП (15-23)'!D28+'Тестирование на грипп 13-23'!D28</f>
        <v>588095263</v>
      </c>
      <c r="G28" s="79"/>
      <c r="H28" s="76">
        <f>СМП!D28</f>
        <v>222799397</v>
      </c>
      <c r="I28" s="76">
        <f>'Гемодиализ (пр.15-23)'!D28</f>
        <v>0</v>
      </c>
      <c r="J28" s="76">
        <f>'Мед.реаб.(АПУ,ДС,КС) 14-23'!D28</f>
        <v>37623733</v>
      </c>
      <c r="K28" s="76">
        <f t="shared" si="2"/>
        <v>1519705301</v>
      </c>
      <c r="L28" s="86">
        <v>46407636.789999992</v>
      </c>
      <c r="M28" s="127"/>
      <c r="N28" s="85">
        <f t="shared" si="3"/>
        <v>1566112937.79</v>
      </c>
    </row>
    <row r="29" spans="1:14" s="1" customFormat="1" x14ac:dyDescent="0.2">
      <c r="A29" s="25">
        <v>19</v>
      </c>
      <c r="B29" s="12" t="s">
        <v>79</v>
      </c>
      <c r="C29" s="10" t="s">
        <v>11</v>
      </c>
      <c r="D29" s="76">
        <f>КС!D29</f>
        <v>31493032</v>
      </c>
      <c r="E29" s="76">
        <f>'Свод 2023 БП'!E29</f>
        <v>10795567</v>
      </c>
      <c r="F29" s="76">
        <f>'АПУ профилактика 15-23'!D30+'АПУ профилактика 15-23'!N30+'АПУ неотл.пом. 15-23'!D29+'АПУ обращения 15-23'!D29+'ОДИ ПГГ Пр.15-23'!D29+'ОДИ МЗ РБ 13-23'!D29+'ФАП (15-23)'!D29+'Тестирование на грипп 13-23'!D29</f>
        <v>114411411</v>
      </c>
      <c r="G29" s="76"/>
      <c r="H29" s="76">
        <f>СМП!D29</f>
        <v>0</v>
      </c>
      <c r="I29" s="76">
        <f>'Гемодиализ (пр.15-23)'!D29</f>
        <v>0</v>
      </c>
      <c r="J29" s="76">
        <f>'Мед.реаб.(АПУ,ДС,КС) 14-23'!D29</f>
        <v>0</v>
      </c>
      <c r="K29" s="76">
        <f t="shared" si="2"/>
        <v>156700010</v>
      </c>
      <c r="L29" s="86">
        <v>7970675.9400000004</v>
      </c>
      <c r="M29" s="127"/>
      <c r="N29" s="85">
        <f t="shared" si="3"/>
        <v>164670685.94</v>
      </c>
    </row>
    <row r="30" spans="1:14" s="1" customFormat="1" x14ac:dyDescent="0.2">
      <c r="A30" s="25">
        <v>20</v>
      </c>
      <c r="B30" s="12" t="s">
        <v>80</v>
      </c>
      <c r="C30" s="10" t="s">
        <v>236</v>
      </c>
      <c r="D30" s="76">
        <f>КС!D30</f>
        <v>30648648</v>
      </c>
      <c r="E30" s="76">
        <f>'Свод 2023 БП'!E30</f>
        <v>8330324</v>
      </c>
      <c r="F30" s="76">
        <f>'АПУ профилактика 15-23'!D31+'АПУ профилактика 15-23'!N31+'АПУ неотл.пом. 15-23'!D30+'АПУ обращения 15-23'!D30+'ОДИ ПГГ Пр.15-23'!D30+'ОДИ МЗ РБ 13-23'!D30+'ФАП (15-23)'!D30+'Тестирование на грипп 13-23'!D30</f>
        <v>84607990</v>
      </c>
      <c r="G30" s="76"/>
      <c r="H30" s="76">
        <f>СМП!D30</f>
        <v>0</v>
      </c>
      <c r="I30" s="76">
        <f>'Гемодиализ (пр.15-23)'!D30</f>
        <v>0</v>
      </c>
      <c r="J30" s="76">
        <f>'Мед.реаб.(АПУ,ДС,КС) 14-23'!D30</f>
        <v>0</v>
      </c>
      <c r="K30" s="76">
        <f t="shared" si="2"/>
        <v>123586962</v>
      </c>
      <c r="L30" s="86">
        <v>13254089.140000001</v>
      </c>
      <c r="M30" s="127"/>
      <c r="N30" s="85">
        <f t="shared" si="3"/>
        <v>136841051.13999999</v>
      </c>
    </row>
    <row r="31" spans="1:14" x14ac:dyDescent="0.2">
      <c r="A31" s="25">
        <v>21</v>
      </c>
      <c r="B31" s="12" t="s">
        <v>81</v>
      </c>
      <c r="C31" s="10" t="s">
        <v>82</v>
      </c>
      <c r="D31" s="76">
        <f>КС!D31</f>
        <v>205406379</v>
      </c>
      <c r="E31" s="76">
        <f>'Свод 2023 БП'!E31</f>
        <v>42365899</v>
      </c>
      <c r="F31" s="76">
        <f>'АПУ профилактика 15-23'!D32+'АПУ профилактика 15-23'!N32+'АПУ неотл.пом. 15-23'!D31+'АПУ обращения 15-23'!D31+'ОДИ ПГГ Пр.15-23'!D31+'ОДИ МЗ РБ 13-23'!D31+'ФАП (15-23)'!D31+'Тестирование на грипп 13-23'!D31</f>
        <v>406532235</v>
      </c>
      <c r="G31" s="80"/>
      <c r="H31" s="76">
        <f>СМП!D31</f>
        <v>0</v>
      </c>
      <c r="I31" s="76">
        <f>'Гемодиализ (пр.15-23)'!D31</f>
        <v>0</v>
      </c>
      <c r="J31" s="76">
        <f>'Мед.реаб.(АПУ,ДС,КС) 14-23'!D31</f>
        <v>14417315</v>
      </c>
      <c r="K31" s="76">
        <f t="shared" si="2"/>
        <v>668721828</v>
      </c>
      <c r="L31" s="86">
        <v>44576530.269999996</v>
      </c>
      <c r="M31" s="127"/>
      <c r="N31" s="85">
        <f t="shared" si="3"/>
        <v>713298358.26999998</v>
      </c>
    </row>
    <row r="32" spans="1:14" s="22" customFormat="1" x14ac:dyDescent="0.2">
      <c r="A32" s="25">
        <v>22</v>
      </c>
      <c r="B32" s="23" t="s">
        <v>83</v>
      </c>
      <c r="C32" s="21" t="s">
        <v>40</v>
      </c>
      <c r="D32" s="76">
        <f>КС!D32</f>
        <v>369619889</v>
      </c>
      <c r="E32" s="76">
        <f>'Свод 2023 БП'!E32</f>
        <v>35251097</v>
      </c>
      <c r="F32" s="76">
        <f>'АПУ профилактика 15-23'!D33+'АПУ профилактика 15-23'!N33+'АПУ неотл.пом. 15-23'!D32+'АПУ обращения 15-23'!D32+'ОДИ ПГГ Пр.15-23'!D32+'ОДИ МЗ РБ 13-23'!D32+'ФАП (15-23)'!D32+'Тестирование на грипп 13-23'!D32</f>
        <v>341275397</v>
      </c>
      <c r="G32" s="79"/>
      <c r="H32" s="76">
        <f>СМП!D32</f>
        <v>151763448</v>
      </c>
      <c r="I32" s="76">
        <f>'Гемодиализ (пр.15-23)'!D32</f>
        <v>0</v>
      </c>
      <c r="J32" s="76">
        <f>'Мед.реаб.(АПУ,ДС,КС) 14-23'!D32</f>
        <v>5075498</v>
      </c>
      <c r="K32" s="76">
        <f t="shared" si="2"/>
        <v>902985329</v>
      </c>
      <c r="L32" s="86">
        <v>50937106.620000005</v>
      </c>
      <c r="M32" s="127"/>
      <c r="N32" s="85">
        <f t="shared" si="3"/>
        <v>953922435.62</v>
      </c>
    </row>
    <row r="33" spans="1:14" s="22" customFormat="1" x14ac:dyDescent="0.2">
      <c r="A33" s="25">
        <v>23</v>
      </c>
      <c r="B33" s="27" t="s">
        <v>84</v>
      </c>
      <c r="C33" s="21" t="s">
        <v>85</v>
      </c>
      <c r="D33" s="76">
        <f>КС!D33</f>
        <v>0</v>
      </c>
      <c r="E33" s="76">
        <f>'Свод 2023 БП'!E33</f>
        <v>7203787</v>
      </c>
      <c r="F33" s="76">
        <f>'АПУ профилактика 15-23'!D34+'АПУ профилактика 15-23'!N34+'АПУ неотл.пом. 15-23'!D33+'АПУ обращения 15-23'!D33+'ОДИ ПГГ Пр.15-23'!D33+'ОДИ МЗ РБ 13-23'!D33+'ФАП (15-23)'!D33+'Тестирование на грипп 13-23'!D33</f>
        <v>118484479</v>
      </c>
      <c r="G33" s="79"/>
      <c r="H33" s="76">
        <f>СМП!D33</f>
        <v>24201955</v>
      </c>
      <c r="I33" s="76">
        <f>'Гемодиализ (пр.15-23)'!D33</f>
        <v>0</v>
      </c>
      <c r="J33" s="76">
        <f>'Мед.реаб.(АПУ,ДС,КС) 14-23'!D33</f>
        <v>0</v>
      </c>
      <c r="K33" s="76">
        <f t="shared" si="2"/>
        <v>149890221</v>
      </c>
      <c r="L33" s="86">
        <v>0</v>
      </c>
      <c r="M33" s="127"/>
      <c r="N33" s="85">
        <f t="shared" si="3"/>
        <v>149890221</v>
      </c>
    </row>
    <row r="34" spans="1:14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>КС!D34</f>
        <v>0</v>
      </c>
      <c r="E34" s="76">
        <f>'Свод 2023 БП'!E34</f>
        <v>0</v>
      </c>
      <c r="F34" s="76">
        <f>'АПУ профилактика 15-23'!D35+'АПУ профилактика 15-23'!N35+'АПУ неотл.пом. 15-23'!D34+'АПУ обращения 15-23'!D34+'ОДИ ПГГ Пр.15-23'!D34+'ОДИ МЗ РБ 13-23'!D34+'ФАП (15-23)'!D34+'Тестирование на грипп 13-23'!D34</f>
        <v>4939490</v>
      </c>
      <c r="G34" s="76"/>
      <c r="H34" s="76">
        <f>СМП!D34</f>
        <v>0</v>
      </c>
      <c r="I34" s="76">
        <f>'Гемодиализ (пр.15-23)'!D34</f>
        <v>0</v>
      </c>
      <c r="J34" s="76">
        <f>'Мед.реаб.(АПУ,ДС,КС) 14-23'!D34</f>
        <v>0</v>
      </c>
      <c r="K34" s="76">
        <f t="shared" si="2"/>
        <v>4939490</v>
      </c>
      <c r="L34" s="86">
        <v>0</v>
      </c>
      <c r="M34" s="127"/>
      <c r="N34" s="85">
        <f t="shared" si="3"/>
        <v>4939490</v>
      </c>
    </row>
    <row r="35" spans="1:14" s="1" customFormat="1" ht="24" x14ac:dyDescent="0.2">
      <c r="A35" s="25">
        <v>25</v>
      </c>
      <c r="B35" s="26" t="s">
        <v>88</v>
      </c>
      <c r="C35" s="10" t="s">
        <v>89</v>
      </c>
      <c r="D35" s="76">
        <f>КС!D35</f>
        <v>0</v>
      </c>
      <c r="E35" s="76">
        <f>'Свод 2023 БП'!E35</f>
        <v>0</v>
      </c>
      <c r="F35" s="76">
        <f>'АПУ профилактика 15-23'!D36+'АПУ профилактика 15-23'!N36+'АПУ неотл.пом. 15-23'!D35+'АПУ обращения 15-23'!D35+'ОДИ ПГГ Пр.15-23'!D35+'ОДИ МЗ РБ 13-23'!D35+'ФАП (15-23)'!D35+'Тестирование на грипп 13-23'!D35</f>
        <v>0</v>
      </c>
      <c r="G35" s="76"/>
      <c r="H35" s="76">
        <f>СМП!D35</f>
        <v>0</v>
      </c>
      <c r="I35" s="76">
        <f>'Гемодиализ (пр.15-23)'!D35</f>
        <v>0</v>
      </c>
      <c r="J35" s="76">
        <f>'Мед.реаб.(АПУ,ДС,КС) 14-23'!D35</f>
        <v>19406618</v>
      </c>
      <c r="K35" s="76">
        <f t="shared" si="2"/>
        <v>19406618</v>
      </c>
      <c r="L35" s="86">
        <v>0</v>
      </c>
      <c r="M35" s="127"/>
      <c r="N35" s="85">
        <f t="shared" si="3"/>
        <v>19406618</v>
      </c>
    </row>
    <row r="36" spans="1:14" s="1" customFormat="1" x14ac:dyDescent="0.2">
      <c r="A36" s="25">
        <v>26</v>
      </c>
      <c r="B36" s="12" t="s">
        <v>90</v>
      </c>
      <c r="C36" s="10" t="s">
        <v>91</v>
      </c>
      <c r="D36" s="76">
        <f>КС!D36</f>
        <v>1288245935</v>
      </c>
      <c r="E36" s="76">
        <f>'Свод 2023 БП'!E36</f>
        <v>114280248</v>
      </c>
      <c r="F36" s="76">
        <f>'АПУ профилактика 15-23'!D37+'АПУ профилактика 15-23'!N37+'АПУ неотл.пом. 15-23'!D36+'АПУ обращения 15-23'!D36+'ОДИ ПГГ Пр.15-23'!D36+'ОДИ МЗ РБ 13-23'!D36+'ФАП (15-23)'!D36+'Тестирование на грипп 13-23'!D36</f>
        <v>945557251</v>
      </c>
      <c r="G36" s="76"/>
      <c r="H36" s="76">
        <f>СМП!D36</f>
        <v>0</v>
      </c>
      <c r="I36" s="76">
        <f>'Гемодиализ (пр.15-23)'!D36</f>
        <v>1521957</v>
      </c>
      <c r="J36" s="76">
        <f>'Мед.реаб.(АПУ,ДС,КС) 14-23'!D36</f>
        <v>32605138</v>
      </c>
      <c r="K36" s="76">
        <f t="shared" si="2"/>
        <v>2382210529</v>
      </c>
      <c r="L36" s="86">
        <v>44597765.289999999</v>
      </c>
      <c r="M36" s="127"/>
      <c r="N36" s="85">
        <f t="shared" si="3"/>
        <v>2426808294.29</v>
      </c>
    </row>
    <row r="37" spans="1:14" s="1" customFormat="1" x14ac:dyDescent="0.2">
      <c r="A37" s="25">
        <v>27</v>
      </c>
      <c r="B37" s="26" t="s">
        <v>92</v>
      </c>
      <c r="C37" s="10" t="s">
        <v>93</v>
      </c>
      <c r="D37" s="76">
        <f>КС!D37</f>
        <v>176916206</v>
      </c>
      <c r="E37" s="76">
        <f>'Свод 2023 БП'!E37</f>
        <v>37013998</v>
      </c>
      <c r="F37" s="76">
        <f>'АПУ профилактика 15-23'!D38+'АПУ профилактика 15-23'!N38+'АПУ неотл.пом. 15-23'!D37+'АПУ обращения 15-23'!D37+'ОДИ ПГГ Пр.15-23'!D37+'ОДИ МЗ РБ 13-23'!D37+'ФАП (15-23)'!D37+'Тестирование на грипп 13-23'!D37</f>
        <v>269607064</v>
      </c>
      <c r="G37" s="76"/>
      <c r="H37" s="76">
        <f>СМП!D37</f>
        <v>0</v>
      </c>
      <c r="I37" s="76">
        <f>'Гемодиализ (пр.15-23)'!D37</f>
        <v>757700</v>
      </c>
      <c r="J37" s="76">
        <f>'Мед.реаб.(АПУ,ДС,КС) 14-23'!D37</f>
        <v>0</v>
      </c>
      <c r="K37" s="76">
        <f t="shared" si="2"/>
        <v>484294968</v>
      </c>
      <c r="L37" s="86">
        <v>10675249.360000001</v>
      </c>
      <c r="M37" s="127"/>
      <c r="N37" s="85">
        <f t="shared" si="3"/>
        <v>494970217.36000001</v>
      </c>
    </row>
    <row r="38" spans="1:14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>КС!D38</f>
        <v>102569979</v>
      </c>
      <c r="E38" s="76">
        <f>'Свод 2023 БП'!E38</f>
        <v>31879772</v>
      </c>
      <c r="F38" s="76">
        <f>'АПУ профилактика 15-23'!D39+'АПУ профилактика 15-23'!N39+'АПУ неотл.пом. 15-23'!D38+'АПУ обращения 15-23'!D38+'ОДИ ПГГ Пр.15-23'!D38+'ОДИ МЗ РБ 13-23'!D38+'ФАП (15-23)'!D38+'Тестирование на грипп 13-23'!D38</f>
        <v>204060651</v>
      </c>
      <c r="G38" s="76"/>
      <c r="H38" s="76">
        <f>СМП!D38</f>
        <v>0</v>
      </c>
      <c r="I38" s="76">
        <f>'Гемодиализ (пр.15-23)'!D38</f>
        <v>0</v>
      </c>
      <c r="J38" s="76">
        <f>'Мед.реаб.(АПУ,ДС,КС) 14-23'!D38</f>
        <v>15891280</v>
      </c>
      <c r="K38" s="76">
        <f t="shared" si="2"/>
        <v>354401682</v>
      </c>
      <c r="L38" s="86">
        <v>1907643</v>
      </c>
      <c r="M38" s="127"/>
      <c r="N38" s="85">
        <f t="shared" si="3"/>
        <v>356309325</v>
      </c>
    </row>
    <row r="39" spans="1:14" s="1" customFormat="1" x14ac:dyDescent="0.2">
      <c r="A39" s="25">
        <v>29</v>
      </c>
      <c r="B39" s="14" t="s">
        <v>96</v>
      </c>
      <c r="C39" s="10" t="s">
        <v>97</v>
      </c>
      <c r="D39" s="76">
        <f>КС!D39</f>
        <v>0</v>
      </c>
      <c r="E39" s="76">
        <f>'Свод 2023 БП'!E39</f>
        <v>0</v>
      </c>
      <c r="F39" s="76">
        <f>'АПУ профилактика 15-23'!D40+'АПУ профилактика 15-23'!N40+'АПУ неотл.пом. 15-23'!D39+'АПУ обращения 15-23'!D39+'ОДИ ПГГ Пр.15-23'!D39+'ОДИ МЗ РБ 13-23'!D39+'ФАП (15-23)'!D39+'Тестирование на грипп 13-23'!D39</f>
        <v>145798513</v>
      </c>
      <c r="G39" s="76"/>
      <c r="H39" s="76">
        <f>СМП!D39</f>
        <v>0</v>
      </c>
      <c r="I39" s="76">
        <f>'Гемодиализ (пр.15-23)'!D39</f>
        <v>0</v>
      </c>
      <c r="J39" s="76">
        <f>'Мед.реаб.(АПУ,ДС,КС) 14-23'!D39</f>
        <v>0</v>
      </c>
      <c r="K39" s="76">
        <f t="shared" si="2"/>
        <v>145798513</v>
      </c>
      <c r="L39" s="86">
        <v>0</v>
      </c>
      <c r="M39" s="127"/>
      <c r="N39" s="85">
        <f t="shared" si="3"/>
        <v>145798513</v>
      </c>
    </row>
    <row r="40" spans="1:14" s="22" customFormat="1" x14ac:dyDescent="0.2">
      <c r="A40" s="25">
        <v>30</v>
      </c>
      <c r="B40" s="23" t="s">
        <v>98</v>
      </c>
      <c r="C40" s="73" t="s">
        <v>292</v>
      </c>
      <c r="D40" s="76">
        <f>КС!D40</f>
        <v>0</v>
      </c>
      <c r="E40" s="76">
        <f>'Свод 2023 БП'!E40</f>
        <v>0</v>
      </c>
      <c r="F40" s="76">
        <f>'АПУ профилактика 15-23'!D41+'АПУ профилактика 15-23'!N41+'АПУ неотл.пом. 15-23'!D40+'АПУ обращения 15-23'!D40+'ОДИ ПГГ Пр.15-23'!D40+'ОДИ МЗ РБ 13-23'!D40+'ФАП (15-23)'!D40+'Тестирование на грипп 13-23'!D40</f>
        <v>0</v>
      </c>
      <c r="G40" s="79"/>
      <c r="H40" s="76">
        <f>СМП!D40</f>
        <v>649367174</v>
      </c>
      <c r="I40" s="76">
        <f>'Гемодиализ (пр.15-23)'!D40</f>
        <v>0</v>
      </c>
      <c r="J40" s="76">
        <f>'Мед.реаб.(АПУ,ДС,КС) 14-23'!D40</f>
        <v>0</v>
      </c>
      <c r="K40" s="76">
        <f t="shared" si="2"/>
        <v>649367174</v>
      </c>
      <c r="L40" s="86">
        <v>0</v>
      </c>
      <c r="M40" s="127"/>
      <c r="N40" s="85">
        <f t="shared" si="3"/>
        <v>649367174</v>
      </c>
    </row>
    <row r="41" spans="1:14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f>КС!D41</f>
        <v>0</v>
      </c>
      <c r="E41" s="76">
        <f>'Свод 2023 БП'!E41</f>
        <v>5111259</v>
      </c>
      <c r="F41" s="76">
        <f>'АПУ профилактика 15-23'!D42+'АПУ профилактика 15-23'!N42+'АПУ неотл.пом. 15-23'!D41+'АПУ обращения 15-23'!D41+'ОДИ ПГГ Пр.15-23'!D41+'ОДИ МЗ РБ 13-23'!D41+'ФАП (15-23)'!D41+'Тестирование на грипп 13-23'!D41</f>
        <v>33083679</v>
      </c>
      <c r="G41" s="79"/>
      <c r="H41" s="76">
        <f>СМП!D41</f>
        <v>0</v>
      </c>
      <c r="I41" s="76">
        <f>'Гемодиализ (пр.15-23)'!D41</f>
        <v>0</v>
      </c>
      <c r="J41" s="76">
        <f>'Мед.реаб.(АПУ,ДС,КС) 14-23'!D41</f>
        <v>0</v>
      </c>
      <c r="K41" s="76">
        <f t="shared" si="2"/>
        <v>38194938</v>
      </c>
      <c r="L41" s="86">
        <v>0</v>
      </c>
      <c r="M41" s="127"/>
      <c r="N41" s="85">
        <f t="shared" si="3"/>
        <v>38194938</v>
      </c>
    </row>
    <row r="42" spans="1:14" s="22" customFormat="1" x14ac:dyDescent="0.2">
      <c r="A42" s="25">
        <v>32</v>
      </c>
      <c r="B42" s="24" t="s">
        <v>100</v>
      </c>
      <c r="C42" s="21" t="s">
        <v>41</v>
      </c>
      <c r="D42" s="76">
        <f>КС!D42</f>
        <v>482029402</v>
      </c>
      <c r="E42" s="76">
        <f>'Свод 2023 БП'!E42</f>
        <v>54425452</v>
      </c>
      <c r="F42" s="76">
        <f>'АПУ профилактика 15-23'!D43+'АПУ профилактика 15-23'!N43+'АПУ неотл.пом. 15-23'!D42+'АПУ обращения 15-23'!D42+'ОДИ ПГГ Пр.15-23'!D42+'ОДИ МЗ РБ 13-23'!D42+'ФАП (15-23)'!D42+'Тестирование на грипп 13-23'!D42</f>
        <v>489537776</v>
      </c>
      <c r="G42" s="79"/>
      <c r="H42" s="76">
        <f>СМП!D42</f>
        <v>228613968</v>
      </c>
      <c r="I42" s="76">
        <f>'Гемодиализ (пр.15-23)'!D42</f>
        <v>0</v>
      </c>
      <c r="J42" s="76">
        <f>'Мед.реаб.(АПУ,ДС,КС) 14-23'!D42</f>
        <v>13710971</v>
      </c>
      <c r="K42" s="76">
        <f t="shared" si="2"/>
        <v>1268317569</v>
      </c>
      <c r="L42" s="86">
        <v>45737998.239999995</v>
      </c>
      <c r="M42" s="127"/>
      <c r="N42" s="85">
        <f t="shared" si="3"/>
        <v>1314055567.24</v>
      </c>
    </row>
    <row r="43" spans="1:14" x14ac:dyDescent="0.2">
      <c r="A43" s="25">
        <v>33</v>
      </c>
      <c r="B43" s="12" t="s">
        <v>101</v>
      </c>
      <c r="C43" s="10" t="s">
        <v>39</v>
      </c>
      <c r="D43" s="76">
        <f>КС!D43</f>
        <v>543971279</v>
      </c>
      <c r="E43" s="76">
        <f>'Свод 2023 БП'!E43</f>
        <v>71640054</v>
      </c>
      <c r="F43" s="76">
        <f>'АПУ профилактика 15-23'!D44+'АПУ профилактика 15-23'!N44+'АПУ неотл.пом. 15-23'!D43+'АПУ обращения 15-23'!D43+'ОДИ ПГГ Пр.15-23'!D43+'ОДИ МЗ РБ 13-23'!D43+'ФАП (15-23)'!D43+'Тестирование на грипп 13-23'!D43</f>
        <v>617042891</v>
      </c>
      <c r="G43" s="80"/>
      <c r="H43" s="76">
        <f>СМП!D43</f>
        <v>0</v>
      </c>
      <c r="I43" s="76">
        <f>'Гемодиализ (пр.15-23)'!D43</f>
        <v>0</v>
      </c>
      <c r="J43" s="76">
        <f>'Мед.реаб.(АПУ,ДС,КС) 14-23'!D43</f>
        <v>4492720</v>
      </c>
      <c r="K43" s="76">
        <f t="shared" ref="K43:K74" si="4">D43+E43+F43+H43+I43+J43</f>
        <v>1237146944</v>
      </c>
      <c r="L43" s="86">
        <v>58438549.310000002</v>
      </c>
      <c r="M43" s="127"/>
      <c r="N43" s="85">
        <f t="shared" si="3"/>
        <v>1295585493.3099999</v>
      </c>
    </row>
    <row r="44" spans="1:14" s="1" customFormat="1" x14ac:dyDescent="0.2">
      <c r="A44" s="25">
        <v>34</v>
      </c>
      <c r="B44" s="14" t="s">
        <v>102</v>
      </c>
      <c r="C44" s="10" t="s">
        <v>16</v>
      </c>
      <c r="D44" s="76">
        <f>КС!D44</f>
        <v>53347667</v>
      </c>
      <c r="E44" s="76">
        <f>'Свод 2023 БП'!E44</f>
        <v>14821224</v>
      </c>
      <c r="F44" s="76">
        <f>'АПУ профилактика 15-23'!D45+'АПУ профилактика 15-23'!N45+'АПУ неотл.пом. 15-23'!D44+'АПУ обращения 15-23'!D44+'ОДИ ПГГ Пр.15-23'!D44+'ОДИ МЗ РБ 13-23'!D44+'ФАП (15-23)'!D44+'Тестирование на грипп 13-23'!D44</f>
        <v>158444097</v>
      </c>
      <c r="G44" s="76"/>
      <c r="H44" s="76">
        <f>СМП!D44</f>
        <v>0</v>
      </c>
      <c r="I44" s="76">
        <f>'Гемодиализ (пр.15-23)'!D44</f>
        <v>0</v>
      </c>
      <c r="J44" s="76">
        <f>'Мед.реаб.(АПУ,ДС,КС) 14-23'!D44</f>
        <v>0</v>
      </c>
      <c r="K44" s="76">
        <f t="shared" si="4"/>
        <v>226612988</v>
      </c>
      <c r="L44" s="86">
        <v>21182553.760000002</v>
      </c>
      <c r="M44" s="127"/>
      <c r="N44" s="85">
        <f t="shared" si="3"/>
        <v>247795541.75999999</v>
      </c>
    </row>
    <row r="45" spans="1:14" s="1" customFormat="1" x14ac:dyDescent="0.2">
      <c r="A45" s="25">
        <v>35</v>
      </c>
      <c r="B45" s="26" t="s">
        <v>103</v>
      </c>
      <c r="C45" s="10" t="s">
        <v>21</v>
      </c>
      <c r="D45" s="76">
        <f>КС!D45</f>
        <v>369674355</v>
      </c>
      <c r="E45" s="76">
        <f>'Свод 2023 БП'!E45</f>
        <v>50960586</v>
      </c>
      <c r="F45" s="76">
        <f>'АПУ профилактика 15-23'!D46+'АПУ профилактика 15-23'!N46+'АПУ неотл.пом. 15-23'!D45+'АПУ обращения 15-23'!D45+'ОДИ ПГГ Пр.15-23'!D45+'ОДИ МЗ РБ 13-23'!D45+'ФАП (15-23)'!D45+'Тестирование на грипп 13-23'!D45</f>
        <v>425078294</v>
      </c>
      <c r="G45" s="76"/>
      <c r="H45" s="76">
        <f>СМП!D45</f>
        <v>0</v>
      </c>
      <c r="I45" s="76">
        <f>'Гемодиализ (пр.15-23)'!D45</f>
        <v>0</v>
      </c>
      <c r="J45" s="76">
        <f>'Мед.реаб.(АПУ,ДС,КС) 14-23'!D45</f>
        <v>13862198</v>
      </c>
      <c r="K45" s="76">
        <f t="shared" si="4"/>
        <v>859575433</v>
      </c>
      <c r="L45" s="86">
        <v>37471871.009999998</v>
      </c>
      <c r="M45" s="127"/>
      <c r="N45" s="85">
        <f t="shared" si="3"/>
        <v>897047304.00999999</v>
      </c>
    </row>
    <row r="46" spans="1:14" s="1" customFormat="1" x14ac:dyDescent="0.2">
      <c r="A46" s="25">
        <v>36</v>
      </c>
      <c r="B46" s="14" t="s">
        <v>104</v>
      </c>
      <c r="C46" s="10" t="s">
        <v>25</v>
      </c>
      <c r="D46" s="76">
        <f>КС!D46</f>
        <v>64984142</v>
      </c>
      <c r="E46" s="76">
        <f>'Свод 2023 БП'!E46</f>
        <v>18694023</v>
      </c>
      <c r="F46" s="76">
        <f>'АПУ профилактика 15-23'!D47+'АПУ профилактика 15-23'!N47+'АПУ неотл.пом. 15-23'!D46+'АПУ обращения 15-23'!D46+'ОДИ ПГГ Пр.15-23'!D46+'ОДИ МЗ РБ 13-23'!D46+'ФАП (15-23)'!D46+'Тестирование на грипп 13-23'!D46</f>
        <v>195437997</v>
      </c>
      <c r="G46" s="76"/>
      <c r="H46" s="76">
        <f>СМП!D46</f>
        <v>0</v>
      </c>
      <c r="I46" s="76">
        <f>'Гемодиализ (пр.15-23)'!D46</f>
        <v>0</v>
      </c>
      <c r="J46" s="76">
        <f>'Мед.реаб.(АПУ,ДС,КС) 14-23'!D46</f>
        <v>0</v>
      </c>
      <c r="K46" s="76">
        <f t="shared" si="4"/>
        <v>279116162</v>
      </c>
      <c r="L46" s="86">
        <v>17440563.73</v>
      </c>
      <c r="M46" s="127"/>
      <c r="N46" s="85">
        <f t="shared" si="3"/>
        <v>296556725.73000002</v>
      </c>
    </row>
    <row r="47" spans="1:14" x14ac:dyDescent="0.2">
      <c r="A47" s="25">
        <v>37</v>
      </c>
      <c r="B47" s="12" t="s">
        <v>105</v>
      </c>
      <c r="C47" s="10" t="s">
        <v>237</v>
      </c>
      <c r="D47" s="76">
        <f>КС!D47</f>
        <v>231149146</v>
      </c>
      <c r="E47" s="76">
        <f>'Свод 2023 БП'!E47</f>
        <v>52303109</v>
      </c>
      <c r="F47" s="76">
        <f>'АПУ профилактика 15-23'!D48+'АПУ профилактика 15-23'!N48+'АПУ неотл.пом. 15-23'!D47+'АПУ обращения 15-23'!D47+'ОДИ ПГГ Пр.15-23'!D47+'ОДИ МЗ РБ 13-23'!D47+'ФАП (15-23)'!D47+'Тестирование на грипп 13-23'!D47</f>
        <v>433128560</v>
      </c>
      <c r="G47" s="80"/>
      <c r="H47" s="76">
        <f>СМП!D47</f>
        <v>0</v>
      </c>
      <c r="I47" s="76">
        <f>'Гемодиализ (пр.15-23)'!D47</f>
        <v>0</v>
      </c>
      <c r="J47" s="76">
        <f>'Мед.реаб.(АПУ,ДС,КС) 14-23'!D47</f>
        <v>667236</v>
      </c>
      <c r="K47" s="76">
        <f t="shared" si="4"/>
        <v>717248051</v>
      </c>
      <c r="L47" s="86">
        <v>54322966.479999997</v>
      </c>
      <c r="M47" s="127"/>
      <c r="N47" s="85">
        <f t="shared" si="3"/>
        <v>771571017.48000002</v>
      </c>
    </row>
    <row r="48" spans="1:14" s="1" customFormat="1" x14ac:dyDescent="0.2">
      <c r="A48" s="25">
        <v>38</v>
      </c>
      <c r="B48" s="15" t="s">
        <v>106</v>
      </c>
      <c r="C48" s="16" t="s">
        <v>238</v>
      </c>
      <c r="D48" s="76">
        <f>КС!D48</f>
        <v>66208272</v>
      </c>
      <c r="E48" s="76">
        <f>'Свод 2023 БП'!E48</f>
        <v>17812195</v>
      </c>
      <c r="F48" s="76">
        <f>'АПУ профилактика 15-23'!D49+'АПУ профилактика 15-23'!N49+'АПУ неотл.пом. 15-23'!D48+'АПУ обращения 15-23'!D48+'ОДИ ПГГ Пр.15-23'!D48+'ОДИ МЗ РБ 13-23'!D48+'ФАП (15-23)'!D48+'Тестирование на грипп 13-23'!D48</f>
        <v>192761063</v>
      </c>
      <c r="G48" s="76"/>
      <c r="H48" s="76">
        <f>СМП!D48</f>
        <v>0</v>
      </c>
      <c r="I48" s="76">
        <f>'Гемодиализ (пр.15-23)'!D48</f>
        <v>0</v>
      </c>
      <c r="J48" s="76">
        <f>'Мед.реаб.(АПУ,ДС,КС) 14-23'!D48</f>
        <v>0</v>
      </c>
      <c r="K48" s="76">
        <f t="shared" si="4"/>
        <v>276781530</v>
      </c>
      <c r="L48" s="86">
        <v>15659771.989999998</v>
      </c>
      <c r="M48" s="127"/>
      <c r="N48" s="85">
        <f t="shared" si="3"/>
        <v>292441301.99000001</v>
      </c>
    </row>
    <row r="49" spans="1:14" s="1" customFormat="1" x14ac:dyDescent="0.2">
      <c r="A49" s="25">
        <v>39</v>
      </c>
      <c r="B49" s="12" t="s">
        <v>107</v>
      </c>
      <c r="C49" s="10" t="s">
        <v>239</v>
      </c>
      <c r="D49" s="76">
        <f>КС!D49</f>
        <v>40789737</v>
      </c>
      <c r="E49" s="76">
        <f>'Свод 2023 БП'!E49</f>
        <v>10574166</v>
      </c>
      <c r="F49" s="76">
        <f>'АПУ профилактика 15-23'!D50+'АПУ профилактика 15-23'!N50+'АПУ неотл.пом. 15-23'!D49+'АПУ обращения 15-23'!D49+'ОДИ ПГГ Пр.15-23'!D49+'ОДИ МЗ РБ 13-23'!D49+'ФАП (15-23)'!D49+'Тестирование на грипп 13-23'!D49</f>
        <v>122963106</v>
      </c>
      <c r="G49" s="76"/>
      <c r="H49" s="76">
        <f>СМП!D49</f>
        <v>0</v>
      </c>
      <c r="I49" s="76">
        <f>'Гемодиализ (пр.15-23)'!D49</f>
        <v>0</v>
      </c>
      <c r="J49" s="76">
        <f>'Мед.реаб.(АПУ,ДС,КС) 14-23'!D49</f>
        <v>0</v>
      </c>
      <c r="K49" s="76">
        <f t="shared" si="4"/>
        <v>174327009</v>
      </c>
      <c r="L49" s="86">
        <v>12843420.330000002</v>
      </c>
      <c r="M49" s="127"/>
      <c r="N49" s="85">
        <f t="shared" si="3"/>
        <v>187170429.33000001</v>
      </c>
    </row>
    <row r="50" spans="1:14" s="1" customFormat="1" x14ac:dyDescent="0.2">
      <c r="A50" s="25">
        <v>40</v>
      </c>
      <c r="B50" s="12" t="s">
        <v>108</v>
      </c>
      <c r="C50" s="10" t="s">
        <v>24</v>
      </c>
      <c r="D50" s="76">
        <f>КС!D50</f>
        <v>56843013</v>
      </c>
      <c r="E50" s="76">
        <f>'Свод 2023 БП'!E50</f>
        <v>19289471</v>
      </c>
      <c r="F50" s="76">
        <f>'АПУ профилактика 15-23'!D51+'АПУ профилактика 15-23'!N51+'АПУ неотл.пом. 15-23'!D50+'АПУ обращения 15-23'!D50+'ОДИ ПГГ Пр.15-23'!D50+'ОДИ МЗ РБ 13-23'!D50+'ФАП (15-23)'!D50+'Тестирование на грипп 13-23'!D50</f>
        <v>197553449</v>
      </c>
      <c r="G50" s="76"/>
      <c r="H50" s="76">
        <f>СМП!D50</f>
        <v>0</v>
      </c>
      <c r="I50" s="76">
        <f>'Гемодиализ (пр.15-23)'!D50</f>
        <v>0</v>
      </c>
      <c r="J50" s="76">
        <f>'Мед.реаб.(АПУ,ДС,КС) 14-23'!D50</f>
        <v>269968</v>
      </c>
      <c r="K50" s="76">
        <f t="shared" si="4"/>
        <v>273955901</v>
      </c>
      <c r="L50" s="86">
        <v>14755998.039999999</v>
      </c>
      <c r="M50" s="127"/>
      <c r="N50" s="85">
        <f t="shared" si="3"/>
        <v>288711899.04000002</v>
      </c>
    </row>
    <row r="51" spans="1:14" s="1" customFormat="1" x14ac:dyDescent="0.2">
      <c r="A51" s="25">
        <v>41</v>
      </c>
      <c r="B51" s="26" t="s">
        <v>109</v>
      </c>
      <c r="C51" s="10" t="s">
        <v>20</v>
      </c>
      <c r="D51" s="76">
        <f>КС!D51</f>
        <v>31706736</v>
      </c>
      <c r="E51" s="76">
        <f>'Свод 2023 БП'!E51</f>
        <v>8894223</v>
      </c>
      <c r="F51" s="76">
        <f>'АПУ профилактика 15-23'!D52+'АПУ профилактика 15-23'!N52+'АПУ неотл.пом. 15-23'!D51+'АПУ обращения 15-23'!D51+'ОДИ ПГГ Пр.15-23'!D51+'ОДИ МЗ РБ 13-23'!D51+'ФАП (15-23)'!D51+'Тестирование на грипп 13-23'!D51</f>
        <v>103084387</v>
      </c>
      <c r="G51" s="76"/>
      <c r="H51" s="76">
        <f>СМП!D51</f>
        <v>0</v>
      </c>
      <c r="I51" s="76">
        <f>'Гемодиализ (пр.15-23)'!D51</f>
        <v>0</v>
      </c>
      <c r="J51" s="76">
        <f>'Мед.реаб.(АПУ,ДС,КС) 14-23'!D51</f>
        <v>0</v>
      </c>
      <c r="K51" s="76">
        <f t="shared" si="4"/>
        <v>143685346</v>
      </c>
      <c r="L51" s="86">
        <v>12464039.529999999</v>
      </c>
      <c r="M51" s="127"/>
      <c r="N51" s="85">
        <f t="shared" si="3"/>
        <v>156149385.53</v>
      </c>
    </row>
    <row r="52" spans="1:14" s="1" customFormat="1" x14ac:dyDescent="0.2">
      <c r="A52" s="25">
        <v>42</v>
      </c>
      <c r="B52" s="14" t="s">
        <v>110</v>
      </c>
      <c r="C52" s="10" t="s">
        <v>111</v>
      </c>
      <c r="D52" s="76">
        <f>КС!D52</f>
        <v>61478447</v>
      </c>
      <c r="E52" s="76">
        <f>'Свод 2023 БП'!E52</f>
        <v>14757683</v>
      </c>
      <c r="F52" s="76">
        <f>'АПУ профилактика 15-23'!D53+'АПУ профилактика 15-23'!N53+'АПУ неотл.пом. 15-23'!D52+'АПУ обращения 15-23'!D52+'ОДИ ПГГ Пр.15-23'!D52+'ОДИ МЗ РБ 13-23'!D52+'ФАП (15-23)'!D52+'Тестирование на грипп 13-23'!D52</f>
        <v>61758498</v>
      </c>
      <c r="G52" s="76"/>
      <c r="H52" s="76">
        <f>СМП!D52</f>
        <v>0</v>
      </c>
      <c r="I52" s="76">
        <f>'Гемодиализ (пр.15-23)'!D52</f>
        <v>0</v>
      </c>
      <c r="J52" s="76">
        <f>'Мед.реаб.(АПУ,ДС,КС) 14-23'!D52</f>
        <v>0</v>
      </c>
      <c r="K52" s="76">
        <f t="shared" si="4"/>
        <v>137994628</v>
      </c>
      <c r="L52" s="86">
        <v>0</v>
      </c>
      <c r="M52" s="127"/>
      <c r="N52" s="85">
        <f t="shared" si="3"/>
        <v>137994628</v>
      </c>
    </row>
    <row r="53" spans="1:14" s="22" customFormat="1" x14ac:dyDescent="0.2">
      <c r="A53" s="25">
        <v>43</v>
      </c>
      <c r="B53" s="27" t="s">
        <v>112</v>
      </c>
      <c r="C53" s="21" t="s">
        <v>113</v>
      </c>
      <c r="D53" s="76">
        <f>КС!D53</f>
        <v>444688255</v>
      </c>
      <c r="E53" s="76">
        <f>'Свод 2023 БП'!E53</f>
        <v>68241176</v>
      </c>
      <c r="F53" s="76">
        <f>'АПУ профилактика 15-23'!D54+'АПУ профилактика 15-23'!N54+'АПУ неотл.пом. 15-23'!D53+'АПУ обращения 15-23'!D53+'ОДИ ПГГ Пр.15-23'!D53+'ОДИ МЗ РБ 13-23'!D53+'ФАП (15-23)'!D53+'Тестирование на грипп 13-23'!D53</f>
        <v>620056977</v>
      </c>
      <c r="G53" s="79"/>
      <c r="H53" s="76">
        <f>СМП!D53</f>
        <v>392863789</v>
      </c>
      <c r="I53" s="76">
        <f>'Гемодиализ (пр.15-23)'!D53</f>
        <v>0</v>
      </c>
      <c r="J53" s="76">
        <f>'Мед.реаб.(АПУ,ДС,КС) 14-23'!D53</f>
        <v>29461641</v>
      </c>
      <c r="K53" s="76">
        <f t="shared" si="4"/>
        <v>1555311838</v>
      </c>
      <c r="L53" s="86">
        <v>40803639.149999999</v>
      </c>
      <c r="M53" s="127"/>
      <c r="N53" s="85">
        <f t="shared" si="3"/>
        <v>1596115477.1500001</v>
      </c>
    </row>
    <row r="54" spans="1:14" s="1" customFormat="1" x14ac:dyDescent="0.2">
      <c r="A54" s="25">
        <v>44</v>
      </c>
      <c r="B54" s="12" t="s">
        <v>114</v>
      </c>
      <c r="C54" s="10" t="s">
        <v>244</v>
      </c>
      <c r="D54" s="76">
        <f>КС!D54</f>
        <v>63517176</v>
      </c>
      <c r="E54" s="76">
        <f>'Свод 2023 БП'!E54</f>
        <v>17177474</v>
      </c>
      <c r="F54" s="76">
        <f>'АПУ профилактика 15-23'!D55+'АПУ профилактика 15-23'!N55+'АПУ неотл.пом. 15-23'!D54+'АПУ обращения 15-23'!D54+'ОДИ ПГГ Пр.15-23'!D54+'ОДИ МЗ РБ 13-23'!D54+'ФАП (15-23)'!D54+'Тестирование на грипп 13-23'!D54</f>
        <v>162497661</v>
      </c>
      <c r="G54" s="76"/>
      <c r="H54" s="76">
        <f>СМП!D54</f>
        <v>0</v>
      </c>
      <c r="I54" s="76">
        <f>'Гемодиализ (пр.15-23)'!D54</f>
        <v>0</v>
      </c>
      <c r="J54" s="76">
        <f>'Мед.реаб.(АПУ,ДС,КС) 14-23'!D54</f>
        <v>262383</v>
      </c>
      <c r="K54" s="76">
        <f t="shared" si="4"/>
        <v>243454694</v>
      </c>
      <c r="L54" s="86">
        <v>17447015.580000002</v>
      </c>
      <c r="M54" s="127"/>
      <c r="N54" s="85">
        <f t="shared" si="3"/>
        <v>260901709.58000001</v>
      </c>
    </row>
    <row r="55" spans="1:14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>КС!D55</f>
        <v>326390609</v>
      </c>
      <c r="E55" s="76">
        <f>'Свод 2023 БП'!E55</f>
        <v>52340468</v>
      </c>
      <c r="F55" s="76">
        <f>'АПУ профилактика 15-23'!D56+'АПУ профилактика 15-23'!N56+'АПУ неотл.пом. 15-23'!D55+'АПУ обращения 15-23'!D55+'ОДИ ПГГ Пр.15-23'!D55+'ОДИ МЗ РБ 13-23'!D55+'ФАП (15-23)'!D55+'Тестирование на грипп 13-23'!D55</f>
        <v>398556927</v>
      </c>
      <c r="G55" s="76"/>
      <c r="H55" s="76">
        <f>СМП!D55</f>
        <v>0</v>
      </c>
      <c r="I55" s="76">
        <f>'Гемодиализ (пр.15-23)'!D55</f>
        <v>0</v>
      </c>
      <c r="J55" s="76">
        <f>'Мед.реаб.(АПУ,ДС,КС) 14-23'!D55</f>
        <v>0</v>
      </c>
      <c r="K55" s="76">
        <f t="shared" si="4"/>
        <v>777288004</v>
      </c>
      <c r="L55" s="86">
        <v>50884970.589999996</v>
      </c>
      <c r="M55" s="127"/>
      <c r="N55" s="85">
        <f t="shared" si="3"/>
        <v>828172974.59000003</v>
      </c>
    </row>
    <row r="56" spans="1:14" s="1" customFormat="1" x14ac:dyDescent="0.2">
      <c r="A56" s="25">
        <v>46</v>
      </c>
      <c r="B56" s="26" t="s">
        <v>116</v>
      </c>
      <c r="C56" s="10" t="s">
        <v>3</v>
      </c>
      <c r="D56" s="76">
        <f>КС!D56</f>
        <v>48526123</v>
      </c>
      <c r="E56" s="76">
        <f>'Свод 2023 БП'!E56</f>
        <v>11642163</v>
      </c>
      <c r="F56" s="76">
        <f>'АПУ профилактика 15-23'!D57+'АПУ профилактика 15-23'!N57+'АПУ неотл.пом. 15-23'!D56+'АПУ обращения 15-23'!D56+'ОДИ ПГГ Пр.15-23'!D56+'ОДИ МЗ РБ 13-23'!D56+'ФАП (15-23)'!D56+'Тестирование на грипп 13-23'!D56</f>
        <v>134943914</v>
      </c>
      <c r="G56" s="76"/>
      <c r="H56" s="76">
        <f>СМП!D56</f>
        <v>0</v>
      </c>
      <c r="I56" s="76">
        <f>'Гемодиализ (пр.15-23)'!D56</f>
        <v>0</v>
      </c>
      <c r="J56" s="76">
        <f>'Мед.реаб.(АПУ,ДС,КС) 14-23'!D56</f>
        <v>0</v>
      </c>
      <c r="K56" s="76">
        <f t="shared" si="4"/>
        <v>195112200</v>
      </c>
      <c r="L56" s="86">
        <v>13102789.889999999</v>
      </c>
      <c r="M56" s="127"/>
      <c r="N56" s="85">
        <f t="shared" si="3"/>
        <v>208214989.88999999</v>
      </c>
    </row>
    <row r="57" spans="1:14" s="1" customFormat="1" x14ac:dyDescent="0.2">
      <c r="A57" s="25">
        <v>47</v>
      </c>
      <c r="B57" s="26" t="s">
        <v>117</v>
      </c>
      <c r="C57" s="10" t="s">
        <v>240</v>
      </c>
      <c r="D57" s="76">
        <f>КС!D57</f>
        <v>73324293</v>
      </c>
      <c r="E57" s="76">
        <f>'Свод 2023 БП'!E57</f>
        <v>19159296</v>
      </c>
      <c r="F57" s="76">
        <f>'АПУ профилактика 15-23'!D58+'АПУ профилактика 15-23'!N58+'АПУ неотл.пом. 15-23'!D57+'АПУ обращения 15-23'!D57+'ОДИ ПГГ Пр.15-23'!D57+'ОДИ МЗ РБ 13-23'!D57+'ФАП (15-23)'!D57+'Тестирование на грипп 13-23'!D57</f>
        <v>213553309</v>
      </c>
      <c r="G57" s="76"/>
      <c r="H57" s="76">
        <f>СМП!D57</f>
        <v>0</v>
      </c>
      <c r="I57" s="76">
        <f>'Гемодиализ (пр.15-23)'!D57</f>
        <v>0</v>
      </c>
      <c r="J57" s="76">
        <f>'Мед.реаб.(АПУ,ДС,КС) 14-23'!D57</f>
        <v>2548710</v>
      </c>
      <c r="K57" s="76">
        <f t="shared" si="4"/>
        <v>308585608</v>
      </c>
      <c r="L57" s="86">
        <v>26490191.059999999</v>
      </c>
      <c r="M57" s="127"/>
      <c r="N57" s="85">
        <f t="shared" si="3"/>
        <v>335075799.06</v>
      </c>
    </row>
    <row r="58" spans="1:14" s="1" customFormat="1" x14ac:dyDescent="0.2">
      <c r="A58" s="25">
        <v>48</v>
      </c>
      <c r="B58" s="14" t="s">
        <v>118</v>
      </c>
      <c r="C58" s="10" t="s">
        <v>0</v>
      </c>
      <c r="D58" s="76">
        <f>КС!D58</f>
        <v>93870884</v>
      </c>
      <c r="E58" s="76">
        <f>'Свод 2023 БП'!E58</f>
        <v>22930960</v>
      </c>
      <c r="F58" s="76">
        <f>'АПУ профилактика 15-23'!D59+'АПУ профилактика 15-23'!N59+'АПУ неотл.пом. 15-23'!D58+'АПУ обращения 15-23'!D58+'ОДИ ПГГ Пр.15-23'!D58+'ОДИ МЗ РБ 13-23'!D58+'ФАП (15-23)'!D58+'Тестирование на грипп 13-23'!D58</f>
        <v>217098631</v>
      </c>
      <c r="G58" s="76"/>
      <c r="H58" s="76">
        <f>СМП!D58</f>
        <v>0</v>
      </c>
      <c r="I58" s="76">
        <f>'Гемодиализ (пр.15-23)'!D58</f>
        <v>0</v>
      </c>
      <c r="J58" s="76">
        <f>'Мед.реаб.(АПУ,ДС,КС) 14-23'!D58</f>
        <v>0</v>
      </c>
      <c r="K58" s="76">
        <f t="shared" si="4"/>
        <v>333900475</v>
      </c>
      <c r="L58" s="86">
        <v>29363404.079999998</v>
      </c>
      <c r="M58" s="127"/>
      <c r="N58" s="85">
        <f t="shared" si="3"/>
        <v>363263879.07999998</v>
      </c>
    </row>
    <row r="59" spans="1:14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>КС!D59</f>
        <v>35899638</v>
      </c>
      <c r="E59" s="76">
        <f>'Свод 2023 БП'!E59</f>
        <v>7429888</v>
      </c>
      <c r="F59" s="76">
        <f>'АПУ профилактика 15-23'!D60+'АПУ профилактика 15-23'!N60+'АПУ неотл.пом. 15-23'!D59+'АПУ обращения 15-23'!D59+'ОДИ ПГГ Пр.15-23'!D59+'ОДИ МЗ РБ 13-23'!D59+'ФАП (15-23)'!D59+'Тестирование на грипп 13-23'!D59</f>
        <v>93831658</v>
      </c>
      <c r="G59" s="76"/>
      <c r="H59" s="76">
        <f>СМП!D59</f>
        <v>0</v>
      </c>
      <c r="I59" s="76">
        <f>'Гемодиализ (пр.15-23)'!D59</f>
        <v>0</v>
      </c>
      <c r="J59" s="76">
        <f>'Мед.реаб.(АПУ,ДС,КС) 14-23'!D59</f>
        <v>0</v>
      </c>
      <c r="K59" s="76">
        <f t="shared" si="4"/>
        <v>137161184</v>
      </c>
      <c r="L59" s="86">
        <v>12273219.209999999</v>
      </c>
      <c r="M59" s="127"/>
      <c r="N59" s="85">
        <f t="shared" si="3"/>
        <v>149434403.21000001</v>
      </c>
    </row>
    <row r="60" spans="1:14" s="1" customFormat="1" x14ac:dyDescent="0.2">
      <c r="A60" s="25">
        <v>50</v>
      </c>
      <c r="B60" s="14" t="s">
        <v>120</v>
      </c>
      <c r="C60" s="10" t="s">
        <v>1</v>
      </c>
      <c r="D60" s="76">
        <f>КС!D60</f>
        <v>60455998</v>
      </c>
      <c r="E60" s="76">
        <f>'Свод 2023 БП'!E60</f>
        <v>15229461</v>
      </c>
      <c r="F60" s="76">
        <f>'АПУ профилактика 15-23'!D61+'АПУ профилактика 15-23'!N61+'АПУ неотл.пом. 15-23'!D60+'АПУ обращения 15-23'!D60+'ОДИ ПГГ Пр.15-23'!D60+'ОДИ МЗ РБ 13-23'!D60+'ФАП (15-23)'!D60+'Тестирование на грипп 13-23'!D60</f>
        <v>160149528</v>
      </c>
      <c r="G60" s="76"/>
      <c r="H60" s="76">
        <f>СМП!D60</f>
        <v>0</v>
      </c>
      <c r="I60" s="76">
        <f>'Гемодиализ (пр.15-23)'!D60</f>
        <v>0</v>
      </c>
      <c r="J60" s="76">
        <f>'Мед.реаб.(АПУ,ДС,КС) 14-23'!D60</f>
        <v>0</v>
      </c>
      <c r="K60" s="76">
        <f t="shared" si="4"/>
        <v>235834987</v>
      </c>
      <c r="L60" s="86">
        <v>14832818.290000001</v>
      </c>
      <c r="M60" s="127"/>
      <c r="N60" s="85">
        <f t="shared" si="3"/>
        <v>250667805.28999999</v>
      </c>
    </row>
    <row r="61" spans="1:14" s="1" customFormat="1" x14ac:dyDescent="0.2">
      <c r="A61" s="25">
        <v>51</v>
      </c>
      <c r="B61" s="26" t="s">
        <v>121</v>
      </c>
      <c r="C61" s="10" t="s">
        <v>241</v>
      </c>
      <c r="D61" s="76">
        <f>КС!D61</f>
        <v>81071316</v>
      </c>
      <c r="E61" s="76">
        <f>'Свод 2023 БП'!E61</f>
        <v>21536544</v>
      </c>
      <c r="F61" s="76">
        <f>'АПУ профилактика 15-23'!D62+'АПУ профилактика 15-23'!N62+'АПУ неотл.пом. 15-23'!D61+'АПУ обращения 15-23'!D61+'ОДИ ПГГ Пр.15-23'!D61+'ОДИ МЗ РБ 13-23'!D61+'ФАП (15-23)'!D61+'Тестирование на грипп 13-23'!D61</f>
        <v>229213161</v>
      </c>
      <c r="G61" s="76"/>
      <c r="H61" s="76">
        <f>СМП!D61</f>
        <v>0</v>
      </c>
      <c r="I61" s="76">
        <f>'Гемодиализ (пр.15-23)'!D61</f>
        <v>0</v>
      </c>
      <c r="J61" s="76">
        <f>'Мед.реаб.(АПУ,ДС,КС) 14-23'!D61</f>
        <v>0</v>
      </c>
      <c r="K61" s="76">
        <f t="shared" si="4"/>
        <v>331821021</v>
      </c>
      <c r="L61" s="86">
        <v>16440677.52</v>
      </c>
      <c r="M61" s="127"/>
      <c r="N61" s="85">
        <f t="shared" si="3"/>
        <v>348261698.51999998</v>
      </c>
    </row>
    <row r="62" spans="1:14" s="1" customFormat="1" x14ac:dyDescent="0.2">
      <c r="A62" s="25">
        <v>52</v>
      </c>
      <c r="B62" s="26" t="s">
        <v>122</v>
      </c>
      <c r="C62" s="10" t="s">
        <v>26</v>
      </c>
      <c r="D62" s="76">
        <f>КС!D62</f>
        <v>569986914</v>
      </c>
      <c r="E62" s="76">
        <f>'Свод 2023 БП'!E62</f>
        <v>81721074</v>
      </c>
      <c r="F62" s="76">
        <f>'АПУ профилактика 15-23'!D63+'АПУ профилактика 15-23'!N63+'АПУ неотл.пом. 15-23'!D62+'АПУ обращения 15-23'!D62+'ОДИ ПГГ Пр.15-23'!D62+'ОДИ МЗ РБ 13-23'!D62+'ФАП (15-23)'!D62+'Тестирование на грипп 13-23'!D62</f>
        <v>649391535</v>
      </c>
      <c r="G62" s="76"/>
      <c r="H62" s="76">
        <f>СМП!D62</f>
        <v>0</v>
      </c>
      <c r="I62" s="76">
        <f>'Гемодиализ (пр.15-23)'!D62</f>
        <v>303080</v>
      </c>
      <c r="J62" s="76">
        <f>'Мед.реаб.(АПУ,ДС,КС) 14-23'!D62</f>
        <v>0</v>
      </c>
      <c r="K62" s="76">
        <f t="shared" si="4"/>
        <v>1301402603</v>
      </c>
      <c r="L62" s="86">
        <v>56032655.810000002</v>
      </c>
      <c r="M62" s="127"/>
      <c r="N62" s="85">
        <f t="shared" si="3"/>
        <v>1357435258.8099999</v>
      </c>
    </row>
    <row r="63" spans="1:14" s="1" customFormat="1" x14ac:dyDescent="0.2">
      <c r="A63" s="25">
        <v>53</v>
      </c>
      <c r="B63" s="26" t="s">
        <v>123</v>
      </c>
      <c r="C63" s="10" t="s">
        <v>242</v>
      </c>
      <c r="D63" s="76">
        <f>КС!D63</f>
        <v>56544930</v>
      </c>
      <c r="E63" s="76">
        <f>'Свод 2023 БП'!E63</f>
        <v>13413724</v>
      </c>
      <c r="F63" s="76">
        <f>'АПУ профилактика 15-23'!D64+'АПУ профилактика 15-23'!N64+'АПУ неотл.пом. 15-23'!D63+'АПУ обращения 15-23'!D63+'ОДИ ПГГ Пр.15-23'!D63+'ОДИ МЗ РБ 13-23'!D63+'ФАП (15-23)'!D63+'Тестирование на грипп 13-23'!D63</f>
        <v>147183531</v>
      </c>
      <c r="G63" s="76"/>
      <c r="H63" s="76">
        <f>СМП!D63</f>
        <v>0</v>
      </c>
      <c r="I63" s="76">
        <f>'Гемодиализ (пр.15-23)'!D63</f>
        <v>0</v>
      </c>
      <c r="J63" s="76">
        <f>'Мед.реаб.(АПУ,ДС,КС) 14-23'!D63</f>
        <v>0</v>
      </c>
      <c r="K63" s="76">
        <f t="shared" si="4"/>
        <v>217142185</v>
      </c>
      <c r="L63" s="86">
        <v>13640517.360000001</v>
      </c>
      <c r="M63" s="127"/>
      <c r="N63" s="85">
        <f t="shared" si="3"/>
        <v>230782702.36000001</v>
      </c>
    </row>
    <row r="64" spans="1:14" s="1" customFormat="1" x14ac:dyDescent="0.2">
      <c r="A64" s="25">
        <v>54</v>
      </c>
      <c r="B64" s="26" t="s">
        <v>124</v>
      </c>
      <c r="C64" s="10" t="s">
        <v>125</v>
      </c>
      <c r="D64" s="76">
        <f>КС!D64</f>
        <v>0</v>
      </c>
      <c r="E64" s="76">
        <f>'Свод 2023 БП'!E64</f>
        <v>43940</v>
      </c>
      <c r="F64" s="76">
        <f>'АПУ профилактика 15-23'!D65+'АПУ профилактика 15-23'!N65+'АПУ неотл.пом. 15-23'!D64+'АПУ обращения 15-23'!D64+'ОДИ ПГГ Пр.15-23'!D64+'ОДИ МЗ РБ 13-23'!D64+'ФАП (15-23)'!D64+'Тестирование на грипп 13-23'!D64</f>
        <v>85616</v>
      </c>
      <c r="G64" s="76"/>
      <c r="H64" s="76">
        <f>СМП!D64</f>
        <v>0</v>
      </c>
      <c r="I64" s="76">
        <f>'Гемодиализ (пр.15-23)'!D64</f>
        <v>0</v>
      </c>
      <c r="J64" s="76">
        <f>'Мед.реаб.(АПУ,ДС,КС) 14-23'!D64</f>
        <v>0</v>
      </c>
      <c r="K64" s="76">
        <f t="shared" si="4"/>
        <v>129556</v>
      </c>
      <c r="L64" s="86">
        <v>0</v>
      </c>
      <c r="M64" s="127"/>
      <c r="N64" s="85">
        <f t="shared" si="3"/>
        <v>129556</v>
      </c>
    </row>
    <row r="65" spans="1:14" s="1" customFormat="1" x14ac:dyDescent="0.2">
      <c r="A65" s="25">
        <v>55</v>
      </c>
      <c r="B65" s="26" t="s">
        <v>246</v>
      </c>
      <c r="C65" s="10" t="s">
        <v>245</v>
      </c>
      <c r="D65" s="76">
        <f>КС!D65</f>
        <v>181908161</v>
      </c>
      <c r="E65" s="76">
        <f>'Свод 2023 БП'!E65</f>
        <v>0</v>
      </c>
      <c r="F65" s="76">
        <f>'АПУ профилактика 15-23'!D66+'АПУ профилактика 15-23'!N66+'АПУ неотл.пом. 15-23'!D65+'АПУ обращения 15-23'!D65+'ОДИ ПГГ Пр.15-23'!D65+'ОДИ МЗ РБ 13-23'!D65+'ФАП (15-23)'!D65+'Тестирование на грипп 13-23'!D65</f>
        <v>0</v>
      </c>
      <c r="G65" s="76"/>
      <c r="H65" s="76">
        <f>СМП!D65</f>
        <v>0</v>
      </c>
      <c r="I65" s="76">
        <f>'Гемодиализ (пр.15-23)'!D65</f>
        <v>0</v>
      </c>
      <c r="J65" s="76">
        <f>'Мед.реаб.(АПУ,ДС,КС) 14-23'!D65</f>
        <v>0</v>
      </c>
      <c r="K65" s="76">
        <f t="shared" si="4"/>
        <v>181908161</v>
      </c>
      <c r="L65" s="86">
        <v>0</v>
      </c>
      <c r="M65" s="127"/>
      <c r="N65" s="85">
        <f t="shared" si="3"/>
        <v>181908161</v>
      </c>
    </row>
    <row r="66" spans="1:14" s="1" customFormat="1" x14ac:dyDescent="0.2">
      <c r="A66" s="25">
        <v>56</v>
      </c>
      <c r="B66" s="26" t="s">
        <v>258</v>
      </c>
      <c r="C66" s="10" t="s">
        <v>259</v>
      </c>
      <c r="D66" s="76">
        <f>КС!D66</f>
        <v>0</v>
      </c>
      <c r="E66" s="76">
        <f>'Свод 2023 БП'!E66</f>
        <v>0</v>
      </c>
      <c r="F66" s="76">
        <f>'АПУ профилактика 15-23'!D67+'АПУ профилактика 15-23'!N67+'АПУ неотл.пом. 15-23'!D66+'АПУ обращения 15-23'!D66+'ОДИ ПГГ Пр.15-23'!D66+'ОДИ МЗ РБ 13-23'!D66+'ФАП (15-23)'!D66+'Тестирование на грипп 13-23'!D66</f>
        <v>0</v>
      </c>
      <c r="G66" s="76"/>
      <c r="H66" s="76">
        <f>СМП!D66</f>
        <v>0</v>
      </c>
      <c r="I66" s="76">
        <f>'Гемодиализ (пр.15-23)'!D66</f>
        <v>0</v>
      </c>
      <c r="J66" s="76">
        <f>'Мед.реаб.(АПУ,ДС,КС) 14-23'!D66</f>
        <v>10518852</v>
      </c>
      <c r="K66" s="76">
        <f t="shared" si="4"/>
        <v>10518852</v>
      </c>
      <c r="L66" s="86">
        <v>0</v>
      </c>
      <c r="M66" s="127"/>
      <c r="N66" s="85">
        <f t="shared" si="3"/>
        <v>10518852</v>
      </c>
    </row>
    <row r="67" spans="1:14" s="1" customFormat="1" x14ac:dyDescent="0.2">
      <c r="A67" s="25">
        <v>57</v>
      </c>
      <c r="B67" s="26" t="s">
        <v>126</v>
      </c>
      <c r="C67" s="10" t="s">
        <v>54</v>
      </c>
      <c r="D67" s="76">
        <f>КС!D67</f>
        <v>0</v>
      </c>
      <c r="E67" s="76">
        <f>'Свод 2023 БП'!E67</f>
        <v>24363521</v>
      </c>
      <c r="F67" s="76">
        <f>'АПУ профилактика 15-23'!D68+'АПУ профилактика 15-23'!N68+'АПУ неотл.пом. 15-23'!D67+'АПУ обращения 15-23'!D67+'ОДИ ПГГ Пр.15-23'!D67+'ОДИ МЗ РБ 13-23'!D67+'ФАП (15-23)'!D67+'Тестирование на грипп 13-23'!D67</f>
        <v>166700280</v>
      </c>
      <c r="G67" s="76"/>
      <c r="H67" s="76">
        <f>СМП!D67</f>
        <v>0</v>
      </c>
      <c r="I67" s="76">
        <f>'Гемодиализ (пр.15-23)'!D67</f>
        <v>0</v>
      </c>
      <c r="J67" s="76">
        <f>'Мед.реаб.(АПУ,ДС,КС) 14-23'!D67</f>
        <v>6983160</v>
      </c>
      <c r="K67" s="76">
        <f t="shared" si="4"/>
        <v>198046961</v>
      </c>
      <c r="L67" s="86">
        <v>0</v>
      </c>
      <c r="M67" s="127"/>
      <c r="N67" s="85">
        <f t="shared" si="3"/>
        <v>198046961</v>
      </c>
    </row>
    <row r="68" spans="1:14" s="1" customFormat="1" x14ac:dyDescent="0.2">
      <c r="A68" s="25">
        <v>58</v>
      </c>
      <c r="B68" s="14" t="s">
        <v>127</v>
      </c>
      <c r="C68" s="10" t="s">
        <v>260</v>
      </c>
      <c r="D68" s="76">
        <f>КС!D68</f>
        <v>0</v>
      </c>
      <c r="E68" s="76">
        <f>'Свод 2023 БП'!E68</f>
        <v>20629862</v>
      </c>
      <c r="F68" s="76">
        <f>'АПУ профилактика 15-23'!D69+'АПУ профилактика 15-23'!N69+'АПУ неотл.пом. 15-23'!D68+'АПУ обращения 15-23'!D68+'ОДИ ПГГ Пр.15-23'!D68+'ОДИ МЗ РБ 13-23'!D68+'ФАП (15-23)'!D68+'Тестирование на грипп 13-23'!D68</f>
        <v>135287573</v>
      </c>
      <c r="G68" s="76"/>
      <c r="H68" s="76">
        <f>СМП!D68</f>
        <v>0</v>
      </c>
      <c r="I68" s="76">
        <f>'Гемодиализ (пр.15-23)'!D68</f>
        <v>0</v>
      </c>
      <c r="J68" s="76">
        <f>'Мед.реаб.(АПУ,ДС,КС) 14-23'!D68</f>
        <v>7001190</v>
      </c>
      <c r="K68" s="76">
        <f t="shared" si="4"/>
        <v>162918625</v>
      </c>
      <c r="L68" s="86">
        <v>0</v>
      </c>
      <c r="M68" s="127"/>
      <c r="N68" s="85">
        <f t="shared" si="3"/>
        <v>162918625</v>
      </c>
    </row>
    <row r="69" spans="1:14" s="1" customFormat="1" ht="24" x14ac:dyDescent="0.2">
      <c r="A69" s="25">
        <v>59</v>
      </c>
      <c r="B69" s="12" t="s">
        <v>128</v>
      </c>
      <c r="C69" s="10" t="s">
        <v>129</v>
      </c>
      <c r="D69" s="76">
        <f>КС!D69</f>
        <v>0</v>
      </c>
      <c r="E69" s="76">
        <f>'Свод 2023 БП'!E69</f>
        <v>26990970</v>
      </c>
      <c r="F69" s="76">
        <f>'АПУ профилактика 15-23'!D70+'АПУ профилактика 15-23'!N70+'АПУ неотл.пом. 15-23'!D69+'АПУ обращения 15-23'!D69+'ОДИ ПГГ Пр.15-23'!D69+'ОДИ МЗ РБ 13-23'!D69+'ФАП (15-23)'!D69+'Тестирование на грипп 13-23'!D69</f>
        <v>226923976</v>
      </c>
      <c r="G69" s="76"/>
      <c r="H69" s="76">
        <f>СМП!D69</f>
        <v>0</v>
      </c>
      <c r="I69" s="76">
        <f>'Гемодиализ (пр.15-23)'!D69</f>
        <v>0</v>
      </c>
      <c r="J69" s="76">
        <f>'Мед.реаб.(АПУ,ДС,КС) 14-23'!D69</f>
        <v>0</v>
      </c>
      <c r="K69" s="76">
        <f t="shared" si="4"/>
        <v>253914946</v>
      </c>
      <c r="L69" s="86">
        <v>0</v>
      </c>
      <c r="M69" s="127"/>
      <c r="N69" s="85">
        <f t="shared" si="3"/>
        <v>253914946</v>
      </c>
    </row>
    <row r="70" spans="1:14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>КС!D70</f>
        <v>0</v>
      </c>
      <c r="E70" s="76">
        <f>'Свод 2023 БП'!E70</f>
        <v>37009043</v>
      </c>
      <c r="F70" s="76">
        <f>'АПУ профилактика 15-23'!D71+'АПУ профилактика 15-23'!N71+'АПУ неотл.пом. 15-23'!D70+'АПУ обращения 15-23'!D70+'ОДИ ПГГ Пр.15-23'!D70+'ОДИ МЗ РБ 13-23'!D70+'ФАП (15-23)'!D70+'Тестирование на грипп 13-23'!D70</f>
        <v>270464729</v>
      </c>
      <c r="G70" s="76"/>
      <c r="H70" s="76">
        <f>СМП!D70</f>
        <v>0</v>
      </c>
      <c r="I70" s="76">
        <f>'Гемодиализ (пр.15-23)'!D70</f>
        <v>0</v>
      </c>
      <c r="J70" s="76">
        <f>'Мед.реаб.(АПУ,ДС,КС) 14-23'!D70</f>
        <v>7081934</v>
      </c>
      <c r="K70" s="76">
        <f t="shared" si="4"/>
        <v>314555706</v>
      </c>
      <c r="L70" s="86">
        <v>1186722.25</v>
      </c>
      <c r="M70" s="127"/>
      <c r="N70" s="85">
        <f t="shared" si="3"/>
        <v>315742428.25</v>
      </c>
    </row>
    <row r="71" spans="1:14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>КС!D71</f>
        <v>0</v>
      </c>
      <c r="E71" s="76">
        <f>'Свод 2023 БП'!E71</f>
        <v>15503986</v>
      </c>
      <c r="F71" s="76">
        <f>'АПУ профилактика 15-23'!D72+'АПУ профилактика 15-23'!N72+'АПУ неотл.пом. 15-23'!D71+'АПУ обращения 15-23'!D71+'ОДИ ПГГ Пр.15-23'!D71+'ОДИ МЗ РБ 13-23'!D71+'ФАП (15-23)'!D71+'Тестирование на грипп 13-23'!D71</f>
        <v>107107186</v>
      </c>
      <c r="G71" s="76"/>
      <c r="H71" s="76">
        <f>СМП!D71</f>
        <v>0</v>
      </c>
      <c r="I71" s="76">
        <f>'Гемодиализ (пр.15-23)'!D71</f>
        <v>0</v>
      </c>
      <c r="J71" s="76">
        <f>'Мед.реаб.(АПУ,ДС,КС) 14-23'!D71</f>
        <v>7023990</v>
      </c>
      <c r="K71" s="76">
        <f t="shared" si="4"/>
        <v>129635162</v>
      </c>
      <c r="L71" s="86">
        <v>0</v>
      </c>
      <c r="M71" s="127"/>
      <c r="N71" s="85">
        <f t="shared" ref="N71:N134" si="5">K71+L71+M71</f>
        <v>129635162</v>
      </c>
    </row>
    <row r="72" spans="1:14" s="1" customFormat="1" ht="24" x14ac:dyDescent="0.2">
      <c r="A72" s="25">
        <v>62</v>
      </c>
      <c r="B72" s="12" t="s">
        <v>132</v>
      </c>
      <c r="C72" s="10" t="s">
        <v>262</v>
      </c>
      <c r="D72" s="76">
        <f>КС!D72</f>
        <v>0</v>
      </c>
      <c r="E72" s="76">
        <f>'Свод 2023 БП'!E72</f>
        <v>0</v>
      </c>
      <c r="F72" s="76">
        <f>'АПУ профилактика 15-23'!D73+'АПУ профилактика 15-23'!N73+'АПУ неотл.пом. 15-23'!D72+'АПУ обращения 15-23'!D72+'ОДИ ПГГ Пр.15-23'!D72+'ОДИ МЗ РБ 13-23'!D72+'ФАП (15-23)'!D72+'Тестирование на грипп 13-23'!D72</f>
        <v>76051666</v>
      </c>
      <c r="G72" s="76"/>
      <c r="H72" s="76">
        <f>СМП!D72</f>
        <v>0</v>
      </c>
      <c r="I72" s="76">
        <f>'Гемодиализ (пр.15-23)'!D72</f>
        <v>0</v>
      </c>
      <c r="J72" s="76">
        <f>'Мед.реаб.(АПУ,ДС,КС) 14-23'!D72</f>
        <v>0</v>
      </c>
      <c r="K72" s="76">
        <f t="shared" si="4"/>
        <v>76051666</v>
      </c>
      <c r="L72" s="86">
        <v>0</v>
      </c>
      <c r="M72" s="127"/>
      <c r="N72" s="85">
        <f t="shared" si="5"/>
        <v>76051666</v>
      </c>
    </row>
    <row r="73" spans="1:14" s="1" customFormat="1" ht="24" x14ac:dyDescent="0.2">
      <c r="A73" s="25">
        <v>63</v>
      </c>
      <c r="B73" s="12" t="s">
        <v>133</v>
      </c>
      <c r="C73" s="10" t="s">
        <v>263</v>
      </c>
      <c r="D73" s="76">
        <f>КС!D73</f>
        <v>0</v>
      </c>
      <c r="E73" s="76">
        <f>'Свод 2023 БП'!E73</f>
        <v>0</v>
      </c>
      <c r="F73" s="76">
        <f>'АПУ профилактика 15-23'!D74+'АПУ профилактика 15-23'!N74+'АПУ неотл.пом. 15-23'!D73+'АПУ обращения 15-23'!D73+'ОДИ ПГГ Пр.15-23'!D73+'ОДИ МЗ РБ 13-23'!D73+'ФАП (15-23)'!D73+'Тестирование на грипп 13-23'!D73</f>
        <v>102008543</v>
      </c>
      <c r="G73" s="76"/>
      <c r="H73" s="76">
        <f>СМП!D73</f>
        <v>0</v>
      </c>
      <c r="I73" s="76">
        <f>'Гемодиализ (пр.15-23)'!D73</f>
        <v>0</v>
      </c>
      <c r="J73" s="76">
        <f>'Мед.реаб.(АПУ,ДС,КС) 14-23'!D73</f>
        <v>0</v>
      </c>
      <c r="K73" s="76">
        <f t="shared" si="4"/>
        <v>102008543</v>
      </c>
      <c r="L73" s="86">
        <v>0</v>
      </c>
      <c r="M73" s="127"/>
      <c r="N73" s="85">
        <f t="shared" si="5"/>
        <v>102008543</v>
      </c>
    </row>
    <row r="74" spans="1:14" s="1" customFormat="1" x14ac:dyDescent="0.2">
      <c r="A74" s="25">
        <v>64</v>
      </c>
      <c r="B74" s="14" t="s">
        <v>134</v>
      </c>
      <c r="C74" s="10" t="s">
        <v>264</v>
      </c>
      <c r="D74" s="76">
        <f>КС!D74</f>
        <v>0</v>
      </c>
      <c r="E74" s="76">
        <f>'Свод 2023 БП'!E74</f>
        <v>45294435</v>
      </c>
      <c r="F74" s="76">
        <f>'АПУ профилактика 15-23'!D75+'АПУ профилактика 15-23'!N75+'АПУ неотл.пом. 15-23'!D74+'АПУ обращения 15-23'!D74+'ОДИ ПГГ Пр.15-23'!D74+'ОДИ МЗ РБ 13-23'!D74+'ФАП (15-23)'!D74+'Тестирование на грипп 13-23'!D74</f>
        <v>319505449</v>
      </c>
      <c r="G74" s="76"/>
      <c r="H74" s="76">
        <f>СМП!D74</f>
        <v>0</v>
      </c>
      <c r="I74" s="76">
        <f>'Гемодиализ (пр.15-23)'!D74</f>
        <v>0</v>
      </c>
      <c r="J74" s="76">
        <f>'Мед.реаб.(АПУ,ДС,КС) 14-23'!D74</f>
        <v>3369540</v>
      </c>
      <c r="K74" s="76">
        <f t="shared" si="4"/>
        <v>368169424</v>
      </c>
      <c r="L74" s="86">
        <v>4735526.5500000007</v>
      </c>
      <c r="M74" s="127"/>
      <c r="N74" s="85">
        <f t="shared" si="5"/>
        <v>372904950.55000001</v>
      </c>
    </row>
    <row r="75" spans="1:14" s="1" customFormat="1" x14ac:dyDescent="0.2">
      <c r="A75" s="25">
        <v>65</v>
      </c>
      <c r="B75" s="14" t="s">
        <v>135</v>
      </c>
      <c r="C75" s="10" t="s">
        <v>53</v>
      </c>
      <c r="D75" s="76">
        <f>КС!D75</f>
        <v>0</v>
      </c>
      <c r="E75" s="76">
        <f>'Свод 2023 БП'!E75</f>
        <v>27946713</v>
      </c>
      <c r="F75" s="76">
        <f>'АПУ профилактика 15-23'!D76+'АПУ профилактика 15-23'!N76+'АПУ неотл.пом. 15-23'!D75+'АПУ обращения 15-23'!D75+'ОДИ ПГГ Пр.15-23'!D75+'ОДИ МЗ РБ 13-23'!D75+'ФАП (15-23)'!D75+'Тестирование на грипп 13-23'!D75</f>
        <v>225063042</v>
      </c>
      <c r="G75" s="76"/>
      <c r="H75" s="76">
        <f>СМП!D75</f>
        <v>0</v>
      </c>
      <c r="I75" s="76">
        <f>'Гемодиализ (пр.15-23)'!D75</f>
        <v>0</v>
      </c>
      <c r="J75" s="76">
        <f>'Мед.реаб.(АПУ,ДС,КС) 14-23'!D75</f>
        <v>10296080</v>
      </c>
      <c r="K75" s="76">
        <f t="shared" ref="K75:K106" si="6">D75+E75+F75+H75+I75+J75</f>
        <v>263305835</v>
      </c>
      <c r="L75" s="86">
        <v>4487438</v>
      </c>
      <c r="M75" s="127"/>
      <c r="N75" s="85">
        <f t="shared" si="5"/>
        <v>267793273</v>
      </c>
    </row>
    <row r="76" spans="1:14" s="1" customFormat="1" x14ac:dyDescent="0.2">
      <c r="A76" s="25">
        <v>66</v>
      </c>
      <c r="B76" s="14" t="s">
        <v>136</v>
      </c>
      <c r="C76" s="10" t="s">
        <v>265</v>
      </c>
      <c r="D76" s="76">
        <f>КС!D76</f>
        <v>0</v>
      </c>
      <c r="E76" s="76">
        <f>'Свод 2023 БП'!E76</f>
        <v>70140490</v>
      </c>
      <c r="F76" s="76">
        <f>'АПУ профилактика 15-23'!D77+'АПУ профилактика 15-23'!N77+'АПУ неотл.пом. 15-23'!D76+'АПУ обращения 15-23'!D76+'ОДИ ПГГ Пр.15-23'!D76+'ОДИ МЗ РБ 13-23'!D76+'ФАП (15-23)'!D76+'Тестирование на грипп 13-23'!D76</f>
        <v>449334993</v>
      </c>
      <c r="G76" s="76"/>
      <c r="H76" s="76">
        <f>СМП!D76</f>
        <v>0</v>
      </c>
      <c r="I76" s="76">
        <f>'Гемодиализ (пр.15-23)'!D76</f>
        <v>0</v>
      </c>
      <c r="J76" s="76">
        <f>'Мед.реаб.(АПУ,ДС,КС) 14-23'!D76</f>
        <v>5615900</v>
      </c>
      <c r="K76" s="76">
        <f t="shared" si="6"/>
        <v>525091383</v>
      </c>
      <c r="L76" s="86">
        <v>3202306.4</v>
      </c>
      <c r="M76" s="127"/>
      <c r="N76" s="85">
        <f t="shared" si="5"/>
        <v>528293689.39999998</v>
      </c>
    </row>
    <row r="77" spans="1:14" s="1" customFormat="1" ht="24" x14ac:dyDescent="0.2">
      <c r="A77" s="25">
        <v>67</v>
      </c>
      <c r="B77" s="14" t="s">
        <v>137</v>
      </c>
      <c r="C77" s="10" t="s">
        <v>266</v>
      </c>
      <c r="D77" s="76">
        <f>КС!D77</f>
        <v>0</v>
      </c>
      <c r="E77" s="76">
        <f>'Свод 2023 БП'!E77</f>
        <v>0</v>
      </c>
      <c r="F77" s="76">
        <f>'АПУ профилактика 15-23'!D78+'АПУ профилактика 15-23'!N78+'АПУ неотл.пом. 15-23'!D77+'АПУ обращения 15-23'!D77+'ОДИ ПГГ Пр.15-23'!D77+'ОДИ МЗ РБ 13-23'!D77+'ФАП (15-23)'!D77+'Тестирование на грипп 13-23'!D77</f>
        <v>36407839</v>
      </c>
      <c r="G77" s="76"/>
      <c r="H77" s="76">
        <f>СМП!D77</f>
        <v>0</v>
      </c>
      <c r="I77" s="76">
        <f>'Гемодиализ (пр.15-23)'!D77</f>
        <v>0</v>
      </c>
      <c r="J77" s="76">
        <f>'Мед.реаб.(АПУ,ДС,КС) 14-23'!D77</f>
        <v>0</v>
      </c>
      <c r="K77" s="76">
        <f t="shared" si="6"/>
        <v>36407839</v>
      </c>
      <c r="L77" s="86">
        <v>0</v>
      </c>
      <c r="M77" s="127"/>
      <c r="N77" s="85">
        <f t="shared" si="5"/>
        <v>36407839</v>
      </c>
    </row>
    <row r="78" spans="1:14" s="1" customFormat="1" ht="24" x14ac:dyDescent="0.2">
      <c r="A78" s="25">
        <v>68</v>
      </c>
      <c r="B78" s="12" t="s">
        <v>138</v>
      </c>
      <c r="C78" s="10" t="s">
        <v>267</v>
      </c>
      <c r="D78" s="76">
        <f>КС!D78</f>
        <v>0</v>
      </c>
      <c r="E78" s="76">
        <f>'Свод 2023 БП'!E78</f>
        <v>0</v>
      </c>
      <c r="F78" s="76">
        <f>'АПУ профилактика 15-23'!D79+'АПУ профилактика 15-23'!N79+'АПУ неотл.пом. 15-23'!D78+'АПУ обращения 15-23'!D78+'ОДИ ПГГ Пр.15-23'!D78+'ОДИ МЗ РБ 13-23'!D78+'ФАП (15-23)'!D78+'Тестирование на грипп 13-23'!D78</f>
        <v>60990645</v>
      </c>
      <c r="G78" s="76"/>
      <c r="H78" s="76">
        <f>СМП!D78</f>
        <v>0</v>
      </c>
      <c r="I78" s="76">
        <f>'Гемодиализ (пр.15-23)'!D78</f>
        <v>0</v>
      </c>
      <c r="J78" s="76">
        <f>'Мед.реаб.(АПУ,ДС,КС) 14-23'!D78</f>
        <v>0</v>
      </c>
      <c r="K78" s="76">
        <f t="shared" si="6"/>
        <v>60990645</v>
      </c>
      <c r="L78" s="86">
        <v>0</v>
      </c>
      <c r="M78" s="127"/>
      <c r="N78" s="85">
        <f t="shared" si="5"/>
        <v>60990645</v>
      </c>
    </row>
    <row r="79" spans="1:14" s="1" customFormat="1" ht="24" x14ac:dyDescent="0.2">
      <c r="A79" s="25">
        <v>69</v>
      </c>
      <c r="B79" s="14" t="s">
        <v>139</v>
      </c>
      <c r="C79" s="10" t="s">
        <v>268</v>
      </c>
      <c r="D79" s="76">
        <f>КС!D79</f>
        <v>0</v>
      </c>
      <c r="E79" s="76">
        <f>'Свод 2023 БП'!E79</f>
        <v>0</v>
      </c>
      <c r="F79" s="76">
        <f>'АПУ профилактика 15-23'!D80+'АПУ профилактика 15-23'!N80+'АПУ неотл.пом. 15-23'!D79+'АПУ обращения 15-23'!D79+'ОДИ ПГГ Пр.15-23'!D79+'ОДИ МЗ РБ 13-23'!D79+'ФАП (15-23)'!D79+'Тестирование на грипп 13-23'!D79</f>
        <v>50018397</v>
      </c>
      <c r="G79" s="76"/>
      <c r="H79" s="76">
        <f>СМП!D79</f>
        <v>0</v>
      </c>
      <c r="I79" s="76">
        <f>'Гемодиализ (пр.15-23)'!D79</f>
        <v>0</v>
      </c>
      <c r="J79" s="76">
        <f>'Мед.реаб.(АПУ,ДС,КС) 14-23'!D79</f>
        <v>0</v>
      </c>
      <c r="K79" s="76">
        <f t="shared" si="6"/>
        <v>50018397</v>
      </c>
      <c r="L79" s="86">
        <v>0</v>
      </c>
      <c r="M79" s="127"/>
      <c r="N79" s="85">
        <f t="shared" si="5"/>
        <v>50018397</v>
      </c>
    </row>
    <row r="80" spans="1:14" s="1" customFormat="1" ht="24" x14ac:dyDescent="0.2">
      <c r="A80" s="25">
        <v>70</v>
      </c>
      <c r="B80" s="14" t="s">
        <v>140</v>
      </c>
      <c r="C80" s="10" t="s">
        <v>269</v>
      </c>
      <c r="D80" s="76">
        <f>КС!D80</f>
        <v>0</v>
      </c>
      <c r="E80" s="76">
        <f>'Свод 2023 БП'!E80</f>
        <v>0</v>
      </c>
      <c r="F80" s="76">
        <f>'АПУ профилактика 15-23'!D81+'АПУ профилактика 15-23'!N81+'АПУ неотл.пом. 15-23'!D80+'АПУ обращения 15-23'!D80+'ОДИ ПГГ Пр.15-23'!D80+'ОДИ МЗ РБ 13-23'!D80+'ФАП (15-23)'!D80+'Тестирование на грипп 13-23'!D80</f>
        <v>41858231</v>
      </c>
      <c r="G80" s="76"/>
      <c r="H80" s="76">
        <f>СМП!D80</f>
        <v>0</v>
      </c>
      <c r="I80" s="76">
        <f>'Гемодиализ (пр.15-23)'!D80</f>
        <v>0</v>
      </c>
      <c r="J80" s="76">
        <f>'Мед.реаб.(АПУ,ДС,КС) 14-23'!D80</f>
        <v>0</v>
      </c>
      <c r="K80" s="76">
        <f t="shared" si="6"/>
        <v>41858231</v>
      </c>
      <c r="L80" s="86">
        <v>0</v>
      </c>
      <c r="M80" s="127"/>
      <c r="N80" s="85">
        <f t="shared" si="5"/>
        <v>41858231</v>
      </c>
    </row>
    <row r="81" spans="1:14" s="1" customFormat="1" ht="24" x14ac:dyDescent="0.2">
      <c r="A81" s="25">
        <v>71</v>
      </c>
      <c r="B81" s="12" t="s">
        <v>141</v>
      </c>
      <c r="C81" s="10" t="s">
        <v>270</v>
      </c>
      <c r="D81" s="76">
        <f>КС!D81</f>
        <v>0</v>
      </c>
      <c r="E81" s="76">
        <f>'Свод 2023 БП'!E81</f>
        <v>0</v>
      </c>
      <c r="F81" s="76">
        <f>'АПУ профилактика 15-23'!D82+'АПУ профилактика 15-23'!N82+'АПУ неотл.пом. 15-23'!D81+'АПУ обращения 15-23'!D81+'ОДИ ПГГ Пр.15-23'!D81+'ОДИ МЗ РБ 13-23'!D81+'ФАП (15-23)'!D81+'Тестирование на грипп 13-23'!D81</f>
        <v>70956698</v>
      </c>
      <c r="G81" s="76"/>
      <c r="H81" s="76">
        <f>СМП!D81</f>
        <v>0</v>
      </c>
      <c r="I81" s="76">
        <f>'Гемодиализ (пр.15-23)'!D81</f>
        <v>0</v>
      </c>
      <c r="J81" s="76">
        <f>'Мед.реаб.(АПУ,ДС,КС) 14-23'!D81</f>
        <v>0</v>
      </c>
      <c r="K81" s="76">
        <f t="shared" si="6"/>
        <v>70956698</v>
      </c>
      <c r="L81" s="86">
        <v>0</v>
      </c>
      <c r="M81" s="127"/>
      <c r="N81" s="85">
        <f t="shared" si="5"/>
        <v>70956698</v>
      </c>
    </row>
    <row r="82" spans="1:14" s="1" customFormat="1" ht="24" x14ac:dyDescent="0.2">
      <c r="A82" s="25">
        <v>72</v>
      </c>
      <c r="B82" s="12" t="s">
        <v>142</v>
      </c>
      <c r="C82" s="10" t="s">
        <v>271</v>
      </c>
      <c r="D82" s="76">
        <f>КС!D82</f>
        <v>0</v>
      </c>
      <c r="E82" s="76">
        <f>'Свод 2023 БП'!E82</f>
        <v>0</v>
      </c>
      <c r="F82" s="76">
        <f>'АПУ профилактика 15-23'!D83+'АПУ профилактика 15-23'!N83+'АПУ неотл.пом. 15-23'!D82+'АПУ обращения 15-23'!D82+'ОДИ ПГГ Пр.15-23'!D82+'ОДИ МЗ РБ 13-23'!D82+'ФАП (15-23)'!D82+'Тестирование на грипп 13-23'!D82</f>
        <v>42491910</v>
      </c>
      <c r="G82" s="76"/>
      <c r="H82" s="76">
        <f>СМП!D82</f>
        <v>0</v>
      </c>
      <c r="I82" s="76">
        <f>'Гемодиализ (пр.15-23)'!D82</f>
        <v>0</v>
      </c>
      <c r="J82" s="76">
        <f>'Мед.реаб.(АПУ,ДС,КС) 14-23'!D82</f>
        <v>0</v>
      </c>
      <c r="K82" s="76">
        <f t="shared" si="6"/>
        <v>42491910</v>
      </c>
      <c r="L82" s="86">
        <v>0</v>
      </c>
      <c r="M82" s="127"/>
      <c r="N82" s="85">
        <f t="shared" si="5"/>
        <v>42491910</v>
      </c>
    </row>
    <row r="83" spans="1:14" s="1" customFormat="1" ht="24" x14ac:dyDescent="0.2">
      <c r="A83" s="25">
        <v>73</v>
      </c>
      <c r="B83" s="12" t="s">
        <v>143</v>
      </c>
      <c r="C83" s="10" t="s">
        <v>272</v>
      </c>
      <c r="D83" s="76">
        <f>КС!D83</f>
        <v>0</v>
      </c>
      <c r="E83" s="76">
        <f>'Свод 2023 БП'!E83</f>
        <v>0</v>
      </c>
      <c r="F83" s="76">
        <f>'АПУ профилактика 15-23'!D84+'АПУ профилактика 15-23'!N84+'АПУ неотл.пом. 15-23'!D83+'АПУ обращения 15-23'!D83+'ОДИ ПГГ Пр.15-23'!D83+'ОДИ МЗ РБ 13-23'!D83+'ФАП (15-23)'!D83+'Тестирование на грипп 13-23'!D83</f>
        <v>40606320</v>
      </c>
      <c r="G83" s="76"/>
      <c r="H83" s="76">
        <f>СМП!D83</f>
        <v>0</v>
      </c>
      <c r="I83" s="76">
        <f>'Гемодиализ (пр.15-23)'!D83</f>
        <v>0</v>
      </c>
      <c r="J83" s="76">
        <f>'Мед.реаб.(АПУ,ДС,КС) 14-23'!D83</f>
        <v>0</v>
      </c>
      <c r="K83" s="76">
        <f t="shared" si="6"/>
        <v>40606320</v>
      </c>
      <c r="L83" s="86">
        <v>0</v>
      </c>
      <c r="M83" s="127"/>
      <c r="N83" s="85">
        <f t="shared" si="5"/>
        <v>40606320</v>
      </c>
    </row>
    <row r="84" spans="1:14" s="1" customFormat="1" x14ac:dyDescent="0.2">
      <c r="A84" s="25">
        <v>74</v>
      </c>
      <c r="B84" s="26" t="s">
        <v>144</v>
      </c>
      <c r="C84" s="10" t="s">
        <v>145</v>
      </c>
      <c r="D84" s="76">
        <f>КС!D84</f>
        <v>364996215</v>
      </c>
      <c r="E84" s="76">
        <f>'Свод 2023 БП'!E84</f>
        <v>53726294</v>
      </c>
      <c r="F84" s="76">
        <f>'АПУ профилактика 15-23'!D85+'АПУ профилактика 15-23'!N85+'АПУ неотл.пом. 15-23'!D84+'АПУ обращения 15-23'!D84+'ОДИ ПГГ Пр.15-23'!D84+'ОДИ МЗ РБ 13-23'!D84+'ФАП (15-23)'!D84+'Тестирование на грипп 13-23'!D84</f>
        <v>375420586</v>
      </c>
      <c r="G84" s="76"/>
      <c r="H84" s="76">
        <f>СМП!D84</f>
        <v>0</v>
      </c>
      <c r="I84" s="76">
        <f>'Гемодиализ (пр.15-23)'!D84</f>
        <v>0</v>
      </c>
      <c r="J84" s="76">
        <f>'Мед.реаб.(АПУ,ДС,КС) 14-23'!D84</f>
        <v>10866526</v>
      </c>
      <c r="K84" s="76">
        <f t="shared" si="6"/>
        <v>805009621</v>
      </c>
      <c r="L84" s="86">
        <v>12409512.4</v>
      </c>
      <c r="M84" s="127"/>
      <c r="N84" s="85">
        <f t="shared" si="5"/>
        <v>817419133.39999998</v>
      </c>
    </row>
    <row r="85" spans="1:14" s="1" customFormat="1" x14ac:dyDescent="0.2">
      <c r="A85" s="25">
        <v>75</v>
      </c>
      <c r="B85" s="12" t="s">
        <v>146</v>
      </c>
      <c r="C85" s="10" t="s">
        <v>273</v>
      </c>
      <c r="D85" s="76">
        <f>КС!D85</f>
        <v>76612665</v>
      </c>
      <c r="E85" s="76">
        <f>'Свод 2023 БП'!E85</f>
        <v>92799781</v>
      </c>
      <c r="F85" s="76">
        <f>'АПУ профилактика 15-23'!D86+'АПУ профилактика 15-23'!N86+'АПУ неотл.пом. 15-23'!D85+'АПУ обращения 15-23'!D85+'ОДИ ПГГ Пр.15-23'!D85+'ОДИ МЗ РБ 13-23'!D85+'ФАП (15-23)'!D85+'Тестирование на грипп 13-23'!D85</f>
        <v>626073478</v>
      </c>
      <c r="G85" s="76"/>
      <c r="H85" s="76">
        <f>СМП!D85</f>
        <v>0</v>
      </c>
      <c r="I85" s="76">
        <f>'Гемодиализ (пр.15-23)'!D85</f>
        <v>0</v>
      </c>
      <c r="J85" s="76">
        <f>'Мед.реаб.(АПУ,ДС,КС) 14-23'!D85</f>
        <v>43348551</v>
      </c>
      <c r="K85" s="76">
        <f t="shared" si="6"/>
        <v>838834475</v>
      </c>
      <c r="L85" s="86">
        <v>33787150.899999999</v>
      </c>
      <c r="M85" s="127"/>
      <c r="N85" s="85">
        <f t="shared" si="5"/>
        <v>872621625.89999998</v>
      </c>
    </row>
    <row r="86" spans="1:14" s="1" customFormat="1" x14ac:dyDescent="0.2">
      <c r="A86" s="25">
        <v>76</v>
      </c>
      <c r="B86" s="26" t="s">
        <v>147</v>
      </c>
      <c r="C86" s="10" t="s">
        <v>36</v>
      </c>
      <c r="D86" s="76">
        <f>КС!D86</f>
        <v>697063460</v>
      </c>
      <c r="E86" s="76">
        <f>'Свод 2023 БП'!E86</f>
        <v>51576852</v>
      </c>
      <c r="F86" s="76">
        <f>'АПУ профилактика 15-23'!D87+'АПУ профилактика 15-23'!N87+'АПУ неотл.пом. 15-23'!D86+'АПУ обращения 15-23'!D86+'ОДИ ПГГ Пр.15-23'!D86+'ОДИ МЗ РБ 13-23'!D86+'ФАП (15-23)'!D86+'Тестирование на грипп 13-23'!D86</f>
        <v>413804769</v>
      </c>
      <c r="G86" s="76"/>
      <c r="H86" s="76">
        <f>СМП!D86</f>
        <v>0</v>
      </c>
      <c r="I86" s="76">
        <f>'Гемодиализ (пр.15-23)'!D86</f>
        <v>0</v>
      </c>
      <c r="J86" s="76">
        <f>'Мед.реаб.(АПУ,ДС,КС) 14-23'!D86</f>
        <v>47154960</v>
      </c>
      <c r="K86" s="76">
        <f t="shared" si="6"/>
        <v>1209600041</v>
      </c>
      <c r="L86" s="86">
        <v>22043060.75</v>
      </c>
      <c r="M86" s="127"/>
      <c r="N86" s="85">
        <f t="shared" si="5"/>
        <v>1231643101.75</v>
      </c>
    </row>
    <row r="87" spans="1:14" s="1" customFormat="1" x14ac:dyDescent="0.2">
      <c r="A87" s="25">
        <v>77</v>
      </c>
      <c r="B87" s="12" t="s">
        <v>148</v>
      </c>
      <c r="C87" s="10" t="s">
        <v>38</v>
      </c>
      <c r="D87" s="76">
        <f>КС!D87</f>
        <v>25591649</v>
      </c>
      <c r="E87" s="76">
        <f>'Свод 2023 БП'!E87</f>
        <v>13163476</v>
      </c>
      <c r="F87" s="76">
        <f>'АПУ профилактика 15-23'!D88+'АПУ профилактика 15-23'!N88+'АПУ неотл.пом. 15-23'!D87+'АПУ обращения 15-23'!D87+'ОДИ ПГГ Пр.15-23'!D87+'ОДИ МЗ РБ 13-23'!D87+'ФАП (15-23)'!D87+'Тестирование на грипп 13-23'!D87</f>
        <v>103494485</v>
      </c>
      <c r="G87" s="76"/>
      <c r="H87" s="76">
        <f>СМП!D87</f>
        <v>0</v>
      </c>
      <c r="I87" s="76">
        <f>'Гемодиализ (пр.15-23)'!D87</f>
        <v>0</v>
      </c>
      <c r="J87" s="76">
        <f>'Мед.реаб.(АПУ,ДС,КС) 14-23'!D87</f>
        <v>2133270</v>
      </c>
      <c r="K87" s="76">
        <f t="shared" si="6"/>
        <v>144382880</v>
      </c>
      <c r="L87" s="86">
        <v>14865118.15</v>
      </c>
      <c r="M87" s="127"/>
      <c r="N87" s="85">
        <f t="shared" si="5"/>
        <v>159247998.15000001</v>
      </c>
    </row>
    <row r="88" spans="1:14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>КС!D88</f>
        <v>585649420</v>
      </c>
      <c r="E88" s="76">
        <f>'Свод 2023 БП'!E88</f>
        <v>99836683</v>
      </c>
      <c r="F88" s="76">
        <f>'АПУ профилактика 15-23'!D89+'АПУ профилактика 15-23'!N89+'АПУ неотл.пом. 15-23'!D88+'АПУ обращения 15-23'!D88+'ОДИ ПГГ Пр.15-23'!D88+'ОДИ МЗ РБ 13-23'!D88+'ФАП (15-23)'!D88+'Тестирование на грипп 13-23'!D88</f>
        <v>845757499</v>
      </c>
      <c r="G88" s="76"/>
      <c r="H88" s="76">
        <f>СМП!D88</f>
        <v>0</v>
      </c>
      <c r="I88" s="76">
        <f>'Гемодиализ (пр.15-23)'!D88</f>
        <v>0</v>
      </c>
      <c r="J88" s="76">
        <f>'Мед.реаб.(АПУ,ДС,КС) 14-23'!D88</f>
        <v>44576764</v>
      </c>
      <c r="K88" s="76">
        <f t="shared" si="6"/>
        <v>1575820366</v>
      </c>
      <c r="L88" s="86">
        <v>16188852</v>
      </c>
      <c r="M88" s="127"/>
      <c r="N88" s="85">
        <f t="shared" si="5"/>
        <v>1592009218</v>
      </c>
    </row>
    <row r="89" spans="1:14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>КС!D89</f>
        <v>451617554</v>
      </c>
      <c r="E89" s="76">
        <f>'Свод 2023 БП'!E89</f>
        <v>19267471</v>
      </c>
      <c r="F89" s="76">
        <f>'АПУ профилактика 15-23'!D90+'АПУ профилактика 15-23'!N90+'АПУ неотл.пом. 15-23'!D89+'АПУ обращения 15-23'!D89+'ОДИ ПГГ Пр.15-23'!D89+'ОДИ МЗ РБ 13-23'!D89+'ФАП (15-23)'!D89+'Тестирование на грипп 13-23'!D89</f>
        <v>184211383</v>
      </c>
      <c r="G89" s="76"/>
      <c r="H89" s="76">
        <f>СМП!D89</f>
        <v>0</v>
      </c>
      <c r="I89" s="76">
        <f>'Гемодиализ (пр.15-23)'!D89</f>
        <v>0</v>
      </c>
      <c r="J89" s="76">
        <f>'Мед.реаб.(АПУ,ДС,КС) 14-23'!D89</f>
        <v>180147626</v>
      </c>
      <c r="K89" s="76">
        <f t="shared" si="6"/>
        <v>835244034</v>
      </c>
      <c r="L89" s="86">
        <v>10356218.6</v>
      </c>
      <c r="M89" s="127"/>
      <c r="N89" s="85">
        <f t="shared" si="5"/>
        <v>845600252.60000002</v>
      </c>
    </row>
    <row r="90" spans="1:14" s="1" customFormat="1" x14ac:dyDescent="0.2">
      <c r="A90" s="25">
        <v>80</v>
      </c>
      <c r="B90" s="12" t="s">
        <v>151</v>
      </c>
      <c r="C90" s="10" t="s">
        <v>254</v>
      </c>
      <c r="D90" s="76">
        <f>КС!D90</f>
        <v>942006962</v>
      </c>
      <c r="E90" s="76">
        <f>'Свод 2023 БП'!E90</f>
        <v>69978316</v>
      </c>
      <c r="F90" s="76">
        <f>'АПУ профилактика 15-23'!D91+'АПУ профилактика 15-23'!N91+'АПУ неотл.пом. 15-23'!D90+'АПУ обращения 15-23'!D90+'ОДИ ПГГ Пр.15-23'!D90+'ОДИ МЗ РБ 13-23'!D90+'ФАП (15-23)'!D90+'Тестирование на грипп 13-23'!D90</f>
        <v>496918316</v>
      </c>
      <c r="G90" s="76"/>
      <c r="H90" s="76">
        <f>СМП!D90</f>
        <v>0</v>
      </c>
      <c r="I90" s="76">
        <f>'Гемодиализ (пр.15-23)'!D90</f>
        <v>5910060</v>
      </c>
      <c r="J90" s="76">
        <f>'Мед.реаб.(АПУ,ДС,КС) 14-23'!D90</f>
        <v>119843272</v>
      </c>
      <c r="K90" s="76">
        <f t="shared" si="6"/>
        <v>1634656926</v>
      </c>
      <c r="L90" s="86">
        <v>23259925.800000001</v>
      </c>
      <c r="M90" s="127"/>
      <c r="N90" s="85">
        <f t="shared" si="5"/>
        <v>1657916851.8</v>
      </c>
    </row>
    <row r="91" spans="1:14" s="1" customFormat="1" x14ac:dyDescent="0.2">
      <c r="A91" s="25">
        <v>81</v>
      </c>
      <c r="B91" s="12" t="s">
        <v>152</v>
      </c>
      <c r="C91" s="10" t="s">
        <v>380</v>
      </c>
      <c r="D91" s="76">
        <f>КС!D91</f>
        <v>333082778</v>
      </c>
      <c r="E91" s="76">
        <f>'Свод 2023 БП'!E91</f>
        <v>7426708</v>
      </c>
      <c r="F91" s="76">
        <f>'АПУ профилактика 15-23'!D92+'АПУ профилактика 15-23'!N92+'АПУ неотл.пом. 15-23'!D91+'АПУ обращения 15-23'!D91+'ОДИ ПГГ Пр.15-23'!D91+'ОДИ МЗ РБ 13-23'!D91+'ФАП (15-23)'!D91+'Тестирование на грипп 13-23'!D91</f>
        <v>63853455</v>
      </c>
      <c r="G91" s="76"/>
      <c r="H91" s="76">
        <f>СМП!D91</f>
        <v>0</v>
      </c>
      <c r="I91" s="76">
        <f>'Гемодиализ (пр.15-23)'!D91</f>
        <v>0</v>
      </c>
      <c r="J91" s="76">
        <f>'Мед.реаб.(АПУ,ДС,КС) 14-23'!D91</f>
        <v>0</v>
      </c>
      <c r="K91" s="76">
        <f t="shared" si="6"/>
        <v>404362941</v>
      </c>
      <c r="L91" s="86">
        <v>0</v>
      </c>
      <c r="M91" s="127"/>
      <c r="N91" s="85">
        <f t="shared" si="5"/>
        <v>404362941</v>
      </c>
    </row>
    <row r="92" spans="1:14" s="1" customFormat="1" x14ac:dyDescent="0.2">
      <c r="A92" s="25">
        <v>82</v>
      </c>
      <c r="B92" s="14" t="s">
        <v>153</v>
      </c>
      <c r="C92" s="10" t="s">
        <v>287</v>
      </c>
      <c r="D92" s="76">
        <f>КС!D92</f>
        <v>0</v>
      </c>
      <c r="E92" s="76">
        <f>'Свод 2023 БП'!E92</f>
        <v>0</v>
      </c>
      <c r="F92" s="76">
        <f>'АПУ профилактика 15-23'!D93+'АПУ профилактика 15-23'!N93+'АПУ неотл.пом. 15-23'!D92+'АПУ обращения 15-23'!D92+'ОДИ ПГГ Пр.15-23'!D92+'ОДИ МЗ РБ 13-23'!D92+'ФАП (15-23)'!D92+'Тестирование на грипп 13-23'!D92</f>
        <v>0</v>
      </c>
      <c r="G92" s="76"/>
      <c r="H92" s="76">
        <f>СМП!D92</f>
        <v>1811018543</v>
      </c>
      <c r="I92" s="76">
        <f>'Гемодиализ (пр.15-23)'!D92</f>
        <v>0</v>
      </c>
      <c r="J92" s="76">
        <f>'Мед.реаб.(АПУ,ДС,КС) 14-23'!D92</f>
        <v>0</v>
      </c>
      <c r="K92" s="76">
        <f t="shared" si="6"/>
        <v>1811018543</v>
      </c>
      <c r="L92" s="86">
        <v>0</v>
      </c>
      <c r="M92" s="127"/>
      <c r="N92" s="85">
        <f t="shared" si="5"/>
        <v>1811018543</v>
      </c>
    </row>
    <row r="93" spans="1:14" s="1" customFormat="1" ht="26.25" customHeight="1" x14ac:dyDescent="0.2">
      <c r="A93" s="142">
        <v>83</v>
      </c>
      <c r="B93" s="145" t="s">
        <v>154</v>
      </c>
      <c r="C93" s="17" t="s">
        <v>274</v>
      </c>
      <c r="D93" s="76">
        <f>КС!D93</f>
        <v>559171190</v>
      </c>
      <c r="E93" s="76">
        <f>'Свод 2023 БП'!E93</f>
        <v>210624967</v>
      </c>
      <c r="F93" s="76">
        <f>'АПУ профилактика 15-23'!D94+'АПУ профилактика 15-23'!N94+'АПУ неотл.пом. 15-23'!D93+'АПУ обращения 15-23'!D93+'ОДИ ПГГ Пр.15-23'!D93+'ОДИ МЗ РБ 13-23'!D93+'ФАП (15-23)'!D93+'Тестирование на грипп 13-23'!D93</f>
        <v>70339974</v>
      </c>
      <c r="G93" s="76"/>
      <c r="H93" s="76">
        <f>СМП!D93</f>
        <v>0</v>
      </c>
      <c r="I93" s="76">
        <f>'Гемодиализ (пр.15-23)'!D93</f>
        <v>0</v>
      </c>
      <c r="J93" s="76">
        <f>'Мед.реаб.(АПУ,ДС,КС) 14-23'!D93</f>
        <v>0</v>
      </c>
      <c r="K93" s="76">
        <f t="shared" si="6"/>
        <v>840136131</v>
      </c>
      <c r="L93" s="86">
        <v>0</v>
      </c>
      <c r="M93" s="127"/>
      <c r="N93" s="85">
        <f t="shared" si="5"/>
        <v>840136131</v>
      </c>
    </row>
    <row r="94" spans="1:14" s="1" customFormat="1" ht="36" customHeight="1" x14ac:dyDescent="0.2">
      <c r="A94" s="143"/>
      <c r="B94" s="146"/>
      <c r="C94" s="10" t="s">
        <v>378</v>
      </c>
      <c r="D94" s="76">
        <f>КС!D94</f>
        <v>0</v>
      </c>
      <c r="E94" s="76">
        <f>'Свод 2023 БП'!E94</f>
        <v>0</v>
      </c>
      <c r="F94" s="76">
        <f>'АПУ профилактика 15-23'!D95+'АПУ профилактика 15-23'!N95+'АПУ неотл.пом. 15-23'!D94+'АПУ обращения 15-23'!D94+'ОДИ ПГГ Пр.15-23'!D94+'ОДИ МЗ РБ 13-23'!D94+'ФАП (15-23)'!D94+'Тестирование на грипп 13-23'!D94</f>
        <v>27560272</v>
      </c>
      <c r="G94" s="76"/>
      <c r="H94" s="76">
        <f>СМП!D94</f>
        <v>0</v>
      </c>
      <c r="I94" s="76">
        <f>'Гемодиализ (пр.15-23)'!D94</f>
        <v>0</v>
      </c>
      <c r="J94" s="76">
        <f>'Мед.реаб.(АПУ,ДС,КС) 14-23'!D94</f>
        <v>0</v>
      </c>
      <c r="K94" s="76">
        <f t="shared" si="6"/>
        <v>27560272</v>
      </c>
      <c r="L94" s="86">
        <v>0</v>
      </c>
      <c r="M94" s="127"/>
      <c r="N94" s="85">
        <f t="shared" si="5"/>
        <v>27560272</v>
      </c>
    </row>
    <row r="95" spans="1:14" s="1" customFormat="1" ht="28.5" customHeight="1" x14ac:dyDescent="0.2">
      <c r="A95" s="143"/>
      <c r="B95" s="146"/>
      <c r="C95" s="10" t="s">
        <v>275</v>
      </c>
      <c r="D95" s="76">
        <f>КС!D95</f>
        <v>0</v>
      </c>
      <c r="E95" s="76">
        <f>'Свод 2023 БП'!E95</f>
        <v>0</v>
      </c>
      <c r="F95" s="76">
        <f>'АПУ профилактика 15-23'!D96+'АПУ профилактика 15-23'!N96+'АПУ неотл.пом. 15-23'!D95+'АПУ обращения 15-23'!D95+'ОДИ ПГГ Пр.15-23'!D95+'ОДИ МЗ РБ 13-23'!D95+'ФАП (15-23)'!D95+'Тестирование на грипп 13-23'!D95</f>
        <v>11097307</v>
      </c>
      <c r="G95" s="76"/>
      <c r="H95" s="76">
        <f>СМП!D95</f>
        <v>0</v>
      </c>
      <c r="I95" s="76">
        <f>'Гемодиализ (пр.15-23)'!D95</f>
        <v>0</v>
      </c>
      <c r="J95" s="76">
        <f>'Мед.реаб.(АПУ,ДС,КС) 14-23'!D95</f>
        <v>0</v>
      </c>
      <c r="K95" s="76">
        <f t="shared" si="6"/>
        <v>11097307</v>
      </c>
      <c r="L95" s="86">
        <v>0</v>
      </c>
      <c r="M95" s="127"/>
      <c r="N95" s="85">
        <f t="shared" si="5"/>
        <v>11097307</v>
      </c>
    </row>
    <row r="96" spans="1:14" s="1" customFormat="1" ht="36" customHeight="1" x14ac:dyDescent="0.2">
      <c r="A96" s="144"/>
      <c r="B96" s="147"/>
      <c r="C96" s="28" t="s">
        <v>379</v>
      </c>
      <c r="D96" s="76">
        <f>КС!D96</f>
        <v>559171190</v>
      </c>
      <c r="E96" s="76">
        <f>'Свод 2023 БП'!E96</f>
        <v>210624967</v>
      </c>
      <c r="F96" s="76">
        <f>'АПУ профилактика 15-23'!D97+'АПУ профилактика 15-23'!N97+'АПУ неотл.пом. 15-23'!D96+'АПУ обращения 15-23'!D96+'ОДИ ПГГ Пр.15-23'!D96+'ОДИ МЗ РБ 13-23'!D96+'ФАП (15-23)'!D96+'Тестирование на грипп 13-23'!D96</f>
        <v>31682395</v>
      </c>
      <c r="G96" s="76"/>
      <c r="H96" s="76">
        <f>СМП!D96</f>
        <v>0</v>
      </c>
      <c r="I96" s="76">
        <f>'Гемодиализ (пр.15-23)'!D96</f>
        <v>0</v>
      </c>
      <c r="J96" s="76">
        <f>'Мед.реаб.(АПУ,ДС,КС) 14-23'!D96</f>
        <v>0</v>
      </c>
      <c r="K96" s="76">
        <f t="shared" si="6"/>
        <v>801478552</v>
      </c>
      <c r="L96" s="86">
        <v>0</v>
      </c>
      <c r="M96" s="127"/>
      <c r="N96" s="85">
        <f t="shared" si="5"/>
        <v>801478552</v>
      </c>
    </row>
    <row r="97" spans="1:14" s="1" customFormat="1" ht="24" x14ac:dyDescent="0.2">
      <c r="A97" s="25">
        <v>84</v>
      </c>
      <c r="B97" s="14" t="s">
        <v>155</v>
      </c>
      <c r="C97" s="10" t="s">
        <v>51</v>
      </c>
      <c r="D97" s="76">
        <f>КС!D97</f>
        <v>0</v>
      </c>
      <c r="E97" s="76">
        <f>'Свод 2023 БП'!E97</f>
        <v>0</v>
      </c>
      <c r="F97" s="76">
        <f>'АПУ профилактика 15-23'!D98+'АПУ профилактика 15-23'!N98+'АПУ неотл.пом. 15-23'!D97+'АПУ обращения 15-23'!D97+'ОДИ ПГГ Пр.15-23'!D97+'ОДИ МЗ РБ 13-23'!D97+'ФАП (15-23)'!D97+'Тестирование на грипп 13-23'!D97</f>
        <v>3303188</v>
      </c>
      <c r="G97" s="76"/>
      <c r="H97" s="76">
        <f>СМП!D97</f>
        <v>0</v>
      </c>
      <c r="I97" s="76">
        <f>'Гемодиализ (пр.15-23)'!D97</f>
        <v>0</v>
      </c>
      <c r="J97" s="76">
        <f>'Мед.реаб.(АПУ,ДС,КС) 14-23'!D97</f>
        <v>0</v>
      </c>
      <c r="K97" s="76">
        <f t="shared" si="6"/>
        <v>3303188</v>
      </c>
      <c r="L97" s="86">
        <v>0</v>
      </c>
      <c r="M97" s="127"/>
      <c r="N97" s="85">
        <f t="shared" si="5"/>
        <v>3303188</v>
      </c>
    </row>
    <row r="98" spans="1:14" s="1" customFormat="1" x14ac:dyDescent="0.2">
      <c r="A98" s="25">
        <v>85</v>
      </c>
      <c r="B98" s="14" t="s">
        <v>156</v>
      </c>
      <c r="C98" s="10" t="s">
        <v>157</v>
      </c>
      <c r="D98" s="76">
        <f>КС!D98</f>
        <v>0</v>
      </c>
      <c r="E98" s="76">
        <f>'Свод 2023 БП'!E98</f>
        <v>1332001</v>
      </c>
      <c r="F98" s="76">
        <f>'АПУ профилактика 15-23'!D99+'АПУ профилактика 15-23'!N99+'АПУ неотл.пом. 15-23'!D98+'АПУ обращения 15-23'!D98+'ОДИ ПГГ Пр.15-23'!D98+'ОДИ МЗ РБ 13-23'!D98+'ФАП (15-23)'!D98+'Тестирование на грипп 13-23'!D98</f>
        <v>22897258</v>
      </c>
      <c r="G98" s="76"/>
      <c r="H98" s="76">
        <f>СМП!D98</f>
        <v>0</v>
      </c>
      <c r="I98" s="76">
        <f>'Гемодиализ (пр.15-23)'!D98</f>
        <v>0</v>
      </c>
      <c r="J98" s="76">
        <f>'Мед.реаб.(АПУ,ДС,КС) 14-23'!D98</f>
        <v>0</v>
      </c>
      <c r="K98" s="76">
        <f t="shared" si="6"/>
        <v>24229259</v>
      </c>
      <c r="L98" s="86">
        <v>0</v>
      </c>
      <c r="M98" s="127"/>
      <c r="N98" s="85">
        <f t="shared" si="5"/>
        <v>24229259</v>
      </c>
    </row>
    <row r="99" spans="1:14" s="1" customFormat="1" x14ac:dyDescent="0.2">
      <c r="A99" s="25">
        <v>86</v>
      </c>
      <c r="B99" s="26" t="s">
        <v>158</v>
      </c>
      <c r="C99" s="10" t="s">
        <v>159</v>
      </c>
      <c r="D99" s="76">
        <f>КС!D99</f>
        <v>190587706</v>
      </c>
      <c r="E99" s="76">
        <f>'Свод 2023 БП'!E99</f>
        <v>15639533</v>
      </c>
      <c r="F99" s="76">
        <f>'АПУ профилактика 15-23'!D100+'АПУ профилактика 15-23'!N100+'АПУ неотл.пом. 15-23'!D99+'АПУ обращения 15-23'!D99+'ОДИ ПГГ Пр.15-23'!D99+'ОДИ МЗ РБ 13-23'!D99+'ФАП (15-23)'!D99+'Тестирование на грипп 13-23'!D99</f>
        <v>102389213</v>
      </c>
      <c r="G99" s="76"/>
      <c r="H99" s="76">
        <f>СМП!D99</f>
        <v>0</v>
      </c>
      <c r="I99" s="76">
        <f>'Гемодиализ (пр.15-23)'!D99</f>
        <v>0</v>
      </c>
      <c r="J99" s="76">
        <f>'Мед.реаб.(АПУ,ДС,КС) 14-23'!D99</f>
        <v>45544553</v>
      </c>
      <c r="K99" s="76">
        <f t="shared" si="6"/>
        <v>354161005</v>
      </c>
      <c r="L99" s="86">
        <v>0</v>
      </c>
      <c r="M99" s="127"/>
      <c r="N99" s="85">
        <f t="shared" si="5"/>
        <v>354161005</v>
      </c>
    </row>
    <row r="100" spans="1:14" s="1" customFormat="1" x14ac:dyDescent="0.2">
      <c r="A100" s="25">
        <v>87</v>
      </c>
      <c r="B100" s="14" t="s">
        <v>160</v>
      </c>
      <c r="C100" s="10" t="s">
        <v>28</v>
      </c>
      <c r="D100" s="76">
        <f>КС!D100</f>
        <v>41476540</v>
      </c>
      <c r="E100" s="76">
        <f>'Свод 2023 БП'!E100</f>
        <v>9541427</v>
      </c>
      <c r="F100" s="76">
        <f>'АПУ профилактика 15-23'!D101+'АПУ профилактика 15-23'!N101+'АПУ неотл.пом. 15-23'!D100+'АПУ обращения 15-23'!D100+'ОДИ ПГГ Пр.15-23'!D100+'ОДИ МЗ РБ 13-23'!D100+'ФАП (15-23)'!D100+'Тестирование на грипп 13-23'!D100</f>
        <v>119359705</v>
      </c>
      <c r="G100" s="76"/>
      <c r="H100" s="76">
        <f>СМП!D100</f>
        <v>0</v>
      </c>
      <c r="I100" s="76">
        <f>'Гемодиализ (пр.15-23)'!D100</f>
        <v>0</v>
      </c>
      <c r="J100" s="76">
        <f>'Мед.реаб.(АПУ,ДС,КС) 14-23'!D100</f>
        <v>829290</v>
      </c>
      <c r="K100" s="76">
        <f t="shared" si="6"/>
        <v>171206962</v>
      </c>
      <c r="L100" s="86">
        <v>18937443.289999999</v>
      </c>
      <c r="M100" s="127"/>
      <c r="N100" s="85">
        <f t="shared" si="5"/>
        <v>190144405.28999999</v>
      </c>
    </row>
    <row r="101" spans="1:14" s="1" customFormat="1" x14ac:dyDescent="0.2">
      <c r="A101" s="25">
        <v>88</v>
      </c>
      <c r="B101" s="26" t="s">
        <v>161</v>
      </c>
      <c r="C101" s="10" t="s">
        <v>12</v>
      </c>
      <c r="D101" s="76">
        <f>КС!D101</f>
        <v>40838619</v>
      </c>
      <c r="E101" s="76">
        <f>'Свод 2023 БП'!E101</f>
        <v>10532032</v>
      </c>
      <c r="F101" s="76">
        <f>'АПУ профилактика 15-23'!D102+'АПУ профилактика 15-23'!N102+'АПУ неотл.пом. 15-23'!D101+'АПУ обращения 15-23'!D101+'ОДИ ПГГ Пр.15-23'!D101+'ОДИ МЗ РБ 13-23'!D101+'ФАП (15-23)'!D101+'Тестирование на грипп 13-23'!D101</f>
        <v>103814470</v>
      </c>
      <c r="G101" s="76"/>
      <c r="H101" s="76">
        <f>СМП!D101</f>
        <v>0</v>
      </c>
      <c r="I101" s="76">
        <f>'Гемодиализ (пр.15-23)'!D101</f>
        <v>0</v>
      </c>
      <c r="J101" s="76">
        <f>'Мед.реаб.(АПУ,ДС,КС) 14-23'!D101</f>
        <v>1557400</v>
      </c>
      <c r="K101" s="76">
        <f t="shared" si="6"/>
        <v>156742521</v>
      </c>
      <c r="L101" s="86">
        <v>13544163.420000002</v>
      </c>
      <c r="M101" s="127"/>
      <c r="N101" s="85">
        <f t="shared" si="5"/>
        <v>170286684.42000002</v>
      </c>
    </row>
    <row r="102" spans="1:14" s="1" customFormat="1" x14ac:dyDescent="0.2">
      <c r="A102" s="25">
        <v>89</v>
      </c>
      <c r="B102" s="26" t="s">
        <v>162</v>
      </c>
      <c r="C102" s="10" t="s">
        <v>27</v>
      </c>
      <c r="D102" s="76">
        <f>КС!D102</f>
        <v>95997102</v>
      </c>
      <c r="E102" s="76">
        <f>'Свод 2023 БП'!E102</f>
        <v>28194115</v>
      </c>
      <c r="F102" s="76">
        <f>'АПУ профилактика 15-23'!D103+'АПУ профилактика 15-23'!N103+'АПУ неотл.пом. 15-23'!D102+'АПУ обращения 15-23'!D102+'ОДИ ПГГ Пр.15-23'!D102+'ОДИ МЗ РБ 13-23'!D102+'ФАП (15-23)'!D102+'Тестирование на грипп 13-23'!D102</f>
        <v>255500028</v>
      </c>
      <c r="G102" s="76"/>
      <c r="H102" s="76">
        <f>СМП!D102</f>
        <v>0</v>
      </c>
      <c r="I102" s="76">
        <f>'Гемодиализ (пр.15-23)'!D102</f>
        <v>0</v>
      </c>
      <c r="J102" s="76">
        <f>'Мед.реаб.(АПУ,ДС,КС) 14-23'!D102</f>
        <v>0</v>
      </c>
      <c r="K102" s="76">
        <f t="shared" si="6"/>
        <v>379691245</v>
      </c>
      <c r="L102" s="86">
        <v>18040152.450000003</v>
      </c>
      <c r="M102" s="127"/>
      <c r="N102" s="85">
        <f t="shared" si="5"/>
        <v>397731397.44999999</v>
      </c>
    </row>
    <row r="103" spans="1:14" s="1" customFormat="1" x14ac:dyDescent="0.2">
      <c r="A103" s="25">
        <v>90</v>
      </c>
      <c r="B103" s="14" t="s">
        <v>163</v>
      </c>
      <c r="C103" s="10" t="s">
        <v>45</v>
      </c>
      <c r="D103" s="76">
        <f>КС!D103</f>
        <v>50475523</v>
      </c>
      <c r="E103" s="76">
        <f>'Свод 2023 БП'!E103</f>
        <v>13311464</v>
      </c>
      <c r="F103" s="76">
        <f>'АПУ профилактика 15-23'!D104+'АПУ профилактика 15-23'!N104+'АПУ неотл.пом. 15-23'!D103+'АПУ обращения 15-23'!D103+'ОДИ ПГГ Пр.15-23'!D103+'ОДИ МЗ РБ 13-23'!D103+'ФАП (15-23)'!D103+'Тестирование на грипп 13-23'!D103</f>
        <v>129712921</v>
      </c>
      <c r="G103" s="76"/>
      <c r="H103" s="76">
        <f>СМП!D103</f>
        <v>0</v>
      </c>
      <c r="I103" s="76">
        <f>'Гемодиализ (пр.15-23)'!D103</f>
        <v>0</v>
      </c>
      <c r="J103" s="76">
        <f>'Мед.реаб.(АПУ,ДС,КС) 14-23'!D103</f>
        <v>0</v>
      </c>
      <c r="K103" s="76">
        <f t="shared" si="6"/>
        <v>193499908</v>
      </c>
      <c r="L103" s="86">
        <v>9283607.4800000004</v>
      </c>
      <c r="M103" s="127"/>
      <c r="N103" s="85">
        <f t="shared" si="5"/>
        <v>202783515.47999999</v>
      </c>
    </row>
    <row r="104" spans="1:14" s="1" customFormat="1" x14ac:dyDescent="0.2">
      <c r="A104" s="25">
        <v>91</v>
      </c>
      <c r="B104" s="14" t="s">
        <v>164</v>
      </c>
      <c r="C104" s="10" t="s">
        <v>33</v>
      </c>
      <c r="D104" s="76">
        <f>КС!D104</f>
        <v>79417835</v>
      </c>
      <c r="E104" s="76">
        <f>'Свод 2023 БП'!E104</f>
        <v>15992782</v>
      </c>
      <c r="F104" s="76">
        <f>'АПУ профилактика 15-23'!D105+'АПУ профилактика 15-23'!N105+'АПУ неотл.пом. 15-23'!D104+'АПУ обращения 15-23'!D104+'ОДИ ПГГ Пр.15-23'!D104+'ОДИ МЗ РБ 13-23'!D104+'ФАП (15-23)'!D104+'Тестирование на грипп 13-23'!D104</f>
        <v>176684649</v>
      </c>
      <c r="G104" s="76"/>
      <c r="H104" s="76">
        <f>СМП!D104</f>
        <v>0</v>
      </c>
      <c r="I104" s="76">
        <f>'Гемодиализ (пр.15-23)'!D104</f>
        <v>0</v>
      </c>
      <c r="J104" s="76">
        <f>'Мед.реаб.(АПУ,ДС,КС) 14-23'!D104</f>
        <v>263223</v>
      </c>
      <c r="K104" s="76">
        <f t="shared" si="6"/>
        <v>272358489</v>
      </c>
      <c r="L104" s="86">
        <v>18830882.169999998</v>
      </c>
      <c r="M104" s="127"/>
      <c r="N104" s="85">
        <f t="shared" si="5"/>
        <v>291189371.17000002</v>
      </c>
    </row>
    <row r="105" spans="1:14" s="1" customFormat="1" x14ac:dyDescent="0.2">
      <c r="A105" s="25">
        <v>92</v>
      </c>
      <c r="B105" s="12" t="s">
        <v>165</v>
      </c>
      <c r="C105" s="10" t="s">
        <v>29</v>
      </c>
      <c r="D105" s="76">
        <f>КС!D105</f>
        <v>68705120</v>
      </c>
      <c r="E105" s="76">
        <f>'Свод 2023 БП'!E105</f>
        <v>34413282</v>
      </c>
      <c r="F105" s="76">
        <f>'АПУ профилактика 15-23'!D106+'АПУ профилактика 15-23'!N106+'АПУ неотл.пом. 15-23'!D105+'АПУ обращения 15-23'!D105+'ОДИ ПГГ Пр.15-23'!D105+'ОДИ МЗ РБ 13-23'!D105+'ФАП (15-23)'!D105+'Тестирование на грипп 13-23'!D105</f>
        <v>313029963</v>
      </c>
      <c r="G105" s="76"/>
      <c r="H105" s="76">
        <f>СМП!D105</f>
        <v>0</v>
      </c>
      <c r="I105" s="76">
        <f>'Гемодиализ (пр.15-23)'!D105</f>
        <v>0</v>
      </c>
      <c r="J105" s="76">
        <f>'Мед.реаб.(АПУ,ДС,КС) 14-23'!D105</f>
        <v>0</v>
      </c>
      <c r="K105" s="76">
        <f t="shared" si="6"/>
        <v>416148365</v>
      </c>
      <c r="L105" s="86">
        <v>18737995.620000001</v>
      </c>
      <c r="M105" s="127"/>
      <c r="N105" s="85">
        <f t="shared" si="5"/>
        <v>434886360.62</v>
      </c>
    </row>
    <row r="106" spans="1:14" s="1" customFormat="1" x14ac:dyDescent="0.2">
      <c r="A106" s="25">
        <v>93</v>
      </c>
      <c r="B106" s="12" t="s">
        <v>166</v>
      </c>
      <c r="C106" s="10" t="s">
        <v>30</v>
      </c>
      <c r="D106" s="76">
        <f>КС!D106</f>
        <v>113513359</v>
      </c>
      <c r="E106" s="76">
        <f>'Свод 2023 БП'!E106</f>
        <v>28869778</v>
      </c>
      <c r="F106" s="76">
        <f>'АПУ профилактика 15-23'!D107+'АПУ профилактика 15-23'!N107+'АПУ неотл.пом. 15-23'!D106+'АПУ обращения 15-23'!D106+'ОДИ ПГГ Пр.15-23'!D106+'ОДИ МЗ РБ 13-23'!D106+'ФАП (15-23)'!D106+'Тестирование на грипп 13-23'!D106</f>
        <v>256801498</v>
      </c>
      <c r="G106" s="76"/>
      <c r="H106" s="76">
        <f>СМП!D106</f>
        <v>0</v>
      </c>
      <c r="I106" s="76">
        <f>'Гемодиализ (пр.15-23)'!D106</f>
        <v>0</v>
      </c>
      <c r="J106" s="76">
        <f>'Мед.реаб.(АПУ,ДС,КС) 14-23'!D106</f>
        <v>0</v>
      </c>
      <c r="K106" s="76">
        <f t="shared" si="6"/>
        <v>399184635</v>
      </c>
      <c r="L106" s="86">
        <v>17349533.57</v>
      </c>
      <c r="M106" s="127"/>
      <c r="N106" s="85">
        <f t="shared" si="5"/>
        <v>416534168.56999999</v>
      </c>
    </row>
    <row r="107" spans="1:14" s="1" customFormat="1" x14ac:dyDescent="0.2">
      <c r="A107" s="25">
        <v>94</v>
      </c>
      <c r="B107" s="26" t="s">
        <v>167</v>
      </c>
      <c r="C107" s="10" t="s">
        <v>14</v>
      </c>
      <c r="D107" s="76">
        <f>КС!D107</f>
        <v>32997261</v>
      </c>
      <c r="E107" s="76">
        <f>'Свод 2023 БП'!E107</f>
        <v>9456801</v>
      </c>
      <c r="F107" s="76">
        <f>'АПУ профилактика 15-23'!D108+'АПУ профилактика 15-23'!N108+'АПУ неотл.пом. 15-23'!D107+'АПУ обращения 15-23'!D107+'ОДИ ПГГ Пр.15-23'!D107+'ОДИ МЗ РБ 13-23'!D107+'ФАП (15-23)'!D107+'Тестирование на грипп 13-23'!D107</f>
        <v>104341429</v>
      </c>
      <c r="G107" s="76"/>
      <c r="H107" s="76">
        <f>СМП!D107</f>
        <v>0</v>
      </c>
      <c r="I107" s="76">
        <f>'Гемодиализ (пр.15-23)'!D107</f>
        <v>0</v>
      </c>
      <c r="J107" s="76">
        <f>'Мед.реаб.(АПУ,ДС,КС) 14-23'!D107</f>
        <v>0</v>
      </c>
      <c r="K107" s="76">
        <f t="shared" ref="K107:K138" si="7">D107+E107+F107+H107+I107+J107</f>
        <v>146795491</v>
      </c>
      <c r="L107" s="86">
        <v>26770910.129999999</v>
      </c>
      <c r="M107" s="127"/>
      <c r="N107" s="85">
        <f t="shared" si="5"/>
        <v>173566401.13</v>
      </c>
    </row>
    <row r="108" spans="1:14" s="1" customFormat="1" x14ac:dyDescent="0.2">
      <c r="A108" s="25">
        <v>95</v>
      </c>
      <c r="B108" s="12" t="s">
        <v>168</v>
      </c>
      <c r="C108" s="10" t="s">
        <v>31</v>
      </c>
      <c r="D108" s="76">
        <f>КС!D108</f>
        <v>49797932</v>
      </c>
      <c r="E108" s="76">
        <f>'Свод 2023 БП'!E108</f>
        <v>15178036</v>
      </c>
      <c r="F108" s="76">
        <f>'АПУ профилактика 15-23'!D109+'АПУ профилактика 15-23'!N109+'АПУ неотл.пом. 15-23'!D108+'АПУ обращения 15-23'!D108+'ОДИ ПГГ Пр.15-23'!D108+'ОДИ МЗ РБ 13-23'!D108+'ФАП (15-23)'!D108+'Тестирование на грипп 13-23'!D108</f>
        <v>150523660</v>
      </c>
      <c r="G108" s="76"/>
      <c r="H108" s="76">
        <f>СМП!D108</f>
        <v>0</v>
      </c>
      <c r="I108" s="76">
        <f>'Гемодиализ (пр.15-23)'!D108</f>
        <v>0</v>
      </c>
      <c r="J108" s="76">
        <f>'Мед.реаб.(АПУ,ДС,КС) 14-23'!D108</f>
        <v>0</v>
      </c>
      <c r="K108" s="76">
        <f t="shared" si="7"/>
        <v>215499628</v>
      </c>
      <c r="L108" s="86">
        <v>13988649.989999998</v>
      </c>
      <c r="M108" s="127"/>
      <c r="N108" s="85">
        <f t="shared" si="5"/>
        <v>229488277.99000001</v>
      </c>
    </row>
    <row r="109" spans="1:14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f>КС!D109</f>
        <v>102064755</v>
      </c>
      <c r="E109" s="76">
        <f>'Свод 2023 БП'!E109</f>
        <v>15105735</v>
      </c>
      <c r="F109" s="76">
        <f>'АПУ профилактика 15-23'!D110+'АПУ профилактика 15-23'!N110+'АПУ неотл.пом. 15-23'!D109+'АПУ обращения 15-23'!D109+'ОДИ ПГГ Пр.15-23'!D109+'ОДИ МЗ РБ 13-23'!D109+'ФАП (15-23)'!D109+'Тестирование на грипп 13-23'!D109</f>
        <v>153569336</v>
      </c>
      <c r="G109" s="76"/>
      <c r="H109" s="76">
        <f>СМП!D109</f>
        <v>0</v>
      </c>
      <c r="I109" s="76">
        <f>'Гемодиализ (пр.15-23)'!D109</f>
        <v>0</v>
      </c>
      <c r="J109" s="76">
        <f>'Мед.реаб.(АПУ,ДС,КС) 14-23'!D109</f>
        <v>0</v>
      </c>
      <c r="K109" s="76">
        <f t="shared" si="7"/>
        <v>270739826</v>
      </c>
      <c r="L109" s="86">
        <v>17025803.34</v>
      </c>
      <c r="M109" s="127"/>
      <c r="N109" s="85">
        <f t="shared" si="5"/>
        <v>287765629.33999997</v>
      </c>
    </row>
    <row r="110" spans="1:14" s="22" customFormat="1" x14ac:dyDescent="0.2">
      <c r="A110" s="25">
        <v>97</v>
      </c>
      <c r="B110" s="24" t="s">
        <v>170</v>
      </c>
      <c r="C110" s="21" t="s">
        <v>13</v>
      </c>
      <c r="D110" s="76">
        <f>КС!D110</f>
        <v>213664076</v>
      </c>
      <c r="E110" s="76">
        <f>'Свод 2023 БП'!E110</f>
        <v>19118097</v>
      </c>
      <c r="F110" s="76">
        <f>'АПУ профилактика 15-23'!D111+'АПУ профилактика 15-23'!N111+'АПУ неотл.пом. 15-23'!D110+'АПУ обращения 15-23'!D110+'ОДИ ПГГ Пр.15-23'!D110+'ОДИ МЗ РБ 13-23'!D110+'ФАП (15-23)'!D110+'Тестирование на грипп 13-23'!D110</f>
        <v>170579404</v>
      </c>
      <c r="G110" s="79"/>
      <c r="H110" s="76">
        <f>СМП!D110</f>
        <v>104078029</v>
      </c>
      <c r="I110" s="76">
        <f>'Гемодиализ (пр.15-23)'!D110</f>
        <v>0</v>
      </c>
      <c r="J110" s="76">
        <f>'Мед.реаб.(АПУ,ДС,КС) 14-23'!D110</f>
        <v>14845944</v>
      </c>
      <c r="K110" s="76">
        <f t="shared" si="7"/>
        <v>522285550</v>
      </c>
      <c r="L110" s="86">
        <v>24849810.48</v>
      </c>
      <c r="M110" s="127"/>
      <c r="N110" s="85">
        <f t="shared" si="5"/>
        <v>547135360.48000002</v>
      </c>
    </row>
    <row r="111" spans="1:14" s="1" customFormat="1" x14ac:dyDescent="0.2">
      <c r="A111" s="25">
        <v>98</v>
      </c>
      <c r="B111" s="26" t="s">
        <v>171</v>
      </c>
      <c r="C111" s="10" t="s">
        <v>32</v>
      </c>
      <c r="D111" s="76">
        <f>КС!D111</f>
        <v>41343443</v>
      </c>
      <c r="E111" s="76">
        <f>'Свод 2023 БП'!E111</f>
        <v>12226692</v>
      </c>
      <c r="F111" s="76">
        <f>'АПУ профилактика 15-23'!D112+'АПУ профилактика 15-23'!N112+'АПУ неотл.пом. 15-23'!D111+'АПУ обращения 15-23'!D111+'ОДИ ПГГ Пр.15-23'!D111+'ОДИ МЗ РБ 13-23'!D111+'ФАП (15-23)'!D111+'Тестирование на грипп 13-23'!D111</f>
        <v>111435923</v>
      </c>
      <c r="G111" s="76"/>
      <c r="H111" s="76">
        <f>СМП!D111</f>
        <v>0</v>
      </c>
      <c r="I111" s="76">
        <f>'Гемодиализ (пр.15-23)'!D111</f>
        <v>0</v>
      </c>
      <c r="J111" s="76">
        <f>'Мед.реаб.(АПУ,ДС,КС) 14-23'!D111</f>
        <v>0</v>
      </c>
      <c r="K111" s="76">
        <f t="shared" si="7"/>
        <v>165006058</v>
      </c>
      <c r="L111" s="86">
        <v>14355400.99</v>
      </c>
      <c r="M111" s="127"/>
      <c r="N111" s="85">
        <f t="shared" si="5"/>
        <v>179361458.99000001</v>
      </c>
    </row>
    <row r="112" spans="1:14" s="1" customFormat="1" x14ac:dyDescent="0.2">
      <c r="A112" s="25">
        <v>99</v>
      </c>
      <c r="B112" s="26" t="s">
        <v>172</v>
      </c>
      <c r="C112" s="10" t="s">
        <v>55</v>
      </c>
      <c r="D112" s="76">
        <f>КС!D112</f>
        <v>56716238</v>
      </c>
      <c r="E112" s="76">
        <f>'Свод 2023 БП'!E112</f>
        <v>17292797</v>
      </c>
      <c r="F112" s="76">
        <f>'АПУ профилактика 15-23'!D113+'АПУ профилактика 15-23'!N113+'АПУ неотл.пом. 15-23'!D112+'АПУ обращения 15-23'!D112+'ОДИ ПГГ Пр.15-23'!D112+'ОДИ МЗ РБ 13-23'!D112+'ФАП (15-23)'!D112+'Тестирование на грипп 13-23'!D112</f>
        <v>171922149</v>
      </c>
      <c r="G112" s="76"/>
      <c r="H112" s="76">
        <f>СМП!D112</f>
        <v>0</v>
      </c>
      <c r="I112" s="76">
        <f>'Гемодиализ (пр.15-23)'!D112</f>
        <v>0</v>
      </c>
      <c r="J112" s="76">
        <f>'Мед.реаб.(АПУ,ДС,КС) 14-23'!D112</f>
        <v>0</v>
      </c>
      <c r="K112" s="76">
        <f t="shared" si="7"/>
        <v>245931184</v>
      </c>
      <c r="L112" s="86">
        <v>18558087.199999999</v>
      </c>
      <c r="M112" s="127"/>
      <c r="N112" s="85">
        <f t="shared" si="5"/>
        <v>264489271.19999999</v>
      </c>
    </row>
    <row r="113" spans="1:14" s="1" customFormat="1" x14ac:dyDescent="0.2">
      <c r="A113" s="25">
        <v>100</v>
      </c>
      <c r="B113" s="12" t="s">
        <v>173</v>
      </c>
      <c r="C113" s="10" t="s">
        <v>34</v>
      </c>
      <c r="D113" s="76">
        <f>КС!D113</f>
        <v>96739755</v>
      </c>
      <c r="E113" s="76">
        <f>'Свод 2023 БП'!E113</f>
        <v>29501513</v>
      </c>
      <c r="F113" s="76">
        <f>'АПУ профилактика 15-23'!D114+'АПУ профилактика 15-23'!N114+'АПУ неотл.пом. 15-23'!D113+'АПУ обращения 15-23'!D113+'ОДИ ПГГ Пр.15-23'!D113+'ОДИ МЗ РБ 13-23'!D113+'ФАП (15-23)'!D113+'Тестирование на грипп 13-23'!D113</f>
        <v>268690080</v>
      </c>
      <c r="G113" s="76"/>
      <c r="H113" s="76">
        <f>СМП!D113</f>
        <v>0</v>
      </c>
      <c r="I113" s="76">
        <f>'Гемодиализ (пр.15-23)'!D113</f>
        <v>0</v>
      </c>
      <c r="J113" s="76">
        <f>'Мед.реаб.(АПУ,ДС,КС) 14-23'!D113</f>
        <v>0</v>
      </c>
      <c r="K113" s="76">
        <f t="shared" si="7"/>
        <v>394931348</v>
      </c>
      <c r="L113" s="86">
        <v>28777615.059999999</v>
      </c>
      <c r="M113" s="127"/>
      <c r="N113" s="85">
        <f t="shared" si="5"/>
        <v>423708963.06</v>
      </c>
    </row>
    <row r="114" spans="1:14" s="1" customFormat="1" x14ac:dyDescent="0.2">
      <c r="A114" s="25">
        <v>101</v>
      </c>
      <c r="B114" s="14" t="s">
        <v>174</v>
      </c>
      <c r="C114" s="10" t="s">
        <v>243</v>
      </c>
      <c r="D114" s="76">
        <f>КС!D114</f>
        <v>41041796</v>
      </c>
      <c r="E114" s="76">
        <f>'Свод 2023 БП'!E114</f>
        <v>13025991</v>
      </c>
      <c r="F114" s="76">
        <f>'АПУ профилактика 15-23'!D115+'АПУ профилактика 15-23'!N115+'АПУ неотл.пом. 15-23'!D114+'АПУ обращения 15-23'!D114+'ОДИ ПГГ Пр.15-23'!D114+'ОДИ МЗ РБ 13-23'!D114+'ФАП (15-23)'!D114+'Тестирование на грипп 13-23'!D114</f>
        <v>135003155</v>
      </c>
      <c r="G114" s="76"/>
      <c r="H114" s="76">
        <f>СМП!D114</f>
        <v>0</v>
      </c>
      <c r="I114" s="76">
        <f>'Гемодиализ (пр.15-23)'!D114</f>
        <v>0</v>
      </c>
      <c r="J114" s="76">
        <f>'Мед.реаб.(АПУ,ДС,КС) 14-23'!D114</f>
        <v>5615900</v>
      </c>
      <c r="K114" s="76">
        <f t="shared" si="7"/>
        <v>194686842</v>
      </c>
      <c r="L114" s="86">
        <v>12686808.5</v>
      </c>
      <c r="M114" s="127"/>
      <c r="N114" s="85">
        <f t="shared" si="5"/>
        <v>207373650.5</v>
      </c>
    </row>
    <row r="115" spans="1:14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>КС!D115</f>
        <v>0</v>
      </c>
      <c r="E115" s="76">
        <f>'Свод 2023 БП'!E115</f>
        <v>0</v>
      </c>
      <c r="F115" s="76">
        <f>'АПУ профилактика 15-23'!D116+'АПУ профилактика 15-23'!N116+'АПУ неотл.пом. 15-23'!D115+'АПУ обращения 15-23'!D115+'ОДИ ПГГ Пр.15-23'!D115+'ОДИ МЗ РБ 13-23'!D115+'ФАП (15-23)'!D115+'Тестирование на грипп 13-23'!D115</f>
        <v>1359119</v>
      </c>
      <c r="G115" s="76"/>
      <c r="H115" s="76">
        <f>СМП!D115</f>
        <v>0</v>
      </c>
      <c r="I115" s="76">
        <f>'Гемодиализ (пр.15-23)'!D115</f>
        <v>203399597</v>
      </c>
      <c r="J115" s="76">
        <f>'Мед.реаб.(АПУ,ДС,КС) 14-23'!D115</f>
        <v>0</v>
      </c>
      <c r="K115" s="76">
        <f t="shared" si="7"/>
        <v>204758716</v>
      </c>
      <c r="L115" s="86">
        <v>0</v>
      </c>
      <c r="M115" s="127"/>
      <c r="N115" s="85">
        <f t="shared" si="5"/>
        <v>204758716</v>
      </c>
    </row>
    <row r="116" spans="1:14" s="1" customFormat="1" x14ac:dyDescent="0.2">
      <c r="A116" s="25">
        <v>103</v>
      </c>
      <c r="B116" s="12" t="s">
        <v>177</v>
      </c>
      <c r="C116" s="10" t="s">
        <v>178</v>
      </c>
      <c r="D116" s="76">
        <f>КС!D116</f>
        <v>0</v>
      </c>
      <c r="E116" s="76">
        <f>'Свод 2023 БП'!E116</f>
        <v>105432755</v>
      </c>
      <c r="F116" s="76">
        <f>'АПУ профилактика 15-23'!D117+'АПУ профилактика 15-23'!N117+'АПУ неотл.пом. 15-23'!D116+'АПУ обращения 15-23'!D116+'ОДИ ПГГ Пр.15-23'!D116+'ОДИ МЗ РБ 13-23'!D116+'ФАП (15-23)'!D116+'Тестирование на грипп 13-23'!D116</f>
        <v>0</v>
      </c>
      <c r="G116" s="76"/>
      <c r="H116" s="76">
        <f>СМП!D116</f>
        <v>0</v>
      </c>
      <c r="I116" s="76">
        <f>'Гемодиализ (пр.15-23)'!D116</f>
        <v>0</v>
      </c>
      <c r="J116" s="76">
        <f>'Мед.реаб.(АПУ,ДС,КС) 14-23'!D116</f>
        <v>0</v>
      </c>
      <c r="K116" s="76">
        <f t="shared" si="7"/>
        <v>105432755</v>
      </c>
      <c r="L116" s="86">
        <v>0</v>
      </c>
      <c r="M116" s="127"/>
      <c r="N116" s="85">
        <f t="shared" si="5"/>
        <v>105432755</v>
      </c>
    </row>
    <row r="117" spans="1:14" s="1" customFormat="1" x14ac:dyDescent="0.2">
      <c r="A117" s="25">
        <v>104</v>
      </c>
      <c r="B117" s="26" t="s">
        <v>179</v>
      </c>
      <c r="C117" s="10" t="s">
        <v>180</v>
      </c>
      <c r="D117" s="76">
        <f>КС!D117</f>
        <v>0</v>
      </c>
      <c r="E117" s="76">
        <f>'Свод 2023 БП'!E117</f>
        <v>0</v>
      </c>
      <c r="F117" s="76">
        <f>'АПУ профилактика 15-23'!D118+'АПУ профилактика 15-23'!N118+'АПУ неотл.пом. 15-23'!D117+'АПУ обращения 15-23'!D117+'ОДИ ПГГ Пр.15-23'!D117+'ОДИ МЗ РБ 13-23'!D117+'ФАП (15-23)'!D117+'Тестирование на грипп 13-23'!D117</f>
        <v>193528</v>
      </c>
      <c r="G117" s="76"/>
      <c r="H117" s="76">
        <f>СМП!D117</f>
        <v>0</v>
      </c>
      <c r="I117" s="76">
        <f>'Гемодиализ (пр.15-23)'!D117</f>
        <v>28843288</v>
      </c>
      <c r="J117" s="76">
        <f>'Мед.реаб.(АПУ,ДС,КС) 14-23'!D117</f>
        <v>0</v>
      </c>
      <c r="K117" s="76">
        <f t="shared" si="7"/>
        <v>29036816</v>
      </c>
      <c r="L117" s="86">
        <v>0</v>
      </c>
      <c r="M117" s="127"/>
      <c r="N117" s="85">
        <f t="shared" si="5"/>
        <v>29036816</v>
      </c>
    </row>
    <row r="118" spans="1:14" s="1" customFormat="1" x14ac:dyDescent="0.2">
      <c r="A118" s="25">
        <v>105</v>
      </c>
      <c r="B118" s="26" t="s">
        <v>181</v>
      </c>
      <c r="C118" s="10" t="s">
        <v>182</v>
      </c>
      <c r="D118" s="76">
        <f>КС!D118</f>
        <v>0</v>
      </c>
      <c r="E118" s="76">
        <f>'Свод 2023 БП'!E118</f>
        <v>211043</v>
      </c>
      <c r="F118" s="76">
        <f>'АПУ профилактика 15-23'!D119+'АПУ профилактика 15-23'!N119+'АПУ неотл.пом. 15-23'!D118+'АПУ обращения 15-23'!D118+'ОДИ ПГГ Пр.15-23'!D118+'ОДИ МЗ РБ 13-23'!D118+'ФАП (15-23)'!D118+'Тестирование на грипп 13-23'!D118</f>
        <v>27476</v>
      </c>
      <c r="G118" s="76"/>
      <c r="H118" s="76">
        <f>СМП!D118</f>
        <v>0</v>
      </c>
      <c r="I118" s="76">
        <f>'Гемодиализ (пр.15-23)'!D118</f>
        <v>0</v>
      </c>
      <c r="J118" s="76">
        <f>'Мед.реаб.(АПУ,ДС,КС) 14-23'!D118</f>
        <v>0</v>
      </c>
      <c r="K118" s="76">
        <f t="shared" si="7"/>
        <v>238519</v>
      </c>
      <c r="L118" s="86">
        <v>0</v>
      </c>
      <c r="M118" s="127"/>
      <c r="N118" s="85">
        <f t="shared" si="5"/>
        <v>238519</v>
      </c>
    </row>
    <row r="119" spans="1:14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>КС!D119</f>
        <v>0</v>
      </c>
      <c r="E119" s="76">
        <f>'Свод 2023 БП'!E119</f>
        <v>233013</v>
      </c>
      <c r="F119" s="76">
        <f>'АПУ профилактика 15-23'!D120+'АПУ профилактика 15-23'!N120+'АПУ неотл.пом. 15-23'!D119+'АПУ обращения 15-23'!D119+'ОДИ ПГГ Пр.15-23'!D119+'ОДИ МЗ РБ 13-23'!D119+'ФАП (15-23)'!D119+'Тестирование на грипп 13-23'!D119</f>
        <v>0</v>
      </c>
      <c r="G119" s="76"/>
      <c r="H119" s="76">
        <f>СМП!D119</f>
        <v>0</v>
      </c>
      <c r="I119" s="76">
        <f>'Гемодиализ (пр.15-23)'!D119</f>
        <v>0</v>
      </c>
      <c r="J119" s="76">
        <f>'Мед.реаб.(АПУ,ДС,КС) 14-23'!D119</f>
        <v>0</v>
      </c>
      <c r="K119" s="76">
        <f t="shared" si="7"/>
        <v>233013</v>
      </c>
      <c r="L119" s="86">
        <v>0</v>
      </c>
      <c r="M119" s="127"/>
      <c r="N119" s="85">
        <f t="shared" si="5"/>
        <v>233013</v>
      </c>
    </row>
    <row r="120" spans="1:14" s="1" customFormat="1" ht="24" x14ac:dyDescent="0.2">
      <c r="A120" s="25">
        <v>107</v>
      </c>
      <c r="B120" s="26" t="s">
        <v>185</v>
      </c>
      <c r="C120" s="10" t="s">
        <v>186</v>
      </c>
      <c r="D120" s="76">
        <f>КС!D120</f>
        <v>0</v>
      </c>
      <c r="E120" s="76">
        <f>'Свод 2023 БП'!E120</f>
        <v>286938</v>
      </c>
      <c r="F120" s="76">
        <f>'АПУ профилактика 15-23'!D121+'АПУ профилактика 15-23'!N121+'АПУ неотл.пом. 15-23'!D120+'АПУ обращения 15-23'!D120+'ОДИ ПГГ Пр.15-23'!D120+'ОДИ МЗ РБ 13-23'!D120+'ФАП (15-23)'!D120+'Тестирование на грипп 13-23'!D120</f>
        <v>0</v>
      </c>
      <c r="G120" s="76"/>
      <c r="H120" s="76">
        <f>СМП!D120</f>
        <v>0</v>
      </c>
      <c r="I120" s="76">
        <f>'Гемодиализ (пр.15-23)'!D120</f>
        <v>0</v>
      </c>
      <c r="J120" s="76">
        <f>'Мед.реаб.(АПУ,ДС,КС) 14-23'!D120</f>
        <v>0</v>
      </c>
      <c r="K120" s="76">
        <f t="shared" si="7"/>
        <v>286938</v>
      </c>
      <c r="L120" s="86">
        <v>0</v>
      </c>
      <c r="M120" s="127"/>
      <c r="N120" s="85">
        <f t="shared" si="5"/>
        <v>286938</v>
      </c>
    </row>
    <row r="121" spans="1:14" s="1" customFormat="1" x14ac:dyDescent="0.2">
      <c r="A121" s="25">
        <v>108</v>
      </c>
      <c r="B121" s="26" t="s">
        <v>187</v>
      </c>
      <c r="C121" s="10" t="s">
        <v>188</v>
      </c>
      <c r="D121" s="76">
        <f>КС!D121</f>
        <v>0</v>
      </c>
      <c r="E121" s="76">
        <f>'Свод 2023 БП'!E121</f>
        <v>0</v>
      </c>
      <c r="F121" s="76">
        <f>'АПУ профилактика 15-23'!D122+'АПУ профилактика 15-23'!N122+'АПУ неотл.пом. 15-23'!D121+'АПУ обращения 15-23'!D121+'ОДИ ПГГ Пр.15-23'!D121+'ОДИ МЗ РБ 13-23'!D121+'ФАП (15-23)'!D121+'Тестирование на грипп 13-23'!D121</f>
        <v>3090829</v>
      </c>
      <c r="G121" s="76"/>
      <c r="H121" s="76">
        <f>СМП!D121</f>
        <v>0</v>
      </c>
      <c r="I121" s="76">
        <f>'Гемодиализ (пр.15-23)'!D121</f>
        <v>0</v>
      </c>
      <c r="J121" s="76">
        <f>'Мед.реаб.(АПУ,ДС,КС) 14-23'!D121</f>
        <v>0</v>
      </c>
      <c r="K121" s="76">
        <f t="shared" si="7"/>
        <v>3090829</v>
      </c>
      <c r="L121" s="86">
        <v>0</v>
      </c>
      <c r="M121" s="127"/>
      <c r="N121" s="85">
        <f t="shared" si="5"/>
        <v>3090829</v>
      </c>
    </row>
    <row r="122" spans="1:14" s="1" customFormat="1" x14ac:dyDescent="0.2">
      <c r="A122" s="25">
        <v>109</v>
      </c>
      <c r="B122" s="26" t="s">
        <v>189</v>
      </c>
      <c r="C122" s="10" t="s">
        <v>190</v>
      </c>
      <c r="D122" s="76">
        <f>КС!D122</f>
        <v>0</v>
      </c>
      <c r="E122" s="76">
        <f>'Свод 2023 БП'!E122</f>
        <v>24452334</v>
      </c>
      <c r="F122" s="76">
        <f>'АПУ профилактика 15-23'!D123+'АПУ профилактика 15-23'!N123+'АПУ неотл.пом. 15-23'!D122+'АПУ обращения 15-23'!D122+'ОДИ ПГГ Пр.15-23'!D122+'ОДИ МЗ РБ 13-23'!D122+'ФАП (15-23)'!D122+'Тестирование на грипп 13-23'!D122</f>
        <v>4974934</v>
      </c>
      <c r="G122" s="76"/>
      <c r="H122" s="76">
        <f>СМП!D122</f>
        <v>0</v>
      </c>
      <c r="I122" s="76">
        <f>'Гемодиализ (пр.15-23)'!D122</f>
        <v>752799615</v>
      </c>
      <c r="J122" s="76">
        <f>'Мед.реаб.(АПУ,ДС,КС) 14-23'!D122</f>
        <v>0</v>
      </c>
      <c r="K122" s="76">
        <f t="shared" si="7"/>
        <v>782226883</v>
      </c>
      <c r="L122" s="86">
        <v>0</v>
      </c>
      <c r="M122" s="127"/>
      <c r="N122" s="85">
        <f t="shared" si="5"/>
        <v>782226883</v>
      </c>
    </row>
    <row r="123" spans="1:14" s="1" customFormat="1" x14ac:dyDescent="0.2">
      <c r="A123" s="25">
        <v>110</v>
      </c>
      <c r="B123" s="18" t="s">
        <v>191</v>
      </c>
      <c r="C123" s="16" t="s">
        <v>192</v>
      </c>
      <c r="D123" s="76">
        <f>КС!D123</f>
        <v>0</v>
      </c>
      <c r="E123" s="76">
        <f>'Свод 2023 БП'!E123</f>
        <v>0</v>
      </c>
      <c r="F123" s="76">
        <f>'АПУ профилактика 15-23'!D124+'АПУ профилактика 15-23'!N124+'АПУ неотл.пом. 15-23'!D123+'АПУ обращения 15-23'!D123+'ОДИ ПГГ Пр.15-23'!D123+'ОДИ МЗ РБ 13-23'!D123+'ФАП (15-23)'!D123+'Тестирование на грипп 13-23'!D123</f>
        <v>68221706</v>
      </c>
      <c r="G123" s="76"/>
      <c r="H123" s="76">
        <f>СМП!D123</f>
        <v>0</v>
      </c>
      <c r="I123" s="76">
        <f>'Гемодиализ (пр.15-23)'!D123</f>
        <v>0</v>
      </c>
      <c r="J123" s="76">
        <f>'Мед.реаб.(АПУ,ДС,КС) 14-23'!D123</f>
        <v>0</v>
      </c>
      <c r="K123" s="76">
        <f t="shared" si="7"/>
        <v>68221706</v>
      </c>
      <c r="L123" s="86">
        <v>0</v>
      </c>
      <c r="M123" s="127"/>
      <c r="N123" s="85">
        <f t="shared" si="5"/>
        <v>68221706</v>
      </c>
    </row>
    <row r="124" spans="1:14" s="1" customFormat="1" x14ac:dyDescent="0.2">
      <c r="A124" s="25">
        <v>111</v>
      </c>
      <c r="B124" s="18" t="s">
        <v>276</v>
      </c>
      <c r="C124" s="16" t="s">
        <v>252</v>
      </c>
      <c r="D124" s="76">
        <f>КС!D124</f>
        <v>0</v>
      </c>
      <c r="E124" s="76">
        <f>'Свод 2023 БП'!E124</f>
        <v>0</v>
      </c>
      <c r="F124" s="76">
        <f>'АПУ профилактика 15-23'!D125+'АПУ профилактика 15-23'!N125+'АПУ неотл.пом. 15-23'!D124+'АПУ обращения 15-23'!D124+'ОДИ ПГГ Пр.15-23'!D124+'ОДИ МЗ РБ 13-23'!D124+'ФАП (15-23)'!D124+'Тестирование на грипп 13-23'!D124</f>
        <v>260002</v>
      </c>
      <c r="G124" s="76"/>
      <c r="H124" s="76">
        <f>СМП!D124</f>
        <v>0</v>
      </c>
      <c r="I124" s="76">
        <f>'Гемодиализ (пр.15-23)'!D124</f>
        <v>0</v>
      </c>
      <c r="J124" s="76">
        <f>'Мед.реаб.(АПУ,ДС,КС) 14-23'!D124</f>
        <v>0</v>
      </c>
      <c r="K124" s="76">
        <f t="shared" si="7"/>
        <v>260002</v>
      </c>
      <c r="L124" s="86">
        <v>0</v>
      </c>
      <c r="M124" s="127"/>
      <c r="N124" s="85">
        <f t="shared" si="5"/>
        <v>260002</v>
      </c>
    </row>
    <row r="125" spans="1:14" s="1" customFormat="1" x14ac:dyDescent="0.2">
      <c r="A125" s="25">
        <v>112</v>
      </c>
      <c r="B125" s="14" t="s">
        <v>193</v>
      </c>
      <c r="C125" s="10" t="s">
        <v>194</v>
      </c>
      <c r="D125" s="76">
        <f>КС!D125</f>
        <v>198626061</v>
      </c>
      <c r="E125" s="76">
        <f>'Свод 2023 БП'!E125</f>
        <v>53676256</v>
      </c>
      <c r="F125" s="76">
        <f>'АПУ профилактика 15-23'!D126+'АПУ профилактика 15-23'!N126+'АПУ неотл.пом. 15-23'!D125+'АПУ обращения 15-23'!D125+'ОДИ ПГГ Пр.15-23'!D125+'ОДИ МЗ РБ 13-23'!D125+'ФАП (15-23)'!D125+'Тестирование на грипп 13-23'!D125</f>
        <v>7371739</v>
      </c>
      <c r="G125" s="76"/>
      <c r="H125" s="76">
        <f>СМП!D125</f>
        <v>0</v>
      </c>
      <c r="I125" s="76">
        <f>'Гемодиализ (пр.15-23)'!D125</f>
        <v>0</v>
      </c>
      <c r="J125" s="76">
        <f>'Мед.реаб.(АПУ,ДС,КС) 14-23'!D125</f>
        <v>0</v>
      </c>
      <c r="K125" s="76">
        <f t="shared" si="7"/>
        <v>259674056</v>
      </c>
      <c r="L125" s="86">
        <v>0</v>
      </c>
      <c r="M125" s="127"/>
      <c r="N125" s="85">
        <f t="shared" si="5"/>
        <v>259674056</v>
      </c>
    </row>
    <row r="126" spans="1:14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>КС!D126</f>
        <v>0</v>
      </c>
      <c r="E126" s="76">
        <f>'Свод 2023 БП'!E126</f>
        <v>0</v>
      </c>
      <c r="F126" s="76">
        <f>'АПУ профилактика 15-23'!D127+'АПУ профилактика 15-23'!N127+'АПУ неотл.пом. 15-23'!D126+'АПУ обращения 15-23'!D126+'ОДИ ПГГ Пр.15-23'!D126+'ОДИ МЗ РБ 13-23'!D126+'ФАП (15-23)'!D126+'Тестирование на грипп 13-23'!D126</f>
        <v>25889</v>
      </c>
      <c r="G126" s="76"/>
      <c r="H126" s="76">
        <f>СМП!D126</f>
        <v>0</v>
      </c>
      <c r="I126" s="76">
        <f>'Гемодиализ (пр.15-23)'!D126</f>
        <v>0</v>
      </c>
      <c r="J126" s="76">
        <f>'Мед.реаб.(АПУ,ДС,КС) 14-23'!D126</f>
        <v>0</v>
      </c>
      <c r="K126" s="76">
        <f t="shared" si="7"/>
        <v>25889</v>
      </c>
      <c r="L126" s="86">
        <v>0</v>
      </c>
      <c r="M126" s="127"/>
      <c r="N126" s="85">
        <f t="shared" si="5"/>
        <v>25889</v>
      </c>
    </row>
    <row r="127" spans="1:14" s="1" customFormat="1" x14ac:dyDescent="0.2">
      <c r="A127" s="25">
        <v>114</v>
      </c>
      <c r="B127" s="12" t="s">
        <v>197</v>
      </c>
      <c r="C127" s="19" t="s">
        <v>198</v>
      </c>
      <c r="D127" s="76">
        <f>КС!D127</f>
        <v>0</v>
      </c>
      <c r="E127" s="76">
        <f>'Свод 2023 БП'!E127</f>
        <v>21161493</v>
      </c>
      <c r="F127" s="76">
        <f>'АПУ профилактика 15-23'!D128+'АПУ профилактика 15-23'!N128+'АПУ неотл.пом. 15-23'!D127+'АПУ обращения 15-23'!D127+'ОДИ ПГГ Пр.15-23'!D127+'ОДИ МЗ РБ 13-23'!D127+'ФАП (15-23)'!D127+'Тестирование на грипп 13-23'!D127</f>
        <v>0</v>
      </c>
      <c r="G127" s="76"/>
      <c r="H127" s="76">
        <f>СМП!D127</f>
        <v>0</v>
      </c>
      <c r="I127" s="76">
        <f>'Гемодиализ (пр.15-23)'!D127</f>
        <v>0</v>
      </c>
      <c r="J127" s="76">
        <f>'Мед.реаб.(АПУ,ДС,КС) 14-23'!D127</f>
        <v>0</v>
      </c>
      <c r="K127" s="76">
        <f t="shared" si="7"/>
        <v>21161493</v>
      </c>
      <c r="L127" s="86">
        <v>0</v>
      </c>
      <c r="M127" s="127"/>
      <c r="N127" s="85">
        <f t="shared" si="5"/>
        <v>21161493</v>
      </c>
    </row>
    <row r="128" spans="1:14" s="1" customFormat="1" x14ac:dyDescent="0.2">
      <c r="A128" s="25">
        <v>115</v>
      </c>
      <c r="B128" s="26" t="s">
        <v>199</v>
      </c>
      <c r="C128" s="10" t="s">
        <v>290</v>
      </c>
      <c r="D128" s="76">
        <f>КС!D128</f>
        <v>17475700</v>
      </c>
      <c r="E128" s="76">
        <f>'Свод 2023 БП'!E128</f>
        <v>262040</v>
      </c>
      <c r="F128" s="76">
        <f>'АПУ профилактика 15-23'!D129+'АПУ профилактика 15-23'!N129+'АПУ неотл.пом. 15-23'!D128+'АПУ обращения 15-23'!D128+'ОДИ ПГГ Пр.15-23'!D128+'ОДИ МЗ РБ 13-23'!D128+'ФАП (15-23)'!D128+'Тестирование на грипп 13-23'!D128</f>
        <v>4706734</v>
      </c>
      <c r="G128" s="76"/>
      <c r="H128" s="76">
        <f>СМП!D128</f>
        <v>0</v>
      </c>
      <c r="I128" s="76">
        <f>'Гемодиализ (пр.15-23)'!D128</f>
        <v>0</v>
      </c>
      <c r="J128" s="76">
        <f>'Мед.реаб.(АПУ,ДС,КС) 14-23'!D128</f>
        <v>0</v>
      </c>
      <c r="K128" s="76">
        <f t="shared" si="7"/>
        <v>22444474</v>
      </c>
      <c r="L128" s="86">
        <v>0</v>
      </c>
      <c r="M128" s="127"/>
      <c r="N128" s="85">
        <f t="shared" si="5"/>
        <v>22444474</v>
      </c>
    </row>
    <row r="129" spans="1:14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>КС!D129</f>
        <v>0</v>
      </c>
      <c r="E129" s="76">
        <f>'Свод 2023 БП'!E129</f>
        <v>130088</v>
      </c>
      <c r="F129" s="76">
        <f>'АПУ профилактика 15-23'!D130+'АПУ профилактика 15-23'!N130+'АПУ неотл.пом. 15-23'!D129+'АПУ обращения 15-23'!D129+'ОДИ ПГГ Пр.15-23'!D129+'ОДИ МЗ РБ 13-23'!D129+'ФАП (15-23)'!D129+'Тестирование на грипп 13-23'!D129</f>
        <v>5174844</v>
      </c>
      <c r="G129" s="76"/>
      <c r="H129" s="76">
        <f>СМП!D129</f>
        <v>0</v>
      </c>
      <c r="I129" s="76">
        <f>'Гемодиализ (пр.15-23)'!D129</f>
        <v>0</v>
      </c>
      <c r="J129" s="76">
        <f>'Мед.реаб.(АПУ,ДС,КС) 14-23'!D129</f>
        <v>0</v>
      </c>
      <c r="K129" s="76">
        <f t="shared" si="7"/>
        <v>5304932</v>
      </c>
      <c r="L129" s="86">
        <v>0</v>
      </c>
      <c r="M129" s="127"/>
      <c r="N129" s="85">
        <f t="shared" si="5"/>
        <v>5304932</v>
      </c>
    </row>
    <row r="130" spans="1:14" s="1" customFormat="1" x14ac:dyDescent="0.2">
      <c r="A130" s="25">
        <v>117</v>
      </c>
      <c r="B130" s="14" t="s">
        <v>201</v>
      </c>
      <c r="C130" s="10" t="s">
        <v>202</v>
      </c>
      <c r="D130" s="76">
        <f>КС!D130</f>
        <v>0</v>
      </c>
      <c r="E130" s="76">
        <f>'Свод 2023 БП'!E130</f>
        <v>0</v>
      </c>
      <c r="F130" s="76">
        <f>'АПУ профилактика 15-23'!D131+'АПУ профилактика 15-23'!N131+'АПУ неотл.пом. 15-23'!D130+'АПУ обращения 15-23'!D130+'ОДИ ПГГ Пр.15-23'!D130+'ОДИ МЗ РБ 13-23'!D130+'ФАП (15-23)'!D130+'Тестирование на грипп 13-23'!D130</f>
        <v>0</v>
      </c>
      <c r="G130" s="76"/>
      <c r="H130" s="76">
        <f>СМП!D130</f>
        <v>0</v>
      </c>
      <c r="I130" s="76">
        <f>'Гемодиализ (пр.15-23)'!D130</f>
        <v>0</v>
      </c>
      <c r="J130" s="76">
        <f>'Мед.реаб.(АПУ,ДС,КС) 14-23'!D130</f>
        <v>0</v>
      </c>
      <c r="K130" s="76">
        <f t="shared" si="7"/>
        <v>0</v>
      </c>
      <c r="L130" s="86">
        <v>72635774.399999991</v>
      </c>
      <c r="M130" s="127"/>
      <c r="N130" s="85">
        <f t="shared" si="5"/>
        <v>72635774.399999991</v>
      </c>
    </row>
    <row r="131" spans="1:14" s="1" customFormat="1" x14ac:dyDescent="0.2">
      <c r="A131" s="25">
        <v>118</v>
      </c>
      <c r="B131" s="14" t="s">
        <v>203</v>
      </c>
      <c r="C131" s="10" t="s">
        <v>204</v>
      </c>
      <c r="D131" s="76">
        <f>КС!D131</f>
        <v>0</v>
      </c>
      <c r="E131" s="76">
        <f>'Свод 2023 БП'!E131</f>
        <v>0</v>
      </c>
      <c r="F131" s="76">
        <f>'АПУ профилактика 15-23'!D132+'АПУ профилактика 15-23'!N132+'АПУ неотл.пом. 15-23'!D131+'АПУ обращения 15-23'!D131+'ОДИ ПГГ Пр.15-23'!D131+'ОДИ МЗ РБ 13-23'!D131+'ФАП (15-23)'!D131+'Тестирование на грипп 13-23'!D131</f>
        <v>0</v>
      </c>
      <c r="G131" s="76"/>
      <c r="H131" s="76">
        <f>СМП!D131</f>
        <v>0</v>
      </c>
      <c r="I131" s="76">
        <f>'Гемодиализ (пр.15-23)'!D131</f>
        <v>0</v>
      </c>
      <c r="J131" s="76">
        <f>'Мед.реаб.(АПУ,ДС,КС) 14-23'!D131</f>
        <v>0</v>
      </c>
      <c r="K131" s="76">
        <f t="shared" si="7"/>
        <v>0</v>
      </c>
      <c r="L131" s="86">
        <v>42896783.159999996</v>
      </c>
      <c r="M131" s="127"/>
      <c r="N131" s="85">
        <f t="shared" si="5"/>
        <v>42896783.159999996</v>
      </c>
    </row>
    <row r="132" spans="1:14" s="1" customFormat="1" x14ac:dyDescent="0.2">
      <c r="A132" s="25">
        <v>119</v>
      </c>
      <c r="B132" s="12" t="s">
        <v>205</v>
      </c>
      <c r="C132" s="10" t="s">
        <v>206</v>
      </c>
      <c r="D132" s="76">
        <f>КС!D132</f>
        <v>0</v>
      </c>
      <c r="E132" s="76">
        <f>'Свод 2023 БП'!E132</f>
        <v>0</v>
      </c>
      <c r="F132" s="76">
        <f>'АПУ профилактика 15-23'!D133+'АПУ профилактика 15-23'!N133+'АПУ неотл.пом. 15-23'!D132+'АПУ обращения 15-23'!D132+'ОДИ ПГГ Пр.15-23'!D132+'ОДИ МЗ РБ 13-23'!D132+'ФАП (15-23)'!D132+'Тестирование на грипп 13-23'!D132</f>
        <v>236553</v>
      </c>
      <c r="G132" s="76"/>
      <c r="H132" s="76">
        <f>СМП!D132</f>
        <v>0</v>
      </c>
      <c r="I132" s="76">
        <f>'Гемодиализ (пр.15-23)'!D132</f>
        <v>34990278</v>
      </c>
      <c r="J132" s="76">
        <f>'Мед.реаб.(АПУ,ДС,КС) 14-23'!D132</f>
        <v>0</v>
      </c>
      <c r="K132" s="76">
        <f t="shared" si="7"/>
        <v>35226831</v>
      </c>
      <c r="L132" s="86">
        <v>0</v>
      </c>
      <c r="M132" s="127"/>
      <c r="N132" s="85">
        <f t="shared" si="5"/>
        <v>35226831</v>
      </c>
    </row>
    <row r="133" spans="1:14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>КС!D133</f>
        <v>0</v>
      </c>
      <c r="E133" s="76">
        <f>'Свод 2023 БП'!E133</f>
        <v>44058065</v>
      </c>
      <c r="F133" s="76">
        <f>'АПУ профилактика 15-23'!D134+'АПУ профилактика 15-23'!N134+'АПУ неотл.пом. 15-23'!D133+'АПУ обращения 15-23'!D133+'ОДИ ПГГ Пр.15-23'!D133+'ОДИ МЗ РБ 13-23'!D133+'ФАП (15-23)'!D133+'Тестирование на грипп 13-23'!D133</f>
        <v>0</v>
      </c>
      <c r="G133" s="76"/>
      <c r="H133" s="76">
        <f>СМП!D133</f>
        <v>0</v>
      </c>
      <c r="I133" s="76">
        <f>'Гемодиализ (пр.15-23)'!D133</f>
        <v>0</v>
      </c>
      <c r="J133" s="76">
        <f>'Мед.реаб.(АПУ,ДС,КС) 14-23'!D133</f>
        <v>0</v>
      </c>
      <c r="K133" s="76">
        <f t="shared" si="7"/>
        <v>44058065</v>
      </c>
      <c r="L133" s="86">
        <v>0</v>
      </c>
      <c r="M133" s="127"/>
      <c r="N133" s="85">
        <f t="shared" si="5"/>
        <v>44058065</v>
      </c>
    </row>
    <row r="134" spans="1:14" s="1" customFormat="1" x14ac:dyDescent="0.2">
      <c r="A134" s="25">
        <v>121</v>
      </c>
      <c r="B134" s="26" t="s">
        <v>209</v>
      </c>
      <c r="C134" s="10" t="s">
        <v>210</v>
      </c>
      <c r="D134" s="76">
        <f>КС!D134</f>
        <v>0</v>
      </c>
      <c r="E134" s="76">
        <f>'Свод 2023 БП'!E134</f>
        <v>0</v>
      </c>
      <c r="F134" s="76">
        <f>'АПУ профилактика 15-23'!D135+'АПУ профилактика 15-23'!N135+'АПУ неотл.пом. 15-23'!D134+'АПУ обращения 15-23'!D134+'ОДИ ПГГ Пр.15-23'!D134+'ОДИ МЗ РБ 13-23'!D134+'ФАП (15-23)'!D134+'Тестирование на грипп 13-23'!D134</f>
        <v>1658766</v>
      </c>
      <c r="G134" s="76"/>
      <c r="H134" s="76">
        <f>СМП!D134</f>
        <v>0</v>
      </c>
      <c r="I134" s="76">
        <f>'Гемодиализ (пр.15-23)'!D134</f>
        <v>242337004</v>
      </c>
      <c r="J134" s="76">
        <f>'Мед.реаб.(АПУ,ДС,КС) 14-23'!D134</f>
        <v>0</v>
      </c>
      <c r="K134" s="76">
        <f t="shared" si="7"/>
        <v>243995770</v>
      </c>
      <c r="L134" s="86">
        <v>0</v>
      </c>
      <c r="M134" s="127"/>
      <c r="N134" s="85">
        <f t="shared" si="5"/>
        <v>243995770</v>
      </c>
    </row>
    <row r="135" spans="1:14" s="1" customFormat="1" ht="24" x14ac:dyDescent="0.2">
      <c r="A135" s="25">
        <v>122</v>
      </c>
      <c r="B135" s="26" t="s">
        <v>211</v>
      </c>
      <c r="C135" s="88" t="s">
        <v>377</v>
      </c>
      <c r="D135" s="76">
        <f>КС!D135</f>
        <v>0</v>
      </c>
      <c r="E135" s="76">
        <f>'Свод 2023 БП'!E135</f>
        <v>172562</v>
      </c>
      <c r="F135" s="76">
        <f>'АПУ профилактика 15-23'!D136+'АПУ профилактика 15-23'!N136+'АПУ неотл.пом. 15-23'!D135+'АПУ обращения 15-23'!D135+'ОДИ ПГГ Пр.15-23'!D135+'ОДИ МЗ РБ 13-23'!D135+'ФАП (15-23)'!D135+'Тестирование на грипп 13-23'!D135</f>
        <v>0</v>
      </c>
      <c r="G135" s="76"/>
      <c r="H135" s="76">
        <f>СМП!D135</f>
        <v>0</v>
      </c>
      <c r="I135" s="76">
        <f>'Гемодиализ (пр.15-23)'!D135</f>
        <v>0</v>
      </c>
      <c r="J135" s="76">
        <f>'Мед.реаб.(АПУ,ДС,КС) 14-23'!D135</f>
        <v>0</v>
      </c>
      <c r="K135" s="76">
        <f t="shared" si="7"/>
        <v>172562</v>
      </c>
      <c r="L135" s="86">
        <v>0</v>
      </c>
      <c r="M135" s="127"/>
      <c r="N135" s="85">
        <f t="shared" ref="N135:N154" si="8">K135+L135+M135</f>
        <v>172562</v>
      </c>
    </row>
    <row r="136" spans="1:14" s="1" customFormat="1" x14ac:dyDescent="0.2">
      <c r="A136" s="25">
        <v>123</v>
      </c>
      <c r="B136" s="26" t="s">
        <v>212</v>
      </c>
      <c r="C136" s="10" t="s">
        <v>249</v>
      </c>
      <c r="D136" s="76">
        <f>КС!D136</f>
        <v>2122759104</v>
      </c>
      <c r="E136" s="76">
        <f>'Свод 2023 БП'!E136</f>
        <v>46786282</v>
      </c>
      <c r="F136" s="76">
        <f>'АПУ профилактика 15-23'!D137+'АПУ профилактика 15-23'!N137+'АПУ неотл.пом. 15-23'!D136+'АПУ обращения 15-23'!D136+'ОДИ ПГГ Пр.15-23'!D136+'ОДИ МЗ РБ 13-23'!D136+'ФАП (15-23)'!D136+'Тестирование на грипп 13-23'!D136</f>
        <v>241249278</v>
      </c>
      <c r="G136" s="76"/>
      <c r="H136" s="76">
        <f>СМП!D136</f>
        <v>0</v>
      </c>
      <c r="I136" s="76">
        <f>'Гемодиализ (пр.15-23)'!D136</f>
        <v>22530568</v>
      </c>
      <c r="J136" s="76">
        <f>'Мед.реаб.(АПУ,ДС,КС) 14-23'!D136</f>
        <v>93708557</v>
      </c>
      <c r="K136" s="76">
        <f t="shared" si="7"/>
        <v>2527033789</v>
      </c>
      <c r="L136" s="86">
        <v>0</v>
      </c>
      <c r="M136" s="127"/>
      <c r="N136" s="85">
        <f t="shared" si="8"/>
        <v>2527033789</v>
      </c>
    </row>
    <row r="137" spans="1:14" ht="10.5" customHeight="1" x14ac:dyDescent="0.2">
      <c r="A137" s="25">
        <v>124</v>
      </c>
      <c r="B137" s="26" t="s">
        <v>213</v>
      </c>
      <c r="C137" s="10" t="s">
        <v>214</v>
      </c>
      <c r="D137" s="76">
        <f>КС!D137</f>
        <v>3119295585</v>
      </c>
      <c r="E137" s="76">
        <f>'Свод 2023 БП'!E137</f>
        <v>3673043928</v>
      </c>
      <c r="F137" s="76">
        <f>'АПУ профилактика 15-23'!D138+'АПУ профилактика 15-23'!N138+'АПУ неотл.пом. 15-23'!D137+'АПУ обращения 15-23'!D137+'ОДИ ПГГ Пр.15-23'!D137+'ОДИ МЗ РБ 13-23'!D137+'ФАП (15-23)'!D137+'Тестирование на грипп 13-23'!D137</f>
        <v>477297953</v>
      </c>
      <c r="G137" s="80"/>
      <c r="H137" s="76">
        <f>СМП!D137</f>
        <v>0</v>
      </c>
      <c r="I137" s="76">
        <f>'Гемодиализ (пр.15-23)'!D137</f>
        <v>0</v>
      </c>
      <c r="J137" s="76">
        <f>'Мед.реаб.(АПУ,ДС,КС) 14-23'!D137</f>
        <v>9073000</v>
      </c>
      <c r="K137" s="76">
        <f t="shared" si="7"/>
        <v>7278710466</v>
      </c>
      <c r="L137" s="86">
        <v>34965073.850000001</v>
      </c>
      <c r="M137" s="127"/>
      <c r="N137" s="85">
        <f t="shared" si="8"/>
        <v>7313675539.8500004</v>
      </c>
    </row>
    <row r="138" spans="1:14" s="1" customFormat="1" x14ac:dyDescent="0.2">
      <c r="A138" s="25">
        <v>125</v>
      </c>
      <c r="B138" s="26" t="s">
        <v>215</v>
      </c>
      <c r="C138" s="10" t="s">
        <v>42</v>
      </c>
      <c r="D138" s="76">
        <f>КС!D138</f>
        <v>1249563837</v>
      </c>
      <c r="E138" s="76">
        <f>'Свод 2023 БП'!E138</f>
        <v>4485158</v>
      </c>
      <c r="F138" s="76">
        <f>'АПУ профилактика 15-23'!D139+'АПУ профилактика 15-23'!N139+'АПУ неотл.пом. 15-23'!D138+'АПУ обращения 15-23'!D138+'ОДИ ПГГ Пр.15-23'!D138+'ОДИ МЗ РБ 13-23'!D138+'ФАП (15-23)'!D138+'Тестирование на грипп 13-23'!D138</f>
        <v>57877634</v>
      </c>
      <c r="G138" s="76"/>
      <c r="H138" s="76">
        <f>СМП!D138</f>
        <v>0</v>
      </c>
      <c r="I138" s="76">
        <f>'Гемодиализ (пр.15-23)'!D138</f>
        <v>2760370</v>
      </c>
      <c r="J138" s="76">
        <f>'Мед.реаб.(АПУ,ДС,КС) 14-23'!D138</f>
        <v>33095214</v>
      </c>
      <c r="K138" s="76">
        <f t="shared" si="7"/>
        <v>1347782213</v>
      </c>
      <c r="L138" s="86">
        <v>0</v>
      </c>
      <c r="M138" s="127"/>
      <c r="N138" s="85">
        <f t="shared" si="8"/>
        <v>1347782213</v>
      </c>
    </row>
    <row r="139" spans="1:14" s="1" customFormat="1" x14ac:dyDescent="0.2">
      <c r="A139" s="25">
        <v>126</v>
      </c>
      <c r="B139" s="12" t="s">
        <v>216</v>
      </c>
      <c r="C139" s="10" t="s">
        <v>48</v>
      </c>
      <c r="D139" s="76">
        <f>КС!D139</f>
        <v>983555504</v>
      </c>
      <c r="E139" s="76">
        <f>'Свод 2023 БП'!E139</f>
        <v>52870517</v>
      </c>
      <c r="F139" s="76">
        <f>'АПУ профилактика 15-23'!D140+'АПУ профилактика 15-23'!N140+'АПУ неотл.пом. 15-23'!D139+'АПУ обращения 15-23'!D139+'ОДИ ПГГ Пр.15-23'!D139+'ОДИ МЗ РБ 13-23'!D139+'ФАП (15-23)'!D139+'Тестирование на грипп 13-23'!D139</f>
        <v>95375158</v>
      </c>
      <c r="G139" s="76"/>
      <c r="H139" s="76">
        <f>СМП!D139</f>
        <v>0</v>
      </c>
      <c r="I139" s="76">
        <f>'Гемодиализ (пр.15-23)'!D139</f>
        <v>23509240</v>
      </c>
      <c r="J139" s="76">
        <f>'Мед.реаб.(АПУ,ДС,КС) 14-23'!D139</f>
        <v>58252564</v>
      </c>
      <c r="K139" s="76">
        <f t="shared" ref="K139:K153" si="9">D139+E139+F139+H139+I139+J139</f>
        <v>1213562983</v>
      </c>
      <c r="L139" s="86">
        <v>3940627.25</v>
      </c>
      <c r="M139" s="127"/>
      <c r="N139" s="85">
        <f t="shared" si="8"/>
        <v>1217503610.25</v>
      </c>
    </row>
    <row r="140" spans="1:14" s="1" customFormat="1" x14ac:dyDescent="0.2">
      <c r="A140" s="25">
        <v>127</v>
      </c>
      <c r="B140" s="12" t="s">
        <v>217</v>
      </c>
      <c r="C140" s="10" t="s">
        <v>253</v>
      </c>
      <c r="D140" s="76">
        <f>КС!D140</f>
        <v>312155627</v>
      </c>
      <c r="E140" s="76">
        <f>'Свод 2023 БП'!E140</f>
        <v>41458652</v>
      </c>
      <c r="F140" s="76">
        <f>'АПУ профилактика 15-23'!D141+'АПУ профилактика 15-23'!N141+'АПУ неотл.пом. 15-23'!D140+'АПУ обращения 15-23'!D140+'ОДИ ПГГ Пр.15-23'!D140+'ОДИ МЗ РБ 13-23'!D140+'ФАП (15-23)'!D140+'Тестирование на грипп 13-23'!D140</f>
        <v>119325708</v>
      </c>
      <c r="G140" s="76"/>
      <c r="H140" s="76">
        <f>СМП!D140</f>
        <v>0</v>
      </c>
      <c r="I140" s="76">
        <f>'Гемодиализ (пр.15-23)'!D140</f>
        <v>0</v>
      </c>
      <c r="J140" s="76">
        <f>'Мед.реаб.(АПУ,ДС,КС) 14-23'!D140</f>
        <v>0</v>
      </c>
      <c r="K140" s="76">
        <f t="shared" si="9"/>
        <v>472939987</v>
      </c>
      <c r="L140" s="86">
        <v>112081539.12</v>
      </c>
      <c r="M140" s="127"/>
      <c r="N140" s="85">
        <f t="shared" si="8"/>
        <v>585021526.12</v>
      </c>
    </row>
    <row r="141" spans="1:14" s="1" customFormat="1" x14ac:dyDescent="0.2">
      <c r="A141" s="25">
        <v>128</v>
      </c>
      <c r="B141" s="12" t="s">
        <v>218</v>
      </c>
      <c r="C141" s="10" t="s">
        <v>50</v>
      </c>
      <c r="D141" s="76">
        <f>КС!D141</f>
        <v>1108543423</v>
      </c>
      <c r="E141" s="76">
        <f>'Свод 2023 БП'!E141</f>
        <v>27091232</v>
      </c>
      <c r="F141" s="76">
        <f>'АПУ профилактика 15-23'!D142+'АПУ профилактика 15-23'!N142+'АПУ неотл.пом. 15-23'!D141+'АПУ обращения 15-23'!D141+'ОДИ ПГГ Пр.15-23'!D141+'ОДИ МЗ РБ 13-23'!D141+'ФАП (15-23)'!D141+'Тестирование на грипп 13-23'!D141</f>
        <v>90296821</v>
      </c>
      <c r="G141" s="76"/>
      <c r="H141" s="76">
        <f>СМП!D141</f>
        <v>0</v>
      </c>
      <c r="I141" s="76">
        <f>'Гемодиализ (пр.15-23)'!D141</f>
        <v>0</v>
      </c>
      <c r="J141" s="76">
        <f>'Мед.реаб.(АПУ,ДС,КС) 14-23'!D141</f>
        <v>0</v>
      </c>
      <c r="K141" s="76">
        <f t="shared" si="9"/>
        <v>1225931476</v>
      </c>
      <c r="L141" s="86">
        <v>0</v>
      </c>
      <c r="M141" s="127"/>
      <c r="N141" s="85">
        <f t="shared" si="8"/>
        <v>1225931476</v>
      </c>
    </row>
    <row r="142" spans="1:14" s="1" customFormat="1" x14ac:dyDescent="0.2">
      <c r="A142" s="25">
        <v>129</v>
      </c>
      <c r="B142" s="26" t="s">
        <v>219</v>
      </c>
      <c r="C142" s="10" t="s">
        <v>49</v>
      </c>
      <c r="D142" s="76">
        <f>КС!D142</f>
        <v>0</v>
      </c>
      <c r="E142" s="76">
        <f>'Свод 2023 БП'!E142</f>
        <v>88907162</v>
      </c>
      <c r="F142" s="76">
        <f>'АПУ профилактика 15-23'!D143+'АПУ профилактика 15-23'!N143+'АПУ неотл.пом. 15-23'!D142+'АПУ обращения 15-23'!D142+'ОДИ ПГГ Пр.15-23'!D142+'ОДИ МЗ РБ 13-23'!D142+'ФАП (15-23)'!D142+'Тестирование на грипп 13-23'!D142</f>
        <v>124804980</v>
      </c>
      <c r="G142" s="76"/>
      <c r="H142" s="76">
        <f>СМП!D142</f>
        <v>0</v>
      </c>
      <c r="I142" s="76">
        <f>'Гемодиализ (пр.15-23)'!D142</f>
        <v>0</v>
      </c>
      <c r="J142" s="76">
        <f>'Мед.реаб.(АПУ,ДС,КС) 14-23'!D142</f>
        <v>0</v>
      </c>
      <c r="K142" s="76">
        <f t="shared" si="9"/>
        <v>213712142</v>
      </c>
      <c r="L142" s="86">
        <v>0</v>
      </c>
      <c r="M142" s="127"/>
      <c r="N142" s="85">
        <f t="shared" si="8"/>
        <v>213712142</v>
      </c>
    </row>
    <row r="143" spans="1:14" s="1" customFormat="1" x14ac:dyDescent="0.2">
      <c r="A143" s="25">
        <v>130</v>
      </c>
      <c r="B143" s="26" t="s">
        <v>220</v>
      </c>
      <c r="C143" s="10" t="s">
        <v>221</v>
      </c>
      <c r="D143" s="76">
        <f>КС!D143</f>
        <v>0</v>
      </c>
      <c r="E143" s="76">
        <f>'Свод 2023 БП'!E143</f>
        <v>0</v>
      </c>
      <c r="F143" s="76">
        <f>'АПУ профилактика 15-23'!D144+'АПУ профилактика 15-23'!N144+'АПУ неотл.пом. 15-23'!D143+'АПУ обращения 15-23'!D143+'ОДИ ПГГ Пр.15-23'!D143+'ОДИ МЗ РБ 13-23'!D143+'ФАП (15-23)'!D143+'Тестирование на грипп 13-23'!D143</f>
        <v>14398749</v>
      </c>
      <c r="G143" s="76"/>
      <c r="H143" s="76">
        <f>СМП!D143</f>
        <v>0</v>
      </c>
      <c r="I143" s="76">
        <f>'Гемодиализ (пр.15-23)'!D143</f>
        <v>0</v>
      </c>
      <c r="J143" s="76">
        <f>'Мед.реаб.(АПУ,ДС,КС) 14-23'!D143</f>
        <v>140175035</v>
      </c>
      <c r="K143" s="76">
        <f t="shared" si="9"/>
        <v>154573784</v>
      </c>
      <c r="L143" s="86">
        <v>0</v>
      </c>
      <c r="M143" s="127"/>
      <c r="N143" s="85">
        <f t="shared" si="8"/>
        <v>154573784</v>
      </c>
    </row>
    <row r="144" spans="1:14" s="1" customFormat="1" x14ac:dyDescent="0.2">
      <c r="A144" s="25">
        <v>131</v>
      </c>
      <c r="B144" s="26" t="s">
        <v>222</v>
      </c>
      <c r="C144" s="10" t="s">
        <v>43</v>
      </c>
      <c r="D144" s="76">
        <f>КС!D144</f>
        <v>287029869</v>
      </c>
      <c r="E144" s="76">
        <f>'Свод 2023 БП'!E144</f>
        <v>7666777</v>
      </c>
      <c r="F144" s="76">
        <f>'АПУ профилактика 15-23'!D145+'АПУ профилактика 15-23'!N145+'АПУ неотл.пом. 15-23'!D144+'АПУ обращения 15-23'!D144+'ОДИ ПГГ Пр.15-23'!D144+'ОДИ МЗ РБ 13-23'!D144+'ФАП (15-23)'!D144+'Тестирование на грипп 13-23'!D144</f>
        <v>32418185</v>
      </c>
      <c r="G144" s="76"/>
      <c r="H144" s="76">
        <f>СМП!D144</f>
        <v>0</v>
      </c>
      <c r="I144" s="76">
        <f>'Гемодиализ (пр.15-23)'!D144</f>
        <v>0</v>
      </c>
      <c r="J144" s="76">
        <f>'Мед.реаб.(АПУ,ДС,КС) 14-23'!D144</f>
        <v>218452721</v>
      </c>
      <c r="K144" s="76">
        <f t="shared" si="9"/>
        <v>545567552</v>
      </c>
      <c r="L144" s="86">
        <v>65171623.850000001</v>
      </c>
      <c r="M144" s="127"/>
      <c r="N144" s="85">
        <f t="shared" si="8"/>
        <v>610739175.85000002</v>
      </c>
    </row>
    <row r="145" spans="1:14" s="1" customFormat="1" x14ac:dyDescent="0.2">
      <c r="A145" s="25">
        <v>132</v>
      </c>
      <c r="B145" s="12" t="s">
        <v>223</v>
      </c>
      <c r="C145" s="10" t="s">
        <v>251</v>
      </c>
      <c r="D145" s="76">
        <f>КС!D145</f>
        <v>1154298375</v>
      </c>
      <c r="E145" s="76">
        <f>'Свод 2023 БП'!E145</f>
        <v>36301351</v>
      </c>
      <c r="F145" s="76">
        <f>'АПУ профилактика 15-23'!D146+'АПУ профилактика 15-23'!N146+'АПУ неотл.пом. 15-23'!D145+'АПУ обращения 15-23'!D145+'ОДИ ПГГ Пр.15-23'!D145+'ОДИ МЗ РБ 13-23'!D145+'ФАП (15-23)'!D145+'Тестирование на грипп 13-23'!D145</f>
        <v>359692007</v>
      </c>
      <c r="G145" s="76"/>
      <c r="H145" s="76">
        <f>СМП!D145</f>
        <v>0</v>
      </c>
      <c r="I145" s="76">
        <f>'Гемодиализ (пр.15-23)'!D145</f>
        <v>681930</v>
      </c>
      <c r="J145" s="76">
        <f>'Мед.реаб.(АПУ,ДС,КС) 14-23'!D145</f>
        <v>91071369</v>
      </c>
      <c r="K145" s="76">
        <f t="shared" si="9"/>
        <v>1642045032</v>
      </c>
      <c r="L145" s="86">
        <v>1407859.9500000002</v>
      </c>
      <c r="M145" s="127"/>
      <c r="N145" s="85">
        <f t="shared" si="8"/>
        <v>1643452891.95</v>
      </c>
    </row>
    <row r="146" spans="1:14" s="1" customFormat="1" x14ac:dyDescent="0.2">
      <c r="A146" s="25">
        <v>133</v>
      </c>
      <c r="B146" s="14" t="s">
        <v>224</v>
      </c>
      <c r="C146" s="10" t="s">
        <v>225</v>
      </c>
      <c r="D146" s="76">
        <f>КС!D146</f>
        <v>991942097</v>
      </c>
      <c r="E146" s="76">
        <f>'Свод 2023 БП'!E146</f>
        <v>66696633</v>
      </c>
      <c r="F146" s="76">
        <f>'АПУ профилактика 15-23'!D147+'АПУ профилактика 15-23'!N147+'АПУ неотл.пом. 15-23'!D146+'АПУ обращения 15-23'!D146+'ОДИ ПГГ Пр.15-23'!D146+'ОДИ МЗ РБ 13-23'!D146+'ФАП (15-23)'!D146+'Тестирование на грипп 13-23'!D146</f>
        <v>626837390</v>
      </c>
      <c r="G146" s="76"/>
      <c r="H146" s="76">
        <f>СМП!D146</f>
        <v>0</v>
      </c>
      <c r="I146" s="76">
        <f>'Гемодиализ (пр.15-23)'!D146</f>
        <v>757700</v>
      </c>
      <c r="J146" s="76">
        <f>'Мед.реаб.(АПУ,ДС,КС) 14-23'!D146</f>
        <v>67873085</v>
      </c>
      <c r="K146" s="76">
        <f t="shared" si="9"/>
        <v>1754106905</v>
      </c>
      <c r="L146" s="86">
        <v>13713676.83</v>
      </c>
      <c r="M146" s="127"/>
      <c r="N146" s="85">
        <f t="shared" si="8"/>
        <v>1767820581.8299999</v>
      </c>
    </row>
    <row r="147" spans="1:14" x14ac:dyDescent="0.2">
      <c r="A147" s="25">
        <v>134</v>
      </c>
      <c r="B147" s="26" t="s">
        <v>226</v>
      </c>
      <c r="C147" s="10" t="s">
        <v>227</v>
      </c>
      <c r="D147" s="76">
        <f>КС!D147</f>
        <v>873977212</v>
      </c>
      <c r="E147" s="76">
        <f>'Свод 2023 БП'!E147</f>
        <v>21478601</v>
      </c>
      <c r="F147" s="76">
        <f>'АПУ профилактика 15-23'!D148+'АПУ профилактика 15-23'!N148+'АПУ неотл.пом. 15-23'!D147+'АПУ обращения 15-23'!D147+'ОДИ ПГГ Пр.15-23'!D147+'ОДИ МЗ РБ 13-23'!D147+'ФАП (15-23)'!D147+'Тестирование на грипп 13-23'!D147</f>
        <v>78742554</v>
      </c>
      <c r="G147" s="80"/>
      <c r="H147" s="76">
        <f>СМП!D147</f>
        <v>0</v>
      </c>
      <c r="I147" s="76">
        <f>'Гемодиализ (пр.15-23)'!D147</f>
        <v>1894250</v>
      </c>
      <c r="J147" s="76">
        <f>'Мед.реаб.(АПУ,ДС,КС) 14-23'!D147</f>
        <v>0</v>
      </c>
      <c r="K147" s="76">
        <f t="shared" si="9"/>
        <v>976092617</v>
      </c>
      <c r="L147" s="86">
        <v>0</v>
      </c>
      <c r="M147" s="127"/>
      <c r="N147" s="85">
        <f t="shared" si="8"/>
        <v>976092617</v>
      </c>
    </row>
    <row r="148" spans="1:14" x14ac:dyDescent="0.2">
      <c r="A148" s="25">
        <v>135</v>
      </c>
      <c r="B148" s="12" t="s">
        <v>228</v>
      </c>
      <c r="C148" s="10" t="s">
        <v>229</v>
      </c>
      <c r="D148" s="76">
        <f>КС!D148</f>
        <v>0</v>
      </c>
      <c r="E148" s="76">
        <f>'Свод 2023 БП'!E148</f>
        <v>0</v>
      </c>
      <c r="F148" s="76">
        <f>'АПУ профилактика 15-23'!D149+'АПУ профилактика 15-23'!N149+'АПУ неотл.пом. 15-23'!D148+'АПУ обращения 15-23'!D148+'ОДИ ПГГ Пр.15-23'!D148+'ОДИ МЗ РБ 13-23'!D148+'ФАП (15-23)'!D148+'Тестирование на грипп 13-23'!D148</f>
        <v>55078053</v>
      </c>
      <c r="G148" s="80"/>
      <c r="H148" s="76">
        <f>СМП!D148</f>
        <v>0</v>
      </c>
      <c r="I148" s="76">
        <f>'Гемодиализ (пр.15-23)'!D148</f>
        <v>0</v>
      </c>
      <c r="J148" s="76">
        <f>'Мед.реаб.(АПУ,ДС,КС) 14-23'!D148</f>
        <v>0</v>
      </c>
      <c r="K148" s="76">
        <f t="shared" si="9"/>
        <v>55078053</v>
      </c>
      <c r="L148" s="86">
        <v>0</v>
      </c>
      <c r="M148" s="127"/>
      <c r="N148" s="85">
        <f t="shared" si="8"/>
        <v>55078053</v>
      </c>
    </row>
    <row r="149" spans="1:14" ht="12.75" x14ac:dyDescent="0.2">
      <c r="A149" s="25">
        <v>136</v>
      </c>
      <c r="B149" s="20" t="s">
        <v>230</v>
      </c>
      <c r="C149" s="13" t="s">
        <v>231</v>
      </c>
      <c r="D149" s="76">
        <f>КС!D149</f>
        <v>0</v>
      </c>
      <c r="E149" s="76">
        <f>'Свод 2023 БП'!E149</f>
        <v>119729874</v>
      </c>
      <c r="F149" s="76">
        <f>'АПУ профилактика 15-23'!D150+'АПУ профилактика 15-23'!N150+'АПУ неотл.пом. 15-23'!D149+'АПУ обращения 15-23'!D149+'ОДИ ПГГ Пр.15-23'!D149+'ОДИ МЗ РБ 13-23'!D149+'ФАП (15-23)'!D149+'Тестирование на грипп 13-23'!D149</f>
        <v>434076953</v>
      </c>
      <c r="G149" s="80"/>
      <c r="H149" s="76">
        <f>СМП!D149</f>
        <v>0</v>
      </c>
      <c r="I149" s="76">
        <f>'Гемодиализ (пр.15-23)'!D149</f>
        <v>0</v>
      </c>
      <c r="J149" s="76">
        <f>'Мед.реаб.(АПУ,ДС,КС) 14-23'!D149</f>
        <v>0</v>
      </c>
      <c r="K149" s="76">
        <f t="shared" si="9"/>
        <v>553806827</v>
      </c>
      <c r="L149" s="86">
        <v>75396000</v>
      </c>
      <c r="M149" s="130">
        <v>128064276.83</v>
      </c>
      <c r="N149" s="85">
        <f t="shared" si="8"/>
        <v>757267103.83000004</v>
      </c>
    </row>
    <row r="150" spans="1:14" ht="12.75" x14ac:dyDescent="0.2">
      <c r="A150" s="25">
        <v>137</v>
      </c>
      <c r="B150" s="66" t="s">
        <v>278</v>
      </c>
      <c r="C150" s="67" t="s">
        <v>279</v>
      </c>
      <c r="D150" s="76">
        <f>КС!D150</f>
        <v>0</v>
      </c>
      <c r="E150" s="76">
        <f>'Свод 2023 БП'!E150</f>
        <v>0</v>
      </c>
      <c r="F150" s="76">
        <f>'АПУ профилактика 15-23'!D151+'АПУ профилактика 15-23'!N151+'АПУ неотл.пом. 15-23'!D150+'АПУ обращения 15-23'!D150+'ОДИ ПГГ Пр.15-23'!D150+'ОДИ МЗ РБ 13-23'!D150+'ФАП (15-23)'!D150+'Тестирование на грипп 13-23'!D150</f>
        <v>0</v>
      </c>
      <c r="G150" s="80"/>
      <c r="H150" s="76">
        <f>СМП!D150</f>
        <v>0</v>
      </c>
      <c r="I150" s="76">
        <f>'Гемодиализ (пр.15-23)'!D150</f>
        <v>0</v>
      </c>
      <c r="J150" s="76">
        <f>'Мед.реаб.(АПУ,ДС,КС) 14-23'!D150</f>
        <v>0</v>
      </c>
      <c r="K150" s="76">
        <f t="shared" si="9"/>
        <v>0</v>
      </c>
      <c r="L150" s="86">
        <v>443839384.45999998</v>
      </c>
      <c r="M150" s="127"/>
      <c r="N150" s="85">
        <f t="shared" si="8"/>
        <v>443839384.45999998</v>
      </c>
    </row>
    <row r="151" spans="1:14" ht="12.75" x14ac:dyDescent="0.2">
      <c r="A151" s="25">
        <v>138</v>
      </c>
      <c r="B151" s="68" t="s">
        <v>280</v>
      </c>
      <c r="C151" s="69" t="s">
        <v>281</v>
      </c>
      <c r="D151" s="76">
        <f>КС!D151</f>
        <v>0</v>
      </c>
      <c r="E151" s="76">
        <f>'Свод 2023 БП'!E151</f>
        <v>0</v>
      </c>
      <c r="F151" s="76">
        <f>'АПУ профилактика 15-23'!D152+'АПУ профилактика 15-23'!N152+'АПУ неотл.пом. 15-23'!D151+'АПУ обращения 15-23'!D151+'ОДИ ПГГ Пр.15-23'!D151+'ОДИ МЗ РБ 13-23'!D151+'ФАП (15-23)'!D151+'Тестирование на грипп 13-23'!D151</f>
        <v>0</v>
      </c>
      <c r="G151" s="80"/>
      <c r="H151" s="76">
        <f>СМП!D151</f>
        <v>0</v>
      </c>
      <c r="I151" s="76">
        <f>'Гемодиализ (пр.15-23)'!D151</f>
        <v>0</v>
      </c>
      <c r="J151" s="76">
        <f>'Мед.реаб.(АПУ,ДС,КС) 14-23'!D151</f>
        <v>0</v>
      </c>
      <c r="K151" s="76">
        <f t="shared" si="9"/>
        <v>0</v>
      </c>
      <c r="L151" s="86">
        <v>280259014.74000001</v>
      </c>
      <c r="M151" s="127"/>
      <c r="N151" s="85">
        <f t="shared" si="8"/>
        <v>280259014.74000001</v>
      </c>
    </row>
    <row r="152" spans="1:14" ht="12.75" x14ac:dyDescent="0.2">
      <c r="A152" s="25">
        <v>139</v>
      </c>
      <c r="B152" s="70" t="s">
        <v>282</v>
      </c>
      <c r="C152" s="71" t="s">
        <v>283</v>
      </c>
      <c r="D152" s="76">
        <f>КС!D152</f>
        <v>0</v>
      </c>
      <c r="E152" s="76">
        <f>'Свод 2023 БП'!E152</f>
        <v>0</v>
      </c>
      <c r="F152" s="76">
        <f>'АПУ профилактика 15-23'!D153+'АПУ профилактика 15-23'!N153+'АПУ неотл.пом. 15-23'!D152+'АПУ обращения 15-23'!D152+'ОДИ ПГГ Пр.15-23'!D152+'ОДИ МЗ РБ 13-23'!D152+'ФАП (15-23)'!D152+'Тестирование на грипп 13-23'!D152</f>
        <v>0</v>
      </c>
      <c r="G152" s="80"/>
      <c r="H152" s="76">
        <f>СМП!D152</f>
        <v>0</v>
      </c>
      <c r="I152" s="76">
        <f>'Гемодиализ (пр.15-23)'!D152</f>
        <v>0</v>
      </c>
      <c r="J152" s="76">
        <f>'Мед.реаб.(АПУ,ДС,КС) 14-23'!D152</f>
        <v>0</v>
      </c>
      <c r="K152" s="76">
        <f t="shared" si="9"/>
        <v>0</v>
      </c>
      <c r="L152" s="86">
        <v>1789486611.25</v>
      </c>
      <c r="M152" s="127"/>
      <c r="N152" s="85">
        <f t="shared" si="8"/>
        <v>1789486611.25</v>
      </c>
    </row>
    <row r="153" spans="1:14" x14ac:dyDescent="0.2">
      <c r="A153" s="25">
        <v>140</v>
      </c>
      <c r="B153" s="25" t="s">
        <v>288</v>
      </c>
      <c r="C153" s="72" t="s">
        <v>289</v>
      </c>
      <c r="D153" s="76">
        <f>КС!D153</f>
        <v>0</v>
      </c>
      <c r="E153" s="76">
        <f>'Свод 2023 БП'!E153</f>
        <v>0</v>
      </c>
      <c r="F153" s="76">
        <f>'АПУ профилактика 15-23'!D154+'АПУ профилактика 15-23'!N154+'АПУ неотл.пом. 15-23'!D153+'АПУ обращения 15-23'!D153+'ОДИ ПГГ Пр.15-23'!D153+'ОДИ МЗ РБ 13-23'!D153+'ФАП (15-23)'!D153+'Тестирование на грипп 13-23'!D153</f>
        <v>0</v>
      </c>
      <c r="G153" s="80"/>
      <c r="H153" s="76">
        <f>СМП!D153</f>
        <v>0</v>
      </c>
      <c r="I153" s="76">
        <f>'Гемодиализ (пр.15-23)'!D153</f>
        <v>0</v>
      </c>
      <c r="J153" s="76">
        <f>'Мед.реаб.(АПУ,ДС,КС) 14-23'!D153</f>
        <v>14315333</v>
      </c>
      <c r="K153" s="76">
        <f t="shared" si="9"/>
        <v>14315333</v>
      </c>
      <c r="L153" s="86">
        <v>0</v>
      </c>
      <c r="M153" s="127"/>
      <c r="N153" s="85">
        <f t="shared" si="8"/>
        <v>14315333</v>
      </c>
    </row>
    <row r="154" spans="1:14" x14ac:dyDescent="0.2">
      <c r="A154" s="25">
        <v>141</v>
      </c>
      <c r="B154" s="129" t="s">
        <v>395</v>
      </c>
      <c r="C154" s="72" t="s">
        <v>394</v>
      </c>
      <c r="D154" s="76">
        <f>КС!D154</f>
        <v>0</v>
      </c>
      <c r="E154" s="76">
        <f>'Свод 2023 БП'!E154</f>
        <v>0</v>
      </c>
      <c r="F154" s="76">
        <f>'АПУ профилактика 15-23'!D155+'АПУ профилактика 15-23'!N155+'АПУ неотл.пом. 15-23'!D154+'АПУ обращения 15-23'!D154+'ОДИ ПГГ Пр.15-23'!D154+'ОДИ МЗ РБ 13-23'!D154+'ФАП (15-23)'!D154+'Тестирование на грипп 13-23'!D154</f>
        <v>0</v>
      </c>
      <c r="G154" s="80"/>
      <c r="H154" s="76">
        <f>СМП!D154</f>
        <v>0</v>
      </c>
      <c r="I154" s="76">
        <f>'Гемодиализ (пр.15-23)'!D154</f>
        <v>0</v>
      </c>
      <c r="J154" s="76">
        <f>'Мед.реаб.(АПУ,ДС,КС) 14-23'!D154</f>
        <v>0</v>
      </c>
      <c r="K154" s="76">
        <f t="shared" ref="K154" si="10">D154+E154+F154+H154+I154+J154</f>
        <v>0</v>
      </c>
      <c r="L154" s="86">
        <v>5113916.5</v>
      </c>
      <c r="M154" s="127"/>
      <c r="N154" s="85">
        <f t="shared" si="8"/>
        <v>5113916.5</v>
      </c>
    </row>
    <row r="155" spans="1:14" x14ac:dyDescent="0.2">
      <c r="A155" s="25">
        <v>142</v>
      </c>
      <c r="B155" s="133" t="s">
        <v>409</v>
      </c>
      <c r="C155" s="72" t="s">
        <v>408</v>
      </c>
      <c r="D155" s="76">
        <f>КС!D155</f>
        <v>0</v>
      </c>
      <c r="E155" s="76">
        <f>'Свод 2023 БП'!E155</f>
        <v>0</v>
      </c>
      <c r="F155" s="76">
        <f>'АПУ профилактика 15-23'!D156+'АПУ профилактика 15-23'!N156+'АПУ неотл.пом. 15-23'!D155+'АПУ обращения 15-23'!D155+'ОДИ ПГГ Пр.15-23'!D155+'ОДИ МЗ РБ 13-23'!D155+'ФАП (15-23)'!D155+'Тестирование на грипп 13-23'!D155</f>
        <v>0</v>
      </c>
      <c r="G155" s="80"/>
      <c r="H155" s="76">
        <f>СМП!D155</f>
        <v>0</v>
      </c>
      <c r="I155" s="76">
        <f>'Гемодиализ (пр.15-23)'!D155</f>
        <v>0</v>
      </c>
      <c r="J155" s="76">
        <f>'Мед.реаб.(АПУ,ДС,КС) 14-23'!D155</f>
        <v>0</v>
      </c>
      <c r="K155" s="76">
        <f t="shared" ref="K155" si="11">D155+E155+F155+H155+I155+J155</f>
        <v>0</v>
      </c>
      <c r="L155" s="86">
        <v>23569067.5</v>
      </c>
      <c r="M155" s="127"/>
      <c r="N155" s="85">
        <f t="shared" ref="N155" si="12">K155+L155+M155</f>
        <v>23569067.5</v>
      </c>
    </row>
  </sheetData>
  <mergeCells count="20">
    <mergeCell ref="A2:N2"/>
    <mergeCell ref="A4:A7"/>
    <mergeCell ref="B4:B7"/>
    <mergeCell ref="C4:C7"/>
    <mergeCell ref="D4:K4"/>
    <mergeCell ref="D5:D7"/>
    <mergeCell ref="E5:E7"/>
    <mergeCell ref="H5:H7"/>
    <mergeCell ref="I5:I7"/>
    <mergeCell ref="L5:L7"/>
    <mergeCell ref="L4:M4"/>
    <mergeCell ref="M5:M7"/>
    <mergeCell ref="A93:A96"/>
    <mergeCell ref="B93:B96"/>
    <mergeCell ref="F5:G7"/>
    <mergeCell ref="N4:N7"/>
    <mergeCell ref="J5:J7"/>
    <mergeCell ref="K5:K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BM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L13" sqref="L1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8" width="13.5703125" style="8" customWidth="1"/>
    <col min="9" max="16384" width="9.140625" style="8"/>
  </cols>
  <sheetData>
    <row r="2" spans="1:8" ht="39.75" customHeight="1" x14ac:dyDescent="0.2">
      <c r="A2" s="180" t="s">
        <v>384</v>
      </c>
      <c r="B2" s="180"/>
      <c r="C2" s="180"/>
      <c r="D2" s="180"/>
      <c r="E2" s="180"/>
      <c r="F2" s="180"/>
      <c r="G2" s="180"/>
      <c r="H2" s="180"/>
    </row>
    <row r="3" spans="1:8" x14ac:dyDescent="0.2">
      <c r="C3" s="9"/>
      <c r="H3" s="8" t="s">
        <v>308</v>
      </c>
    </row>
    <row r="4" spans="1:8" s="2" customFormat="1" ht="15.75" customHeight="1" x14ac:dyDescent="0.2">
      <c r="A4" s="169" t="s">
        <v>46</v>
      </c>
      <c r="B4" s="169" t="s">
        <v>59</v>
      </c>
      <c r="C4" s="170" t="s">
        <v>47</v>
      </c>
      <c r="D4" s="223" t="s">
        <v>255</v>
      </c>
      <c r="E4" s="220" t="s">
        <v>305</v>
      </c>
      <c r="F4" s="221"/>
      <c r="G4" s="221"/>
      <c r="H4" s="222"/>
    </row>
    <row r="5" spans="1:8" ht="25.5" customHeight="1" x14ac:dyDescent="0.2">
      <c r="A5" s="169"/>
      <c r="B5" s="169"/>
      <c r="C5" s="170"/>
      <c r="D5" s="224"/>
      <c r="E5" s="212" t="s">
        <v>359</v>
      </c>
      <c r="F5" s="212" t="s">
        <v>360</v>
      </c>
      <c r="G5" s="212" t="s">
        <v>361</v>
      </c>
      <c r="H5" s="212" t="s">
        <v>362</v>
      </c>
    </row>
    <row r="6" spans="1:8" ht="14.25" customHeight="1" x14ac:dyDescent="0.2">
      <c r="A6" s="169"/>
      <c r="B6" s="169"/>
      <c r="C6" s="170"/>
      <c r="D6" s="224"/>
      <c r="E6" s="213"/>
      <c r="F6" s="213"/>
      <c r="G6" s="213"/>
      <c r="H6" s="213"/>
    </row>
    <row r="7" spans="1:8" ht="21.75" customHeight="1" x14ac:dyDescent="0.2">
      <c r="A7" s="169"/>
      <c r="B7" s="169"/>
      <c r="C7" s="170"/>
      <c r="D7" s="225"/>
      <c r="E7" s="214"/>
      <c r="F7" s="214"/>
      <c r="G7" s="214"/>
      <c r="H7" s="214"/>
    </row>
    <row r="8" spans="1:8" s="2" customFormat="1" x14ac:dyDescent="0.2">
      <c r="A8" s="161" t="s">
        <v>248</v>
      </c>
      <c r="B8" s="161"/>
      <c r="C8" s="161"/>
      <c r="D8" s="77">
        <f>D10+D9</f>
        <v>504889490</v>
      </c>
      <c r="E8" s="77">
        <f t="shared" ref="E8:H8" si="0">E10+E9</f>
        <v>27020260</v>
      </c>
      <c r="F8" s="77">
        <f t="shared" si="0"/>
        <v>124000</v>
      </c>
      <c r="G8" s="77">
        <f t="shared" si="0"/>
        <v>434076953</v>
      </c>
      <c r="H8" s="77">
        <f t="shared" si="0"/>
        <v>43668277</v>
      </c>
    </row>
    <row r="9" spans="1:8" s="3" customFormat="1" ht="11.25" customHeight="1" x14ac:dyDescent="0.2">
      <c r="A9" s="5"/>
      <c r="B9" s="5"/>
      <c r="C9" s="11" t="s">
        <v>56</v>
      </c>
      <c r="D9" s="78"/>
      <c r="E9" s="74"/>
      <c r="F9" s="74"/>
      <c r="G9" s="74"/>
      <c r="H9" s="74"/>
    </row>
    <row r="10" spans="1:8" s="2" customFormat="1" x14ac:dyDescent="0.2">
      <c r="A10" s="161" t="s">
        <v>247</v>
      </c>
      <c r="B10" s="161"/>
      <c r="C10" s="161"/>
      <c r="D10" s="77">
        <f>SUM(D11:D155)-D93</f>
        <v>504889490</v>
      </c>
      <c r="E10" s="77">
        <f t="shared" ref="E10:H10" si="1">SUM(E11:E155)-E93</f>
        <v>27020260</v>
      </c>
      <c r="F10" s="77">
        <f t="shared" si="1"/>
        <v>124000</v>
      </c>
      <c r="G10" s="77">
        <f t="shared" si="1"/>
        <v>434076953</v>
      </c>
      <c r="H10" s="77">
        <f t="shared" si="1"/>
        <v>43668277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>SUM(E11:H11)</f>
        <v>0</v>
      </c>
      <c r="E11" s="76">
        <v>0</v>
      </c>
      <c r="F11" s="76">
        <v>0</v>
      </c>
      <c r="G11" s="76">
        <v>0</v>
      </c>
      <c r="H11" s="76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76">
        <f t="shared" ref="D12:D75" si="2">SUM(E12:H12)</f>
        <v>0</v>
      </c>
      <c r="E12" s="76">
        <v>0</v>
      </c>
      <c r="F12" s="76">
        <v>0</v>
      </c>
      <c r="G12" s="76">
        <v>0</v>
      </c>
      <c r="H12" s="76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76">
        <f t="shared" si="2"/>
        <v>1250140</v>
      </c>
      <c r="E13" s="76">
        <v>0</v>
      </c>
      <c r="F13" s="79">
        <v>0</v>
      </c>
      <c r="G13" s="79">
        <v>0</v>
      </c>
      <c r="H13" s="76">
        <v>1250140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 t="shared" si="2"/>
        <v>0</v>
      </c>
      <c r="E14" s="76">
        <v>0</v>
      </c>
      <c r="F14" s="76">
        <v>0</v>
      </c>
      <c r="G14" s="76">
        <v>0</v>
      </c>
      <c r="H14" s="76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76">
        <f t="shared" si="2"/>
        <v>0</v>
      </c>
      <c r="E15" s="76">
        <v>0</v>
      </c>
      <c r="F15" s="76">
        <v>0</v>
      </c>
      <c r="G15" s="76">
        <v>0</v>
      </c>
      <c r="H15" s="76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76">
        <f t="shared" si="2"/>
        <v>2805225</v>
      </c>
      <c r="E16" s="76">
        <v>0</v>
      </c>
      <c r="F16" s="79">
        <v>0</v>
      </c>
      <c r="G16" s="79">
        <v>0</v>
      </c>
      <c r="H16" s="76">
        <v>2805225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76">
        <f t="shared" si="2"/>
        <v>0</v>
      </c>
      <c r="E17" s="76">
        <v>0</v>
      </c>
      <c r="F17" s="76">
        <v>0</v>
      </c>
      <c r="G17" s="76">
        <v>0</v>
      </c>
      <c r="H17" s="76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76">
        <f t="shared" si="2"/>
        <v>0</v>
      </c>
      <c r="E18" s="76">
        <v>0</v>
      </c>
      <c r="F18" s="76">
        <v>0</v>
      </c>
      <c r="G18" s="76">
        <v>0</v>
      </c>
      <c r="H18" s="76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76">
        <f t="shared" si="2"/>
        <v>0</v>
      </c>
      <c r="E19" s="76">
        <v>0</v>
      </c>
      <c r="F19" s="76">
        <v>0</v>
      </c>
      <c r="G19" s="76">
        <v>0</v>
      </c>
      <c r="H19" s="76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76">
        <f t="shared" si="2"/>
        <v>0</v>
      </c>
      <c r="E20" s="76">
        <v>0</v>
      </c>
      <c r="F20" s="76">
        <v>0</v>
      </c>
      <c r="G20" s="76">
        <v>0</v>
      </c>
      <c r="H20" s="76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76">
        <f t="shared" si="2"/>
        <v>0</v>
      </c>
      <c r="E21" s="76">
        <v>0</v>
      </c>
      <c r="F21" s="76">
        <v>0</v>
      </c>
      <c r="G21" s="76">
        <v>0</v>
      </c>
      <c r="H21" s="76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76">
        <f t="shared" si="2"/>
        <v>0</v>
      </c>
      <c r="E22" s="76">
        <v>0</v>
      </c>
      <c r="F22" s="76">
        <v>0</v>
      </c>
      <c r="G22" s="76">
        <v>0</v>
      </c>
      <c r="H22" s="76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76">
        <f t="shared" si="2"/>
        <v>0</v>
      </c>
      <c r="E23" s="76">
        <v>0</v>
      </c>
      <c r="F23" s="76">
        <v>0</v>
      </c>
      <c r="G23" s="76">
        <v>0</v>
      </c>
      <c r="H23" s="76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76">
        <f t="shared" si="2"/>
        <v>0</v>
      </c>
      <c r="E24" s="76">
        <v>0</v>
      </c>
      <c r="F24" s="76">
        <v>0</v>
      </c>
      <c r="G24" s="76">
        <v>0</v>
      </c>
      <c r="H24" s="76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76">
        <f t="shared" si="2"/>
        <v>0</v>
      </c>
      <c r="E25" s="76">
        <v>0</v>
      </c>
      <c r="F25" s="76">
        <v>0</v>
      </c>
      <c r="G25" s="76">
        <v>0</v>
      </c>
      <c r="H25" s="76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76">
        <f t="shared" si="2"/>
        <v>0</v>
      </c>
      <c r="E26" s="76">
        <v>0</v>
      </c>
      <c r="F26" s="76">
        <v>0</v>
      </c>
      <c r="G26" s="76">
        <v>0</v>
      </c>
      <c r="H26" s="76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76">
        <f t="shared" si="2"/>
        <v>0</v>
      </c>
      <c r="E27" s="76">
        <v>0</v>
      </c>
      <c r="F27" s="76">
        <v>0</v>
      </c>
      <c r="G27" s="76">
        <v>0</v>
      </c>
      <c r="H27" s="76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76">
        <f t="shared" si="2"/>
        <v>2154800</v>
      </c>
      <c r="E28" s="76">
        <v>0</v>
      </c>
      <c r="F28" s="79">
        <v>0</v>
      </c>
      <c r="G28" s="79">
        <v>0</v>
      </c>
      <c r="H28" s="76">
        <v>2154800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76">
        <f t="shared" si="2"/>
        <v>0</v>
      </c>
      <c r="E29" s="76">
        <v>0</v>
      </c>
      <c r="F29" s="76">
        <v>0</v>
      </c>
      <c r="G29" s="76">
        <v>0</v>
      </c>
      <c r="H29" s="76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76">
        <f t="shared" si="2"/>
        <v>0</v>
      </c>
      <c r="E30" s="76">
        <v>0</v>
      </c>
      <c r="F30" s="76">
        <v>0</v>
      </c>
      <c r="G30" s="76">
        <v>0</v>
      </c>
      <c r="H30" s="76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76">
        <f t="shared" si="2"/>
        <v>0</v>
      </c>
      <c r="E31" s="76">
        <v>0</v>
      </c>
      <c r="F31" s="80">
        <v>0</v>
      </c>
      <c r="G31" s="80">
        <v>0</v>
      </c>
      <c r="H31" s="76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76">
        <f t="shared" si="2"/>
        <v>2089500</v>
      </c>
      <c r="E32" s="76">
        <v>0</v>
      </c>
      <c r="F32" s="79">
        <v>0</v>
      </c>
      <c r="G32" s="79">
        <v>0</v>
      </c>
      <c r="H32" s="76">
        <v>2089500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76">
        <f t="shared" si="2"/>
        <v>0</v>
      </c>
      <c r="E33" s="76">
        <v>0</v>
      </c>
      <c r="F33" s="79">
        <v>0</v>
      </c>
      <c r="G33" s="79">
        <v>0</v>
      </c>
      <c r="H33" s="76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 t="shared" si="2"/>
        <v>0</v>
      </c>
      <c r="E34" s="76">
        <v>0</v>
      </c>
      <c r="F34" s="76">
        <v>0</v>
      </c>
      <c r="G34" s="76">
        <v>0</v>
      </c>
      <c r="H34" s="76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76">
        <f t="shared" si="2"/>
        <v>0</v>
      </c>
      <c r="E35" s="76">
        <v>0</v>
      </c>
      <c r="F35" s="76">
        <v>0</v>
      </c>
      <c r="G35" s="76">
        <v>0</v>
      </c>
      <c r="H35" s="76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76">
        <f t="shared" si="2"/>
        <v>3644016</v>
      </c>
      <c r="E36" s="76">
        <v>0</v>
      </c>
      <c r="F36" s="76">
        <v>0</v>
      </c>
      <c r="G36" s="76">
        <v>0</v>
      </c>
      <c r="H36" s="76">
        <v>3644016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76">
        <f t="shared" si="2"/>
        <v>1916073</v>
      </c>
      <c r="E37" s="76">
        <v>0</v>
      </c>
      <c r="F37" s="76">
        <v>0</v>
      </c>
      <c r="G37" s="76">
        <v>0</v>
      </c>
      <c r="H37" s="76">
        <v>1916073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 t="shared" si="2"/>
        <v>0</v>
      </c>
      <c r="E38" s="76">
        <v>0</v>
      </c>
      <c r="F38" s="76">
        <v>0</v>
      </c>
      <c r="G38" s="76">
        <v>0</v>
      </c>
      <c r="H38" s="76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76">
        <f t="shared" si="2"/>
        <v>0</v>
      </c>
      <c r="E39" s="76">
        <v>0</v>
      </c>
      <c r="F39" s="76">
        <v>0</v>
      </c>
      <c r="G39" s="76">
        <v>0</v>
      </c>
      <c r="H39" s="76">
        <v>0</v>
      </c>
    </row>
    <row r="40" spans="1:8" s="22" customFormat="1" x14ac:dyDescent="0.2">
      <c r="A40" s="25">
        <v>30</v>
      </c>
      <c r="B40" s="23" t="s">
        <v>98</v>
      </c>
      <c r="C40" s="73" t="s">
        <v>292</v>
      </c>
      <c r="D40" s="76">
        <f t="shared" si="2"/>
        <v>0</v>
      </c>
      <c r="E40" s="76">
        <v>0</v>
      </c>
      <c r="F40" s="79">
        <v>0</v>
      </c>
      <c r="G40" s="79">
        <v>0</v>
      </c>
      <c r="H40" s="76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f t="shared" si="2"/>
        <v>0</v>
      </c>
      <c r="E41" s="76">
        <v>0</v>
      </c>
      <c r="F41" s="79">
        <v>0</v>
      </c>
      <c r="G41" s="79">
        <v>0</v>
      </c>
      <c r="H41" s="76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76">
        <f t="shared" si="2"/>
        <v>1552590</v>
      </c>
      <c r="E42" s="76">
        <v>0</v>
      </c>
      <c r="F42" s="79">
        <v>0</v>
      </c>
      <c r="G42" s="79">
        <v>0</v>
      </c>
      <c r="H42" s="76">
        <v>1552590</v>
      </c>
    </row>
    <row r="43" spans="1:8" x14ac:dyDescent="0.2">
      <c r="A43" s="25">
        <v>33</v>
      </c>
      <c r="B43" s="12" t="s">
        <v>101</v>
      </c>
      <c r="C43" s="10" t="s">
        <v>39</v>
      </c>
      <c r="D43" s="76">
        <f t="shared" si="2"/>
        <v>2326950</v>
      </c>
      <c r="E43" s="76">
        <v>0</v>
      </c>
      <c r="F43" s="80">
        <v>0</v>
      </c>
      <c r="G43" s="80">
        <v>0</v>
      </c>
      <c r="H43" s="76">
        <v>2326950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76">
        <f t="shared" si="2"/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76">
        <f t="shared" si="2"/>
        <v>0</v>
      </c>
      <c r="E45" s="76">
        <v>0</v>
      </c>
      <c r="F45" s="76">
        <v>0</v>
      </c>
      <c r="G45" s="76">
        <v>0</v>
      </c>
      <c r="H45" s="76">
        <v>0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76">
        <f t="shared" si="2"/>
        <v>0</v>
      </c>
      <c r="E46" s="76">
        <v>0</v>
      </c>
      <c r="F46" s="76">
        <v>0</v>
      </c>
      <c r="G46" s="76">
        <v>0</v>
      </c>
      <c r="H46" s="76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76">
        <f t="shared" si="2"/>
        <v>0</v>
      </c>
      <c r="E47" s="76">
        <v>0</v>
      </c>
      <c r="F47" s="80">
        <v>0</v>
      </c>
      <c r="G47" s="80">
        <v>0</v>
      </c>
      <c r="H47" s="76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76">
        <f t="shared" si="2"/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76">
        <f t="shared" si="2"/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76">
        <f t="shared" si="2"/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76">
        <f t="shared" si="2"/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76">
        <f t="shared" si="2"/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76">
        <f t="shared" si="2"/>
        <v>2388000</v>
      </c>
      <c r="E53" s="76">
        <v>0</v>
      </c>
      <c r="F53" s="79">
        <v>0</v>
      </c>
      <c r="G53" s="79">
        <v>0</v>
      </c>
      <c r="H53" s="76">
        <v>2388000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76">
        <f t="shared" si="2"/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 t="shared" si="2"/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76">
        <f t="shared" si="2"/>
        <v>0</v>
      </c>
      <c r="E56" s="76">
        <v>0</v>
      </c>
      <c r="F56" s="76">
        <v>0</v>
      </c>
      <c r="G56" s="76">
        <v>0</v>
      </c>
      <c r="H56" s="76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76">
        <f t="shared" si="2"/>
        <v>0</v>
      </c>
      <c r="E57" s="76">
        <v>0</v>
      </c>
      <c r="F57" s="76">
        <v>0</v>
      </c>
      <c r="G57" s="76">
        <v>0</v>
      </c>
      <c r="H57" s="76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76">
        <f t="shared" si="2"/>
        <v>0</v>
      </c>
      <c r="E58" s="76">
        <v>0</v>
      </c>
      <c r="F58" s="76">
        <v>0</v>
      </c>
      <c r="G58" s="76">
        <v>0</v>
      </c>
      <c r="H58" s="76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 t="shared" si="2"/>
        <v>0</v>
      </c>
      <c r="E59" s="76">
        <v>0</v>
      </c>
      <c r="F59" s="76">
        <v>0</v>
      </c>
      <c r="G59" s="76">
        <v>0</v>
      </c>
      <c r="H59" s="76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76">
        <f t="shared" si="2"/>
        <v>0</v>
      </c>
      <c r="E60" s="76">
        <v>0</v>
      </c>
      <c r="F60" s="76">
        <v>0</v>
      </c>
      <c r="G60" s="76">
        <v>0</v>
      </c>
      <c r="H60" s="76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76">
        <f t="shared" si="2"/>
        <v>0</v>
      </c>
      <c r="E61" s="76">
        <v>0</v>
      </c>
      <c r="F61" s="76">
        <v>0</v>
      </c>
      <c r="G61" s="76">
        <v>0</v>
      </c>
      <c r="H61" s="76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76">
        <f t="shared" si="2"/>
        <v>1669918</v>
      </c>
      <c r="E62" s="76">
        <v>0</v>
      </c>
      <c r="F62" s="76">
        <v>0</v>
      </c>
      <c r="G62" s="76">
        <v>0</v>
      </c>
      <c r="H62" s="76">
        <v>1669918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76">
        <f t="shared" si="2"/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76">
        <f t="shared" si="2"/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76">
        <f t="shared" si="2"/>
        <v>0</v>
      </c>
      <c r="E65" s="76">
        <v>0</v>
      </c>
      <c r="F65" s="76">
        <v>0</v>
      </c>
      <c r="G65" s="76">
        <v>0</v>
      </c>
      <c r="H65" s="76">
        <v>0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76">
        <f t="shared" si="2"/>
        <v>0</v>
      </c>
      <c r="E66" s="76">
        <v>0</v>
      </c>
      <c r="F66" s="76">
        <v>0</v>
      </c>
      <c r="G66" s="76">
        <v>0</v>
      </c>
      <c r="H66" s="76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76">
        <f t="shared" si="2"/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76">
        <f t="shared" si="2"/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76">
        <f t="shared" si="2"/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 t="shared" si="2"/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 t="shared" si="2"/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76">
        <f t="shared" si="2"/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76">
        <f t="shared" si="2"/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76">
        <f t="shared" si="2"/>
        <v>1066800</v>
      </c>
      <c r="E74" s="76">
        <v>0</v>
      </c>
      <c r="F74" s="76">
        <v>0</v>
      </c>
      <c r="G74" s="76">
        <v>0</v>
      </c>
      <c r="H74" s="76">
        <v>1066800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76">
        <f t="shared" si="2"/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76">
        <f t="shared" ref="D76:D108" si="3">SUM(E76:H76)</f>
        <v>2237900</v>
      </c>
      <c r="E76" s="76">
        <v>0</v>
      </c>
      <c r="F76" s="76">
        <v>0</v>
      </c>
      <c r="G76" s="76">
        <v>0</v>
      </c>
      <c r="H76" s="76">
        <v>2237900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76">
        <f t="shared" si="3"/>
        <v>0</v>
      </c>
      <c r="E77" s="76">
        <v>0</v>
      </c>
      <c r="F77" s="76">
        <v>0</v>
      </c>
      <c r="G77" s="76">
        <v>0</v>
      </c>
      <c r="H77" s="76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76">
        <f t="shared" si="3"/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76">
        <f t="shared" si="3"/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76">
        <f t="shared" si="3"/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76">
        <f t="shared" si="3"/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76">
        <f t="shared" si="3"/>
        <v>0</v>
      </c>
      <c r="E82" s="76">
        <v>0</v>
      </c>
      <c r="F82" s="76">
        <v>0</v>
      </c>
      <c r="G82" s="76">
        <v>0</v>
      </c>
      <c r="H82" s="76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76">
        <f t="shared" si="3"/>
        <v>0</v>
      </c>
      <c r="E83" s="76">
        <v>0</v>
      </c>
      <c r="F83" s="76">
        <v>0</v>
      </c>
      <c r="G83" s="76">
        <v>0</v>
      </c>
      <c r="H83" s="76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76">
        <f t="shared" si="3"/>
        <v>0</v>
      </c>
      <c r="E84" s="76">
        <v>0</v>
      </c>
      <c r="F84" s="76">
        <v>0</v>
      </c>
      <c r="G84" s="76">
        <v>0</v>
      </c>
      <c r="H84" s="76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76">
        <f t="shared" si="3"/>
        <v>0</v>
      </c>
      <c r="E85" s="76">
        <v>0</v>
      </c>
      <c r="F85" s="76">
        <v>0</v>
      </c>
      <c r="G85" s="76">
        <v>0</v>
      </c>
      <c r="H85" s="76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76">
        <f t="shared" si="3"/>
        <v>0</v>
      </c>
      <c r="E86" s="76">
        <v>0</v>
      </c>
      <c r="F86" s="76">
        <v>0</v>
      </c>
      <c r="G86" s="76">
        <v>0</v>
      </c>
      <c r="H86" s="76">
        <v>0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76">
        <f t="shared" si="3"/>
        <v>0</v>
      </c>
      <c r="E87" s="76">
        <v>0</v>
      </c>
      <c r="F87" s="76">
        <v>0</v>
      </c>
      <c r="G87" s="76">
        <v>0</v>
      </c>
      <c r="H87" s="76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 t="shared" si="3"/>
        <v>3282650</v>
      </c>
      <c r="E88" s="76">
        <v>0</v>
      </c>
      <c r="F88" s="76">
        <v>0</v>
      </c>
      <c r="G88" s="76">
        <v>0</v>
      </c>
      <c r="H88" s="76">
        <v>3282650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 t="shared" si="3"/>
        <v>0</v>
      </c>
      <c r="E89" s="76">
        <v>0</v>
      </c>
      <c r="F89" s="76">
        <v>0</v>
      </c>
      <c r="G89" s="76">
        <v>0</v>
      </c>
      <c r="H89" s="76">
        <v>0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76">
        <f t="shared" si="3"/>
        <v>0</v>
      </c>
      <c r="E90" s="76">
        <v>0</v>
      </c>
      <c r="F90" s="76">
        <v>0</v>
      </c>
      <c r="G90" s="76">
        <v>0</v>
      </c>
      <c r="H90" s="76">
        <v>0</v>
      </c>
    </row>
    <row r="91" spans="1:8" s="1" customFormat="1" x14ac:dyDescent="0.2">
      <c r="A91" s="25">
        <v>81</v>
      </c>
      <c r="B91" s="12" t="s">
        <v>152</v>
      </c>
      <c r="C91" s="21" t="s">
        <v>380</v>
      </c>
      <c r="D91" s="76">
        <f t="shared" si="3"/>
        <v>2396565</v>
      </c>
      <c r="E91" s="76">
        <v>0</v>
      </c>
      <c r="F91" s="76">
        <v>0</v>
      </c>
      <c r="G91" s="76">
        <v>0</v>
      </c>
      <c r="H91" s="76">
        <v>2396565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76">
        <f t="shared" si="3"/>
        <v>0</v>
      </c>
      <c r="E92" s="76">
        <v>0</v>
      </c>
      <c r="F92" s="76">
        <v>0</v>
      </c>
      <c r="G92" s="76">
        <v>0</v>
      </c>
      <c r="H92" s="76">
        <v>0</v>
      </c>
    </row>
    <row r="93" spans="1:8" s="1" customFormat="1" ht="24" x14ac:dyDescent="0.2">
      <c r="A93" s="142">
        <v>83</v>
      </c>
      <c r="B93" s="145" t="s">
        <v>154</v>
      </c>
      <c r="C93" s="17" t="s">
        <v>274</v>
      </c>
      <c r="D93" s="76">
        <f t="shared" si="3"/>
        <v>0</v>
      </c>
      <c r="E93" s="76">
        <v>0</v>
      </c>
      <c r="F93" s="76">
        <v>0</v>
      </c>
      <c r="G93" s="76">
        <v>0</v>
      </c>
      <c r="H93" s="76">
        <v>0</v>
      </c>
    </row>
    <row r="94" spans="1:8" s="1" customFormat="1" ht="36" x14ac:dyDescent="0.2">
      <c r="A94" s="143"/>
      <c r="B94" s="146"/>
      <c r="C94" s="10" t="s">
        <v>378</v>
      </c>
      <c r="D94" s="76">
        <f t="shared" si="3"/>
        <v>0</v>
      </c>
      <c r="E94" s="76">
        <v>0</v>
      </c>
      <c r="F94" s="76">
        <v>0</v>
      </c>
      <c r="G94" s="76">
        <v>0</v>
      </c>
      <c r="H94" s="76">
        <v>0</v>
      </c>
    </row>
    <row r="95" spans="1:8" s="1" customFormat="1" ht="24" x14ac:dyDescent="0.2">
      <c r="A95" s="143"/>
      <c r="B95" s="146"/>
      <c r="C95" s="10" t="s">
        <v>275</v>
      </c>
      <c r="D95" s="76">
        <f t="shared" si="3"/>
        <v>0</v>
      </c>
      <c r="E95" s="76">
        <v>0</v>
      </c>
      <c r="F95" s="76">
        <v>0</v>
      </c>
      <c r="G95" s="76">
        <v>0</v>
      </c>
      <c r="H95" s="76">
        <v>0</v>
      </c>
    </row>
    <row r="96" spans="1:8" s="1" customFormat="1" ht="36" x14ac:dyDescent="0.2">
      <c r="A96" s="144"/>
      <c r="B96" s="147"/>
      <c r="C96" s="28" t="s">
        <v>379</v>
      </c>
      <c r="D96" s="76">
        <f t="shared" si="3"/>
        <v>0</v>
      </c>
      <c r="E96" s="76">
        <v>0</v>
      </c>
      <c r="F96" s="76">
        <v>0</v>
      </c>
      <c r="G96" s="76">
        <v>0</v>
      </c>
      <c r="H96" s="76">
        <v>0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76">
        <f t="shared" si="3"/>
        <v>0</v>
      </c>
      <c r="E97" s="76">
        <v>0</v>
      </c>
      <c r="F97" s="76">
        <v>0</v>
      </c>
      <c r="G97" s="76">
        <v>0</v>
      </c>
      <c r="H97" s="76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76">
        <f t="shared" si="3"/>
        <v>0</v>
      </c>
      <c r="E98" s="76">
        <v>0</v>
      </c>
      <c r="F98" s="76">
        <v>0</v>
      </c>
      <c r="G98" s="76">
        <v>0</v>
      </c>
      <c r="H98" s="76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76">
        <f t="shared" si="3"/>
        <v>0</v>
      </c>
      <c r="E99" s="76">
        <v>0</v>
      </c>
      <c r="F99" s="76">
        <v>0</v>
      </c>
      <c r="G99" s="76">
        <v>0</v>
      </c>
      <c r="H99" s="76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76">
        <f t="shared" si="3"/>
        <v>0</v>
      </c>
      <c r="E100" s="76">
        <v>0</v>
      </c>
      <c r="F100" s="76">
        <v>0</v>
      </c>
      <c r="G100" s="76">
        <v>0</v>
      </c>
      <c r="H100" s="76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76">
        <f t="shared" si="3"/>
        <v>0</v>
      </c>
      <c r="E101" s="76">
        <v>0</v>
      </c>
      <c r="F101" s="76">
        <v>0</v>
      </c>
      <c r="G101" s="76">
        <v>0</v>
      </c>
      <c r="H101" s="76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76">
        <f t="shared" si="3"/>
        <v>0</v>
      </c>
      <c r="E102" s="76">
        <v>0</v>
      </c>
      <c r="F102" s="76">
        <v>0</v>
      </c>
      <c r="G102" s="76">
        <v>0</v>
      </c>
      <c r="H102" s="76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76">
        <f t="shared" si="3"/>
        <v>0</v>
      </c>
      <c r="E103" s="76">
        <v>0</v>
      </c>
      <c r="F103" s="76">
        <v>0</v>
      </c>
      <c r="G103" s="76">
        <v>0</v>
      </c>
      <c r="H103" s="76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76">
        <f t="shared" si="3"/>
        <v>0</v>
      </c>
      <c r="E104" s="76">
        <v>0</v>
      </c>
      <c r="F104" s="76">
        <v>0</v>
      </c>
      <c r="G104" s="76">
        <v>0</v>
      </c>
      <c r="H104" s="76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76">
        <f t="shared" si="3"/>
        <v>0</v>
      </c>
      <c r="E105" s="76">
        <v>0</v>
      </c>
      <c r="F105" s="76">
        <v>0</v>
      </c>
      <c r="G105" s="76">
        <v>0</v>
      </c>
      <c r="H105" s="76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76">
        <f t="shared" si="3"/>
        <v>0</v>
      </c>
      <c r="E106" s="76">
        <v>0</v>
      </c>
      <c r="F106" s="76">
        <v>0</v>
      </c>
      <c r="G106" s="76">
        <v>0</v>
      </c>
      <c r="H106" s="76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76">
        <f t="shared" si="3"/>
        <v>0</v>
      </c>
      <c r="E107" s="76">
        <v>0</v>
      </c>
      <c r="F107" s="76">
        <v>0</v>
      </c>
      <c r="G107" s="76">
        <v>0</v>
      </c>
      <c r="H107" s="76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76">
        <f t="shared" si="3"/>
        <v>0</v>
      </c>
      <c r="E108" s="76">
        <v>0</v>
      </c>
      <c r="F108" s="76">
        <v>0</v>
      </c>
      <c r="G108" s="76">
        <v>0</v>
      </c>
      <c r="H108" s="76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09">
        <v>0</v>
      </c>
      <c r="E109" s="76">
        <v>0</v>
      </c>
      <c r="F109" s="109">
        <v>0</v>
      </c>
      <c r="G109" s="109">
        <v>0</v>
      </c>
      <c r="H109" s="76">
        <v>0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76">
        <f t="shared" ref="D110:D150" si="4">SUM(E110:H110)</f>
        <v>1194000</v>
      </c>
      <c r="E110" s="76">
        <v>0</v>
      </c>
      <c r="F110" s="76">
        <v>0</v>
      </c>
      <c r="G110" s="76">
        <v>0</v>
      </c>
      <c r="H110" s="76">
        <v>1194000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76">
        <f t="shared" si="4"/>
        <v>0</v>
      </c>
      <c r="E111" s="76">
        <v>0</v>
      </c>
      <c r="F111" s="79">
        <v>0</v>
      </c>
      <c r="G111" s="79">
        <v>0</v>
      </c>
      <c r="H111" s="76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76">
        <f t="shared" si="4"/>
        <v>0</v>
      </c>
      <c r="E112" s="76">
        <v>0</v>
      </c>
      <c r="F112" s="76">
        <v>0</v>
      </c>
      <c r="G112" s="76">
        <v>0</v>
      </c>
      <c r="H112" s="76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76">
        <f t="shared" si="4"/>
        <v>0</v>
      </c>
      <c r="E113" s="76">
        <v>0</v>
      </c>
      <c r="F113" s="76">
        <v>0</v>
      </c>
      <c r="G113" s="76">
        <v>0</v>
      </c>
      <c r="H113" s="76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76">
        <f t="shared" si="4"/>
        <v>0</v>
      </c>
      <c r="E114" s="76">
        <v>0</v>
      </c>
      <c r="F114" s="76">
        <v>0</v>
      </c>
      <c r="G114" s="76">
        <v>0</v>
      </c>
      <c r="H114" s="76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 t="shared" si="4"/>
        <v>0</v>
      </c>
      <c r="E115" s="76">
        <v>0</v>
      </c>
      <c r="F115" s="76">
        <v>0</v>
      </c>
      <c r="G115" s="76">
        <v>0</v>
      </c>
      <c r="H115" s="76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76">
        <f t="shared" si="4"/>
        <v>0</v>
      </c>
      <c r="E116" s="76">
        <v>0</v>
      </c>
      <c r="F116" s="76">
        <v>0</v>
      </c>
      <c r="G116" s="76">
        <v>0</v>
      </c>
      <c r="H116" s="76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76">
        <f t="shared" si="4"/>
        <v>0</v>
      </c>
      <c r="E117" s="76">
        <v>0</v>
      </c>
      <c r="F117" s="76">
        <v>0</v>
      </c>
      <c r="G117" s="76">
        <v>0</v>
      </c>
      <c r="H117" s="76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76">
        <f t="shared" si="4"/>
        <v>0</v>
      </c>
      <c r="E118" s="76">
        <v>0</v>
      </c>
      <c r="F118" s="76">
        <v>0</v>
      </c>
      <c r="G118" s="76">
        <v>0</v>
      </c>
      <c r="H118" s="76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 t="shared" si="4"/>
        <v>0</v>
      </c>
      <c r="E119" s="76">
        <v>0</v>
      </c>
      <c r="F119" s="76">
        <v>0</v>
      </c>
      <c r="G119" s="76">
        <v>0</v>
      </c>
      <c r="H119" s="76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76">
        <f t="shared" si="4"/>
        <v>0</v>
      </c>
      <c r="E120" s="76">
        <v>0</v>
      </c>
      <c r="F120" s="76">
        <v>0</v>
      </c>
      <c r="G120" s="76">
        <v>0</v>
      </c>
      <c r="H120" s="76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76">
        <f t="shared" si="4"/>
        <v>0</v>
      </c>
      <c r="E121" s="76">
        <v>0</v>
      </c>
      <c r="F121" s="76">
        <v>0</v>
      </c>
      <c r="G121" s="76">
        <v>0</v>
      </c>
      <c r="H121" s="76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76">
        <f t="shared" si="4"/>
        <v>0</v>
      </c>
      <c r="E122" s="76">
        <v>0</v>
      </c>
      <c r="F122" s="76">
        <v>0</v>
      </c>
      <c r="G122" s="76">
        <v>0</v>
      </c>
      <c r="H122" s="76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76">
        <f t="shared" si="4"/>
        <v>0</v>
      </c>
      <c r="E123" s="76">
        <v>0</v>
      </c>
      <c r="F123" s="76">
        <v>0</v>
      </c>
      <c r="G123" s="76">
        <v>0</v>
      </c>
      <c r="H123" s="76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76">
        <f t="shared" si="4"/>
        <v>0</v>
      </c>
      <c r="E124" s="76">
        <v>0</v>
      </c>
      <c r="F124" s="76">
        <v>0</v>
      </c>
      <c r="G124" s="76">
        <v>0</v>
      </c>
      <c r="H124" s="76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76">
        <f t="shared" si="4"/>
        <v>0</v>
      </c>
      <c r="E125" s="76">
        <v>0</v>
      </c>
      <c r="F125" s="76"/>
      <c r="G125" s="76"/>
      <c r="H125" s="76">
        <v>0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 t="shared" si="4"/>
        <v>0</v>
      </c>
      <c r="E126" s="76">
        <v>0</v>
      </c>
      <c r="F126" s="76">
        <v>0</v>
      </c>
      <c r="G126" s="76">
        <v>0</v>
      </c>
      <c r="H126" s="76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76">
        <f t="shared" si="4"/>
        <v>0</v>
      </c>
      <c r="E127" s="76">
        <v>0</v>
      </c>
      <c r="F127" s="76">
        <v>0</v>
      </c>
      <c r="G127" s="76">
        <v>0</v>
      </c>
      <c r="H127" s="76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76">
        <f t="shared" si="4"/>
        <v>0</v>
      </c>
      <c r="E128" s="76">
        <v>0</v>
      </c>
      <c r="F128" s="76">
        <v>0</v>
      </c>
      <c r="G128" s="76">
        <v>0</v>
      </c>
      <c r="H128" s="76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 t="shared" si="4"/>
        <v>0</v>
      </c>
      <c r="E129" s="76">
        <v>0</v>
      </c>
      <c r="F129" s="76">
        <v>0</v>
      </c>
      <c r="G129" s="76">
        <v>0</v>
      </c>
      <c r="H129" s="76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76">
        <f t="shared" si="4"/>
        <v>0</v>
      </c>
      <c r="E130" s="76">
        <v>0</v>
      </c>
      <c r="F130" s="76">
        <v>0</v>
      </c>
      <c r="G130" s="76">
        <v>0</v>
      </c>
      <c r="H130" s="76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76">
        <f t="shared" si="4"/>
        <v>0</v>
      </c>
      <c r="E131" s="76">
        <v>0</v>
      </c>
      <c r="F131" s="76">
        <v>0</v>
      </c>
      <c r="G131" s="76">
        <v>0</v>
      </c>
      <c r="H131" s="76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76">
        <f t="shared" si="4"/>
        <v>0</v>
      </c>
      <c r="E132" s="76">
        <v>0</v>
      </c>
      <c r="F132" s="76">
        <v>0</v>
      </c>
      <c r="G132" s="76">
        <v>0</v>
      </c>
      <c r="H132" s="76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 t="shared" si="4"/>
        <v>0</v>
      </c>
      <c r="E133" s="76">
        <v>0</v>
      </c>
      <c r="F133" s="76">
        <v>0</v>
      </c>
      <c r="G133" s="76">
        <v>0</v>
      </c>
      <c r="H133" s="76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76">
        <f t="shared" si="4"/>
        <v>0</v>
      </c>
      <c r="E134" s="76">
        <v>0</v>
      </c>
      <c r="F134" s="76">
        <v>0</v>
      </c>
      <c r="G134" s="76">
        <v>0</v>
      </c>
      <c r="H134" s="76">
        <v>0</v>
      </c>
    </row>
    <row r="135" spans="1:8" s="1" customFormat="1" ht="24" x14ac:dyDescent="0.2">
      <c r="A135" s="25">
        <v>122</v>
      </c>
      <c r="B135" s="26" t="s">
        <v>211</v>
      </c>
      <c r="C135" s="88" t="s">
        <v>377</v>
      </c>
      <c r="D135" s="76">
        <f t="shared" si="4"/>
        <v>0</v>
      </c>
      <c r="E135" s="76">
        <v>0</v>
      </c>
      <c r="F135" s="76">
        <v>0</v>
      </c>
      <c r="G135" s="76">
        <v>0</v>
      </c>
      <c r="H135" s="76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76">
        <f t="shared" si="4"/>
        <v>8601870</v>
      </c>
      <c r="E136" s="76">
        <v>8601870</v>
      </c>
      <c r="F136" s="76">
        <v>0</v>
      </c>
      <c r="G136" s="76">
        <v>0</v>
      </c>
      <c r="H136" s="76">
        <v>0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76">
        <f t="shared" si="4"/>
        <v>15675380</v>
      </c>
      <c r="E137" s="76">
        <v>15551380</v>
      </c>
      <c r="F137" s="76">
        <v>124000</v>
      </c>
      <c r="G137" s="76">
        <v>0</v>
      </c>
      <c r="H137" s="76">
        <v>0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76">
        <f t="shared" si="4"/>
        <v>2867010</v>
      </c>
      <c r="E138" s="76">
        <v>2867010</v>
      </c>
      <c r="F138" s="80">
        <v>0</v>
      </c>
      <c r="G138" s="80">
        <v>0</v>
      </c>
      <c r="H138" s="76">
        <v>0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76">
        <f t="shared" si="4"/>
        <v>0</v>
      </c>
      <c r="E139" s="76">
        <v>0</v>
      </c>
      <c r="F139" s="76">
        <v>0</v>
      </c>
      <c r="G139" s="76">
        <v>0</v>
      </c>
      <c r="H139" s="76">
        <v>0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76">
        <f t="shared" si="4"/>
        <v>0</v>
      </c>
      <c r="E140" s="76">
        <v>0</v>
      </c>
      <c r="F140" s="76">
        <v>0</v>
      </c>
      <c r="G140" s="76">
        <v>0</v>
      </c>
      <c r="H140" s="76">
        <v>0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76">
        <f t="shared" si="4"/>
        <v>7251350</v>
      </c>
      <c r="E141" s="76">
        <v>0</v>
      </c>
      <c r="F141" s="76">
        <v>0</v>
      </c>
      <c r="G141" s="76">
        <v>0</v>
      </c>
      <c r="H141" s="76">
        <v>7251350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76">
        <f t="shared" si="4"/>
        <v>4441800</v>
      </c>
      <c r="E142" s="76">
        <v>0</v>
      </c>
      <c r="F142" s="76">
        <v>0</v>
      </c>
      <c r="G142" s="76">
        <v>0</v>
      </c>
      <c r="H142" s="76">
        <v>4441800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76">
        <f t="shared" si="4"/>
        <v>0</v>
      </c>
      <c r="E143" s="76">
        <v>0</v>
      </c>
      <c r="F143" s="76">
        <v>0</v>
      </c>
      <c r="G143" s="76">
        <v>0</v>
      </c>
      <c r="H143" s="76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76">
        <f t="shared" si="4"/>
        <v>0</v>
      </c>
      <c r="E144" s="76">
        <v>0</v>
      </c>
      <c r="F144" s="76">
        <v>0</v>
      </c>
      <c r="G144" s="76">
        <v>0</v>
      </c>
      <c r="H144" s="76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6">
        <f t="shared" si="4"/>
        <v>0</v>
      </c>
      <c r="E145" s="76">
        <v>0</v>
      </c>
      <c r="F145" s="76">
        <v>0</v>
      </c>
      <c r="G145" s="76">
        <v>0</v>
      </c>
      <c r="H145" s="76">
        <v>0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6">
        <f t="shared" si="4"/>
        <v>0</v>
      </c>
      <c r="E146" s="76">
        <v>0</v>
      </c>
      <c r="F146" s="76">
        <v>0</v>
      </c>
      <c r="G146" s="76">
        <v>0</v>
      </c>
      <c r="H146" s="76">
        <v>0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6">
        <f t="shared" si="4"/>
        <v>0</v>
      </c>
      <c r="E147" s="76">
        <v>0</v>
      </c>
      <c r="F147" s="76">
        <v>0</v>
      </c>
      <c r="G147" s="76">
        <v>0</v>
      </c>
      <c r="H147" s="76">
        <v>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6">
        <f t="shared" si="4"/>
        <v>0</v>
      </c>
      <c r="E148" s="76">
        <v>0</v>
      </c>
      <c r="F148" s="80">
        <v>0</v>
      </c>
      <c r="G148" s="80">
        <v>0</v>
      </c>
      <c r="H148" s="76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6">
        <f t="shared" si="4"/>
        <v>434076953</v>
      </c>
      <c r="E149" s="76">
        <v>0</v>
      </c>
      <c r="F149" s="80">
        <v>0</v>
      </c>
      <c r="G149" s="80">
        <v>434076953</v>
      </c>
      <c r="H149" s="76">
        <v>0</v>
      </c>
    </row>
    <row r="150" spans="1:65" ht="12.75" x14ac:dyDescent="0.2">
      <c r="A150" s="25">
        <v>137</v>
      </c>
      <c r="B150" s="66" t="s">
        <v>278</v>
      </c>
      <c r="C150" s="67" t="s">
        <v>279</v>
      </c>
      <c r="D150" s="76">
        <f t="shared" si="4"/>
        <v>0</v>
      </c>
      <c r="E150" s="76">
        <v>0</v>
      </c>
      <c r="F150" s="80">
        <v>0</v>
      </c>
      <c r="G150" s="80">
        <v>0</v>
      </c>
      <c r="H150" s="76">
        <v>0</v>
      </c>
    </row>
    <row r="151" spans="1:65" ht="12.75" x14ac:dyDescent="0.2">
      <c r="A151" s="25">
        <v>138</v>
      </c>
      <c r="B151" s="68" t="s">
        <v>280</v>
      </c>
      <c r="C151" s="69" t="s">
        <v>281</v>
      </c>
      <c r="D151" s="76">
        <f t="shared" ref="D151:D154" si="5">SUM(E151:H151)</f>
        <v>0</v>
      </c>
      <c r="E151" s="76">
        <v>0</v>
      </c>
      <c r="F151" s="80">
        <v>0</v>
      </c>
      <c r="G151" s="80">
        <v>0</v>
      </c>
      <c r="H151" s="76">
        <v>0</v>
      </c>
    </row>
    <row r="152" spans="1:65" ht="12.75" x14ac:dyDescent="0.2">
      <c r="A152" s="25">
        <v>139</v>
      </c>
      <c r="B152" s="70" t="s">
        <v>282</v>
      </c>
      <c r="C152" s="71" t="s">
        <v>283</v>
      </c>
      <c r="D152" s="76">
        <f t="shared" si="5"/>
        <v>0</v>
      </c>
      <c r="E152" s="76">
        <v>0</v>
      </c>
      <c r="F152" s="80">
        <v>0</v>
      </c>
      <c r="G152" s="80">
        <v>0</v>
      </c>
      <c r="H152" s="76">
        <v>0</v>
      </c>
    </row>
    <row r="153" spans="1:65" x14ac:dyDescent="0.2">
      <c r="A153" s="25">
        <v>140</v>
      </c>
      <c r="B153" s="25" t="s">
        <v>288</v>
      </c>
      <c r="C153" s="72" t="s">
        <v>289</v>
      </c>
      <c r="D153" s="76">
        <f t="shared" si="5"/>
        <v>0</v>
      </c>
      <c r="E153" s="76">
        <v>0</v>
      </c>
      <c r="F153" s="80">
        <v>0</v>
      </c>
      <c r="G153" s="80">
        <v>0</v>
      </c>
      <c r="H153" s="76">
        <v>0</v>
      </c>
    </row>
    <row r="154" spans="1:65" x14ac:dyDescent="0.2">
      <c r="A154" s="25">
        <v>141</v>
      </c>
      <c r="B154" s="129" t="s">
        <v>395</v>
      </c>
      <c r="C154" s="72" t="s">
        <v>394</v>
      </c>
      <c r="D154" s="76">
        <f t="shared" si="5"/>
        <v>0</v>
      </c>
      <c r="E154" s="125">
        <v>0</v>
      </c>
      <c r="F154" s="80">
        <v>0</v>
      </c>
      <c r="G154" s="80">
        <v>0</v>
      </c>
      <c r="H154" s="76">
        <v>0</v>
      </c>
    </row>
    <row r="155" spans="1:65" x14ac:dyDescent="0.2">
      <c r="A155" s="25">
        <v>142</v>
      </c>
      <c r="B155" s="133" t="s">
        <v>409</v>
      </c>
      <c r="C155" s="72" t="s">
        <v>408</v>
      </c>
      <c r="D155" s="76">
        <f t="shared" ref="D155" si="6">SUM(E155:H155)</f>
        <v>0</v>
      </c>
      <c r="E155" s="125">
        <v>0</v>
      </c>
      <c r="F155" s="80">
        <v>0</v>
      </c>
      <c r="G155" s="80">
        <v>0</v>
      </c>
      <c r="H155" s="76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14">
    <mergeCell ref="A2:H2"/>
    <mergeCell ref="A8:C8"/>
    <mergeCell ref="A10:C10"/>
    <mergeCell ref="A93:A96"/>
    <mergeCell ref="B93:B96"/>
    <mergeCell ref="E4:H4"/>
    <mergeCell ref="H5:H7"/>
    <mergeCell ref="A4:A7"/>
    <mergeCell ref="B4:B7"/>
    <mergeCell ref="C4:C7"/>
    <mergeCell ref="D4:D7"/>
    <mergeCell ref="E5:E7"/>
    <mergeCell ref="F5:F7"/>
    <mergeCell ref="G5:G7"/>
  </mergeCells>
  <pageMargins left="0" right="0" top="0" bottom="0" header="0" footer="0"/>
  <pageSetup paperSize="9" scale="8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BC161"/>
  <sheetViews>
    <sheetView zoomScale="98" zoomScaleNormal="98" workbookViewId="0">
      <selection activeCell="A10" sqref="A10:D10"/>
    </sheetView>
  </sheetViews>
  <sheetFormatPr defaultRowHeight="12" x14ac:dyDescent="0.2"/>
  <cols>
    <col min="1" max="1" width="4.7109375" style="117" customWidth="1"/>
    <col min="2" max="2" width="9.28515625" style="117" customWidth="1"/>
    <col min="3" max="3" width="31.7109375" style="7" bestFit="1" customWidth="1"/>
    <col min="4" max="4" width="13.5703125" style="114" customWidth="1"/>
    <col min="5" max="16384" width="9.140625" style="1"/>
  </cols>
  <sheetData>
    <row r="2" spans="1:4" ht="42" customHeight="1" x14ac:dyDescent="0.2">
      <c r="A2" s="180" t="s">
        <v>382</v>
      </c>
      <c r="B2" s="180"/>
      <c r="C2" s="180"/>
      <c r="D2" s="180"/>
    </row>
    <row r="3" spans="1:4" x14ac:dyDescent="0.2">
      <c r="C3" s="118"/>
      <c r="D3" s="114" t="s">
        <v>308</v>
      </c>
    </row>
    <row r="4" spans="1:4" s="3" customFormat="1" ht="15.75" customHeight="1" x14ac:dyDescent="0.2">
      <c r="A4" s="170" t="s">
        <v>46</v>
      </c>
      <c r="B4" s="170" t="s">
        <v>59</v>
      </c>
      <c r="C4" s="170" t="s">
        <v>47</v>
      </c>
      <c r="D4" s="212" t="s">
        <v>363</v>
      </c>
    </row>
    <row r="5" spans="1:4" ht="25.5" customHeight="1" x14ac:dyDescent="0.2">
      <c r="A5" s="170"/>
      <c r="B5" s="170"/>
      <c r="C5" s="170"/>
      <c r="D5" s="213"/>
    </row>
    <row r="6" spans="1:4" ht="14.25" customHeight="1" x14ac:dyDescent="0.2">
      <c r="A6" s="170"/>
      <c r="B6" s="170"/>
      <c r="C6" s="170"/>
      <c r="D6" s="213"/>
    </row>
    <row r="7" spans="1:4" ht="21.75" customHeight="1" x14ac:dyDescent="0.2">
      <c r="A7" s="170"/>
      <c r="B7" s="170"/>
      <c r="C7" s="170"/>
      <c r="D7" s="214"/>
    </row>
    <row r="8" spans="1:4" s="3" customFormat="1" x14ac:dyDescent="0.2">
      <c r="A8" s="161" t="s">
        <v>248</v>
      </c>
      <c r="B8" s="161"/>
      <c r="C8" s="161"/>
      <c r="D8" s="77">
        <f>D10+D9</f>
        <v>2406341946</v>
      </c>
    </row>
    <row r="9" spans="1:4" s="3" customFormat="1" ht="11.25" customHeight="1" x14ac:dyDescent="0.2">
      <c r="A9" s="128"/>
      <c r="B9" s="128"/>
      <c r="C9" s="11" t="s">
        <v>56</v>
      </c>
      <c r="D9" s="78"/>
    </row>
    <row r="10" spans="1:4" s="3" customFormat="1" x14ac:dyDescent="0.2">
      <c r="A10" s="161" t="s">
        <v>247</v>
      </c>
      <c r="B10" s="161"/>
      <c r="C10" s="161"/>
      <c r="D10" s="77">
        <f>SUM(D11:D155)-D93</f>
        <v>2406341946</v>
      </c>
    </row>
    <row r="11" spans="1:4" ht="12" customHeight="1" x14ac:dyDescent="0.2">
      <c r="A11" s="25">
        <v>1</v>
      </c>
      <c r="B11" s="12" t="s">
        <v>60</v>
      </c>
      <c r="C11" s="10" t="s">
        <v>44</v>
      </c>
      <c r="D11" s="76">
        <v>42470131</v>
      </c>
    </row>
    <row r="12" spans="1:4" x14ac:dyDescent="0.2">
      <c r="A12" s="25">
        <v>2</v>
      </c>
      <c r="B12" s="14" t="s">
        <v>61</v>
      </c>
      <c r="C12" s="10" t="s">
        <v>232</v>
      </c>
      <c r="D12" s="76">
        <v>42108215</v>
      </c>
    </row>
    <row r="13" spans="1:4" x14ac:dyDescent="0.2">
      <c r="A13" s="25">
        <v>3</v>
      </c>
      <c r="B13" s="26" t="s">
        <v>62</v>
      </c>
      <c r="C13" s="10" t="s">
        <v>5</v>
      </c>
      <c r="D13" s="76">
        <v>27727586</v>
      </c>
    </row>
    <row r="14" spans="1:4" ht="14.25" customHeight="1" x14ac:dyDescent="0.2">
      <c r="A14" s="25">
        <v>4</v>
      </c>
      <c r="B14" s="12" t="s">
        <v>63</v>
      </c>
      <c r="C14" s="10" t="s">
        <v>233</v>
      </c>
      <c r="D14" s="76">
        <v>50659910</v>
      </c>
    </row>
    <row r="15" spans="1:4" x14ac:dyDescent="0.2">
      <c r="A15" s="25">
        <v>5</v>
      </c>
      <c r="B15" s="12" t="s">
        <v>64</v>
      </c>
      <c r="C15" s="10" t="s">
        <v>8</v>
      </c>
      <c r="D15" s="76">
        <v>42338841</v>
      </c>
    </row>
    <row r="16" spans="1:4" x14ac:dyDescent="0.2">
      <c r="A16" s="25">
        <v>6</v>
      </c>
      <c r="B16" s="26" t="s">
        <v>65</v>
      </c>
      <c r="C16" s="10" t="s">
        <v>66</v>
      </c>
      <c r="D16" s="76">
        <v>3657071</v>
      </c>
    </row>
    <row r="17" spans="1:4" x14ac:dyDescent="0.2">
      <c r="A17" s="25">
        <v>7</v>
      </c>
      <c r="B17" s="12" t="s">
        <v>67</v>
      </c>
      <c r="C17" s="10" t="s">
        <v>234</v>
      </c>
      <c r="D17" s="76">
        <v>36451575</v>
      </c>
    </row>
    <row r="18" spans="1:4" x14ac:dyDescent="0.2">
      <c r="A18" s="25">
        <v>8</v>
      </c>
      <c r="B18" s="26" t="s">
        <v>68</v>
      </c>
      <c r="C18" s="10" t="s">
        <v>17</v>
      </c>
      <c r="D18" s="76">
        <v>36403741</v>
      </c>
    </row>
    <row r="19" spans="1:4" x14ac:dyDescent="0.2">
      <c r="A19" s="25">
        <v>9</v>
      </c>
      <c r="B19" s="26" t="s">
        <v>69</v>
      </c>
      <c r="C19" s="10" t="s">
        <v>6</v>
      </c>
      <c r="D19" s="76">
        <v>59933973</v>
      </c>
    </row>
    <row r="20" spans="1:4" x14ac:dyDescent="0.2">
      <c r="A20" s="25">
        <v>10</v>
      </c>
      <c r="B20" s="26" t="s">
        <v>70</v>
      </c>
      <c r="C20" s="10" t="s">
        <v>18</v>
      </c>
      <c r="D20" s="76">
        <v>39290351</v>
      </c>
    </row>
    <row r="21" spans="1:4" x14ac:dyDescent="0.2">
      <c r="A21" s="25">
        <v>11</v>
      </c>
      <c r="B21" s="26" t="s">
        <v>71</v>
      </c>
      <c r="C21" s="10" t="s">
        <v>7</v>
      </c>
      <c r="D21" s="76">
        <v>39120967</v>
      </c>
    </row>
    <row r="22" spans="1:4" x14ac:dyDescent="0.2">
      <c r="A22" s="25">
        <v>12</v>
      </c>
      <c r="B22" s="26" t="s">
        <v>72</v>
      </c>
      <c r="C22" s="10" t="s">
        <v>19</v>
      </c>
      <c r="D22" s="76">
        <v>57210039</v>
      </c>
    </row>
    <row r="23" spans="1:4" x14ac:dyDescent="0.2">
      <c r="A23" s="25">
        <v>13</v>
      </c>
      <c r="B23" s="26" t="s">
        <v>256</v>
      </c>
      <c r="C23" s="10" t="s">
        <v>257</v>
      </c>
      <c r="D23" s="76">
        <v>0</v>
      </c>
    </row>
    <row r="24" spans="1:4" x14ac:dyDescent="0.2">
      <c r="A24" s="25">
        <v>14</v>
      </c>
      <c r="B24" s="12" t="s">
        <v>73</v>
      </c>
      <c r="C24" s="10" t="s">
        <v>74</v>
      </c>
      <c r="D24" s="76">
        <v>0</v>
      </c>
    </row>
    <row r="25" spans="1:4" x14ac:dyDescent="0.2">
      <c r="A25" s="25">
        <v>15</v>
      </c>
      <c r="B25" s="26" t="s">
        <v>75</v>
      </c>
      <c r="C25" s="10" t="s">
        <v>22</v>
      </c>
      <c r="D25" s="76">
        <v>44633314</v>
      </c>
    </row>
    <row r="26" spans="1:4" x14ac:dyDescent="0.2">
      <c r="A26" s="25">
        <v>16</v>
      </c>
      <c r="B26" s="26" t="s">
        <v>76</v>
      </c>
      <c r="C26" s="10" t="s">
        <v>10</v>
      </c>
      <c r="D26" s="76">
        <v>64139491</v>
      </c>
    </row>
    <row r="27" spans="1:4" x14ac:dyDescent="0.2">
      <c r="A27" s="25">
        <v>17</v>
      </c>
      <c r="B27" s="26" t="s">
        <v>77</v>
      </c>
      <c r="C27" s="10" t="s">
        <v>235</v>
      </c>
      <c r="D27" s="76">
        <v>68208161</v>
      </c>
    </row>
    <row r="28" spans="1:4" x14ac:dyDescent="0.2">
      <c r="A28" s="25">
        <v>18</v>
      </c>
      <c r="B28" s="26" t="s">
        <v>78</v>
      </c>
      <c r="C28" s="10" t="s">
        <v>9</v>
      </c>
      <c r="D28" s="76">
        <v>44634629</v>
      </c>
    </row>
    <row r="29" spans="1:4" x14ac:dyDescent="0.2">
      <c r="A29" s="25">
        <v>19</v>
      </c>
      <c r="B29" s="12" t="s">
        <v>79</v>
      </c>
      <c r="C29" s="10" t="s">
        <v>11</v>
      </c>
      <c r="D29" s="76">
        <v>31630964</v>
      </c>
    </row>
    <row r="30" spans="1:4" x14ac:dyDescent="0.2">
      <c r="A30" s="25">
        <v>20</v>
      </c>
      <c r="B30" s="12" t="s">
        <v>80</v>
      </c>
      <c r="C30" s="10" t="s">
        <v>236</v>
      </c>
      <c r="D30" s="76">
        <v>25833726</v>
      </c>
    </row>
    <row r="31" spans="1:4" x14ac:dyDescent="0.2">
      <c r="A31" s="25">
        <v>21</v>
      </c>
      <c r="B31" s="12" t="s">
        <v>81</v>
      </c>
      <c r="C31" s="10" t="s">
        <v>82</v>
      </c>
      <c r="D31" s="76">
        <v>60246165</v>
      </c>
    </row>
    <row r="32" spans="1:4" x14ac:dyDescent="0.2">
      <c r="A32" s="25">
        <v>22</v>
      </c>
      <c r="B32" s="12" t="s">
        <v>83</v>
      </c>
      <c r="C32" s="10" t="s">
        <v>40</v>
      </c>
      <c r="D32" s="76">
        <v>1291553</v>
      </c>
    </row>
    <row r="33" spans="1:4" x14ac:dyDescent="0.2">
      <c r="A33" s="25">
        <v>23</v>
      </c>
      <c r="B33" s="26" t="s">
        <v>84</v>
      </c>
      <c r="C33" s="10" t="s">
        <v>85</v>
      </c>
      <c r="D33" s="76">
        <v>0</v>
      </c>
    </row>
    <row r="34" spans="1:4" ht="12" customHeight="1" x14ac:dyDescent="0.2">
      <c r="A34" s="25">
        <v>24</v>
      </c>
      <c r="B34" s="26" t="s">
        <v>86</v>
      </c>
      <c r="C34" s="10" t="s">
        <v>87</v>
      </c>
      <c r="D34" s="76">
        <v>0</v>
      </c>
    </row>
    <row r="35" spans="1:4" ht="24" x14ac:dyDescent="0.2">
      <c r="A35" s="25">
        <v>25</v>
      </c>
      <c r="B35" s="26" t="s">
        <v>88</v>
      </c>
      <c r="C35" s="10" t="s">
        <v>89</v>
      </c>
      <c r="D35" s="76">
        <v>0</v>
      </c>
    </row>
    <row r="36" spans="1:4" x14ac:dyDescent="0.2">
      <c r="A36" s="25">
        <v>26</v>
      </c>
      <c r="B36" s="12" t="s">
        <v>90</v>
      </c>
      <c r="C36" s="10" t="s">
        <v>91</v>
      </c>
      <c r="D36" s="76">
        <v>34541836</v>
      </c>
    </row>
    <row r="37" spans="1:4" x14ac:dyDescent="0.2">
      <c r="A37" s="25">
        <v>27</v>
      </c>
      <c r="B37" s="26" t="s">
        <v>92</v>
      </c>
      <c r="C37" s="10" t="s">
        <v>93</v>
      </c>
      <c r="D37" s="76">
        <v>24064190</v>
      </c>
    </row>
    <row r="38" spans="1:4" ht="15.75" customHeight="1" x14ac:dyDescent="0.2">
      <c r="A38" s="25">
        <v>28</v>
      </c>
      <c r="B38" s="26" t="s">
        <v>94</v>
      </c>
      <c r="C38" s="10" t="s">
        <v>95</v>
      </c>
      <c r="D38" s="76">
        <v>0</v>
      </c>
    </row>
    <row r="39" spans="1:4" x14ac:dyDescent="0.2">
      <c r="A39" s="25">
        <v>29</v>
      </c>
      <c r="B39" s="14" t="s">
        <v>96</v>
      </c>
      <c r="C39" s="10" t="s">
        <v>97</v>
      </c>
      <c r="D39" s="76">
        <v>0</v>
      </c>
    </row>
    <row r="40" spans="1:4" x14ac:dyDescent="0.2">
      <c r="A40" s="25">
        <v>30</v>
      </c>
      <c r="B40" s="12" t="s">
        <v>98</v>
      </c>
      <c r="C40" s="73" t="s">
        <v>292</v>
      </c>
      <c r="D40" s="76">
        <v>0</v>
      </c>
    </row>
    <row r="41" spans="1:4" ht="20.25" customHeight="1" x14ac:dyDescent="0.2">
      <c r="A41" s="25">
        <v>31</v>
      </c>
      <c r="B41" s="26" t="s">
        <v>99</v>
      </c>
      <c r="C41" s="10" t="s">
        <v>57</v>
      </c>
      <c r="D41" s="76">
        <v>0</v>
      </c>
    </row>
    <row r="42" spans="1:4" x14ac:dyDescent="0.2">
      <c r="A42" s="25">
        <v>32</v>
      </c>
      <c r="B42" s="14" t="s">
        <v>100</v>
      </c>
      <c r="C42" s="10" t="s">
        <v>41</v>
      </c>
      <c r="D42" s="76">
        <v>46408971</v>
      </c>
    </row>
    <row r="43" spans="1:4" x14ac:dyDescent="0.2">
      <c r="A43" s="25">
        <v>33</v>
      </c>
      <c r="B43" s="12" t="s">
        <v>101</v>
      </c>
      <c r="C43" s="10" t="s">
        <v>39</v>
      </c>
      <c r="D43" s="76">
        <v>0</v>
      </c>
    </row>
    <row r="44" spans="1:4" x14ac:dyDescent="0.2">
      <c r="A44" s="25">
        <v>34</v>
      </c>
      <c r="B44" s="14" t="s">
        <v>102</v>
      </c>
      <c r="C44" s="10" t="s">
        <v>16</v>
      </c>
      <c r="D44" s="76">
        <v>49011805</v>
      </c>
    </row>
    <row r="45" spans="1:4" x14ac:dyDescent="0.2">
      <c r="A45" s="25">
        <v>35</v>
      </c>
      <c r="B45" s="26" t="s">
        <v>103</v>
      </c>
      <c r="C45" s="10" t="s">
        <v>21</v>
      </c>
      <c r="D45" s="76">
        <v>42236798</v>
      </c>
    </row>
    <row r="46" spans="1:4" x14ac:dyDescent="0.2">
      <c r="A46" s="25">
        <v>36</v>
      </c>
      <c r="B46" s="14" t="s">
        <v>104</v>
      </c>
      <c r="C46" s="10" t="s">
        <v>25</v>
      </c>
      <c r="D46" s="76">
        <v>45493086</v>
      </c>
    </row>
    <row r="47" spans="1:4" x14ac:dyDescent="0.2">
      <c r="A47" s="25">
        <v>37</v>
      </c>
      <c r="B47" s="12" t="s">
        <v>105</v>
      </c>
      <c r="C47" s="10" t="s">
        <v>237</v>
      </c>
      <c r="D47" s="76">
        <v>53562808</v>
      </c>
    </row>
    <row r="48" spans="1:4" x14ac:dyDescent="0.2">
      <c r="A48" s="25">
        <v>38</v>
      </c>
      <c r="B48" s="15" t="s">
        <v>106</v>
      </c>
      <c r="C48" s="16" t="s">
        <v>238</v>
      </c>
      <c r="D48" s="76">
        <v>61124504</v>
      </c>
    </row>
    <row r="49" spans="1:4" x14ac:dyDescent="0.2">
      <c r="A49" s="25">
        <v>39</v>
      </c>
      <c r="B49" s="12" t="s">
        <v>107</v>
      </c>
      <c r="C49" s="10" t="s">
        <v>239</v>
      </c>
      <c r="D49" s="76">
        <v>34529103</v>
      </c>
    </row>
    <row r="50" spans="1:4" x14ac:dyDescent="0.2">
      <c r="A50" s="25">
        <v>40</v>
      </c>
      <c r="B50" s="12" t="s">
        <v>108</v>
      </c>
      <c r="C50" s="10" t="s">
        <v>24</v>
      </c>
      <c r="D50" s="76">
        <v>53025951</v>
      </c>
    </row>
    <row r="51" spans="1:4" x14ac:dyDescent="0.2">
      <c r="A51" s="25">
        <v>41</v>
      </c>
      <c r="B51" s="26" t="s">
        <v>109</v>
      </c>
      <c r="C51" s="10" t="s">
        <v>20</v>
      </c>
      <c r="D51" s="76">
        <v>37013589</v>
      </c>
    </row>
    <row r="52" spans="1:4" x14ac:dyDescent="0.2">
      <c r="A52" s="25">
        <v>42</v>
      </c>
      <c r="B52" s="14" t="s">
        <v>110</v>
      </c>
      <c r="C52" s="10" t="s">
        <v>111</v>
      </c>
      <c r="D52" s="76">
        <v>0</v>
      </c>
    </row>
    <row r="53" spans="1:4" x14ac:dyDescent="0.2">
      <c r="A53" s="25">
        <v>43</v>
      </c>
      <c r="B53" s="26" t="s">
        <v>112</v>
      </c>
      <c r="C53" s="10" t="s">
        <v>113</v>
      </c>
      <c r="D53" s="76">
        <v>0</v>
      </c>
    </row>
    <row r="54" spans="1:4" x14ac:dyDescent="0.2">
      <c r="A54" s="25">
        <v>44</v>
      </c>
      <c r="B54" s="12" t="s">
        <v>114</v>
      </c>
      <c r="C54" s="10" t="s">
        <v>244</v>
      </c>
      <c r="D54" s="76">
        <v>48071640</v>
      </c>
    </row>
    <row r="55" spans="1:4" ht="10.5" customHeight="1" x14ac:dyDescent="0.2">
      <c r="A55" s="25">
        <v>45</v>
      </c>
      <c r="B55" s="12" t="s">
        <v>115</v>
      </c>
      <c r="C55" s="10" t="s">
        <v>2</v>
      </c>
      <c r="D55" s="76">
        <v>29121684</v>
      </c>
    </row>
    <row r="56" spans="1:4" x14ac:dyDescent="0.2">
      <c r="A56" s="25">
        <v>46</v>
      </c>
      <c r="B56" s="26" t="s">
        <v>116</v>
      </c>
      <c r="C56" s="10" t="s">
        <v>3</v>
      </c>
      <c r="D56" s="76">
        <v>42799049</v>
      </c>
    </row>
    <row r="57" spans="1:4" x14ac:dyDescent="0.2">
      <c r="A57" s="25">
        <v>47</v>
      </c>
      <c r="B57" s="26" t="s">
        <v>117</v>
      </c>
      <c r="C57" s="10" t="s">
        <v>240</v>
      </c>
      <c r="D57" s="76">
        <v>68712586</v>
      </c>
    </row>
    <row r="58" spans="1:4" x14ac:dyDescent="0.2">
      <c r="A58" s="25">
        <v>48</v>
      </c>
      <c r="B58" s="14" t="s">
        <v>118</v>
      </c>
      <c r="C58" s="10" t="s">
        <v>0</v>
      </c>
      <c r="D58" s="76">
        <v>49160912</v>
      </c>
    </row>
    <row r="59" spans="1:4" ht="10.5" customHeight="1" x14ac:dyDescent="0.2">
      <c r="A59" s="25">
        <v>49</v>
      </c>
      <c r="B59" s="26" t="s">
        <v>119</v>
      </c>
      <c r="C59" s="10" t="s">
        <v>4</v>
      </c>
      <c r="D59" s="76">
        <v>34151445</v>
      </c>
    </row>
    <row r="60" spans="1:4" x14ac:dyDescent="0.2">
      <c r="A60" s="25">
        <v>50</v>
      </c>
      <c r="B60" s="14" t="s">
        <v>120</v>
      </c>
      <c r="C60" s="10" t="s">
        <v>1</v>
      </c>
      <c r="D60" s="76">
        <v>46586692</v>
      </c>
    </row>
    <row r="61" spans="1:4" x14ac:dyDescent="0.2">
      <c r="A61" s="25">
        <v>51</v>
      </c>
      <c r="B61" s="26" t="s">
        <v>121</v>
      </c>
      <c r="C61" s="10" t="s">
        <v>241</v>
      </c>
      <c r="D61" s="76">
        <v>48688916</v>
      </c>
    </row>
    <row r="62" spans="1:4" x14ac:dyDescent="0.2">
      <c r="A62" s="25">
        <v>52</v>
      </c>
      <c r="B62" s="26" t="s">
        <v>122</v>
      </c>
      <c r="C62" s="10" t="s">
        <v>26</v>
      </c>
      <c r="D62" s="76">
        <v>69823558</v>
      </c>
    </row>
    <row r="63" spans="1:4" x14ac:dyDescent="0.2">
      <c r="A63" s="25">
        <v>53</v>
      </c>
      <c r="B63" s="26" t="s">
        <v>123</v>
      </c>
      <c r="C63" s="10" t="s">
        <v>242</v>
      </c>
      <c r="D63" s="76">
        <v>51006326</v>
      </c>
    </row>
    <row r="64" spans="1:4" x14ac:dyDescent="0.2">
      <c r="A64" s="25">
        <v>54</v>
      </c>
      <c r="B64" s="26" t="s">
        <v>124</v>
      </c>
      <c r="C64" s="10" t="s">
        <v>125</v>
      </c>
      <c r="D64" s="76">
        <v>0</v>
      </c>
    </row>
    <row r="65" spans="1:4" x14ac:dyDescent="0.2">
      <c r="A65" s="25">
        <v>55</v>
      </c>
      <c r="B65" s="26" t="s">
        <v>246</v>
      </c>
      <c r="C65" s="10" t="s">
        <v>245</v>
      </c>
      <c r="D65" s="76">
        <v>0</v>
      </c>
    </row>
    <row r="66" spans="1:4" x14ac:dyDescent="0.2">
      <c r="A66" s="25">
        <v>56</v>
      </c>
      <c r="B66" s="26" t="s">
        <v>258</v>
      </c>
      <c r="C66" s="10" t="s">
        <v>259</v>
      </c>
      <c r="D66" s="76">
        <v>0</v>
      </c>
    </row>
    <row r="67" spans="1:4" x14ac:dyDescent="0.2">
      <c r="A67" s="25">
        <v>57</v>
      </c>
      <c r="B67" s="26" t="s">
        <v>126</v>
      </c>
      <c r="C67" s="10" t="s">
        <v>54</v>
      </c>
      <c r="D67" s="76">
        <v>0</v>
      </c>
    </row>
    <row r="68" spans="1:4" x14ac:dyDescent="0.2">
      <c r="A68" s="25">
        <v>58</v>
      </c>
      <c r="B68" s="14" t="s">
        <v>127</v>
      </c>
      <c r="C68" s="10" t="s">
        <v>260</v>
      </c>
      <c r="D68" s="76">
        <v>0</v>
      </c>
    </row>
    <row r="69" spans="1:4" ht="24" x14ac:dyDescent="0.2">
      <c r="A69" s="25">
        <v>59</v>
      </c>
      <c r="B69" s="12" t="s">
        <v>128</v>
      </c>
      <c r="C69" s="10" t="s">
        <v>129</v>
      </c>
      <c r="D69" s="76">
        <v>0</v>
      </c>
    </row>
    <row r="70" spans="1:4" ht="23.25" customHeight="1" x14ac:dyDescent="0.2">
      <c r="A70" s="25">
        <v>60</v>
      </c>
      <c r="B70" s="14" t="s">
        <v>130</v>
      </c>
      <c r="C70" s="10" t="s">
        <v>261</v>
      </c>
      <c r="D70" s="76">
        <v>0</v>
      </c>
    </row>
    <row r="71" spans="1:4" ht="27.75" customHeight="1" x14ac:dyDescent="0.2">
      <c r="A71" s="25">
        <v>61</v>
      </c>
      <c r="B71" s="26" t="s">
        <v>131</v>
      </c>
      <c r="C71" s="10" t="s">
        <v>250</v>
      </c>
      <c r="D71" s="76">
        <v>0</v>
      </c>
    </row>
    <row r="72" spans="1:4" ht="24" x14ac:dyDescent="0.2">
      <c r="A72" s="25">
        <v>62</v>
      </c>
      <c r="B72" s="12" t="s">
        <v>132</v>
      </c>
      <c r="C72" s="10" t="s">
        <v>262</v>
      </c>
      <c r="D72" s="76">
        <v>0</v>
      </c>
    </row>
    <row r="73" spans="1:4" ht="24" x14ac:dyDescent="0.2">
      <c r="A73" s="25">
        <v>63</v>
      </c>
      <c r="B73" s="12" t="s">
        <v>133</v>
      </c>
      <c r="C73" s="10" t="s">
        <v>263</v>
      </c>
      <c r="D73" s="76">
        <v>0</v>
      </c>
    </row>
    <row r="74" spans="1:4" x14ac:dyDescent="0.2">
      <c r="A74" s="25">
        <v>64</v>
      </c>
      <c r="B74" s="14" t="s">
        <v>134</v>
      </c>
      <c r="C74" s="10" t="s">
        <v>264</v>
      </c>
      <c r="D74" s="76">
        <v>0</v>
      </c>
    </row>
    <row r="75" spans="1:4" x14ac:dyDescent="0.2">
      <c r="A75" s="25">
        <v>65</v>
      </c>
      <c r="B75" s="14" t="s">
        <v>135</v>
      </c>
      <c r="C75" s="10" t="s">
        <v>53</v>
      </c>
      <c r="D75" s="76">
        <v>0</v>
      </c>
    </row>
    <row r="76" spans="1:4" x14ac:dyDescent="0.2">
      <c r="A76" s="25">
        <v>66</v>
      </c>
      <c r="B76" s="14" t="s">
        <v>136</v>
      </c>
      <c r="C76" s="10" t="s">
        <v>265</v>
      </c>
      <c r="D76" s="76">
        <v>0</v>
      </c>
    </row>
    <row r="77" spans="1:4" ht="24" x14ac:dyDescent="0.2">
      <c r="A77" s="25">
        <v>67</v>
      </c>
      <c r="B77" s="14" t="s">
        <v>137</v>
      </c>
      <c r="C77" s="10" t="s">
        <v>266</v>
      </c>
      <c r="D77" s="76">
        <v>0</v>
      </c>
    </row>
    <row r="78" spans="1:4" ht="24" x14ac:dyDescent="0.2">
      <c r="A78" s="25">
        <v>68</v>
      </c>
      <c r="B78" s="12" t="s">
        <v>138</v>
      </c>
      <c r="C78" s="10" t="s">
        <v>267</v>
      </c>
      <c r="D78" s="76">
        <v>0</v>
      </c>
    </row>
    <row r="79" spans="1:4" ht="24" x14ac:dyDescent="0.2">
      <c r="A79" s="25">
        <v>69</v>
      </c>
      <c r="B79" s="14" t="s">
        <v>139</v>
      </c>
      <c r="C79" s="10" t="s">
        <v>268</v>
      </c>
      <c r="D79" s="76">
        <v>0</v>
      </c>
    </row>
    <row r="80" spans="1:4" ht="24" x14ac:dyDescent="0.2">
      <c r="A80" s="25">
        <v>70</v>
      </c>
      <c r="B80" s="14" t="s">
        <v>140</v>
      </c>
      <c r="C80" s="10" t="s">
        <v>269</v>
      </c>
      <c r="D80" s="76">
        <v>0</v>
      </c>
    </row>
    <row r="81" spans="1:4" ht="24" x14ac:dyDescent="0.2">
      <c r="A81" s="25">
        <v>71</v>
      </c>
      <c r="B81" s="12" t="s">
        <v>141</v>
      </c>
      <c r="C81" s="10" t="s">
        <v>270</v>
      </c>
      <c r="D81" s="76">
        <v>0</v>
      </c>
    </row>
    <row r="82" spans="1:4" ht="24" x14ac:dyDescent="0.2">
      <c r="A82" s="25">
        <v>72</v>
      </c>
      <c r="B82" s="12" t="s">
        <v>142</v>
      </c>
      <c r="C82" s="10" t="s">
        <v>271</v>
      </c>
      <c r="D82" s="76">
        <v>0</v>
      </c>
    </row>
    <row r="83" spans="1:4" ht="24" x14ac:dyDescent="0.2">
      <c r="A83" s="25">
        <v>73</v>
      </c>
      <c r="B83" s="12" t="s">
        <v>143</v>
      </c>
      <c r="C83" s="10" t="s">
        <v>272</v>
      </c>
      <c r="D83" s="76">
        <v>0</v>
      </c>
    </row>
    <row r="84" spans="1:4" x14ac:dyDescent="0.2">
      <c r="A84" s="25">
        <v>74</v>
      </c>
      <c r="B84" s="26" t="s">
        <v>144</v>
      </c>
      <c r="C84" s="10" t="s">
        <v>145</v>
      </c>
      <c r="D84" s="76">
        <v>4660254</v>
      </c>
    </row>
    <row r="85" spans="1:4" x14ac:dyDescent="0.2">
      <c r="A85" s="25">
        <v>75</v>
      </c>
      <c r="B85" s="12" t="s">
        <v>146</v>
      </c>
      <c r="C85" s="10" t="s">
        <v>273</v>
      </c>
      <c r="D85" s="76">
        <v>3484750</v>
      </c>
    </row>
    <row r="86" spans="1:4" x14ac:dyDescent="0.2">
      <c r="A86" s="25">
        <v>76</v>
      </c>
      <c r="B86" s="26" t="s">
        <v>147</v>
      </c>
      <c r="C86" s="10" t="s">
        <v>36</v>
      </c>
      <c r="D86" s="76">
        <v>2517799</v>
      </c>
    </row>
    <row r="87" spans="1:4" x14ac:dyDescent="0.2">
      <c r="A87" s="25">
        <v>77</v>
      </c>
      <c r="B87" s="12" t="s">
        <v>148</v>
      </c>
      <c r="C87" s="10" t="s">
        <v>38</v>
      </c>
      <c r="D87" s="76">
        <v>0</v>
      </c>
    </row>
    <row r="88" spans="1:4" ht="13.5" customHeight="1" x14ac:dyDescent="0.2">
      <c r="A88" s="25">
        <v>78</v>
      </c>
      <c r="B88" s="12" t="s">
        <v>149</v>
      </c>
      <c r="C88" s="10" t="s">
        <v>37</v>
      </c>
      <c r="D88" s="76">
        <v>4429077</v>
      </c>
    </row>
    <row r="89" spans="1:4" ht="14.25" customHeight="1" x14ac:dyDescent="0.2">
      <c r="A89" s="25">
        <v>79</v>
      </c>
      <c r="B89" s="12" t="s">
        <v>150</v>
      </c>
      <c r="C89" s="10" t="s">
        <v>52</v>
      </c>
      <c r="D89" s="76">
        <v>0</v>
      </c>
    </row>
    <row r="90" spans="1:4" x14ac:dyDescent="0.2">
      <c r="A90" s="25">
        <v>80</v>
      </c>
      <c r="B90" s="12" t="s">
        <v>151</v>
      </c>
      <c r="C90" s="10" t="s">
        <v>254</v>
      </c>
      <c r="D90" s="76">
        <v>2047566</v>
      </c>
    </row>
    <row r="91" spans="1:4" x14ac:dyDescent="0.2">
      <c r="A91" s="25">
        <v>81</v>
      </c>
      <c r="B91" s="12" t="s">
        <v>152</v>
      </c>
      <c r="C91" s="10" t="s">
        <v>380</v>
      </c>
      <c r="D91" s="76">
        <v>0</v>
      </c>
    </row>
    <row r="92" spans="1:4" x14ac:dyDescent="0.2">
      <c r="A92" s="25">
        <v>82</v>
      </c>
      <c r="B92" s="14" t="s">
        <v>153</v>
      </c>
      <c r="C92" s="10" t="s">
        <v>287</v>
      </c>
      <c r="D92" s="76">
        <v>0</v>
      </c>
    </row>
    <row r="93" spans="1:4" ht="24" x14ac:dyDescent="0.2">
      <c r="A93" s="142">
        <v>83</v>
      </c>
      <c r="B93" s="145" t="s">
        <v>154</v>
      </c>
      <c r="C93" s="17" t="s">
        <v>274</v>
      </c>
      <c r="D93" s="76">
        <v>0</v>
      </c>
    </row>
    <row r="94" spans="1:4" ht="36" x14ac:dyDescent="0.2">
      <c r="A94" s="143"/>
      <c r="B94" s="146"/>
      <c r="C94" s="10" t="s">
        <v>378</v>
      </c>
      <c r="D94" s="76">
        <v>0</v>
      </c>
    </row>
    <row r="95" spans="1:4" ht="24" x14ac:dyDescent="0.2">
      <c r="A95" s="143"/>
      <c r="B95" s="146"/>
      <c r="C95" s="10" t="s">
        <v>275</v>
      </c>
      <c r="D95" s="76">
        <v>0</v>
      </c>
    </row>
    <row r="96" spans="1:4" ht="36" x14ac:dyDescent="0.2">
      <c r="A96" s="144"/>
      <c r="B96" s="147"/>
      <c r="C96" s="28" t="s">
        <v>379</v>
      </c>
      <c r="D96" s="76">
        <v>0</v>
      </c>
    </row>
    <row r="97" spans="1:4" ht="24" x14ac:dyDescent="0.2">
      <c r="A97" s="25">
        <v>84</v>
      </c>
      <c r="B97" s="14" t="s">
        <v>155</v>
      </c>
      <c r="C97" s="10" t="s">
        <v>51</v>
      </c>
      <c r="D97" s="76">
        <v>0</v>
      </c>
    </row>
    <row r="98" spans="1:4" x14ac:dyDescent="0.2">
      <c r="A98" s="25">
        <v>85</v>
      </c>
      <c r="B98" s="14" t="s">
        <v>156</v>
      </c>
      <c r="C98" s="10" t="s">
        <v>157</v>
      </c>
      <c r="D98" s="76">
        <v>0</v>
      </c>
    </row>
    <row r="99" spans="1:4" x14ac:dyDescent="0.2">
      <c r="A99" s="25">
        <v>86</v>
      </c>
      <c r="B99" s="26" t="s">
        <v>158</v>
      </c>
      <c r="C99" s="10" t="s">
        <v>159</v>
      </c>
      <c r="D99" s="76">
        <v>0</v>
      </c>
    </row>
    <row r="100" spans="1:4" x14ac:dyDescent="0.2">
      <c r="A100" s="25">
        <v>87</v>
      </c>
      <c r="B100" s="14" t="s">
        <v>160</v>
      </c>
      <c r="C100" s="10" t="s">
        <v>28</v>
      </c>
      <c r="D100" s="76">
        <v>37355808</v>
      </c>
    </row>
    <row r="101" spans="1:4" x14ac:dyDescent="0.2">
      <c r="A101" s="25">
        <v>88</v>
      </c>
      <c r="B101" s="26" t="s">
        <v>161</v>
      </c>
      <c r="C101" s="10" t="s">
        <v>12</v>
      </c>
      <c r="D101" s="76">
        <v>24850568</v>
      </c>
    </row>
    <row r="102" spans="1:4" x14ac:dyDescent="0.2">
      <c r="A102" s="25">
        <v>89</v>
      </c>
      <c r="B102" s="26" t="s">
        <v>162</v>
      </c>
      <c r="C102" s="10" t="s">
        <v>27</v>
      </c>
      <c r="D102" s="76">
        <v>19467691</v>
      </c>
    </row>
    <row r="103" spans="1:4" x14ac:dyDescent="0.2">
      <c r="A103" s="25">
        <v>90</v>
      </c>
      <c r="B103" s="14" t="s">
        <v>163</v>
      </c>
      <c r="C103" s="10" t="s">
        <v>45</v>
      </c>
      <c r="D103" s="76">
        <v>33983895</v>
      </c>
    </row>
    <row r="104" spans="1:4" x14ac:dyDescent="0.2">
      <c r="A104" s="25">
        <v>91</v>
      </c>
      <c r="B104" s="14" t="s">
        <v>164</v>
      </c>
      <c r="C104" s="10" t="s">
        <v>33</v>
      </c>
      <c r="D104" s="76">
        <v>49666873</v>
      </c>
    </row>
    <row r="105" spans="1:4" x14ac:dyDescent="0.2">
      <c r="A105" s="25">
        <v>92</v>
      </c>
      <c r="B105" s="12" t="s">
        <v>165</v>
      </c>
      <c r="C105" s="10" t="s">
        <v>29</v>
      </c>
      <c r="D105" s="76">
        <v>57047905</v>
      </c>
    </row>
    <row r="106" spans="1:4" x14ac:dyDescent="0.2">
      <c r="A106" s="25">
        <v>93</v>
      </c>
      <c r="B106" s="12" t="s">
        <v>166</v>
      </c>
      <c r="C106" s="10" t="s">
        <v>30</v>
      </c>
      <c r="D106" s="76">
        <v>54191317</v>
      </c>
    </row>
    <row r="107" spans="1:4" x14ac:dyDescent="0.2">
      <c r="A107" s="25">
        <v>94</v>
      </c>
      <c r="B107" s="26" t="s">
        <v>167</v>
      </c>
      <c r="C107" s="10" t="s">
        <v>14</v>
      </c>
      <c r="D107" s="76">
        <v>26647448</v>
      </c>
    </row>
    <row r="108" spans="1:4" x14ac:dyDescent="0.2">
      <c r="A108" s="25">
        <v>95</v>
      </c>
      <c r="B108" s="12" t="s">
        <v>168</v>
      </c>
      <c r="C108" s="10" t="s">
        <v>31</v>
      </c>
      <c r="D108" s="76">
        <v>43401950</v>
      </c>
    </row>
    <row r="109" spans="1:4" ht="12" customHeight="1" x14ac:dyDescent="0.2">
      <c r="A109" s="25">
        <v>96</v>
      </c>
      <c r="B109" s="12" t="s">
        <v>169</v>
      </c>
      <c r="C109" s="10" t="s">
        <v>15</v>
      </c>
      <c r="D109" s="76">
        <v>41205630</v>
      </c>
    </row>
    <row r="110" spans="1:4" x14ac:dyDescent="0.2">
      <c r="A110" s="25">
        <v>97</v>
      </c>
      <c r="B110" s="14" t="s">
        <v>170</v>
      </c>
      <c r="C110" s="10" t="s">
        <v>13</v>
      </c>
      <c r="D110" s="76">
        <v>23537438</v>
      </c>
    </row>
    <row r="111" spans="1:4" x14ac:dyDescent="0.2">
      <c r="A111" s="25">
        <v>98</v>
      </c>
      <c r="B111" s="26" t="s">
        <v>171</v>
      </c>
      <c r="C111" s="10" t="s">
        <v>32</v>
      </c>
      <c r="D111" s="76">
        <v>21513069</v>
      </c>
    </row>
    <row r="112" spans="1:4" x14ac:dyDescent="0.2">
      <c r="A112" s="25">
        <v>99</v>
      </c>
      <c r="B112" s="26" t="s">
        <v>172</v>
      </c>
      <c r="C112" s="10" t="s">
        <v>55</v>
      </c>
      <c r="D112" s="76">
        <v>46722149</v>
      </c>
    </row>
    <row r="113" spans="1:4" x14ac:dyDescent="0.2">
      <c r="A113" s="25">
        <v>100</v>
      </c>
      <c r="B113" s="12" t="s">
        <v>173</v>
      </c>
      <c r="C113" s="10" t="s">
        <v>34</v>
      </c>
      <c r="D113" s="76">
        <v>51122378</v>
      </c>
    </row>
    <row r="114" spans="1:4" x14ac:dyDescent="0.2">
      <c r="A114" s="25">
        <v>101</v>
      </c>
      <c r="B114" s="14" t="s">
        <v>174</v>
      </c>
      <c r="C114" s="10" t="s">
        <v>243</v>
      </c>
      <c r="D114" s="76">
        <v>36868410</v>
      </c>
    </row>
    <row r="115" spans="1:4" ht="13.5" customHeight="1" x14ac:dyDescent="0.2">
      <c r="A115" s="25">
        <v>102</v>
      </c>
      <c r="B115" s="12" t="s">
        <v>175</v>
      </c>
      <c r="C115" s="10" t="s">
        <v>176</v>
      </c>
      <c r="D115" s="76">
        <v>0</v>
      </c>
    </row>
    <row r="116" spans="1:4" x14ac:dyDescent="0.2">
      <c r="A116" s="25">
        <v>103</v>
      </c>
      <c r="B116" s="12" t="s">
        <v>177</v>
      </c>
      <c r="C116" s="10" t="s">
        <v>178</v>
      </c>
      <c r="D116" s="76">
        <v>0</v>
      </c>
    </row>
    <row r="117" spans="1:4" x14ac:dyDescent="0.2">
      <c r="A117" s="25">
        <v>104</v>
      </c>
      <c r="B117" s="26" t="s">
        <v>179</v>
      </c>
      <c r="C117" s="10" t="s">
        <v>180</v>
      </c>
      <c r="D117" s="76">
        <v>0</v>
      </c>
    </row>
    <row r="118" spans="1:4" x14ac:dyDescent="0.2">
      <c r="A118" s="25">
        <v>105</v>
      </c>
      <c r="B118" s="26" t="s">
        <v>181</v>
      </c>
      <c r="C118" s="10" t="s">
        <v>182</v>
      </c>
      <c r="D118" s="76">
        <v>0</v>
      </c>
    </row>
    <row r="119" spans="1:4" ht="12.75" customHeight="1" x14ac:dyDescent="0.2">
      <c r="A119" s="25">
        <v>106</v>
      </c>
      <c r="B119" s="26" t="s">
        <v>183</v>
      </c>
      <c r="C119" s="10" t="s">
        <v>184</v>
      </c>
      <c r="D119" s="76">
        <v>0</v>
      </c>
    </row>
    <row r="120" spans="1:4" ht="24" x14ac:dyDescent="0.2">
      <c r="A120" s="25">
        <v>107</v>
      </c>
      <c r="B120" s="26" t="s">
        <v>185</v>
      </c>
      <c r="C120" s="10" t="s">
        <v>186</v>
      </c>
      <c r="D120" s="76">
        <v>0</v>
      </c>
    </row>
    <row r="121" spans="1:4" x14ac:dyDescent="0.2">
      <c r="A121" s="25">
        <v>108</v>
      </c>
      <c r="B121" s="26" t="s">
        <v>187</v>
      </c>
      <c r="C121" s="10" t="s">
        <v>188</v>
      </c>
      <c r="D121" s="76">
        <v>0</v>
      </c>
    </row>
    <row r="122" spans="1:4" x14ac:dyDescent="0.2">
      <c r="A122" s="25">
        <v>109</v>
      </c>
      <c r="B122" s="26" t="s">
        <v>189</v>
      </c>
      <c r="C122" s="10" t="s">
        <v>190</v>
      </c>
      <c r="D122" s="76">
        <v>0</v>
      </c>
    </row>
    <row r="123" spans="1:4" x14ac:dyDescent="0.2">
      <c r="A123" s="25">
        <v>110</v>
      </c>
      <c r="B123" s="18" t="s">
        <v>191</v>
      </c>
      <c r="C123" s="16" t="s">
        <v>192</v>
      </c>
      <c r="D123" s="76">
        <v>0</v>
      </c>
    </row>
    <row r="124" spans="1:4" x14ac:dyDescent="0.2">
      <c r="A124" s="25">
        <v>111</v>
      </c>
      <c r="B124" s="18" t="s">
        <v>276</v>
      </c>
      <c r="C124" s="16" t="s">
        <v>252</v>
      </c>
      <c r="D124" s="76">
        <v>0</v>
      </c>
    </row>
    <row r="125" spans="1:4" x14ac:dyDescent="0.2">
      <c r="A125" s="25">
        <v>112</v>
      </c>
      <c r="B125" s="14" t="s">
        <v>193</v>
      </c>
      <c r="C125" s="10" t="s">
        <v>194</v>
      </c>
      <c r="D125" s="76">
        <v>0</v>
      </c>
    </row>
    <row r="126" spans="1:4" ht="11.25" customHeight="1" x14ac:dyDescent="0.2">
      <c r="A126" s="25">
        <v>113</v>
      </c>
      <c r="B126" s="26" t="s">
        <v>195</v>
      </c>
      <c r="C126" s="10" t="s">
        <v>196</v>
      </c>
      <c r="D126" s="76">
        <v>0</v>
      </c>
    </row>
    <row r="127" spans="1:4" x14ac:dyDescent="0.2">
      <c r="A127" s="25">
        <v>114</v>
      </c>
      <c r="B127" s="12" t="s">
        <v>197</v>
      </c>
      <c r="C127" s="19" t="s">
        <v>198</v>
      </c>
      <c r="D127" s="76">
        <v>0</v>
      </c>
    </row>
    <row r="128" spans="1:4" x14ac:dyDescent="0.2">
      <c r="A128" s="25">
        <v>115</v>
      </c>
      <c r="B128" s="26" t="s">
        <v>199</v>
      </c>
      <c r="C128" s="10" t="s">
        <v>290</v>
      </c>
      <c r="D128" s="76">
        <v>0</v>
      </c>
    </row>
    <row r="129" spans="1:4" ht="14.25" customHeight="1" x14ac:dyDescent="0.2">
      <c r="A129" s="25">
        <v>116</v>
      </c>
      <c r="B129" s="14" t="s">
        <v>200</v>
      </c>
      <c r="C129" s="10" t="s">
        <v>277</v>
      </c>
      <c r="D129" s="76">
        <v>0</v>
      </c>
    </row>
    <row r="130" spans="1:4" x14ac:dyDescent="0.2">
      <c r="A130" s="25">
        <v>117</v>
      </c>
      <c r="B130" s="14" t="s">
        <v>201</v>
      </c>
      <c r="C130" s="10" t="s">
        <v>202</v>
      </c>
      <c r="D130" s="76">
        <v>0</v>
      </c>
    </row>
    <row r="131" spans="1:4" x14ac:dyDescent="0.2">
      <c r="A131" s="25">
        <v>118</v>
      </c>
      <c r="B131" s="14" t="s">
        <v>203</v>
      </c>
      <c r="C131" s="10" t="s">
        <v>204</v>
      </c>
      <c r="D131" s="76">
        <v>0</v>
      </c>
    </row>
    <row r="132" spans="1:4" x14ac:dyDescent="0.2">
      <c r="A132" s="25">
        <v>119</v>
      </c>
      <c r="B132" s="12" t="s">
        <v>205</v>
      </c>
      <c r="C132" s="10" t="s">
        <v>206</v>
      </c>
      <c r="D132" s="76">
        <v>0</v>
      </c>
    </row>
    <row r="133" spans="1:4" ht="13.5" customHeight="1" x14ac:dyDescent="0.2">
      <c r="A133" s="25">
        <v>120</v>
      </c>
      <c r="B133" s="14" t="s">
        <v>207</v>
      </c>
      <c r="C133" s="10" t="s">
        <v>208</v>
      </c>
      <c r="D133" s="76">
        <v>0</v>
      </c>
    </row>
    <row r="134" spans="1:4" x14ac:dyDescent="0.2">
      <c r="A134" s="25">
        <v>121</v>
      </c>
      <c r="B134" s="26" t="s">
        <v>209</v>
      </c>
      <c r="C134" s="10" t="s">
        <v>210</v>
      </c>
      <c r="D134" s="76">
        <v>0</v>
      </c>
    </row>
    <row r="135" spans="1:4" ht="24" x14ac:dyDescent="0.2">
      <c r="A135" s="25">
        <v>122</v>
      </c>
      <c r="B135" s="26" t="s">
        <v>211</v>
      </c>
      <c r="C135" s="88" t="s">
        <v>377</v>
      </c>
      <c r="D135" s="76">
        <v>0</v>
      </c>
    </row>
    <row r="136" spans="1:4" x14ac:dyDescent="0.2">
      <c r="A136" s="25">
        <v>123</v>
      </c>
      <c r="B136" s="26" t="s">
        <v>212</v>
      </c>
      <c r="C136" s="10" t="s">
        <v>249</v>
      </c>
      <c r="D136" s="76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76">
        <v>0</v>
      </c>
    </row>
    <row r="138" spans="1:4" x14ac:dyDescent="0.2">
      <c r="A138" s="25">
        <v>125</v>
      </c>
      <c r="B138" s="26" t="s">
        <v>215</v>
      </c>
      <c r="C138" s="10" t="s">
        <v>42</v>
      </c>
      <c r="D138" s="76">
        <v>0</v>
      </c>
    </row>
    <row r="139" spans="1:4" x14ac:dyDescent="0.2">
      <c r="A139" s="25">
        <v>126</v>
      </c>
      <c r="B139" s="12" t="s">
        <v>216</v>
      </c>
      <c r="C139" s="10" t="s">
        <v>48</v>
      </c>
      <c r="D139" s="76">
        <v>0</v>
      </c>
    </row>
    <row r="140" spans="1:4" x14ac:dyDescent="0.2">
      <c r="A140" s="25">
        <v>127</v>
      </c>
      <c r="B140" s="12" t="s">
        <v>217</v>
      </c>
      <c r="C140" s="10" t="s">
        <v>253</v>
      </c>
      <c r="D140" s="76">
        <v>0</v>
      </c>
    </row>
    <row r="141" spans="1:4" x14ac:dyDescent="0.2">
      <c r="A141" s="25">
        <v>128</v>
      </c>
      <c r="B141" s="12" t="s">
        <v>218</v>
      </c>
      <c r="C141" s="10" t="s">
        <v>50</v>
      </c>
      <c r="D141" s="76">
        <v>0</v>
      </c>
    </row>
    <row r="142" spans="1:4" x14ac:dyDescent="0.2">
      <c r="A142" s="25">
        <v>129</v>
      </c>
      <c r="B142" s="26" t="s">
        <v>219</v>
      </c>
      <c r="C142" s="10" t="s">
        <v>49</v>
      </c>
      <c r="D142" s="76">
        <v>0</v>
      </c>
    </row>
    <row r="143" spans="1:4" x14ac:dyDescent="0.2">
      <c r="A143" s="25">
        <v>130</v>
      </c>
      <c r="B143" s="26" t="s">
        <v>220</v>
      </c>
      <c r="C143" s="10" t="s">
        <v>221</v>
      </c>
      <c r="D143" s="76">
        <v>0</v>
      </c>
    </row>
    <row r="144" spans="1:4" x14ac:dyDescent="0.2">
      <c r="A144" s="25">
        <v>131</v>
      </c>
      <c r="B144" s="26" t="s">
        <v>222</v>
      </c>
      <c r="C144" s="10" t="s">
        <v>43</v>
      </c>
      <c r="D144" s="76">
        <v>0</v>
      </c>
    </row>
    <row r="145" spans="1:55" x14ac:dyDescent="0.2">
      <c r="A145" s="25">
        <v>132</v>
      </c>
      <c r="B145" s="12" t="s">
        <v>223</v>
      </c>
      <c r="C145" s="10" t="s">
        <v>251</v>
      </c>
      <c r="D145" s="76">
        <v>0</v>
      </c>
    </row>
    <row r="146" spans="1:55" x14ac:dyDescent="0.2">
      <c r="A146" s="25">
        <v>133</v>
      </c>
      <c r="B146" s="14" t="s">
        <v>224</v>
      </c>
      <c r="C146" s="10" t="s">
        <v>225</v>
      </c>
      <c r="D146" s="76">
        <v>34494119</v>
      </c>
    </row>
    <row r="147" spans="1:55" x14ac:dyDescent="0.2">
      <c r="A147" s="25">
        <v>134</v>
      </c>
      <c r="B147" s="26" t="s">
        <v>226</v>
      </c>
      <c r="C147" s="10" t="s">
        <v>227</v>
      </c>
      <c r="D147" s="76">
        <v>0</v>
      </c>
    </row>
    <row r="148" spans="1:55" x14ac:dyDescent="0.2">
      <c r="A148" s="25">
        <v>135</v>
      </c>
      <c r="B148" s="12" t="s">
        <v>228</v>
      </c>
      <c r="C148" s="10" t="s">
        <v>229</v>
      </c>
      <c r="D148" s="76">
        <v>0</v>
      </c>
    </row>
    <row r="149" spans="1:55" ht="12.75" x14ac:dyDescent="0.2">
      <c r="A149" s="25">
        <v>136</v>
      </c>
      <c r="B149" s="20" t="s">
        <v>230</v>
      </c>
      <c r="C149" s="13" t="s">
        <v>231</v>
      </c>
      <c r="D149" s="76">
        <v>0</v>
      </c>
    </row>
    <row r="150" spans="1:55" ht="12.75" x14ac:dyDescent="0.2">
      <c r="A150" s="25">
        <v>137</v>
      </c>
      <c r="B150" s="66" t="s">
        <v>278</v>
      </c>
      <c r="C150" s="67" t="s">
        <v>279</v>
      </c>
      <c r="D150" s="76">
        <v>0</v>
      </c>
    </row>
    <row r="151" spans="1:55" ht="12.75" x14ac:dyDescent="0.2">
      <c r="A151" s="25">
        <v>138</v>
      </c>
      <c r="B151" s="68" t="s">
        <v>280</v>
      </c>
      <c r="C151" s="69" t="s">
        <v>281</v>
      </c>
      <c r="D151" s="76">
        <v>0</v>
      </c>
    </row>
    <row r="152" spans="1:55" ht="12.75" x14ac:dyDescent="0.2">
      <c r="A152" s="25">
        <v>139</v>
      </c>
      <c r="B152" s="70" t="s">
        <v>282</v>
      </c>
      <c r="C152" s="71" t="s">
        <v>283</v>
      </c>
      <c r="D152" s="76">
        <v>0</v>
      </c>
    </row>
    <row r="153" spans="1:55" x14ac:dyDescent="0.2">
      <c r="A153" s="25">
        <v>140</v>
      </c>
      <c r="B153" s="25" t="s">
        <v>288</v>
      </c>
      <c r="C153" s="72" t="s">
        <v>289</v>
      </c>
      <c r="D153" s="76">
        <v>0</v>
      </c>
    </row>
    <row r="154" spans="1:55" x14ac:dyDescent="0.2">
      <c r="A154" s="25">
        <v>141</v>
      </c>
      <c r="B154" s="129" t="s">
        <v>395</v>
      </c>
      <c r="C154" s="72" t="s">
        <v>394</v>
      </c>
      <c r="D154" s="97">
        <v>0</v>
      </c>
    </row>
    <row r="155" spans="1:55" x14ac:dyDescent="0.2">
      <c r="A155" s="25">
        <v>142</v>
      </c>
      <c r="B155" s="133" t="s">
        <v>409</v>
      </c>
      <c r="C155" s="72" t="s">
        <v>408</v>
      </c>
      <c r="D155" s="97">
        <v>0</v>
      </c>
    </row>
    <row r="156" spans="1:55" s="114" customFormat="1" x14ac:dyDescent="0.2">
      <c r="A156" s="117"/>
      <c r="B156" s="117"/>
      <c r="C156" s="7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spans="1:55" s="114" customFormat="1" x14ac:dyDescent="0.2">
      <c r="A157" s="117"/>
      <c r="B157" s="117"/>
      <c r="C157" s="7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spans="1:55" s="114" customFormat="1" x14ac:dyDescent="0.2">
      <c r="A158" s="117"/>
      <c r="B158" s="117"/>
      <c r="C158" s="7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60" spans="1:55" s="114" customFormat="1" x14ac:dyDescent="0.2">
      <c r="A160" s="117"/>
      <c r="B160" s="117"/>
      <c r="C160" s="7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spans="1:55" s="114" customFormat="1" x14ac:dyDescent="0.2">
      <c r="A161" s="117"/>
      <c r="B161" s="117"/>
      <c r="C161" s="7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</sheetData>
  <mergeCells count="9">
    <mergeCell ref="A8:C8"/>
    <mergeCell ref="A10:C10"/>
    <mergeCell ref="A93:A96"/>
    <mergeCell ref="B93:B96"/>
    <mergeCell ref="A2:D2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I155"/>
  <sheetViews>
    <sheetView zoomScale="98" zoomScaleNormal="98" workbookViewId="0">
      <pane ySplit="10" topLeftCell="A11" activePane="bottomLeft" state="frozen"/>
      <selection activeCell="C1" sqref="C1"/>
      <selection pane="bottomLeft" activeCell="O118" sqref="O11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5703125" style="4" customWidth="1"/>
    <col min="5" max="9" width="13.85546875" style="4" customWidth="1"/>
    <col min="10" max="16384" width="9.140625" style="8"/>
  </cols>
  <sheetData>
    <row r="2" spans="1:9" ht="42" customHeight="1" x14ac:dyDescent="0.2">
      <c r="A2" s="180" t="s">
        <v>405</v>
      </c>
      <c r="B2" s="180"/>
      <c r="C2" s="180"/>
      <c r="D2" s="180"/>
      <c r="E2" s="180"/>
      <c r="F2" s="180"/>
      <c r="G2" s="180"/>
      <c r="H2" s="180"/>
      <c r="I2" s="180"/>
    </row>
    <row r="3" spans="1:9" x14ac:dyDescent="0.2">
      <c r="C3" s="9"/>
      <c r="I3" s="4" t="s">
        <v>308</v>
      </c>
    </row>
    <row r="4" spans="1:9" s="2" customFormat="1" ht="28.5" customHeight="1" x14ac:dyDescent="0.2">
      <c r="A4" s="169" t="s">
        <v>46</v>
      </c>
      <c r="B4" s="169" t="s">
        <v>59</v>
      </c>
      <c r="C4" s="170" t="s">
        <v>47</v>
      </c>
      <c r="D4" s="215" t="s">
        <v>255</v>
      </c>
      <c r="E4" s="215" t="s">
        <v>364</v>
      </c>
      <c r="F4" s="215"/>
      <c r="G4" s="215" t="s">
        <v>365</v>
      </c>
      <c r="H4" s="215"/>
      <c r="I4" s="215"/>
    </row>
    <row r="5" spans="1:9" ht="25.5" customHeight="1" x14ac:dyDescent="0.2">
      <c r="A5" s="169"/>
      <c r="B5" s="169"/>
      <c r="C5" s="170"/>
      <c r="D5" s="215"/>
      <c r="E5" s="215" t="s">
        <v>286</v>
      </c>
      <c r="F5" s="215" t="s">
        <v>284</v>
      </c>
      <c r="G5" s="215" t="s">
        <v>284</v>
      </c>
      <c r="H5" s="215" t="s">
        <v>285</v>
      </c>
      <c r="I5" s="215" t="s">
        <v>286</v>
      </c>
    </row>
    <row r="6" spans="1:9" ht="7.5" customHeight="1" x14ac:dyDescent="0.2">
      <c r="A6" s="169"/>
      <c r="B6" s="169"/>
      <c r="C6" s="170"/>
      <c r="D6" s="215"/>
      <c r="E6" s="215"/>
      <c r="F6" s="215"/>
      <c r="G6" s="215"/>
      <c r="H6" s="215"/>
      <c r="I6" s="215"/>
    </row>
    <row r="7" spans="1:9" ht="8.25" customHeight="1" x14ac:dyDescent="0.2">
      <c r="A7" s="169"/>
      <c r="B7" s="169"/>
      <c r="C7" s="170"/>
      <c r="D7" s="215"/>
      <c r="E7" s="215"/>
      <c r="F7" s="215"/>
      <c r="G7" s="215"/>
      <c r="H7" s="215"/>
      <c r="I7" s="215"/>
    </row>
    <row r="8" spans="1:9" s="2" customFormat="1" x14ac:dyDescent="0.2">
      <c r="A8" s="161" t="s">
        <v>248</v>
      </c>
      <c r="B8" s="161"/>
      <c r="C8" s="161"/>
      <c r="D8" s="77">
        <f>D10+D9</f>
        <v>1414262116</v>
      </c>
      <c r="E8" s="77">
        <f t="shared" ref="E8:I8" si="0">E10+E9</f>
        <v>5715995</v>
      </c>
      <c r="F8" s="77">
        <f t="shared" si="0"/>
        <v>24895760</v>
      </c>
      <c r="G8" s="77">
        <f t="shared" si="0"/>
        <v>8701550</v>
      </c>
      <c r="H8" s="77">
        <f t="shared" si="0"/>
        <v>3242500</v>
      </c>
      <c r="I8" s="77">
        <f t="shared" si="0"/>
        <v>1371706311</v>
      </c>
    </row>
    <row r="9" spans="1:9" s="3" customFormat="1" ht="11.25" customHeight="1" x14ac:dyDescent="0.2">
      <c r="A9" s="5"/>
      <c r="B9" s="5"/>
      <c r="C9" s="11" t="s">
        <v>56</v>
      </c>
      <c r="D9" s="76">
        <f>E9+F9+G9+H9+I9</f>
        <v>90697204</v>
      </c>
      <c r="E9" s="78"/>
      <c r="F9" s="78"/>
      <c r="G9" s="78"/>
      <c r="H9" s="78"/>
      <c r="I9" s="78">
        <v>90697204</v>
      </c>
    </row>
    <row r="10" spans="1:9" s="2" customFormat="1" x14ac:dyDescent="0.2">
      <c r="A10" s="161" t="s">
        <v>247</v>
      </c>
      <c r="B10" s="161"/>
      <c r="C10" s="161"/>
      <c r="D10" s="77">
        <f>SUM(D11:D155)-D93</f>
        <v>1323564912</v>
      </c>
      <c r="E10" s="77">
        <f t="shared" ref="E10:I10" si="1">SUM(E11:E155)-E93</f>
        <v>5715995</v>
      </c>
      <c r="F10" s="77">
        <f t="shared" si="1"/>
        <v>24895760</v>
      </c>
      <c r="G10" s="77">
        <f t="shared" si="1"/>
        <v>8701550</v>
      </c>
      <c r="H10" s="77">
        <f t="shared" si="1"/>
        <v>3242500</v>
      </c>
      <c r="I10" s="77">
        <f t="shared" si="1"/>
        <v>1281009107</v>
      </c>
    </row>
    <row r="11" spans="1:9" s="22" customFormat="1" ht="12" customHeight="1" x14ac:dyDescent="0.2">
      <c r="A11" s="235">
        <v>1</v>
      </c>
      <c r="B11" s="23" t="s">
        <v>60</v>
      </c>
      <c r="C11" s="21" t="s">
        <v>44</v>
      </c>
      <c r="D11" s="79">
        <f t="shared" ref="D11:D70" si="2">E11+F11+G11+H11+I11</f>
        <v>0</v>
      </c>
      <c r="E11" s="79"/>
      <c r="F11" s="79"/>
      <c r="G11" s="79"/>
      <c r="H11" s="79"/>
      <c r="I11" s="79"/>
    </row>
    <row r="12" spans="1:9" s="22" customFormat="1" x14ac:dyDescent="0.2">
      <c r="A12" s="235">
        <v>2</v>
      </c>
      <c r="B12" s="24" t="s">
        <v>61</v>
      </c>
      <c r="C12" s="21" t="s">
        <v>232</v>
      </c>
      <c r="D12" s="79">
        <f t="shared" si="2"/>
        <v>0</v>
      </c>
      <c r="E12" s="79"/>
      <c r="F12" s="79"/>
      <c r="G12" s="79"/>
      <c r="H12" s="79"/>
      <c r="I12" s="79"/>
    </row>
    <row r="13" spans="1:9" s="22" customFormat="1" x14ac:dyDescent="0.2">
      <c r="A13" s="235">
        <v>3</v>
      </c>
      <c r="B13" s="27" t="s">
        <v>62</v>
      </c>
      <c r="C13" s="21" t="s">
        <v>5</v>
      </c>
      <c r="D13" s="79">
        <f t="shared" si="2"/>
        <v>0</v>
      </c>
      <c r="E13" s="79"/>
      <c r="F13" s="79"/>
      <c r="G13" s="79"/>
      <c r="H13" s="79"/>
      <c r="I13" s="79"/>
    </row>
    <row r="14" spans="1:9" s="22" customFormat="1" ht="14.25" customHeight="1" x14ac:dyDescent="0.2">
      <c r="A14" s="235">
        <v>4</v>
      </c>
      <c r="B14" s="23" t="s">
        <v>63</v>
      </c>
      <c r="C14" s="21" t="s">
        <v>233</v>
      </c>
      <c r="D14" s="79">
        <f t="shared" si="2"/>
        <v>0</v>
      </c>
      <c r="E14" s="79"/>
      <c r="F14" s="79"/>
      <c r="G14" s="79"/>
      <c r="H14" s="79"/>
      <c r="I14" s="79"/>
    </row>
    <row r="15" spans="1:9" s="22" customFormat="1" x14ac:dyDescent="0.2">
      <c r="A15" s="235">
        <v>5</v>
      </c>
      <c r="B15" s="23" t="s">
        <v>64</v>
      </c>
      <c r="C15" s="21" t="s">
        <v>8</v>
      </c>
      <c r="D15" s="79">
        <f t="shared" si="2"/>
        <v>0</v>
      </c>
      <c r="E15" s="79"/>
      <c r="F15" s="79"/>
      <c r="G15" s="79"/>
      <c r="H15" s="79"/>
      <c r="I15" s="79"/>
    </row>
    <row r="16" spans="1:9" s="22" customFormat="1" x14ac:dyDescent="0.2">
      <c r="A16" s="235">
        <v>6</v>
      </c>
      <c r="B16" s="27" t="s">
        <v>65</v>
      </c>
      <c r="C16" s="21" t="s">
        <v>66</v>
      </c>
      <c r="D16" s="79">
        <f t="shared" si="2"/>
        <v>568275</v>
      </c>
      <c r="E16" s="79">
        <v>0</v>
      </c>
      <c r="F16" s="79">
        <v>568275</v>
      </c>
      <c r="G16" s="79">
        <v>0</v>
      </c>
      <c r="H16" s="79">
        <v>0</v>
      </c>
      <c r="I16" s="79">
        <v>0</v>
      </c>
    </row>
    <row r="17" spans="1:9" s="22" customFormat="1" x14ac:dyDescent="0.2">
      <c r="A17" s="235">
        <v>7</v>
      </c>
      <c r="B17" s="23" t="s">
        <v>67</v>
      </c>
      <c r="C17" s="21" t="s">
        <v>234</v>
      </c>
      <c r="D17" s="79">
        <f t="shared" si="2"/>
        <v>0</v>
      </c>
      <c r="E17" s="79"/>
      <c r="F17" s="79"/>
      <c r="G17" s="79"/>
      <c r="H17" s="79"/>
      <c r="I17" s="79"/>
    </row>
    <row r="18" spans="1:9" s="22" customFormat="1" x14ac:dyDescent="0.2">
      <c r="A18" s="235">
        <v>8</v>
      </c>
      <c r="B18" s="27" t="s">
        <v>68</v>
      </c>
      <c r="C18" s="21" t="s">
        <v>17</v>
      </c>
      <c r="D18" s="79">
        <f t="shared" si="2"/>
        <v>0</v>
      </c>
      <c r="E18" s="79"/>
      <c r="F18" s="79"/>
      <c r="G18" s="79"/>
      <c r="H18" s="79"/>
      <c r="I18" s="79"/>
    </row>
    <row r="19" spans="1:9" s="22" customFormat="1" x14ac:dyDescent="0.2">
      <c r="A19" s="235">
        <v>9</v>
      </c>
      <c r="B19" s="27" t="s">
        <v>69</v>
      </c>
      <c r="C19" s="21" t="s">
        <v>6</v>
      </c>
      <c r="D19" s="79">
        <f t="shared" si="2"/>
        <v>0</v>
      </c>
      <c r="E19" s="79"/>
      <c r="F19" s="79"/>
      <c r="G19" s="79"/>
      <c r="H19" s="79"/>
      <c r="I19" s="79"/>
    </row>
    <row r="20" spans="1:9" s="22" customFormat="1" x14ac:dyDescent="0.2">
      <c r="A20" s="235">
        <v>10</v>
      </c>
      <c r="B20" s="27" t="s">
        <v>70</v>
      </c>
      <c r="C20" s="21" t="s">
        <v>18</v>
      </c>
      <c r="D20" s="79">
        <f t="shared" si="2"/>
        <v>0</v>
      </c>
      <c r="E20" s="79"/>
      <c r="F20" s="79"/>
      <c r="G20" s="79"/>
      <c r="H20" s="79"/>
      <c r="I20" s="79"/>
    </row>
    <row r="21" spans="1:9" s="22" customFormat="1" x14ac:dyDescent="0.2">
      <c r="A21" s="235">
        <v>11</v>
      </c>
      <c r="B21" s="27" t="s">
        <v>71</v>
      </c>
      <c r="C21" s="21" t="s">
        <v>7</v>
      </c>
      <c r="D21" s="79">
        <f t="shared" si="2"/>
        <v>0</v>
      </c>
      <c r="E21" s="79"/>
      <c r="F21" s="79"/>
      <c r="G21" s="79"/>
      <c r="H21" s="79"/>
      <c r="I21" s="79"/>
    </row>
    <row r="22" spans="1:9" s="22" customFormat="1" x14ac:dyDescent="0.2">
      <c r="A22" s="235">
        <v>12</v>
      </c>
      <c r="B22" s="27" t="s">
        <v>72</v>
      </c>
      <c r="C22" s="21" t="s">
        <v>19</v>
      </c>
      <c r="D22" s="79">
        <f t="shared" si="2"/>
        <v>0</v>
      </c>
      <c r="E22" s="79"/>
      <c r="F22" s="79"/>
      <c r="G22" s="79"/>
      <c r="H22" s="79"/>
      <c r="I22" s="79"/>
    </row>
    <row r="23" spans="1:9" s="22" customFormat="1" x14ac:dyDescent="0.2">
      <c r="A23" s="235">
        <v>13</v>
      </c>
      <c r="B23" s="27" t="s">
        <v>256</v>
      </c>
      <c r="C23" s="21" t="s">
        <v>257</v>
      </c>
      <c r="D23" s="79">
        <f t="shared" si="2"/>
        <v>0</v>
      </c>
      <c r="E23" s="79"/>
      <c r="F23" s="79"/>
      <c r="G23" s="79"/>
      <c r="H23" s="79"/>
      <c r="I23" s="79"/>
    </row>
    <row r="24" spans="1:9" s="22" customFormat="1" x14ac:dyDescent="0.2">
      <c r="A24" s="235">
        <v>14</v>
      </c>
      <c r="B24" s="23" t="s">
        <v>73</v>
      </c>
      <c r="C24" s="21" t="s">
        <v>74</v>
      </c>
      <c r="D24" s="79">
        <f t="shared" si="2"/>
        <v>0</v>
      </c>
      <c r="E24" s="79"/>
      <c r="F24" s="79"/>
      <c r="G24" s="79"/>
      <c r="H24" s="79"/>
      <c r="I24" s="79"/>
    </row>
    <row r="25" spans="1:9" s="22" customFormat="1" x14ac:dyDescent="0.2">
      <c r="A25" s="235">
        <v>15</v>
      </c>
      <c r="B25" s="27" t="s">
        <v>75</v>
      </c>
      <c r="C25" s="21" t="s">
        <v>22</v>
      </c>
      <c r="D25" s="79">
        <f t="shared" si="2"/>
        <v>0</v>
      </c>
      <c r="E25" s="79"/>
      <c r="F25" s="79"/>
      <c r="G25" s="79"/>
      <c r="H25" s="79"/>
      <c r="I25" s="79"/>
    </row>
    <row r="26" spans="1:9" s="22" customFormat="1" x14ac:dyDescent="0.2">
      <c r="A26" s="235">
        <v>16</v>
      </c>
      <c r="B26" s="27" t="s">
        <v>76</v>
      </c>
      <c r="C26" s="21" t="s">
        <v>10</v>
      </c>
      <c r="D26" s="79">
        <f t="shared" si="2"/>
        <v>0</v>
      </c>
      <c r="E26" s="79"/>
      <c r="F26" s="79"/>
      <c r="G26" s="79"/>
      <c r="H26" s="79"/>
      <c r="I26" s="79"/>
    </row>
    <row r="27" spans="1:9" s="22" customFormat="1" x14ac:dyDescent="0.2">
      <c r="A27" s="235">
        <v>17</v>
      </c>
      <c r="B27" s="27" t="s">
        <v>77</v>
      </c>
      <c r="C27" s="21" t="s">
        <v>235</v>
      </c>
      <c r="D27" s="79">
        <f t="shared" si="2"/>
        <v>0</v>
      </c>
      <c r="E27" s="79"/>
      <c r="F27" s="79"/>
      <c r="G27" s="79"/>
      <c r="H27" s="79"/>
      <c r="I27" s="79"/>
    </row>
    <row r="28" spans="1:9" s="22" customFormat="1" x14ac:dyDescent="0.2">
      <c r="A28" s="235">
        <v>18</v>
      </c>
      <c r="B28" s="27" t="s">
        <v>78</v>
      </c>
      <c r="C28" s="21" t="s">
        <v>9</v>
      </c>
      <c r="D28" s="79">
        <f t="shared" si="2"/>
        <v>0</v>
      </c>
      <c r="E28" s="79"/>
      <c r="F28" s="79"/>
      <c r="G28" s="79"/>
      <c r="H28" s="79"/>
      <c r="I28" s="79"/>
    </row>
    <row r="29" spans="1:9" s="22" customFormat="1" x14ac:dyDescent="0.2">
      <c r="A29" s="235">
        <v>19</v>
      </c>
      <c r="B29" s="23" t="s">
        <v>79</v>
      </c>
      <c r="C29" s="21" t="s">
        <v>11</v>
      </c>
      <c r="D29" s="79">
        <f t="shared" si="2"/>
        <v>0</v>
      </c>
      <c r="E29" s="79"/>
      <c r="F29" s="79"/>
      <c r="G29" s="79"/>
      <c r="H29" s="79"/>
      <c r="I29" s="79"/>
    </row>
    <row r="30" spans="1:9" s="22" customFormat="1" x14ac:dyDescent="0.2">
      <c r="A30" s="235">
        <v>20</v>
      </c>
      <c r="B30" s="23" t="s">
        <v>80</v>
      </c>
      <c r="C30" s="21" t="s">
        <v>236</v>
      </c>
      <c r="D30" s="79">
        <f t="shared" si="2"/>
        <v>0</v>
      </c>
      <c r="E30" s="79"/>
      <c r="F30" s="79"/>
      <c r="G30" s="79"/>
      <c r="H30" s="79"/>
      <c r="I30" s="79"/>
    </row>
    <row r="31" spans="1:9" s="22" customFormat="1" x14ac:dyDescent="0.2">
      <c r="A31" s="235">
        <v>21</v>
      </c>
      <c r="B31" s="23" t="s">
        <v>81</v>
      </c>
      <c r="C31" s="21" t="s">
        <v>82</v>
      </c>
      <c r="D31" s="79">
        <f t="shared" si="2"/>
        <v>0</v>
      </c>
      <c r="E31" s="79"/>
      <c r="F31" s="79"/>
      <c r="G31" s="79"/>
      <c r="H31" s="79"/>
      <c r="I31" s="79"/>
    </row>
    <row r="32" spans="1:9" s="22" customFormat="1" x14ac:dyDescent="0.2">
      <c r="A32" s="235">
        <v>22</v>
      </c>
      <c r="B32" s="23" t="s">
        <v>83</v>
      </c>
      <c r="C32" s="21" t="s">
        <v>40</v>
      </c>
      <c r="D32" s="79">
        <f t="shared" si="2"/>
        <v>0</v>
      </c>
      <c r="E32" s="79"/>
      <c r="F32" s="79"/>
      <c r="G32" s="79"/>
      <c r="H32" s="79"/>
      <c r="I32" s="79"/>
    </row>
    <row r="33" spans="1:9" s="22" customFormat="1" x14ac:dyDescent="0.2">
      <c r="A33" s="235">
        <v>23</v>
      </c>
      <c r="B33" s="27" t="s">
        <v>84</v>
      </c>
      <c r="C33" s="21" t="s">
        <v>85</v>
      </c>
      <c r="D33" s="79">
        <f t="shared" si="2"/>
        <v>0</v>
      </c>
      <c r="E33" s="79"/>
      <c r="F33" s="79"/>
      <c r="G33" s="79"/>
      <c r="H33" s="79"/>
      <c r="I33" s="79"/>
    </row>
    <row r="34" spans="1:9" s="22" customFormat="1" ht="12" customHeight="1" x14ac:dyDescent="0.2">
      <c r="A34" s="235">
        <v>24</v>
      </c>
      <c r="B34" s="27" t="s">
        <v>86</v>
      </c>
      <c r="C34" s="21" t="s">
        <v>87</v>
      </c>
      <c r="D34" s="79">
        <f t="shared" si="2"/>
        <v>0</v>
      </c>
      <c r="E34" s="79"/>
      <c r="F34" s="79"/>
      <c r="G34" s="79"/>
      <c r="H34" s="79"/>
      <c r="I34" s="79"/>
    </row>
    <row r="35" spans="1:9" s="22" customFormat="1" ht="24" x14ac:dyDescent="0.2">
      <c r="A35" s="235">
        <v>25</v>
      </c>
      <c r="B35" s="27" t="s">
        <v>88</v>
      </c>
      <c r="C35" s="21" t="s">
        <v>89</v>
      </c>
      <c r="D35" s="79">
        <f t="shared" si="2"/>
        <v>0</v>
      </c>
      <c r="E35" s="79"/>
      <c r="F35" s="79"/>
      <c r="G35" s="79"/>
      <c r="H35" s="79"/>
      <c r="I35" s="79"/>
    </row>
    <row r="36" spans="1:9" s="22" customFormat="1" x14ac:dyDescent="0.2">
      <c r="A36" s="235">
        <v>26</v>
      </c>
      <c r="B36" s="23" t="s">
        <v>90</v>
      </c>
      <c r="C36" s="21" t="s">
        <v>91</v>
      </c>
      <c r="D36" s="79">
        <f t="shared" si="2"/>
        <v>1521957</v>
      </c>
      <c r="E36" s="79">
        <v>0</v>
      </c>
      <c r="F36" s="79">
        <v>1521957</v>
      </c>
      <c r="G36" s="79">
        <v>0</v>
      </c>
      <c r="H36" s="79">
        <v>0</v>
      </c>
      <c r="I36" s="79">
        <v>0</v>
      </c>
    </row>
    <row r="37" spans="1:9" s="22" customFormat="1" x14ac:dyDescent="0.2">
      <c r="A37" s="235">
        <v>27</v>
      </c>
      <c r="B37" s="27" t="s">
        <v>92</v>
      </c>
      <c r="C37" s="21" t="s">
        <v>93</v>
      </c>
      <c r="D37" s="79">
        <f t="shared" si="2"/>
        <v>757700</v>
      </c>
      <c r="E37" s="79">
        <v>0</v>
      </c>
      <c r="F37" s="79">
        <v>757700</v>
      </c>
      <c r="G37" s="79">
        <v>0</v>
      </c>
      <c r="H37" s="79">
        <v>0</v>
      </c>
      <c r="I37" s="79">
        <v>0</v>
      </c>
    </row>
    <row r="38" spans="1:9" s="22" customFormat="1" ht="15.75" customHeight="1" x14ac:dyDescent="0.2">
      <c r="A38" s="235">
        <v>28</v>
      </c>
      <c r="B38" s="27" t="s">
        <v>94</v>
      </c>
      <c r="C38" s="21" t="s">
        <v>95</v>
      </c>
      <c r="D38" s="79">
        <f t="shared" si="2"/>
        <v>0</v>
      </c>
      <c r="E38" s="79"/>
      <c r="F38" s="79"/>
      <c r="G38" s="79"/>
      <c r="H38" s="79"/>
      <c r="I38" s="79"/>
    </row>
    <row r="39" spans="1:9" s="22" customFormat="1" x14ac:dyDescent="0.2">
      <c r="A39" s="235">
        <v>29</v>
      </c>
      <c r="B39" s="24" t="s">
        <v>96</v>
      </c>
      <c r="C39" s="21" t="s">
        <v>97</v>
      </c>
      <c r="D39" s="79">
        <f t="shared" si="2"/>
        <v>0</v>
      </c>
      <c r="E39" s="79"/>
      <c r="F39" s="79"/>
      <c r="G39" s="79"/>
      <c r="H39" s="79"/>
      <c r="I39" s="79"/>
    </row>
    <row r="40" spans="1:9" s="22" customFormat="1" x14ac:dyDescent="0.2">
      <c r="A40" s="235">
        <v>30</v>
      </c>
      <c r="B40" s="23" t="s">
        <v>98</v>
      </c>
      <c r="C40" s="236" t="s">
        <v>292</v>
      </c>
      <c r="D40" s="79">
        <f t="shared" si="2"/>
        <v>0</v>
      </c>
      <c r="E40" s="79"/>
      <c r="F40" s="79"/>
      <c r="G40" s="79"/>
      <c r="H40" s="79"/>
      <c r="I40" s="79"/>
    </row>
    <row r="41" spans="1:9" s="22" customFormat="1" ht="20.25" customHeight="1" x14ac:dyDescent="0.2">
      <c r="A41" s="235">
        <v>31</v>
      </c>
      <c r="B41" s="27" t="s">
        <v>99</v>
      </c>
      <c r="C41" s="21" t="s">
        <v>57</v>
      </c>
      <c r="D41" s="79">
        <f t="shared" si="2"/>
        <v>0</v>
      </c>
      <c r="E41" s="79"/>
      <c r="F41" s="79"/>
      <c r="G41" s="79"/>
      <c r="H41" s="79"/>
      <c r="I41" s="79"/>
    </row>
    <row r="42" spans="1:9" s="22" customFormat="1" x14ac:dyDescent="0.2">
      <c r="A42" s="235">
        <v>32</v>
      </c>
      <c r="B42" s="24" t="s">
        <v>100</v>
      </c>
      <c r="C42" s="21" t="s">
        <v>41</v>
      </c>
      <c r="D42" s="79">
        <f t="shared" si="2"/>
        <v>0</v>
      </c>
      <c r="E42" s="79"/>
      <c r="F42" s="79"/>
      <c r="G42" s="79"/>
      <c r="H42" s="79"/>
      <c r="I42" s="79"/>
    </row>
    <row r="43" spans="1:9" s="22" customFormat="1" x14ac:dyDescent="0.2">
      <c r="A43" s="235">
        <v>33</v>
      </c>
      <c r="B43" s="23" t="s">
        <v>101</v>
      </c>
      <c r="C43" s="21" t="s">
        <v>39</v>
      </c>
      <c r="D43" s="79">
        <f t="shared" si="2"/>
        <v>0</v>
      </c>
      <c r="E43" s="79"/>
      <c r="F43" s="79"/>
      <c r="G43" s="79"/>
      <c r="H43" s="79"/>
      <c r="I43" s="79"/>
    </row>
    <row r="44" spans="1:9" s="22" customFormat="1" x14ac:dyDescent="0.2">
      <c r="A44" s="235">
        <v>34</v>
      </c>
      <c r="B44" s="24" t="s">
        <v>102</v>
      </c>
      <c r="C44" s="21" t="s">
        <v>16</v>
      </c>
      <c r="D44" s="79">
        <f t="shared" si="2"/>
        <v>0</v>
      </c>
      <c r="E44" s="79"/>
      <c r="F44" s="79"/>
      <c r="G44" s="79"/>
      <c r="H44" s="79"/>
      <c r="I44" s="79"/>
    </row>
    <row r="45" spans="1:9" s="22" customFormat="1" x14ac:dyDescent="0.2">
      <c r="A45" s="235">
        <v>35</v>
      </c>
      <c r="B45" s="27" t="s">
        <v>103</v>
      </c>
      <c r="C45" s="21" t="s">
        <v>21</v>
      </c>
      <c r="D45" s="79">
        <f t="shared" si="2"/>
        <v>0</v>
      </c>
      <c r="E45" s="79"/>
      <c r="F45" s="79"/>
      <c r="G45" s="79"/>
      <c r="H45" s="79"/>
      <c r="I45" s="79"/>
    </row>
    <row r="46" spans="1:9" s="22" customFormat="1" x14ac:dyDescent="0.2">
      <c r="A46" s="235">
        <v>36</v>
      </c>
      <c r="B46" s="24" t="s">
        <v>104</v>
      </c>
      <c r="C46" s="21" t="s">
        <v>25</v>
      </c>
      <c r="D46" s="79">
        <f t="shared" si="2"/>
        <v>0</v>
      </c>
      <c r="E46" s="79"/>
      <c r="F46" s="79"/>
      <c r="G46" s="79"/>
      <c r="H46" s="79"/>
      <c r="I46" s="79"/>
    </row>
    <row r="47" spans="1:9" s="22" customFormat="1" x14ac:dyDescent="0.2">
      <c r="A47" s="235">
        <v>37</v>
      </c>
      <c r="B47" s="23" t="s">
        <v>105</v>
      </c>
      <c r="C47" s="21" t="s">
        <v>237</v>
      </c>
      <c r="D47" s="79">
        <f t="shared" si="2"/>
        <v>0</v>
      </c>
      <c r="E47" s="79"/>
      <c r="F47" s="79"/>
      <c r="G47" s="79"/>
      <c r="H47" s="79"/>
      <c r="I47" s="79"/>
    </row>
    <row r="48" spans="1:9" s="22" customFormat="1" x14ac:dyDescent="0.2">
      <c r="A48" s="235">
        <v>38</v>
      </c>
      <c r="B48" s="237" t="s">
        <v>106</v>
      </c>
      <c r="C48" s="238" t="s">
        <v>238</v>
      </c>
      <c r="D48" s="79">
        <f t="shared" si="2"/>
        <v>0</v>
      </c>
      <c r="E48" s="79"/>
      <c r="F48" s="79"/>
      <c r="G48" s="79"/>
      <c r="H48" s="79"/>
      <c r="I48" s="79"/>
    </row>
    <row r="49" spans="1:9" s="22" customFormat="1" x14ac:dyDescent="0.2">
      <c r="A49" s="235">
        <v>39</v>
      </c>
      <c r="B49" s="23" t="s">
        <v>107</v>
      </c>
      <c r="C49" s="21" t="s">
        <v>239</v>
      </c>
      <c r="D49" s="79">
        <f t="shared" si="2"/>
        <v>0</v>
      </c>
      <c r="E49" s="79"/>
      <c r="F49" s="79"/>
      <c r="G49" s="79"/>
      <c r="H49" s="79"/>
      <c r="I49" s="79"/>
    </row>
    <row r="50" spans="1:9" s="22" customFormat="1" x14ac:dyDescent="0.2">
      <c r="A50" s="235">
        <v>40</v>
      </c>
      <c r="B50" s="23" t="s">
        <v>108</v>
      </c>
      <c r="C50" s="21" t="s">
        <v>24</v>
      </c>
      <c r="D50" s="79">
        <f t="shared" si="2"/>
        <v>0</v>
      </c>
      <c r="E50" s="79"/>
      <c r="F50" s="79"/>
      <c r="G50" s="79"/>
      <c r="H50" s="79"/>
      <c r="I50" s="79"/>
    </row>
    <row r="51" spans="1:9" s="22" customFormat="1" x14ac:dyDescent="0.2">
      <c r="A51" s="235">
        <v>41</v>
      </c>
      <c r="B51" s="27" t="s">
        <v>109</v>
      </c>
      <c r="C51" s="21" t="s">
        <v>20</v>
      </c>
      <c r="D51" s="79">
        <f t="shared" si="2"/>
        <v>0</v>
      </c>
      <c r="E51" s="79"/>
      <c r="F51" s="79"/>
      <c r="G51" s="79"/>
      <c r="H51" s="79"/>
      <c r="I51" s="79"/>
    </row>
    <row r="52" spans="1:9" s="22" customFormat="1" x14ac:dyDescent="0.2">
      <c r="A52" s="235">
        <v>42</v>
      </c>
      <c r="B52" s="24" t="s">
        <v>110</v>
      </c>
      <c r="C52" s="21" t="s">
        <v>111</v>
      </c>
      <c r="D52" s="79">
        <f t="shared" si="2"/>
        <v>0</v>
      </c>
      <c r="E52" s="79"/>
      <c r="F52" s="79"/>
      <c r="G52" s="79"/>
      <c r="H52" s="79"/>
      <c r="I52" s="79"/>
    </row>
    <row r="53" spans="1:9" s="22" customFormat="1" x14ac:dyDescent="0.2">
      <c r="A53" s="235">
        <v>43</v>
      </c>
      <c r="B53" s="27" t="s">
        <v>112</v>
      </c>
      <c r="C53" s="21" t="s">
        <v>113</v>
      </c>
      <c r="D53" s="79">
        <f t="shared" si="2"/>
        <v>0</v>
      </c>
      <c r="E53" s="79"/>
      <c r="F53" s="79"/>
      <c r="G53" s="79"/>
      <c r="H53" s="79"/>
      <c r="I53" s="79"/>
    </row>
    <row r="54" spans="1:9" s="22" customFormat="1" x14ac:dyDescent="0.2">
      <c r="A54" s="235">
        <v>44</v>
      </c>
      <c r="B54" s="23" t="s">
        <v>114</v>
      </c>
      <c r="C54" s="21" t="s">
        <v>244</v>
      </c>
      <c r="D54" s="79">
        <f t="shared" si="2"/>
        <v>0</v>
      </c>
      <c r="E54" s="79"/>
      <c r="F54" s="79"/>
      <c r="G54" s="79"/>
      <c r="H54" s="79"/>
      <c r="I54" s="79"/>
    </row>
    <row r="55" spans="1:9" s="22" customFormat="1" ht="10.5" customHeight="1" x14ac:dyDescent="0.2">
      <c r="A55" s="235">
        <v>45</v>
      </c>
      <c r="B55" s="23" t="s">
        <v>115</v>
      </c>
      <c r="C55" s="21" t="s">
        <v>2</v>
      </c>
      <c r="D55" s="79">
        <f t="shared" si="2"/>
        <v>0</v>
      </c>
      <c r="E55" s="79"/>
      <c r="F55" s="79"/>
      <c r="G55" s="79"/>
      <c r="H55" s="79"/>
      <c r="I55" s="79"/>
    </row>
    <row r="56" spans="1:9" s="22" customFormat="1" x14ac:dyDescent="0.2">
      <c r="A56" s="235">
        <v>46</v>
      </c>
      <c r="B56" s="27" t="s">
        <v>116</v>
      </c>
      <c r="C56" s="21" t="s">
        <v>3</v>
      </c>
      <c r="D56" s="79">
        <f t="shared" si="2"/>
        <v>0</v>
      </c>
      <c r="E56" s="79"/>
      <c r="F56" s="79"/>
      <c r="G56" s="79"/>
      <c r="H56" s="79"/>
      <c r="I56" s="79"/>
    </row>
    <row r="57" spans="1:9" s="22" customFormat="1" x14ac:dyDescent="0.2">
      <c r="A57" s="235">
        <v>47</v>
      </c>
      <c r="B57" s="27" t="s">
        <v>117</v>
      </c>
      <c r="C57" s="21" t="s">
        <v>240</v>
      </c>
      <c r="D57" s="79">
        <f t="shared" si="2"/>
        <v>0</v>
      </c>
      <c r="E57" s="79"/>
      <c r="F57" s="79"/>
      <c r="G57" s="79"/>
      <c r="H57" s="79"/>
      <c r="I57" s="79"/>
    </row>
    <row r="58" spans="1:9" s="22" customFormat="1" x14ac:dyDescent="0.2">
      <c r="A58" s="235">
        <v>48</v>
      </c>
      <c r="B58" s="24" t="s">
        <v>118</v>
      </c>
      <c r="C58" s="21" t="s">
        <v>0</v>
      </c>
      <c r="D58" s="79">
        <f t="shared" si="2"/>
        <v>0</v>
      </c>
      <c r="E58" s="79"/>
      <c r="F58" s="79"/>
      <c r="G58" s="79"/>
      <c r="H58" s="79"/>
      <c r="I58" s="79"/>
    </row>
    <row r="59" spans="1:9" s="22" customFormat="1" ht="10.5" customHeight="1" x14ac:dyDescent="0.2">
      <c r="A59" s="235">
        <v>49</v>
      </c>
      <c r="B59" s="27" t="s">
        <v>119</v>
      </c>
      <c r="C59" s="21" t="s">
        <v>4</v>
      </c>
      <c r="D59" s="79">
        <f t="shared" si="2"/>
        <v>0</v>
      </c>
      <c r="E59" s="79"/>
      <c r="F59" s="79"/>
      <c r="G59" s="79"/>
      <c r="H59" s="79"/>
      <c r="I59" s="79"/>
    </row>
    <row r="60" spans="1:9" s="22" customFormat="1" x14ac:dyDescent="0.2">
      <c r="A60" s="235">
        <v>50</v>
      </c>
      <c r="B60" s="24" t="s">
        <v>120</v>
      </c>
      <c r="C60" s="21" t="s">
        <v>1</v>
      </c>
      <c r="D60" s="79">
        <f t="shared" si="2"/>
        <v>0</v>
      </c>
      <c r="E60" s="79"/>
      <c r="F60" s="79"/>
      <c r="G60" s="79"/>
      <c r="H60" s="79"/>
      <c r="I60" s="79"/>
    </row>
    <row r="61" spans="1:9" s="22" customFormat="1" x14ac:dyDescent="0.2">
      <c r="A61" s="235">
        <v>51</v>
      </c>
      <c r="B61" s="27" t="s">
        <v>121</v>
      </c>
      <c r="C61" s="21" t="s">
        <v>241</v>
      </c>
      <c r="D61" s="79">
        <f t="shared" si="2"/>
        <v>0</v>
      </c>
      <c r="E61" s="79"/>
      <c r="F61" s="79"/>
      <c r="G61" s="79"/>
      <c r="H61" s="79"/>
      <c r="I61" s="79"/>
    </row>
    <row r="62" spans="1:9" s="22" customFormat="1" x14ac:dyDescent="0.2">
      <c r="A62" s="235">
        <v>52</v>
      </c>
      <c r="B62" s="27" t="s">
        <v>122</v>
      </c>
      <c r="C62" s="21" t="s">
        <v>26</v>
      </c>
      <c r="D62" s="79">
        <f t="shared" si="2"/>
        <v>303080</v>
      </c>
      <c r="E62" s="79"/>
      <c r="F62" s="79">
        <v>303080</v>
      </c>
      <c r="G62" s="79"/>
      <c r="H62" s="79"/>
      <c r="I62" s="79"/>
    </row>
    <row r="63" spans="1:9" s="22" customFormat="1" x14ac:dyDescent="0.2">
      <c r="A63" s="235">
        <v>53</v>
      </c>
      <c r="B63" s="27" t="s">
        <v>123</v>
      </c>
      <c r="C63" s="21" t="s">
        <v>242</v>
      </c>
      <c r="D63" s="79">
        <f t="shared" si="2"/>
        <v>0</v>
      </c>
      <c r="E63" s="79"/>
      <c r="F63" s="79"/>
      <c r="G63" s="79"/>
      <c r="H63" s="79"/>
      <c r="I63" s="79"/>
    </row>
    <row r="64" spans="1:9" s="22" customFormat="1" x14ac:dyDescent="0.2">
      <c r="A64" s="235">
        <v>54</v>
      </c>
      <c r="B64" s="27" t="s">
        <v>124</v>
      </c>
      <c r="C64" s="21" t="s">
        <v>125</v>
      </c>
      <c r="D64" s="79">
        <f t="shared" si="2"/>
        <v>0</v>
      </c>
      <c r="E64" s="79"/>
      <c r="F64" s="79"/>
      <c r="G64" s="79"/>
      <c r="H64" s="79"/>
      <c r="I64" s="79"/>
    </row>
    <row r="65" spans="1:9" s="22" customFormat="1" x14ac:dyDescent="0.2">
      <c r="A65" s="235">
        <v>55</v>
      </c>
      <c r="B65" s="27" t="s">
        <v>246</v>
      </c>
      <c r="C65" s="21" t="s">
        <v>245</v>
      </c>
      <c r="D65" s="79">
        <f t="shared" si="2"/>
        <v>0</v>
      </c>
      <c r="E65" s="79"/>
      <c r="F65" s="79"/>
      <c r="G65" s="79"/>
      <c r="H65" s="79"/>
      <c r="I65" s="79"/>
    </row>
    <row r="66" spans="1:9" s="22" customFormat="1" x14ac:dyDescent="0.2">
      <c r="A66" s="235">
        <v>56</v>
      </c>
      <c r="B66" s="27" t="s">
        <v>258</v>
      </c>
      <c r="C66" s="21" t="s">
        <v>259</v>
      </c>
      <c r="D66" s="79">
        <f t="shared" si="2"/>
        <v>0</v>
      </c>
      <c r="E66" s="79"/>
      <c r="F66" s="79"/>
      <c r="G66" s="79"/>
      <c r="H66" s="79"/>
      <c r="I66" s="79"/>
    </row>
    <row r="67" spans="1:9" s="22" customFormat="1" x14ac:dyDescent="0.2">
      <c r="A67" s="235">
        <v>57</v>
      </c>
      <c r="B67" s="27" t="s">
        <v>126</v>
      </c>
      <c r="C67" s="21" t="s">
        <v>54</v>
      </c>
      <c r="D67" s="79">
        <f t="shared" si="2"/>
        <v>0</v>
      </c>
      <c r="E67" s="79"/>
      <c r="F67" s="79"/>
      <c r="G67" s="79"/>
      <c r="H67" s="79"/>
      <c r="I67" s="79"/>
    </row>
    <row r="68" spans="1:9" s="22" customFormat="1" x14ac:dyDescent="0.2">
      <c r="A68" s="235">
        <v>58</v>
      </c>
      <c r="B68" s="24" t="s">
        <v>127</v>
      </c>
      <c r="C68" s="21" t="s">
        <v>260</v>
      </c>
      <c r="D68" s="79">
        <f t="shared" si="2"/>
        <v>0</v>
      </c>
      <c r="E68" s="79"/>
      <c r="F68" s="79"/>
      <c r="G68" s="79"/>
      <c r="H68" s="79"/>
      <c r="I68" s="79"/>
    </row>
    <row r="69" spans="1:9" s="22" customFormat="1" ht="24" x14ac:dyDescent="0.2">
      <c r="A69" s="235">
        <v>59</v>
      </c>
      <c r="B69" s="23" t="s">
        <v>128</v>
      </c>
      <c r="C69" s="21" t="s">
        <v>129</v>
      </c>
      <c r="D69" s="79">
        <f t="shared" si="2"/>
        <v>0</v>
      </c>
      <c r="E69" s="79"/>
      <c r="F69" s="79"/>
      <c r="G69" s="79"/>
      <c r="H69" s="79"/>
      <c r="I69" s="79"/>
    </row>
    <row r="70" spans="1:9" s="22" customFormat="1" ht="23.25" customHeight="1" x14ac:dyDescent="0.2">
      <c r="A70" s="235">
        <v>60</v>
      </c>
      <c r="B70" s="24" t="s">
        <v>130</v>
      </c>
      <c r="C70" s="21" t="s">
        <v>261</v>
      </c>
      <c r="D70" s="79">
        <f t="shared" si="2"/>
        <v>0</v>
      </c>
      <c r="E70" s="79"/>
      <c r="F70" s="79"/>
      <c r="G70" s="79"/>
      <c r="H70" s="79"/>
      <c r="I70" s="79"/>
    </row>
    <row r="71" spans="1:9" s="22" customFormat="1" ht="27.75" customHeight="1" x14ac:dyDescent="0.2">
      <c r="A71" s="235">
        <v>61</v>
      </c>
      <c r="B71" s="27" t="s">
        <v>131</v>
      </c>
      <c r="C71" s="21" t="s">
        <v>250</v>
      </c>
      <c r="D71" s="79">
        <f t="shared" ref="D71:D134" si="3">E71+F71+G71+H71+I71</f>
        <v>0</v>
      </c>
      <c r="E71" s="79"/>
      <c r="F71" s="79"/>
      <c r="G71" s="79"/>
      <c r="H71" s="79"/>
      <c r="I71" s="79"/>
    </row>
    <row r="72" spans="1:9" s="22" customFormat="1" ht="24" x14ac:dyDescent="0.2">
      <c r="A72" s="235">
        <v>62</v>
      </c>
      <c r="B72" s="23" t="s">
        <v>132</v>
      </c>
      <c r="C72" s="21" t="s">
        <v>262</v>
      </c>
      <c r="D72" s="79">
        <f t="shared" si="3"/>
        <v>0</v>
      </c>
      <c r="E72" s="79"/>
      <c r="F72" s="79"/>
      <c r="G72" s="79"/>
      <c r="H72" s="79"/>
      <c r="I72" s="79"/>
    </row>
    <row r="73" spans="1:9" s="22" customFormat="1" ht="24" x14ac:dyDescent="0.2">
      <c r="A73" s="235">
        <v>63</v>
      </c>
      <c r="B73" s="23" t="s">
        <v>133</v>
      </c>
      <c r="C73" s="21" t="s">
        <v>263</v>
      </c>
      <c r="D73" s="79">
        <f t="shared" si="3"/>
        <v>0</v>
      </c>
      <c r="E73" s="79"/>
      <c r="F73" s="79"/>
      <c r="G73" s="79"/>
      <c r="H73" s="79"/>
      <c r="I73" s="79"/>
    </row>
    <row r="74" spans="1:9" s="22" customFormat="1" x14ac:dyDescent="0.2">
      <c r="A74" s="235">
        <v>64</v>
      </c>
      <c r="B74" s="24" t="s">
        <v>134</v>
      </c>
      <c r="C74" s="21" t="s">
        <v>264</v>
      </c>
      <c r="D74" s="79">
        <f t="shared" si="3"/>
        <v>0</v>
      </c>
      <c r="E74" s="79"/>
      <c r="F74" s="79"/>
      <c r="G74" s="79"/>
      <c r="H74" s="79"/>
      <c r="I74" s="79"/>
    </row>
    <row r="75" spans="1:9" s="22" customFormat="1" x14ac:dyDescent="0.2">
      <c r="A75" s="235">
        <v>65</v>
      </c>
      <c r="B75" s="24" t="s">
        <v>135</v>
      </c>
      <c r="C75" s="21" t="s">
        <v>53</v>
      </c>
      <c r="D75" s="79">
        <f t="shared" si="3"/>
        <v>0</v>
      </c>
      <c r="E75" s="79"/>
      <c r="F75" s="79"/>
      <c r="G75" s="79"/>
      <c r="H75" s="79"/>
      <c r="I75" s="79"/>
    </row>
    <row r="76" spans="1:9" s="22" customFormat="1" x14ac:dyDescent="0.2">
      <c r="A76" s="235">
        <v>66</v>
      </c>
      <c r="B76" s="24" t="s">
        <v>136</v>
      </c>
      <c r="C76" s="21" t="s">
        <v>265</v>
      </c>
      <c r="D76" s="79">
        <f t="shared" si="3"/>
        <v>0</v>
      </c>
      <c r="E76" s="79"/>
      <c r="F76" s="79"/>
      <c r="G76" s="79"/>
      <c r="H76" s="79"/>
      <c r="I76" s="79"/>
    </row>
    <row r="77" spans="1:9" s="22" customFormat="1" ht="24" x14ac:dyDescent="0.2">
      <c r="A77" s="235">
        <v>67</v>
      </c>
      <c r="B77" s="24" t="s">
        <v>137</v>
      </c>
      <c r="C77" s="21" t="s">
        <v>266</v>
      </c>
      <c r="D77" s="79">
        <f t="shared" si="3"/>
        <v>0</v>
      </c>
      <c r="E77" s="79"/>
      <c r="F77" s="79"/>
      <c r="G77" s="79"/>
      <c r="H77" s="79"/>
      <c r="I77" s="79"/>
    </row>
    <row r="78" spans="1:9" s="22" customFormat="1" ht="24" x14ac:dyDescent="0.2">
      <c r="A78" s="235">
        <v>68</v>
      </c>
      <c r="B78" s="23" t="s">
        <v>138</v>
      </c>
      <c r="C78" s="21" t="s">
        <v>267</v>
      </c>
      <c r="D78" s="79">
        <f t="shared" si="3"/>
        <v>0</v>
      </c>
      <c r="E78" s="79"/>
      <c r="F78" s="79"/>
      <c r="G78" s="79"/>
      <c r="H78" s="79"/>
      <c r="I78" s="79"/>
    </row>
    <row r="79" spans="1:9" s="22" customFormat="1" ht="24" x14ac:dyDescent="0.2">
      <c r="A79" s="235">
        <v>69</v>
      </c>
      <c r="B79" s="24" t="s">
        <v>139</v>
      </c>
      <c r="C79" s="21" t="s">
        <v>268</v>
      </c>
      <c r="D79" s="79">
        <f t="shared" si="3"/>
        <v>0</v>
      </c>
      <c r="E79" s="79"/>
      <c r="F79" s="79"/>
      <c r="G79" s="79"/>
      <c r="H79" s="79"/>
      <c r="I79" s="79"/>
    </row>
    <row r="80" spans="1:9" s="22" customFormat="1" ht="24" x14ac:dyDescent="0.2">
      <c r="A80" s="235">
        <v>70</v>
      </c>
      <c r="B80" s="24" t="s">
        <v>140</v>
      </c>
      <c r="C80" s="21" t="s">
        <v>269</v>
      </c>
      <c r="D80" s="79">
        <f t="shared" si="3"/>
        <v>0</v>
      </c>
      <c r="E80" s="79"/>
      <c r="F80" s="79"/>
      <c r="G80" s="79"/>
      <c r="H80" s="79"/>
      <c r="I80" s="79"/>
    </row>
    <row r="81" spans="1:9" s="22" customFormat="1" ht="24" x14ac:dyDescent="0.2">
      <c r="A81" s="235">
        <v>71</v>
      </c>
      <c r="B81" s="23" t="s">
        <v>141</v>
      </c>
      <c r="C81" s="21" t="s">
        <v>270</v>
      </c>
      <c r="D81" s="79">
        <f t="shared" si="3"/>
        <v>0</v>
      </c>
      <c r="E81" s="79"/>
      <c r="F81" s="79"/>
      <c r="G81" s="79"/>
      <c r="H81" s="79"/>
      <c r="I81" s="79"/>
    </row>
    <row r="82" spans="1:9" s="22" customFormat="1" ht="24" x14ac:dyDescent="0.2">
      <c r="A82" s="235">
        <v>72</v>
      </c>
      <c r="B82" s="23" t="s">
        <v>142</v>
      </c>
      <c r="C82" s="21" t="s">
        <v>271</v>
      </c>
      <c r="D82" s="79">
        <f t="shared" si="3"/>
        <v>0</v>
      </c>
      <c r="E82" s="79"/>
      <c r="F82" s="79"/>
      <c r="G82" s="79"/>
      <c r="H82" s="79"/>
      <c r="I82" s="79"/>
    </row>
    <row r="83" spans="1:9" s="22" customFormat="1" ht="24" x14ac:dyDescent="0.2">
      <c r="A83" s="235">
        <v>73</v>
      </c>
      <c r="B83" s="23" t="s">
        <v>143</v>
      </c>
      <c r="C83" s="21" t="s">
        <v>272</v>
      </c>
      <c r="D83" s="79">
        <f t="shared" si="3"/>
        <v>0</v>
      </c>
      <c r="E83" s="79"/>
      <c r="F83" s="79"/>
      <c r="G83" s="79"/>
      <c r="H83" s="79"/>
      <c r="I83" s="79"/>
    </row>
    <row r="84" spans="1:9" s="22" customFormat="1" x14ac:dyDescent="0.2">
      <c r="A84" s="235">
        <v>74</v>
      </c>
      <c r="B84" s="27" t="s">
        <v>144</v>
      </c>
      <c r="C84" s="21" t="s">
        <v>145</v>
      </c>
      <c r="D84" s="79">
        <f t="shared" si="3"/>
        <v>0</v>
      </c>
      <c r="E84" s="79"/>
      <c r="F84" s="79"/>
      <c r="G84" s="79"/>
      <c r="H84" s="79"/>
      <c r="I84" s="79"/>
    </row>
    <row r="85" spans="1:9" s="22" customFormat="1" x14ac:dyDescent="0.2">
      <c r="A85" s="235">
        <v>75</v>
      </c>
      <c r="B85" s="23" t="s">
        <v>146</v>
      </c>
      <c r="C85" s="21" t="s">
        <v>273</v>
      </c>
      <c r="D85" s="79">
        <f t="shared" si="3"/>
        <v>0</v>
      </c>
      <c r="E85" s="79"/>
      <c r="F85" s="79"/>
      <c r="G85" s="79"/>
      <c r="H85" s="79"/>
      <c r="I85" s="79"/>
    </row>
    <row r="86" spans="1:9" s="22" customFormat="1" x14ac:dyDescent="0.2">
      <c r="A86" s="235">
        <v>76</v>
      </c>
      <c r="B86" s="27" t="s">
        <v>147</v>
      </c>
      <c r="C86" s="21" t="s">
        <v>36</v>
      </c>
      <c r="D86" s="79">
        <f t="shared" si="3"/>
        <v>0</v>
      </c>
      <c r="E86" s="79"/>
      <c r="F86" s="79"/>
      <c r="G86" s="79"/>
      <c r="H86" s="79"/>
      <c r="I86" s="79"/>
    </row>
    <row r="87" spans="1:9" s="22" customFormat="1" x14ac:dyDescent="0.2">
      <c r="A87" s="235">
        <v>77</v>
      </c>
      <c r="B87" s="23" t="s">
        <v>148</v>
      </c>
      <c r="C87" s="21" t="s">
        <v>38</v>
      </c>
      <c r="D87" s="79">
        <f t="shared" si="3"/>
        <v>0</v>
      </c>
      <c r="E87" s="79"/>
      <c r="F87" s="79"/>
      <c r="G87" s="79"/>
      <c r="H87" s="79"/>
      <c r="I87" s="79"/>
    </row>
    <row r="88" spans="1:9" s="22" customFormat="1" ht="13.5" customHeight="1" x14ac:dyDescent="0.2">
      <c r="A88" s="235">
        <v>78</v>
      </c>
      <c r="B88" s="23" t="s">
        <v>149</v>
      </c>
      <c r="C88" s="21" t="s">
        <v>37</v>
      </c>
      <c r="D88" s="79">
        <f t="shared" si="3"/>
        <v>0</v>
      </c>
      <c r="E88" s="79"/>
      <c r="F88" s="79"/>
      <c r="G88" s="79"/>
      <c r="H88" s="79"/>
      <c r="I88" s="79"/>
    </row>
    <row r="89" spans="1:9" s="22" customFormat="1" ht="14.25" customHeight="1" x14ac:dyDescent="0.2">
      <c r="A89" s="235">
        <v>79</v>
      </c>
      <c r="B89" s="23" t="s">
        <v>150</v>
      </c>
      <c r="C89" s="21" t="s">
        <v>52</v>
      </c>
      <c r="D89" s="79">
        <f t="shared" si="3"/>
        <v>0</v>
      </c>
      <c r="E89" s="79"/>
      <c r="F89" s="79"/>
      <c r="G89" s="79"/>
      <c r="H89" s="79"/>
      <c r="I89" s="79"/>
    </row>
    <row r="90" spans="1:9" s="22" customFormat="1" x14ac:dyDescent="0.2">
      <c r="A90" s="235">
        <v>80</v>
      </c>
      <c r="B90" s="23" t="s">
        <v>151</v>
      </c>
      <c r="C90" s="21" t="s">
        <v>254</v>
      </c>
      <c r="D90" s="79">
        <f t="shared" si="3"/>
        <v>5910060</v>
      </c>
      <c r="E90" s="79">
        <v>0</v>
      </c>
      <c r="F90" s="79">
        <v>5910060</v>
      </c>
      <c r="G90" s="79">
        <v>0</v>
      </c>
      <c r="H90" s="79">
        <v>0</v>
      </c>
      <c r="I90" s="79">
        <v>0</v>
      </c>
    </row>
    <row r="91" spans="1:9" s="22" customFormat="1" x14ac:dyDescent="0.2">
      <c r="A91" s="235">
        <v>81</v>
      </c>
      <c r="B91" s="23" t="s">
        <v>152</v>
      </c>
      <c r="C91" s="21" t="s">
        <v>380</v>
      </c>
      <c r="D91" s="79">
        <f t="shared" si="3"/>
        <v>0</v>
      </c>
      <c r="E91" s="79"/>
      <c r="F91" s="79"/>
      <c r="G91" s="79"/>
      <c r="H91" s="79"/>
      <c r="I91" s="79"/>
    </row>
    <row r="92" spans="1:9" s="22" customFormat="1" x14ac:dyDescent="0.2">
      <c r="A92" s="235">
        <v>82</v>
      </c>
      <c r="B92" s="24" t="s">
        <v>153</v>
      </c>
      <c r="C92" s="21" t="s">
        <v>287</v>
      </c>
      <c r="D92" s="79">
        <f t="shared" si="3"/>
        <v>0</v>
      </c>
      <c r="E92" s="79"/>
      <c r="F92" s="79"/>
      <c r="G92" s="79"/>
      <c r="H92" s="79"/>
      <c r="I92" s="79"/>
    </row>
    <row r="93" spans="1:9" s="22" customFormat="1" ht="24" x14ac:dyDescent="0.2">
      <c r="A93" s="239">
        <v>83</v>
      </c>
      <c r="B93" s="240" t="s">
        <v>154</v>
      </c>
      <c r="C93" s="241" t="s">
        <v>274</v>
      </c>
      <c r="D93" s="79">
        <f t="shared" si="3"/>
        <v>0</v>
      </c>
      <c r="E93" s="79"/>
      <c r="F93" s="79"/>
      <c r="G93" s="79"/>
      <c r="H93" s="79"/>
      <c r="I93" s="79"/>
    </row>
    <row r="94" spans="1:9" s="22" customFormat="1" ht="36" x14ac:dyDescent="0.2">
      <c r="A94" s="242"/>
      <c r="B94" s="243"/>
      <c r="C94" s="21" t="s">
        <v>378</v>
      </c>
      <c r="D94" s="79">
        <f t="shared" si="3"/>
        <v>0</v>
      </c>
      <c r="E94" s="79"/>
      <c r="F94" s="79"/>
      <c r="G94" s="79"/>
      <c r="H94" s="79"/>
      <c r="I94" s="79"/>
    </row>
    <row r="95" spans="1:9" s="22" customFormat="1" ht="24" x14ac:dyDescent="0.2">
      <c r="A95" s="242"/>
      <c r="B95" s="243"/>
      <c r="C95" s="21" t="s">
        <v>275</v>
      </c>
      <c r="D95" s="79">
        <f t="shared" si="3"/>
        <v>0</v>
      </c>
      <c r="E95" s="79"/>
      <c r="F95" s="79"/>
      <c r="G95" s="79"/>
      <c r="H95" s="79"/>
      <c r="I95" s="79"/>
    </row>
    <row r="96" spans="1:9" s="22" customFormat="1" ht="36" x14ac:dyDescent="0.2">
      <c r="A96" s="244"/>
      <c r="B96" s="245"/>
      <c r="C96" s="246" t="s">
        <v>379</v>
      </c>
      <c r="D96" s="79">
        <f t="shared" si="3"/>
        <v>0</v>
      </c>
      <c r="E96" s="79"/>
      <c r="F96" s="79"/>
      <c r="G96" s="79"/>
      <c r="H96" s="79"/>
      <c r="I96" s="79"/>
    </row>
    <row r="97" spans="1:9" s="22" customFormat="1" ht="24" x14ac:dyDescent="0.2">
      <c r="A97" s="235">
        <v>84</v>
      </c>
      <c r="B97" s="24" t="s">
        <v>155</v>
      </c>
      <c r="C97" s="21" t="s">
        <v>51</v>
      </c>
      <c r="D97" s="79">
        <f t="shared" si="3"/>
        <v>0</v>
      </c>
      <c r="E97" s="79"/>
      <c r="F97" s="79"/>
      <c r="G97" s="79"/>
      <c r="H97" s="79"/>
      <c r="I97" s="79"/>
    </row>
    <row r="98" spans="1:9" s="22" customFormat="1" x14ac:dyDescent="0.2">
      <c r="A98" s="235">
        <v>85</v>
      </c>
      <c r="B98" s="24" t="s">
        <v>156</v>
      </c>
      <c r="C98" s="21" t="s">
        <v>157</v>
      </c>
      <c r="D98" s="79">
        <f t="shared" si="3"/>
        <v>0</v>
      </c>
      <c r="E98" s="79"/>
      <c r="F98" s="79"/>
      <c r="G98" s="79"/>
      <c r="H98" s="79"/>
      <c r="I98" s="79"/>
    </row>
    <row r="99" spans="1:9" s="22" customFormat="1" x14ac:dyDescent="0.2">
      <c r="A99" s="235">
        <v>86</v>
      </c>
      <c r="B99" s="27" t="s">
        <v>158</v>
      </c>
      <c r="C99" s="21" t="s">
        <v>159</v>
      </c>
      <c r="D99" s="79">
        <f t="shared" si="3"/>
        <v>0</v>
      </c>
      <c r="E99" s="79"/>
      <c r="F99" s="79"/>
      <c r="G99" s="79"/>
      <c r="H99" s="79"/>
      <c r="I99" s="79"/>
    </row>
    <row r="100" spans="1:9" s="22" customFormat="1" x14ac:dyDescent="0.2">
      <c r="A100" s="235">
        <v>87</v>
      </c>
      <c r="B100" s="24" t="s">
        <v>160</v>
      </c>
      <c r="C100" s="21" t="s">
        <v>28</v>
      </c>
      <c r="D100" s="79">
        <f t="shared" si="3"/>
        <v>0</v>
      </c>
      <c r="E100" s="79"/>
      <c r="F100" s="79"/>
      <c r="G100" s="79"/>
      <c r="H100" s="79"/>
      <c r="I100" s="79"/>
    </row>
    <row r="101" spans="1:9" s="22" customFormat="1" x14ac:dyDescent="0.2">
      <c r="A101" s="235">
        <v>88</v>
      </c>
      <c r="B101" s="27" t="s">
        <v>161</v>
      </c>
      <c r="C101" s="21" t="s">
        <v>12</v>
      </c>
      <c r="D101" s="79">
        <f t="shared" si="3"/>
        <v>0</v>
      </c>
      <c r="E101" s="79"/>
      <c r="F101" s="79"/>
      <c r="G101" s="79"/>
      <c r="H101" s="79"/>
      <c r="I101" s="79"/>
    </row>
    <row r="102" spans="1:9" s="22" customFormat="1" x14ac:dyDescent="0.2">
      <c r="A102" s="235">
        <v>89</v>
      </c>
      <c r="B102" s="27" t="s">
        <v>162</v>
      </c>
      <c r="C102" s="21" t="s">
        <v>27</v>
      </c>
      <c r="D102" s="79">
        <f t="shared" si="3"/>
        <v>0</v>
      </c>
      <c r="E102" s="79"/>
      <c r="F102" s="79"/>
      <c r="G102" s="79"/>
      <c r="H102" s="79"/>
      <c r="I102" s="79"/>
    </row>
    <row r="103" spans="1:9" s="22" customFormat="1" x14ac:dyDescent="0.2">
      <c r="A103" s="235">
        <v>90</v>
      </c>
      <c r="B103" s="24" t="s">
        <v>163</v>
      </c>
      <c r="C103" s="21" t="s">
        <v>45</v>
      </c>
      <c r="D103" s="79">
        <f t="shared" si="3"/>
        <v>0</v>
      </c>
      <c r="E103" s="79"/>
      <c r="F103" s="79"/>
      <c r="G103" s="79"/>
      <c r="H103" s="79"/>
      <c r="I103" s="79"/>
    </row>
    <row r="104" spans="1:9" s="22" customFormat="1" x14ac:dyDescent="0.2">
      <c r="A104" s="235">
        <v>91</v>
      </c>
      <c r="B104" s="24" t="s">
        <v>164</v>
      </c>
      <c r="C104" s="21" t="s">
        <v>33</v>
      </c>
      <c r="D104" s="79">
        <f t="shared" si="3"/>
        <v>0</v>
      </c>
      <c r="E104" s="79"/>
      <c r="F104" s="79"/>
      <c r="G104" s="79"/>
      <c r="H104" s="79"/>
      <c r="I104" s="79"/>
    </row>
    <row r="105" spans="1:9" s="22" customFormat="1" x14ac:dyDescent="0.2">
      <c r="A105" s="235">
        <v>92</v>
      </c>
      <c r="B105" s="23" t="s">
        <v>165</v>
      </c>
      <c r="C105" s="21" t="s">
        <v>29</v>
      </c>
      <c r="D105" s="79">
        <f t="shared" si="3"/>
        <v>0</v>
      </c>
      <c r="E105" s="79"/>
      <c r="F105" s="79"/>
      <c r="G105" s="79"/>
      <c r="H105" s="79"/>
      <c r="I105" s="79"/>
    </row>
    <row r="106" spans="1:9" s="22" customFormat="1" x14ac:dyDescent="0.2">
      <c r="A106" s="235">
        <v>93</v>
      </c>
      <c r="B106" s="23" t="s">
        <v>166</v>
      </c>
      <c r="C106" s="21" t="s">
        <v>30</v>
      </c>
      <c r="D106" s="79">
        <f t="shared" si="3"/>
        <v>0</v>
      </c>
      <c r="E106" s="79"/>
      <c r="F106" s="79"/>
      <c r="G106" s="79"/>
      <c r="H106" s="79"/>
      <c r="I106" s="79"/>
    </row>
    <row r="107" spans="1:9" s="22" customFormat="1" x14ac:dyDescent="0.2">
      <c r="A107" s="235">
        <v>94</v>
      </c>
      <c r="B107" s="27" t="s">
        <v>167</v>
      </c>
      <c r="C107" s="21" t="s">
        <v>14</v>
      </c>
      <c r="D107" s="79">
        <f t="shared" si="3"/>
        <v>0</v>
      </c>
      <c r="E107" s="79"/>
      <c r="F107" s="79"/>
      <c r="G107" s="79"/>
      <c r="H107" s="79"/>
      <c r="I107" s="79"/>
    </row>
    <row r="108" spans="1:9" s="22" customFormat="1" x14ac:dyDescent="0.2">
      <c r="A108" s="235">
        <v>95</v>
      </c>
      <c r="B108" s="23" t="s">
        <v>168</v>
      </c>
      <c r="C108" s="21" t="s">
        <v>31</v>
      </c>
      <c r="D108" s="79">
        <f t="shared" si="3"/>
        <v>0</v>
      </c>
      <c r="E108" s="79"/>
      <c r="F108" s="79"/>
      <c r="G108" s="79"/>
      <c r="H108" s="79"/>
      <c r="I108" s="79"/>
    </row>
    <row r="109" spans="1:9" s="22" customFormat="1" ht="12" customHeight="1" x14ac:dyDescent="0.2">
      <c r="A109" s="235">
        <v>96</v>
      </c>
      <c r="B109" s="23" t="s">
        <v>169</v>
      </c>
      <c r="C109" s="21" t="s">
        <v>15</v>
      </c>
      <c r="D109" s="79">
        <f t="shared" si="3"/>
        <v>0</v>
      </c>
      <c r="E109" s="79"/>
      <c r="F109" s="79"/>
      <c r="G109" s="79"/>
      <c r="H109" s="79"/>
      <c r="I109" s="79"/>
    </row>
    <row r="110" spans="1:9" s="22" customFormat="1" x14ac:dyDescent="0.2">
      <c r="A110" s="235">
        <v>97</v>
      </c>
      <c r="B110" s="24" t="s">
        <v>170</v>
      </c>
      <c r="C110" s="21" t="s">
        <v>13</v>
      </c>
      <c r="D110" s="79">
        <f t="shared" si="3"/>
        <v>0</v>
      </c>
      <c r="E110" s="79"/>
      <c r="F110" s="79"/>
      <c r="G110" s="79"/>
      <c r="H110" s="79"/>
      <c r="I110" s="79"/>
    </row>
    <row r="111" spans="1:9" s="22" customFormat="1" x14ac:dyDescent="0.2">
      <c r="A111" s="235">
        <v>98</v>
      </c>
      <c r="B111" s="27" t="s">
        <v>171</v>
      </c>
      <c r="C111" s="21" t="s">
        <v>32</v>
      </c>
      <c r="D111" s="79">
        <f t="shared" si="3"/>
        <v>0</v>
      </c>
      <c r="E111" s="79"/>
      <c r="F111" s="79"/>
      <c r="G111" s="79"/>
      <c r="H111" s="79"/>
      <c r="I111" s="79"/>
    </row>
    <row r="112" spans="1:9" s="22" customFormat="1" x14ac:dyDescent="0.2">
      <c r="A112" s="235">
        <v>99</v>
      </c>
      <c r="B112" s="27" t="s">
        <v>172</v>
      </c>
      <c r="C112" s="21" t="s">
        <v>55</v>
      </c>
      <c r="D112" s="79">
        <f t="shared" si="3"/>
        <v>0</v>
      </c>
      <c r="E112" s="79"/>
      <c r="F112" s="79"/>
      <c r="G112" s="79"/>
      <c r="H112" s="79"/>
      <c r="I112" s="79"/>
    </row>
    <row r="113" spans="1:9" s="22" customFormat="1" x14ac:dyDescent="0.2">
      <c r="A113" s="235">
        <v>100</v>
      </c>
      <c r="B113" s="23" t="s">
        <v>173</v>
      </c>
      <c r="C113" s="21" t="s">
        <v>34</v>
      </c>
      <c r="D113" s="79">
        <f t="shared" si="3"/>
        <v>0</v>
      </c>
      <c r="E113" s="79"/>
      <c r="F113" s="79"/>
      <c r="G113" s="79"/>
      <c r="H113" s="79"/>
      <c r="I113" s="79"/>
    </row>
    <row r="114" spans="1:9" s="22" customFormat="1" x14ac:dyDescent="0.2">
      <c r="A114" s="235">
        <v>101</v>
      </c>
      <c r="B114" s="24" t="s">
        <v>174</v>
      </c>
      <c r="C114" s="21" t="s">
        <v>243</v>
      </c>
      <c r="D114" s="79">
        <f t="shared" si="3"/>
        <v>0</v>
      </c>
      <c r="E114" s="79"/>
      <c r="F114" s="79"/>
      <c r="G114" s="79"/>
      <c r="H114" s="79"/>
      <c r="I114" s="79"/>
    </row>
    <row r="115" spans="1:9" s="22" customFormat="1" ht="13.5" customHeight="1" x14ac:dyDescent="0.2">
      <c r="A115" s="235">
        <v>102</v>
      </c>
      <c r="B115" s="23" t="s">
        <v>175</v>
      </c>
      <c r="C115" s="21" t="s">
        <v>176</v>
      </c>
      <c r="D115" s="79">
        <f t="shared" si="3"/>
        <v>203399597</v>
      </c>
      <c r="E115" s="79">
        <v>0</v>
      </c>
      <c r="F115" s="79">
        <v>0</v>
      </c>
      <c r="G115" s="79">
        <v>0</v>
      </c>
      <c r="H115" s="79">
        <v>0</v>
      </c>
      <c r="I115" s="79">
        <v>203399597</v>
      </c>
    </row>
    <row r="116" spans="1:9" s="22" customFormat="1" x14ac:dyDescent="0.2">
      <c r="A116" s="235">
        <v>103</v>
      </c>
      <c r="B116" s="23" t="s">
        <v>177</v>
      </c>
      <c r="C116" s="21" t="s">
        <v>178</v>
      </c>
      <c r="D116" s="79">
        <f t="shared" si="3"/>
        <v>0</v>
      </c>
      <c r="E116" s="79"/>
      <c r="F116" s="79"/>
      <c r="G116" s="79"/>
      <c r="H116" s="79"/>
      <c r="I116" s="79"/>
    </row>
    <row r="117" spans="1:9" s="22" customFormat="1" x14ac:dyDescent="0.2">
      <c r="A117" s="235">
        <v>104</v>
      </c>
      <c r="B117" s="27" t="s">
        <v>179</v>
      </c>
      <c r="C117" s="21" t="s">
        <v>180</v>
      </c>
      <c r="D117" s="79">
        <f t="shared" si="3"/>
        <v>28843288</v>
      </c>
      <c r="E117" s="79">
        <v>0</v>
      </c>
      <c r="F117" s="79">
        <v>0</v>
      </c>
      <c r="G117" s="79">
        <v>0</v>
      </c>
      <c r="H117" s="79">
        <v>0</v>
      </c>
      <c r="I117" s="79">
        <v>28843288</v>
      </c>
    </row>
    <row r="118" spans="1:9" s="22" customFormat="1" x14ac:dyDescent="0.2">
      <c r="A118" s="235">
        <v>105</v>
      </c>
      <c r="B118" s="27" t="s">
        <v>181</v>
      </c>
      <c r="C118" s="21" t="s">
        <v>182</v>
      </c>
      <c r="D118" s="79">
        <f t="shared" si="3"/>
        <v>0</v>
      </c>
      <c r="E118" s="79"/>
      <c r="F118" s="79"/>
      <c r="G118" s="79"/>
      <c r="H118" s="79"/>
      <c r="I118" s="79"/>
    </row>
    <row r="119" spans="1:9" s="22" customFormat="1" ht="12.75" customHeight="1" x14ac:dyDescent="0.2">
      <c r="A119" s="235">
        <v>106</v>
      </c>
      <c r="B119" s="27" t="s">
        <v>183</v>
      </c>
      <c r="C119" s="21" t="s">
        <v>184</v>
      </c>
      <c r="D119" s="79">
        <f t="shared" si="3"/>
        <v>0</v>
      </c>
      <c r="E119" s="79"/>
      <c r="F119" s="79"/>
      <c r="G119" s="79"/>
      <c r="H119" s="79"/>
      <c r="I119" s="79"/>
    </row>
    <row r="120" spans="1:9" s="22" customFormat="1" ht="24" x14ac:dyDescent="0.2">
      <c r="A120" s="235">
        <v>107</v>
      </c>
      <c r="B120" s="27" t="s">
        <v>185</v>
      </c>
      <c r="C120" s="21" t="s">
        <v>186</v>
      </c>
      <c r="D120" s="79">
        <f t="shared" si="3"/>
        <v>0</v>
      </c>
      <c r="E120" s="79"/>
      <c r="F120" s="79"/>
      <c r="G120" s="79"/>
      <c r="H120" s="79"/>
      <c r="I120" s="79"/>
    </row>
    <row r="121" spans="1:9" s="22" customFormat="1" x14ac:dyDescent="0.2">
      <c r="A121" s="235">
        <v>108</v>
      </c>
      <c r="B121" s="27" t="s">
        <v>187</v>
      </c>
      <c r="C121" s="21" t="s">
        <v>188</v>
      </c>
      <c r="D121" s="79">
        <f t="shared" si="3"/>
        <v>0</v>
      </c>
      <c r="E121" s="79"/>
      <c r="F121" s="79"/>
      <c r="G121" s="79"/>
      <c r="H121" s="79"/>
      <c r="I121" s="79"/>
    </row>
    <row r="122" spans="1:9" s="22" customFormat="1" x14ac:dyDescent="0.2">
      <c r="A122" s="235">
        <v>109</v>
      </c>
      <c r="B122" s="27" t="s">
        <v>189</v>
      </c>
      <c r="C122" s="21" t="s">
        <v>190</v>
      </c>
      <c r="D122" s="79">
        <f t="shared" si="3"/>
        <v>752799615</v>
      </c>
      <c r="E122" s="79">
        <v>4779445</v>
      </c>
      <c r="F122" s="79">
        <v>0</v>
      </c>
      <c r="G122" s="79">
        <v>0</v>
      </c>
      <c r="H122" s="79">
        <v>0</v>
      </c>
      <c r="I122" s="79">
        <v>748020170</v>
      </c>
    </row>
    <row r="123" spans="1:9" s="22" customFormat="1" x14ac:dyDescent="0.2">
      <c r="A123" s="235">
        <v>110</v>
      </c>
      <c r="B123" s="247" t="s">
        <v>191</v>
      </c>
      <c r="C123" s="238" t="s">
        <v>192</v>
      </c>
      <c r="D123" s="79">
        <f t="shared" si="3"/>
        <v>0</v>
      </c>
      <c r="E123" s="79"/>
      <c r="F123" s="79"/>
      <c r="G123" s="79"/>
      <c r="H123" s="79"/>
      <c r="I123" s="79"/>
    </row>
    <row r="124" spans="1:9" s="22" customFormat="1" x14ac:dyDescent="0.2">
      <c r="A124" s="235">
        <v>111</v>
      </c>
      <c r="B124" s="247" t="s">
        <v>276</v>
      </c>
      <c r="C124" s="238" t="s">
        <v>252</v>
      </c>
      <c r="D124" s="79">
        <f t="shared" si="3"/>
        <v>0</v>
      </c>
      <c r="E124" s="79"/>
      <c r="F124" s="79"/>
      <c r="G124" s="79"/>
      <c r="H124" s="79"/>
      <c r="I124" s="79"/>
    </row>
    <row r="125" spans="1:9" s="22" customFormat="1" x14ac:dyDescent="0.2">
      <c r="A125" s="235">
        <v>112</v>
      </c>
      <c r="B125" s="24" t="s">
        <v>193</v>
      </c>
      <c r="C125" s="21" t="s">
        <v>194</v>
      </c>
      <c r="D125" s="79">
        <f t="shared" si="3"/>
        <v>0</v>
      </c>
      <c r="E125" s="79"/>
      <c r="F125" s="79"/>
      <c r="G125" s="79"/>
      <c r="H125" s="79"/>
      <c r="I125" s="79"/>
    </row>
    <row r="126" spans="1:9" s="22" customFormat="1" ht="11.25" customHeight="1" x14ac:dyDescent="0.2">
      <c r="A126" s="235">
        <v>113</v>
      </c>
      <c r="B126" s="27" t="s">
        <v>195</v>
      </c>
      <c r="C126" s="21" t="s">
        <v>196</v>
      </c>
      <c r="D126" s="79">
        <f t="shared" si="3"/>
        <v>0</v>
      </c>
      <c r="E126" s="79"/>
      <c r="F126" s="79"/>
      <c r="G126" s="79"/>
      <c r="H126" s="79"/>
      <c r="I126" s="79"/>
    </row>
    <row r="127" spans="1:9" s="22" customFormat="1" x14ac:dyDescent="0.2">
      <c r="A127" s="235">
        <v>114</v>
      </c>
      <c r="B127" s="23" t="s">
        <v>197</v>
      </c>
      <c r="C127" s="248" t="s">
        <v>198</v>
      </c>
      <c r="D127" s="79">
        <f t="shared" si="3"/>
        <v>0</v>
      </c>
      <c r="E127" s="79"/>
      <c r="F127" s="79"/>
      <c r="G127" s="79"/>
      <c r="H127" s="79"/>
      <c r="I127" s="79"/>
    </row>
    <row r="128" spans="1:9" s="22" customFormat="1" x14ac:dyDescent="0.2">
      <c r="A128" s="235">
        <v>115</v>
      </c>
      <c r="B128" s="27" t="s">
        <v>199</v>
      </c>
      <c r="C128" s="21" t="s">
        <v>290</v>
      </c>
      <c r="D128" s="79">
        <f t="shared" si="3"/>
        <v>0</v>
      </c>
      <c r="E128" s="79"/>
      <c r="F128" s="79"/>
      <c r="G128" s="79"/>
      <c r="H128" s="79"/>
      <c r="I128" s="79"/>
    </row>
    <row r="129" spans="1:9" s="22" customFormat="1" ht="14.25" customHeight="1" x14ac:dyDescent="0.2">
      <c r="A129" s="235">
        <v>116</v>
      </c>
      <c r="B129" s="24" t="s">
        <v>200</v>
      </c>
      <c r="C129" s="21" t="s">
        <v>277</v>
      </c>
      <c r="D129" s="79">
        <f t="shared" si="3"/>
        <v>0</v>
      </c>
      <c r="E129" s="79"/>
      <c r="F129" s="79"/>
      <c r="G129" s="79"/>
      <c r="H129" s="79"/>
      <c r="I129" s="79"/>
    </row>
    <row r="130" spans="1:9" s="22" customFormat="1" x14ac:dyDescent="0.2">
      <c r="A130" s="235">
        <v>117</v>
      </c>
      <c r="B130" s="24" t="s">
        <v>201</v>
      </c>
      <c r="C130" s="21" t="s">
        <v>202</v>
      </c>
      <c r="D130" s="79">
        <f t="shared" si="3"/>
        <v>0</v>
      </c>
      <c r="E130" s="79"/>
      <c r="F130" s="79"/>
      <c r="G130" s="79"/>
      <c r="H130" s="79"/>
      <c r="I130" s="79"/>
    </row>
    <row r="131" spans="1:9" s="22" customFormat="1" x14ac:dyDescent="0.2">
      <c r="A131" s="235">
        <v>118</v>
      </c>
      <c r="B131" s="24" t="s">
        <v>203</v>
      </c>
      <c r="C131" s="21" t="s">
        <v>204</v>
      </c>
      <c r="D131" s="79">
        <f t="shared" si="3"/>
        <v>0</v>
      </c>
      <c r="E131" s="79"/>
      <c r="F131" s="79"/>
      <c r="G131" s="79"/>
      <c r="H131" s="79"/>
      <c r="I131" s="79"/>
    </row>
    <row r="132" spans="1:9" s="22" customFormat="1" x14ac:dyDescent="0.2">
      <c r="A132" s="235">
        <v>119</v>
      </c>
      <c r="B132" s="23" t="s">
        <v>205</v>
      </c>
      <c r="C132" s="21" t="s">
        <v>206</v>
      </c>
      <c r="D132" s="79">
        <f t="shared" si="3"/>
        <v>34990278</v>
      </c>
      <c r="E132" s="79">
        <v>0</v>
      </c>
      <c r="F132" s="79">
        <v>0</v>
      </c>
      <c r="G132" s="79">
        <v>0</v>
      </c>
      <c r="H132" s="79">
        <v>0</v>
      </c>
      <c r="I132" s="79">
        <v>34990278</v>
      </c>
    </row>
    <row r="133" spans="1:9" s="22" customFormat="1" ht="13.5" customHeight="1" x14ac:dyDescent="0.2">
      <c r="A133" s="235">
        <v>120</v>
      </c>
      <c r="B133" s="24" t="s">
        <v>207</v>
      </c>
      <c r="C133" s="21" t="s">
        <v>208</v>
      </c>
      <c r="D133" s="79">
        <f t="shared" si="3"/>
        <v>0</v>
      </c>
      <c r="E133" s="79"/>
      <c r="F133" s="79"/>
      <c r="G133" s="79"/>
      <c r="H133" s="79"/>
      <c r="I133" s="79"/>
    </row>
    <row r="134" spans="1:9" s="22" customFormat="1" x14ac:dyDescent="0.2">
      <c r="A134" s="235">
        <v>121</v>
      </c>
      <c r="B134" s="27" t="s">
        <v>209</v>
      </c>
      <c r="C134" s="21" t="s">
        <v>210</v>
      </c>
      <c r="D134" s="79">
        <f t="shared" si="3"/>
        <v>242337004</v>
      </c>
      <c r="E134" s="79">
        <v>936550</v>
      </c>
      <c r="F134" s="79">
        <v>0</v>
      </c>
      <c r="G134" s="79">
        <v>0</v>
      </c>
      <c r="H134" s="79">
        <v>0</v>
      </c>
      <c r="I134" s="79">
        <v>241400454</v>
      </c>
    </row>
    <row r="135" spans="1:9" s="22" customFormat="1" ht="24" x14ac:dyDescent="0.2">
      <c r="A135" s="235">
        <v>122</v>
      </c>
      <c r="B135" s="27" t="s">
        <v>211</v>
      </c>
      <c r="C135" s="99" t="s">
        <v>377</v>
      </c>
      <c r="D135" s="79">
        <f t="shared" ref="D135:D155" si="4">E135+F135+G135+H135+I135</f>
        <v>0</v>
      </c>
      <c r="E135" s="79"/>
      <c r="F135" s="79"/>
      <c r="G135" s="79"/>
      <c r="H135" s="79"/>
      <c r="I135" s="79"/>
    </row>
    <row r="136" spans="1:9" s="22" customFormat="1" x14ac:dyDescent="0.2">
      <c r="A136" s="235">
        <v>123</v>
      </c>
      <c r="B136" s="27" t="s">
        <v>212</v>
      </c>
      <c r="C136" s="21" t="s">
        <v>249</v>
      </c>
      <c r="D136" s="79">
        <f t="shared" si="4"/>
        <v>22530568</v>
      </c>
      <c r="E136" s="79">
        <v>0</v>
      </c>
      <c r="F136" s="79">
        <v>9177058</v>
      </c>
      <c r="G136" s="79">
        <v>8701550</v>
      </c>
      <c r="H136" s="79">
        <v>3242500</v>
      </c>
      <c r="I136" s="79">
        <v>1409460</v>
      </c>
    </row>
    <row r="137" spans="1:9" s="22" customFormat="1" ht="10.5" customHeight="1" x14ac:dyDescent="0.2">
      <c r="A137" s="235">
        <v>124</v>
      </c>
      <c r="B137" s="27" t="s">
        <v>213</v>
      </c>
      <c r="C137" s="21" t="s">
        <v>214</v>
      </c>
      <c r="D137" s="79">
        <f t="shared" si="4"/>
        <v>0</v>
      </c>
      <c r="E137" s="79"/>
      <c r="F137" s="79"/>
      <c r="G137" s="79"/>
      <c r="H137" s="79"/>
      <c r="I137" s="79"/>
    </row>
    <row r="138" spans="1:9" s="22" customFormat="1" x14ac:dyDescent="0.2">
      <c r="A138" s="235">
        <v>125</v>
      </c>
      <c r="B138" s="27" t="s">
        <v>215</v>
      </c>
      <c r="C138" s="21" t="s">
        <v>42</v>
      </c>
      <c r="D138" s="79">
        <f t="shared" si="4"/>
        <v>2760370</v>
      </c>
      <c r="E138" s="79">
        <v>0</v>
      </c>
      <c r="F138" s="79">
        <v>2760370</v>
      </c>
      <c r="G138" s="79">
        <v>0</v>
      </c>
      <c r="H138" s="79">
        <v>0</v>
      </c>
      <c r="I138" s="79">
        <v>0</v>
      </c>
    </row>
    <row r="139" spans="1:9" s="22" customFormat="1" x14ac:dyDescent="0.2">
      <c r="A139" s="235">
        <v>126</v>
      </c>
      <c r="B139" s="23" t="s">
        <v>216</v>
      </c>
      <c r="C139" s="21" t="s">
        <v>48</v>
      </c>
      <c r="D139" s="79">
        <f t="shared" si="4"/>
        <v>23509240</v>
      </c>
      <c r="E139" s="79">
        <v>0</v>
      </c>
      <c r="F139" s="79">
        <v>563380</v>
      </c>
      <c r="G139" s="79">
        <v>0</v>
      </c>
      <c r="H139" s="79">
        <v>0</v>
      </c>
      <c r="I139" s="79">
        <v>22945860</v>
      </c>
    </row>
    <row r="140" spans="1:9" s="22" customFormat="1" x14ac:dyDescent="0.2">
      <c r="A140" s="235">
        <v>127</v>
      </c>
      <c r="B140" s="23" t="s">
        <v>217</v>
      </c>
      <c r="C140" s="21" t="s">
        <v>253</v>
      </c>
      <c r="D140" s="79">
        <f t="shared" si="4"/>
        <v>0</v>
      </c>
      <c r="E140" s="79"/>
      <c r="F140" s="79"/>
      <c r="G140" s="79"/>
      <c r="H140" s="79"/>
      <c r="I140" s="79"/>
    </row>
    <row r="141" spans="1:9" s="22" customFormat="1" x14ac:dyDescent="0.2">
      <c r="A141" s="235">
        <v>128</v>
      </c>
      <c r="B141" s="23" t="s">
        <v>218</v>
      </c>
      <c r="C141" s="21" t="s">
        <v>50</v>
      </c>
      <c r="D141" s="79">
        <f t="shared" si="4"/>
        <v>0</v>
      </c>
      <c r="E141" s="79"/>
      <c r="F141" s="79"/>
      <c r="G141" s="79"/>
      <c r="H141" s="79"/>
      <c r="I141" s="79"/>
    </row>
    <row r="142" spans="1:9" s="22" customFormat="1" x14ac:dyDescent="0.2">
      <c r="A142" s="235">
        <v>129</v>
      </c>
      <c r="B142" s="27" t="s">
        <v>219</v>
      </c>
      <c r="C142" s="21" t="s">
        <v>49</v>
      </c>
      <c r="D142" s="79">
        <f t="shared" si="4"/>
        <v>0</v>
      </c>
      <c r="E142" s="79"/>
      <c r="F142" s="79"/>
      <c r="G142" s="79"/>
      <c r="H142" s="79"/>
      <c r="I142" s="79"/>
    </row>
    <row r="143" spans="1:9" s="22" customFormat="1" x14ac:dyDescent="0.2">
      <c r="A143" s="235">
        <v>130</v>
      </c>
      <c r="B143" s="27" t="s">
        <v>220</v>
      </c>
      <c r="C143" s="21" t="s">
        <v>221</v>
      </c>
      <c r="D143" s="79">
        <f t="shared" si="4"/>
        <v>0</v>
      </c>
      <c r="E143" s="79"/>
      <c r="F143" s="79"/>
      <c r="G143" s="79"/>
      <c r="H143" s="79"/>
      <c r="I143" s="79"/>
    </row>
    <row r="144" spans="1:9" s="22" customFormat="1" x14ac:dyDescent="0.2">
      <c r="A144" s="235">
        <v>131</v>
      </c>
      <c r="B144" s="27" t="s">
        <v>222</v>
      </c>
      <c r="C144" s="21" t="s">
        <v>43</v>
      </c>
      <c r="D144" s="79">
        <f t="shared" si="4"/>
        <v>0</v>
      </c>
      <c r="E144" s="79"/>
      <c r="F144" s="79"/>
      <c r="G144" s="79"/>
      <c r="H144" s="79"/>
      <c r="I144" s="79"/>
    </row>
    <row r="145" spans="1:9" s="22" customFormat="1" x14ac:dyDescent="0.2">
      <c r="A145" s="235">
        <v>132</v>
      </c>
      <c r="B145" s="23" t="s">
        <v>223</v>
      </c>
      <c r="C145" s="21" t="s">
        <v>251</v>
      </c>
      <c r="D145" s="79">
        <f t="shared" si="4"/>
        <v>681930</v>
      </c>
      <c r="E145" s="79">
        <v>0</v>
      </c>
      <c r="F145" s="79">
        <v>681930</v>
      </c>
      <c r="G145" s="79">
        <v>0</v>
      </c>
      <c r="H145" s="79">
        <v>0</v>
      </c>
      <c r="I145" s="79">
        <v>0</v>
      </c>
    </row>
    <row r="146" spans="1:9" s="22" customFormat="1" x14ac:dyDescent="0.2">
      <c r="A146" s="235">
        <v>133</v>
      </c>
      <c r="B146" s="24" t="s">
        <v>224</v>
      </c>
      <c r="C146" s="21" t="s">
        <v>225</v>
      </c>
      <c r="D146" s="79">
        <f t="shared" si="4"/>
        <v>757700</v>
      </c>
      <c r="E146" s="79">
        <v>0</v>
      </c>
      <c r="F146" s="79">
        <v>757700</v>
      </c>
      <c r="G146" s="79">
        <v>0</v>
      </c>
      <c r="H146" s="79">
        <v>0</v>
      </c>
      <c r="I146" s="79">
        <v>0</v>
      </c>
    </row>
    <row r="147" spans="1:9" s="22" customFormat="1" x14ac:dyDescent="0.2">
      <c r="A147" s="235">
        <v>134</v>
      </c>
      <c r="B147" s="27" t="s">
        <v>226</v>
      </c>
      <c r="C147" s="21" t="s">
        <v>227</v>
      </c>
      <c r="D147" s="79">
        <f t="shared" si="4"/>
        <v>1894250</v>
      </c>
      <c r="E147" s="79">
        <v>0</v>
      </c>
      <c r="F147" s="79">
        <v>1894250</v>
      </c>
      <c r="G147" s="79">
        <v>0</v>
      </c>
      <c r="H147" s="79">
        <v>0</v>
      </c>
      <c r="I147" s="79">
        <v>0</v>
      </c>
    </row>
    <row r="148" spans="1:9" s="22" customFormat="1" x14ac:dyDescent="0.2">
      <c r="A148" s="235">
        <v>135</v>
      </c>
      <c r="B148" s="23" t="s">
        <v>228</v>
      </c>
      <c r="C148" s="21" t="s">
        <v>229</v>
      </c>
      <c r="D148" s="79">
        <f t="shared" si="4"/>
        <v>0</v>
      </c>
      <c r="E148" s="79"/>
      <c r="F148" s="79"/>
      <c r="G148" s="79"/>
      <c r="H148" s="79"/>
      <c r="I148" s="79"/>
    </row>
    <row r="149" spans="1:9" s="22" customFormat="1" ht="12.75" x14ac:dyDescent="0.2">
      <c r="A149" s="235">
        <v>136</v>
      </c>
      <c r="B149" s="249" t="s">
        <v>230</v>
      </c>
      <c r="C149" s="250" t="s">
        <v>231</v>
      </c>
      <c r="D149" s="79">
        <f t="shared" si="4"/>
        <v>0</v>
      </c>
      <c r="E149" s="79"/>
      <c r="F149" s="79"/>
      <c r="G149" s="79"/>
      <c r="H149" s="79"/>
      <c r="I149" s="79"/>
    </row>
    <row r="150" spans="1:9" s="22" customFormat="1" ht="12.75" x14ac:dyDescent="0.2">
      <c r="A150" s="235">
        <v>137</v>
      </c>
      <c r="B150" s="251" t="s">
        <v>278</v>
      </c>
      <c r="C150" s="252" t="s">
        <v>279</v>
      </c>
      <c r="D150" s="79">
        <f t="shared" si="4"/>
        <v>0</v>
      </c>
      <c r="E150" s="79"/>
      <c r="F150" s="79"/>
      <c r="G150" s="79"/>
      <c r="H150" s="79"/>
      <c r="I150" s="79"/>
    </row>
    <row r="151" spans="1:9" s="22" customFormat="1" ht="12.75" x14ac:dyDescent="0.2">
      <c r="A151" s="235">
        <v>138</v>
      </c>
      <c r="B151" s="253" t="s">
        <v>280</v>
      </c>
      <c r="C151" s="254" t="s">
        <v>281</v>
      </c>
      <c r="D151" s="79">
        <f t="shared" si="4"/>
        <v>0</v>
      </c>
      <c r="E151" s="79"/>
      <c r="F151" s="79"/>
      <c r="G151" s="79"/>
      <c r="H151" s="79"/>
      <c r="I151" s="79"/>
    </row>
    <row r="152" spans="1:9" s="22" customFormat="1" ht="12.75" x14ac:dyDescent="0.2">
      <c r="A152" s="235">
        <v>139</v>
      </c>
      <c r="B152" s="255" t="s">
        <v>282</v>
      </c>
      <c r="C152" s="256" t="s">
        <v>283</v>
      </c>
      <c r="D152" s="79">
        <f t="shared" si="4"/>
        <v>0</v>
      </c>
      <c r="E152" s="79"/>
      <c r="F152" s="79"/>
      <c r="G152" s="79"/>
      <c r="H152" s="79"/>
      <c r="I152" s="79"/>
    </row>
    <row r="153" spans="1:9" s="22" customFormat="1" x14ac:dyDescent="0.2">
      <c r="A153" s="235">
        <v>140</v>
      </c>
      <c r="B153" s="235" t="s">
        <v>288</v>
      </c>
      <c r="C153" s="257" t="s">
        <v>289</v>
      </c>
      <c r="D153" s="79">
        <f t="shared" si="4"/>
        <v>0</v>
      </c>
      <c r="E153" s="79"/>
      <c r="F153" s="79"/>
      <c r="G153" s="79"/>
      <c r="H153" s="79"/>
      <c r="I153" s="79"/>
    </row>
    <row r="154" spans="1:9" s="22" customFormat="1" x14ac:dyDescent="0.2">
      <c r="A154" s="235">
        <v>141</v>
      </c>
      <c r="B154" s="133" t="s">
        <v>395</v>
      </c>
      <c r="C154" s="257" t="s">
        <v>394</v>
      </c>
      <c r="D154" s="79">
        <f t="shared" si="4"/>
        <v>0</v>
      </c>
      <c r="E154" s="100"/>
      <c r="F154" s="100"/>
      <c r="G154" s="100"/>
      <c r="H154" s="100"/>
      <c r="I154" s="100"/>
    </row>
    <row r="155" spans="1:9" s="22" customFormat="1" x14ac:dyDescent="0.2">
      <c r="A155" s="235">
        <v>142</v>
      </c>
      <c r="B155" s="133" t="s">
        <v>409</v>
      </c>
      <c r="C155" s="257" t="s">
        <v>408</v>
      </c>
      <c r="D155" s="79">
        <f t="shared" si="4"/>
        <v>0</v>
      </c>
      <c r="E155" s="100"/>
      <c r="F155" s="100"/>
      <c r="G155" s="100"/>
      <c r="H155" s="100"/>
      <c r="I155" s="100"/>
    </row>
  </sheetData>
  <mergeCells count="16">
    <mergeCell ref="A2:I2"/>
    <mergeCell ref="I5:I7"/>
    <mergeCell ref="A10:C10"/>
    <mergeCell ref="A93:A96"/>
    <mergeCell ref="B93:B96"/>
    <mergeCell ref="E4:F4"/>
    <mergeCell ref="G4:I4"/>
    <mergeCell ref="E5:E7"/>
    <mergeCell ref="F5:F7"/>
    <mergeCell ref="G5:G7"/>
    <mergeCell ref="H5:H7"/>
    <mergeCell ref="A8:C8"/>
    <mergeCell ref="A4:A7"/>
    <mergeCell ref="B4:B7"/>
    <mergeCell ref="C4:C7"/>
    <mergeCell ref="D4:D7"/>
  </mergeCells>
  <pageMargins left="0" right="0" top="0" bottom="0" header="0" footer="0"/>
  <pageSetup paperSize="9" scale="8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Y156"/>
  <sheetViews>
    <sheetView zoomScale="106" zoomScaleNormal="106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J20" sqref="J20"/>
    </sheetView>
  </sheetViews>
  <sheetFormatPr defaultRowHeight="12" x14ac:dyDescent="0.2"/>
  <cols>
    <col min="1" max="1" width="4.7109375" style="117" customWidth="1"/>
    <col min="2" max="2" width="9.28515625" style="117" customWidth="1"/>
    <col min="3" max="3" width="31.7109375" style="7" bestFit="1" customWidth="1"/>
    <col min="4" max="7" width="13.85546875" style="1" customWidth="1"/>
    <col min="8" max="16384" width="9.140625" style="1"/>
  </cols>
  <sheetData>
    <row r="2" spans="1:7" ht="42" customHeight="1" x14ac:dyDescent="0.2">
      <c r="A2" s="180" t="s">
        <v>406</v>
      </c>
      <c r="B2" s="180"/>
      <c r="C2" s="180"/>
      <c r="D2" s="180"/>
      <c r="E2" s="180"/>
      <c r="F2" s="180"/>
      <c r="G2" s="180"/>
    </row>
    <row r="3" spans="1:7" x14ac:dyDescent="0.2">
      <c r="C3" s="118"/>
      <c r="G3" s="1" t="s">
        <v>308</v>
      </c>
    </row>
    <row r="4" spans="1:7" s="3" customFormat="1" ht="28.5" customHeight="1" x14ac:dyDescent="0.2">
      <c r="A4" s="170" t="s">
        <v>46</v>
      </c>
      <c r="B4" s="170" t="s">
        <v>59</v>
      </c>
      <c r="C4" s="170" t="s">
        <v>47</v>
      </c>
      <c r="D4" s="226" t="s">
        <v>345</v>
      </c>
      <c r="E4" s="227"/>
      <c r="F4" s="227"/>
      <c r="G4" s="228"/>
    </row>
    <row r="5" spans="1:7" ht="18" customHeight="1" x14ac:dyDescent="0.2">
      <c r="A5" s="170"/>
      <c r="B5" s="170"/>
      <c r="C5" s="170"/>
      <c r="D5" s="229" t="s">
        <v>291</v>
      </c>
      <c r="E5" s="226" t="s">
        <v>304</v>
      </c>
      <c r="F5" s="227"/>
      <c r="G5" s="228"/>
    </row>
    <row r="6" spans="1:7" ht="14.25" customHeight="1" x14ac:dyDescent="0.2">
      <c r="A6" s="170"/>
      <c r="B6" s="170"/>
      <c r="C6" s="170"/>
      <c r="D6" s="230"/>
      <c r="E6" s="229" t="s">
        <v>286</v>
      </c>
      <c r="F6" s="229" t="s">
        <v>285</v>
      </c>
      <c r="G6" s="229" t="s">
        <v>346</v>
      </c>
    </row>
    <row r="7" spans="1:7" ht="21.75" customHeight="1" x14ac:dyDescent="0.2">
      <c r="A7" s="170"/>
      <c r="B7" s="170"/>
      <c r="C7" s="170"/>
      <c r="D7" s="231"/>
      <c r="E7" s="231"/>
      <c r="F7" s="231"/>
      <c r="G7" s="231"/>
    </row>
    <row r="8" spans="1:7" s="3" customFormat="1" x14ac:dyDescent="0.2">
      <c r="A8" s="161" t="s">
        <v>248</v>
      </c>
      <c r="B8" s="161"/>
      <c r="C8" s="161"/>
      <c r="D8" s="124">
        <f>D10+D9</f>
        <v>1568967079</v>
      </c>
      <c r="E8" s="124">
        <f t="shared" ref="E8:G8" si="0">E10+E9</f>
        <v>255943551</v>
      </c>
      <c r="F8" s="124">
        <f t="shared" si="0"/>
        <v>270728014</v>
      </c>
      <c r="G8" s="124">
        <f t="shared" si="0"/>
        <v>1042295514</v>
      </c>
    </row>
    <row r="9" spans="1:7" s="3" customFormat="1" ht="11.25" customHeight="1" x14ac:dyDescent="0.2">
      <c r="A9" s="134"/>
      <c r="B9" s="134"/>
      <c r="C9" s="11" t="s">
        <v>56</v>
      </c>
      <c r="D9" s="95">
        <f>E9+F9+G9</f>
        <v>22243088</v>
      </c>
      <c r="E9" s="95">
        <v>2522558</v>
      </c>
      <c r="F9" s="95">
        <v>19720530</v>
      </c>
      <c r="G9" s="95"/>
    </row>
    <row r="10" spans="1:7" s="3" customFormat="1" x14ac:dyDescent="0.2">
      <c r="A10" s="161" t="s">
        <v>247</v>
      </c>
      <c r="B10" s="161"/>
      <c r="C10" s="161"/>
      <c r="D10" s="124">
        <f>SUM(D11:D155)-D93</f>
        <v>1546723991</v>
      </c>
      <c r="E10" s="124">
        <f t="shared" ref="E10:G10" si="1">SUM(E11:E155)-E93</f>
        <v>253420993</v>
      </c>
      <c r="F10" s="124">
        <f t="shared" si="1"/>
        <v>251007484</v>
      </c>
      <c r="G10" s="124">
        <f t="shared" si="1"/>
        <v>1042295514</v>
      </c>
    </row>
    <row r="11" spans="1:7" ht="12" customHeight="1" x14ac:dyDescent="0.2">
      <c r="A11" s="25">
        <v>1</v>
      </c>
      <c r="B11" s="12" t="s">
        <v>60</v>
      </c>
      <c r="C11" s="10" t="s">
        <v>44</v>
      </c>
      <c r="D11" s="97">
        <f t="shared" ref="D11:D70" si="2">E11+F11+G11</f>
        <v>0</v>
      </c>
      <c r="E11" s="97">
        <v>0</v>
      </c>
      <c r="F11" s="97"/>
      <c r="G11" s="97">
        <v>0</v>
      </c>
    </row>
    <row r="12" spans="1:7" x14ac:dyDescent="0.2">
      <c r="A12" s="25">
        <v>2</v>
      </c>
      <c r="B12" s="14" t="s">
        <v>61</v>
      </c>
      <c r="C12" s="10" t="s">
        <v>232</v>
      </c>
      <c r="D12" s="97">
        <f t="shared" si="2"/>
        <v>0</v>
      </c>
      <c r="E12" s="97">
        <v>0</v>
      </c>
      <c r="F12" s="97"/>
      <c r="G12" s="97">
        <v>0</v>
      </c>
    </row>
    <row r="13" spans="1:7" x14ac:dyDescent="0.2">
      <c r="A13" s="25">
        <v>3</v>
      </c>
      <c r="B13" s="26" t="s">
        <v>62</v>
      </c>
      <c r="C13" s="10" t="s">
        <v>5</v>
      </c>
      <c r="D13" s="97">
        <f t="shared" si="2"/>
        <v>425642</v>
      </c>
      <c r="E13" s="97">
        <v>425642</v>
      </c>
      <c r="F13" s="97"/>
      <c r="G13" s="97">
        <v>0</v>
      </c>
    </row>
    <row r="14" spans="1:7" ht="14.25" customHeight="1" x14ac:dyDescent="0.2">
      <c r="A14" s="25">
        <v>4</v>
      </c>
      <c r="B14" s="12" t="s">
        <v>63</v>
      </c>
      <c r="C14" s="10" t="s">
        <v>233</v>
      </c>
      <c r="D14" s="97">
        <f t="shared" si="2"/>
        <v>0</v>
      </c>
      <c r="E14" s="97">
        <v>0</v>
      </c>
      <c r="F14" s="97"/>
      <c r="G14" s="97">
        <v>0</v>
      </c>
    </row>
    <row r="15" spans="1:7" x14ac:dyDescent="0.2">
      <c r="A15" s="25">
        <v>5</v>
      </c>
      <c r="B15" s="12" t="s">
        <v>64</v>
      </c>
      <c r="C15" s="10" t="s">
        <v>8</v>
      </c>
      <c r="D15" s="97">
        <f t="shared" si="2"/>
        <v>0</v>
      </c>
      <c r="E15" s="97">
        <v>0</v>
      </c>
      <c r="F15" s="97"/>
      <c r="G15" s="97">
        <v>0</v>
      </c>
    </row>
    <row r="16" spans="1:7" x14ac:dyDescent="0.2">
      <c r="A16" s="25">
        <v>6</v>
      </c>
      <c r="B16" s="26" t="s">
        <v>65</v>
      </c>
      <c r="C16" s="10" t="s">
        <v>66</v>
      </c>
      <c r="D16" s="97">
        <f t="shared" si="2"/>
        <v>36403898</v>
      </c>
      <c r="E16" s="97">
        <v>0</v>
      </c>
      <c r="F16" s="97">
        <v>8628121</v>
      </c>
      <c r="G16" s="97">
        <v>27775777</v>
      </c>
    </row>
    <row r="17" spans="1:7" x14ac:dyDescent="0.2">
      <c r="A17" s="25">
        <v>7</v>
      </c>
      <c r="B17" s="12" t="s">
        <v>67</v>
      </c>
      <c r="C17" s="10" t="s">
        <v>234</v>
      </c>
      <c r="D17" s="97">
        <f t="shared" si="2"/>
        <v>18964239</v>
      </c>
      <c r="E17" s="97">
        <v>9104480</v>
      </c>
      <c r="F17" s="97">
        <v>9859759</v>
      </c>
      <c r="G17" s="97">
        <v>0</v>
      </c>
    </row>
    <row r="18" spans="1:7" x14ac:dyDescent="0.2">
      <c r="A18" s="25">
        <v>8</v>
      </c>
      <c r="B18" s="26" t="s">
        <v>68</v>
      </c>
      <c r="C18" s="10" t="s">
        <v>17</v>
      </c>
      <c r="D18" s="97">
        <f t="shared" si="2"/>
        <v>0</v>
      </c>
      <c r="E18" s="97">
        <v>0</v>
      </c>
      <c r="F18" s="97"/>
      <c r="G18" s="97">
        <v>0</v>
      </c>
    </row>
    <row r="19" spans="1:7" x14ac:dyDescent="0.2">
      <c r="A19" s="25">
        <v>9</v>
      </c>
      <c r="B19" s="26" t="s">
        <v>69</v>
      </c>
      <c r="C19" s="10" t="s">
        <v>6</v>
      </c>
      <c r="D19" s="97">
        <f t="shared" si="2"/>
        <v>0</v>
      </c>
      <c r="E19" s="97">
        <v>0</v>
      </c>
      <c r="F19" s="97"/>
      <c r="G19" s="97">
        <v>0</v>
      </c>
    </row>
    <row r="20" spans="1:7" x14ac:dyDescent="0.2">
      <c r="A20" s="25">
        <v>10</v>
      </c>
      <c r="B20" s="26" t="s">
        <v>70</v>
      </c>
      <c r="C20" s="10" t="s">
        <v>18</v>
      </c>
      <c r="D20" s="97">
        <f t="shared" si="2"/>
        <v>0</v>
      </c>
      <c r="E20" s="97">
        <v>0</v>
      </c>
      <c r="F20" s="97"/>
      <c r="G20" s="97">
        <v>0</v>
      </c>
    </row>
    <row r="21" spans="1:7" x14ac:dyDescent="0.2">
      <c r="A21" s="25">
        <v>11</v>
      </c>
      <c r="B21" s="26" t="s">
        <v>71</v>
      </c>
      <c r="C21" s="10" t="s">
        <v>7</v>
      </c>
      <c r="D21" s="97">
        <f t="shared" si="2"/>
        <v>0</v>
      </c>
      <c r="E21" s="97">
        <v>0</v>
      </c>
      <c r="F21" s="97"/>
      <c r="G21" s="97">
        <v>0</v>
      </c>
    </row>
    <row r="22" spans="1:7" x14ac:dyDescent="0.2">
      <c r="A22" s="25">
        <v>12</v>
      </c>
      <c r="B22" s="26" t="s">
        <v>72</v>
      </c>
      <c r="C22" s="10" t="s">
        <v>19</v>
      </c>
      <c r="D22" s="97">
        <f t="shared" si="2"/>
        <v>0</v>
      </c>
      <c r="E22" s="97">
        <v>0</v>
      </c>
      <c r="F22" s="97"/>
      <c r="G22" s="97">
        <v>0</v>
      </c>
    </row>
    <row r="23" spans="1:7" x14ac:dyDescent="0.2">
      <c r="A23" s="25">
        <v>13</v>
      </c>
      <c r="B23" s="26" t="s">
        <v>256</v>
      </c>
      <c r="C23" s="10" t="s">
        <v>257</v>
      </c>
      <c r="D23" s="97">
        <f t="shared" si="2"/>
        <v>0</v>
      </c>
      <c r="E23" s="97">
        <v>0</v>
      </c>
      <c r="F23" s="97"/>
      <c r="G23" s="97">
        <v>0</v>
      </c>
    </row>
    <row r="24" spans="1:7" x14ac:dyDescent="0.2">
      <c r="A24" s="25">
        <v>14</v>
      </c>
      <c r="B24" s="12" t="s">
        <v>73</v>
      </c>
      <c r="C24" s="10" t="s">
        <v>74</v>
      </c>
      <c r="D24" s="97">
        <f t="shared" si="2"/>
        <v>0</v>
      </c>
      <c r="E24" s="97">
        <v>0</v>
      </c>
      <c r="F24" s="97"/>
      <c r="G24" s="97">
        <v>0</v>
      </c>
    </row>
    <row r="25" spans="1:7" x14ac:dyDescent="0.2">
      <c r="A25" s="25">
        <v>15</v>
      </c>
      <c r="B25" s="26" t="s">
        <v>75</v>
      </c>
      <c r="C25" s="10" t="s">
        <v>22</v>
      </c>
      <c r="D25" s="97">
        <f t="shared" si="2"/>
        <v>0</v>
      </c>
      <c r="E25" s="97">
        <v>0</v>
      </c>
      <c r="F25" s="97"/>
      <c r="G25" s="97">
        <v>0</v>
      </c>
    </row>
    <row r="26" spans="1:7" x14ac:dyDescent="0.2">
      <c r="A26" s="25">
        <v>16</v>
      </c>
      <c r="B26" s="26" t="s">
        <v>76</v>
      </c>
      <c r="C26" s="10" t="s">
        <v>10</v>
      </c>
      <c r="D26" s="97">
        <f t="shared" si="2"/>
        <v>0</v>
      </c>
      <c r="E26" s="97">
        <v>0</v>
      </c>
      <c r="F26" s="97"/>
      <c r="G26" s="97">
        <v>0</v>
      </c>
    </row>
    <row r="27" spans="1:7" x14ac:dyDescent="0.2">
      <c r="A27" s="25">
        <v>17</v>
      </c>
      <c r="B27" s="26" t="s">
        <v>77</v>
      </c>
      <c r="C27" s="10" t="s">
        <v>235</v>
      </c>
      <c r="D27" s="97">
        <f t="shared" si="2"/>
        <v>0</v>
      </c>
      <c r="E27" s="97">
        <v>0</v>
      </c>
      <c r="F27" s="97"/>
      <c r="G27" s="97">
        <v>0</v>
      </c>
    </row>
    <row r="28" spans="1:7" x14ac:dyDescent="0.2">
      <c r="A28" s="25">
        <v>18</v>
      </c>
      <c r="B28" s="26" t="s">
        <v>78</v>
      </c>
      <c r="C28" s="10" t="s">
        <v>9</v>
      </c>
      <c r="D28" s="97">
        <f t="shared" si="2"/>
        <v>37623733</v>
      </c>
      <c r="E28" s="97">
        <v>4436647</v>
      </c>
      <c r="F28" s="97">
        <v>11999879</v>
      </c>
      <c r="G28" s="97">
        <v>21187207</v>
      </c>
    </row>
    <row r="29" spans="1:7" x14ac:dyDescent="0.2">
      <c r="A29" s="25">
        <v>19</v>
      </c>
      <c r="B29" s="12" t="s">
        <v>79</v>
      </c>
      <c r="C29" s="10" t="s">
        <v>11</v>
      </c>
      <c r="D29" s="97">
        <f t="shared" si="2"/>
        <v>0</v>
      </c>
      <c r="E29" s="97">
        <v>0</v>
      </c>
      <c r="F29" s="97"/>
      <c r="G29" s="97">
        <v>0</v>
      </c>
    </row>
    <row r="30" spans="1:7" x14ac:dyDescent="0.2">
      <c r="A30" s="25">
        <v>20</v>
      </c>
      <c r="B30" s="12" t="s">
        <v>80</v>
      </c>
      <c r="C30" s="10" t="s">
        <v>236</v>
      </c>
      <c r="D30" s="97">
        <f t="shared" si="2"/>
        <v>0</v>
      </c>
      <c r="E30" s="97">
        <v>0</v>
      </c>
      <c r="F30" s="97"/>
      <c r="G30" s="97">
        <v>0</v>
      </c>
    </row>
    <row r="31" spans="1:7" x14ac:dyDescent="0.2">
      <c r="A31" s="25">
        <v>21</v>
      </c>
      <c r="B31" s="12" t="s">
        <v>81</v>
      </c>
      <c r="C31" s="10" t="s">
        <v>82</v>
      </c>
      <c r="D31" s="97">
        <f t="shared" si="2"/>
        <v>14417315</v>
      </c>
      <c r="E31" s="97">
        <v>336366</v>
      </c>
      <c r="F31" s="97"/>
      <c r="G31" s="97">
        <v>14080949</v>
      </c>
    </row>
    <row r="32" spans="1:7" x14ac:dyDescent="0.2">
      <c r="A32" s="25">
        <v>22</v>
      </c>
      <c r="B32" s="12" t="s">
        <v>83</v>
      </c>
      <c r="C32" s="10" t="s">
        <v>40</v>
      </c>
      <c r="D32" s="97">
        <f t="shared" si="2"/>
        <v>5075498</v>
      </c>
      <c r="E32" s="97">
        <v>0</v>
      </c>
      <c r="F32" s="97"/>
      <c r="G32" s="97">
        <v>5075498</v>
      </c>
    </row>
    <row r="33" spans="1:7" x14ac:dyDescent="0.2">
      <c r="A33" s="25">
        <v>23</v>
      </c>
      <c r="B33" s="26" t="s">
        <v>84</v>
      </c>
      <c r="C33" s="10" t="s">
        <v>85</v>
      </c>
      <c r="D33" s="97">
        <f t="shared" si="2"/>
        <v>0</v>
      </c>
      <c r="E33" s="97">
        <v>0</v>
      </c>
      <c r="F33" s="97"/>
      <c r="G33" s="97">
        <v>0</v>
      </c>
    </row>
    <row r="34" spans="1:7" ht="12" customHeight="1" x14ac:dyDescent="0.2">
      <c r="A34" s="25">
        <v>24</v>
      </c>
      <c r="B34" s="26" t="s">
        <v>86</v>
      </c>
      <c r="C34" s="10" t="s">
        <v>87</v>
      </c>
      <c r="D34" s="97">
        <f t="shared" si="2"/>
        <v>0</v>
      </c>
      <c r="E34" s="97">
        <v>0</v>
      </c>
      <c r="F34" s="97"/>
      <c r="G34" s="97">
        <v>0</v>
      </c>
    </row>
    <row r="35" spans="1:7" ht="24" x14ac:dyDescent="0.2">
      <c r="A35" s="25">
        <v>25</v>
      </c>
      <c r="B35" s="26" t="s">
        <v>88</v>
      </c>
      <c r="C35" s="10" t="s">
        <v>89</v>
      </c>
      <c r="D35" s="97">
        <f t="shared" si="2"/>
        <v>19406618</v>
      </c>
      <c r="E35" s="97">
        <v>0</v>
      </c>
      <c r="F35" s="97">
        <v>19406618</v>
      </c>
      <c r="G35" s="97">
        <v>0</v>
      </c>
    </row>
    <row r="36" spans="1:7" x14ac:dyDescent="0.2">
      <c r="A36" s="25">
        <v>26</v>
      </c>
      <c r="B36" s="12" t="s">
        <v>90</v>
      </c>
      <c r="C36" s="10" t="s">
        <v>91</v>
      </c>
      <c r="D36" s="97">
        <f t="shared" si="2"/>
        <v>32605138</v>
      </c>
      <c r="E36" s="97">
        <v>0</v>
      </c>
      <c r="F36" s="97"/>
      <c r="G36" s="97">
        <v>32605138</v>
      </c>
    </row>
    <row r="37" spans="1:7" x14ac:dyDescent="0.2">
      <c r="A37" s="25">
        <v>27</v>
      </c>
      <c r="B37" s="26" t="s">
        <v>92</v>
      </c>
      <c r="C37" s="10" t="s">
        <v>93</v>
      </c>
      <c r="D37" s="97">
        <f t="shared" si="2"/>
        <v>0</v>
      </c>
      <c r="E37" s="97">
        <v>0</v>
      </c>
      <c r="F37" s="97"/>
      <c r="G37" s="97">
        <v>0</v>
      </c>
    </row>
    <row r="38" spans="1:7" ht="15.75" customHeight="1" x14ac:dyDescent="0.2">
      <c r="A38" s="25">
        <v>28</v>
      </c>
      <c r="B38" s="26" t="s">
        <v>94</v>
      </c>
      <c r="C38" s="10" t="s">
        <v>95</v>
      </c>
      <c r="D38" s="97">
        <f t="shared" si="2"/>
        <v>15891280</v>
      </c>
      <c r="E38" s="97">
        <v>0</v>
      </c>
      <c r="F38" s="97"/>
      <c r="G38" s="97">
        <v>15891280</v>
      </c>
    </row>
    <row r="39" spans="1:7" x14ac:dyDescent="0.2">
      <c r="A39" s="25">
        <v>29</v>
      </c>
      <c r="B39" s="14" t="s">
        <v>96</v>
      </c>
      <c r="C39" s="10" t="s">
        <v>97</v>
      </c>
      <c r="D39" s="97">
        <f t="shared" si="2"/>
        <v>0</v>
      </c>
      <c r="E39" s="97">
        <v>0</v>
      </c>
      <c r="F39" s="97"/>
      <c r="G39" s="97">
        <v>0</v>
      </c>
    </row>
    <row r="40" spans="1:7" x14ac:dyDescent="0.2">
      <c r="A40" s="25">
        <v>30</v>
      </c>
      <c r="B40" s="12" t="s">
        <v>98</v>
      </c>
      <c r="C40" s="88" t="s">
        <v>292</v>
      </c>
      <c r="D40" s="97">
        <f t="shared" si="2"/>
        <v>0</v>
      </c>
      <c r="E40" s="97">
        <v>0</v>
      </c>
      <c r="F40" s="97"/>
      <c r="G40" s="97">
        <v>0</v>
      </c>
    </row>
    <row r="41" spans="1:7" ht="20.25" customHeight="1" x14ac:dyDescent="0.2">
      <c r="A41" s="25">
        <v>31</v>
      </c>
      <c r="B41" s="26" t="s">
        <v>99</v>
      </c>
      <c r="C41" s="10" t="s">
        <v>57</v>
      </c>
      <c r="D41" s="97">
        <f t="shared" si="2"/>
        <v>0</v>
      </c>
      <c r="E41" s="97">
        <v>0</v>
      </c>
      <c r="F41" s="97"/>
      <c r="G41" s="97">
        <v>0</v>
      </c>
    </row>
    <row r="42" spans="1:7" x14ac:dyDescent="0.2">
      <c r="A42" s="25">
        <v>32</v>
      </c>
      <c r="B42" s="14" t="s">
        <v>100</v>
      </c>
      <c r="C42" s="10" t="s">
        <v>41</v>
      </c>
      <c r="D42" s="97">
        <f t="shared" si="2"/>
        <v>13710971</v>
      </c>
      <c r="E42" s="97">
        <v>0</v>
      </c>
      <c r="F42" s="97"/>
      <c r="G42" s="97">
        <v>13710971</v>
      </c>
    </row>
    <row r="43" spans="1:7" x14ac:dyDescent="0.2">
      <c r="A43" s="25">
        <v>33</v>
      </c>
      <c r="B43" s="12" t="s">
        <v>101</v>
      </c>
      <c r="C43" s="10" t="s">
        <v>39</v>
      </c>
      <c r="D43" s="97">
        <f t="shared" si="2"/>
        <v>4492720</v>
      </c>
      <c r="E43" s="97">
        <v>4492720</v>
      </c>
      <c r="F43" s="97"/>
      <c r="G43" s="97">
        <v>0</v>
      </c>
    </row>
    <row r="44" spans="1:7" x14ac:dyDescent="0.2">
      <c r="A44" s="25">
        <v>34</v>
      </c>
      <c r="B44" s="14" t="s">
        <v>102</v>
      </c>
      <c r="C44" s="10" t="s">
        <v>16</v>
      </c>
      <c r="D44" s="97">
        <f t="shared" si="2"/>
        <v>0</v>
      </c>
      <c r="E44" s="97">
        <v>0</v>
      </c>
      <c r="F44" s="97"/>
      <c r="G44" s="97">
        <v>0</v>
      </c>
    </row>
    <row r="45" spans="1:7" x14ac:dyDescent="0.2">
      <c r="A45" s="25">
        <v>35</v>
      </c>
      <c r="B45" s="26" t="s">
        <v>103</v>
      </c>
      <c r="C45" s="10" t="s">
        <v>21</v>
      </c>
      <c r="D45" s="97">
        <f t="shared" si="2"/>
        <v>13862198</v>
      </c>
      <c r="E45" s="97">
        <v>5511030</v>
      </c>
      <c r="F45" s="97">
        <v>8351168</v>
      </c>
      <c r="G45" s="97">
        <v>0</v>
      </c>
    </row>
    <row r="46" spans="1:7" x14ac:dyDescent="0.2">
      <c r="A46" s="25">
        <v>36</v>
      </c>
      <c r="B46" s="14" t="s">
        <v>104</v>
      </c>
      <c r="C46" s="10" t="s">
        <v>25</v>
      </c>
      <c r="D46" s="97">
        <f t="shared" si="2"/>
        <v>0</v>
      </c>
      <c r="E46" s="97">
        <v>0</v>
      </c>
      <c r="F46" s="97"/>
      <c r="G46" s="97">
        <v>0</v>
      </c>
    </row>
    <row r="47" spans="1:7" x14ac:dyDescent="0.2">
      <c r="A47" s="25">
        <v>37</v>
      </c>
      <c r="B47" s="12" t="s">
        <v>105</v>
      </c>
      <c r="C47" s="10" t="s">
        <v>237</v>
      </c>
      <c r="D47" s="97">
        <f t="shared" si="2"/>
        <v>667236</v>
      </c>
      <c r="E47" s="97">
        <v>667236</v>
      </c>
      <c r="F47" s="97"/>
      <c r="G47" s="97">
        <v>0</v>
      </c>
    </row>
    <row r="48" spans="1:7" x14ac:dyDescent="0.2">
      <c r="A48" s="25">
        <v>38</v>
      </c>
      <c r="B48" s="15" t="s">
        <v>106</v>
      </c>
      <c r="C48" s="16" t="s">
        <v>238</v>
      </c>
      <c r="D48" s="97">
        <f t="shared" si="2"/>
        <v>0</v>
      </c>
      <c r="E48" s="97">
        <v>0</v>
      </c>
      <c r="F48" s="97"/>
      <c r="G48" s="97">
        <v>0</v>
      </c>
    </row>
    <row r="49" spans="1:7" x14ac:dyDescent="0.2">
      <c r="A49" s="25">
        <v>39</v>
      </c>
      <c r="B49" s="12" t="s">
        <v>107</v>
      </c>
      <c r="C49" s="10" t="s">
        <v>239</v>
      </c>
      <c r="D49" s="97">
        <f t="shared" si="2"/>
        <v>0</v>
      </c>
      <c r="E49" s="97">
        <v>0</v>
      </c>
      <c r="F49" s="97"/>
      <c r="G49" s="97">
        <v>0</v>
      </c>
    </row>
    <row r="50" spans="1:7" x14ac:dyDescent="0.2">
      <c r="A50" s="25">
        <v>40</v>
      </c>
      <c r="B50" s="12" t="s">
        <v>108</v>
      </c>
      <c r="C50" s="10" t="s">
        <v>24</v>
      </c>
      <c r="D50" s="97">
        <f t="shared" si="2"/>
        <v>269968</v>
      </c>
      <c r="E50" s="97">
        <v>269968</v>
      </c>
      <c r="F50" s="97"/>
      <c r="G50" s="97">
        <v>0</v>
      </c>
    </row>
    <row r="51" spans="1:7" x14ac:dyDescent="0.2">
      <c r="A51" s="25">
        <v>41</v>
      </c>
      <c r="B51" s="26" t="s">
        <v>109</v>
      </c>
      <c r="C51" s="10" t="s">
        <v>20</v>
      </c>
      <c r="D51" s="97">
        <f t="shared" si="2"/>
        <v>0</v>
      </c>
      <c r="E51" s="97">
        <v>0</v>
      </c>
      <c r="F51" s="97"/>
      <c r="G51" s="97">
        <v>0</v>
      </c>
    </row>
    <row r="52" spans="1:7" x14ac:dyDescent="0.2">
      <c r="A52" s="25">
        <v>42</v>
      </c>
      <c r="B52" s="14" t="s">
        <v>110</v>
      </c>
      <c r="C52" s="10" t="s">
        <v>111</v>
      </c>
      <c r="D52" s="97">
        <f t="shared" si="2"/>
        <v>0</v>
      </c>
      <c r="E52" s="97">
        <v>0</v>
      </c>
      <c r="F52" s="97"/>
      <c r="G52" s="97">
        <v>0</v>
      </c>
    </row>
    <row r="53" spans="1:7" x14ac:dyDescent="0.2">
      <c r="A53" s="25">
        <v>43</v>
      </c>
      <c r="B53" s="26" t="s">
        <v>112</v>
      </c>
      <c r="C53" s="10" t="s">
        <v>113</v>
      </c>
      <c r="D53" s="97">
        <f t="shared" si="2"/>
        <v>29461641</v>
      </c>
      <c r="E53" s="97">
        <v>0</v>
      </c>
      <c r="F53" s="97">
        <v>10984878</v>
      </c>
      <c r="G53" s="97">
        <v>18476763</v>
      </c>
    </row>
    <row r="54" spans="1:7" x14ac:dyDescent="0.2">
      <c r="A54" s="25">
        <v>44</v>
      </c>
      <c r="B54" s="12" t="s">
        <v>114</v>
      </c>
      <c r="C54" s="10" t="s">
        <v>244</v>
      </c>
      <c r="D54" s="97">
        <f t="shared" si="2"/>
        <v>262383</v>
      </c>
      <c r="E54" s="97">
        <v>262383</v>
      </c>
      <c r="F54" s="97"/>
      <c r="G54" s="97">
        <v>0</v>
      </c>
    </row>
    <row r="55" spans="1:7" ht="10.5" customHeight="1" x14ac:dyDescent="0.2">
      <c r="A55" s="25">
        <v>45</v>
      </c>
      <c r="B55" s="12" t="s">
        <v>115</v>
      </c>
      <c r="C55" s="10" t="s">
        <v>2</v>
      </c>
      <c r="D55" s="97">
        <f t="shared" si="2"/>
        <v>0</v>
      </c>
      <c r="E55" s="97">
        <v>0</v>
      </c>
      <c r="F55" s="97"/>
      <c r="G55" s="97">
        <v>0</v>
      </c>
    </row>
    <row r="56" spans="1:7" x14ac:dyDescent="0.2">
      <c r="A56" s="25">
        <v>46</v>
      </c>
      <c r="B56" s="26" t="s">
        <v>116</v>
      </c>
      <c r="C56" s="10" t="s">
        <v>3</v>
      </c>
      <c r="D56" s="97">
        <f t="shared" si="2"/>
        <v>0</v>
      </c>
      <c r="E56" s="97">
        <v>0</v>
      </c>
      <c r="F56" s="97"/>
      <c r="G56" s="97">
        <v>0</v>
      </c>
    </row>
    <row r="57" spans="1:7" x14ac:dyDescent="0.2">
      <c r="A57" s="25">
        <v>47</v>
      </c>
      <c r="B57" s="26" t="s">
        <v>117</v>
      </c>
      <c r="C57" s="10" t="s">
        <v>240</v>
      </c>
      <c r="D57" s="97">
        <f t="shared" si="2"/>
        <v>2548710</v>
      </c>
      <c r="E57" s="97">
        <v>2548710</v>
      </c>
      <c r="F57" s="97"/>
      <c r="G57" s="97">
        <v>0</v>
      </c>
    </row>
    <row r="58" spans="1:7" x14ac:dyDescent="0.2">
      <c r="A58" s="25">
        <v>48</v>
      </c>
      <c r="B58" s="14" t="s">
        <v>118</v>
      </c>
      <c r="C58" s="10" t="s">
        <v>0</v>
      </c>
      <c r="D58" s="97">
        <f t="shared" si="2"/>
        <v>0</v>
      </c>
      <c r="E58" s="97">
        <v>0</v>
      </c>
      <c r="F58" s="97"/>
      <c r="G58" s="97">
        <v>0</v>
      </c>
    </row>
    <row r="59" spans="1:7" ht="10.5" customHeight="1" x14ac:dyDescent="0.2">
      <c r="A59" s="25">
        <v>49</v>
      </c>
      <c r="B59" s="26" t="s">
        <v>119</v>
      </c>
      <c r="C59" s="10" t="s">
        <v>4</v>
      </c>
      <c r="D59" s="97">
        <f t="shared" si="2"/>
        <v>0</v>
      </c>
      <c r="E59" s="97">
        <v>0</v>
      </c>
      <c r="F59" s="97"/>
      <c r="G59" s="97">
        <v>0</v>
      </c>
    </row>
    <row r="60" spans="1:7" x14ac:dyDescent="0.2">
      <c r="A60" s="25">
        <v>50</v>
      </c>
      <c r="B60" s="14" t="s">
        <v>120</v>
      </c>
      <c r="C60" s="10" t="s">
        <v>1</v>
      </c>
      <c r="D60" s="97">
        <f t="shared" si="2"/>
        <v>0</v>
      </c>
      <c r="E60" s="97">
        <v>0</v>
      </c>
      <c r="F60" s="97"/>
      <c r="G60" s="97">
        <v>0</v>
      </c>
    </row>
    <row r="61" spans="1:7" x14ac:dyDescent="0.2">
      <c r="A61" s="25">
        <v>51</v>
      </c>
      <c r="B61" s="26" t="s">
        <v>121</v>
      </c>
      <c r="C61" s="10" t="s">
        <v>241</v>
      </c>
      <c r="D61" s="97">
        <f t="shared" si="2"/>
        <v>0</v>
      </c>
      <c r="E61" s="97">
        <v>0</v>
      </c>
      <c r="F61" s="97"/>
      <c r="G61" s="97">
        <v>0</v>
      </c>
    </row>
    <row r="62" spans="1:7" x14ac:dyDescent="0.2">
      <c r="A62" s="25">
        <v>52</v>
      </c>
      <c r="B62" s="26" t="s">
        <v>122</v>
      </c>
      <c r="C62" s="10" t="s">
        <v>26</v>
      </c>
      <c r="D62" s="97">
        <f t="shared" si="2"/>
        <v>0</v>
      </c>
      <c r="E62" s="97">
        <v>0</v>
      </c>
      <c r="F62" s="97"/>
      <c r="G62" s="97">
        <v>0</v>
      </c>
    </row>
    <row r="63" spans="1:7" x14ac:dyDescent="0.2">
      <c r="A63" s="25">
        <v>53</v>
      </c>
      <c r="B63" s="26" t="s">
        <v>123</v>
      </c>
      <c r="C63" s="10" t="s">
        <v>242</v>
      </c>
      <c r="D63" s="97">
        <f t="shared" si="2"/>
        <v>0</v>
      </c>
      <c r="E63" s="97">
        <v>0</v>
      </c>
      <c r="F63" s="97"/>
      <c r="G63" s="97">
        <v>0</v>
      </c>
    </row>
    <row r="64" spans="1:7" x14ac:dyDescent="0.2">
      <c r="A64" s="25">
        <v>54</v>
      </c>
      <c r="B64" s="26" t="s">
        <v>124</v>
      </c>
      <c r="C64" s="10" t="s">
        <v>125</v>
      </c>
      <c r="D64" s="97">
        <f t="shared" si="2"/>
        <v>0</v>
      </c>
      <c r="E64" s="97">
        <v>0</v>
      </c>
      <c r="F64" s="97"/>
      <c r="G64" s="97">
        <v>0</v>
      </c>
    </row>
    <row r="65" spans="1:7" x14ac:dyDescent="0.2">
      <c r="A65" s="25">
        <v>55</v>
      </c>
      <c r="B65" s="26" t="s">
        <v>246</v>
      </c>
      <c r="C65" s="10" t="s">
        <v>245</v>
      </c>
      <c r="D65" s="97">
        <f t="shared" si="2"/>
        <v>0</v>
      </c>
      <c r="E65" s="97">
        <v>0</v>
      </c>
      <c r="F65" s="97"/>
      <c r="G65" s="97">
        <v>0</v>
      </c>
    </row>
    <row r="66" spans="1:7" x14ac:dyDescent="0.2">
      <c r="A66" s="25">
        <v>56</v>
      </c>
      <c r="B66" s="26" t="s">
        <v>258</v>
      </c>
      <c r="C66" s="10" t="s">
        <v>259</v>
      </c>
      <c r="D66" s="97">
        <f t="shared" si="2"/>
        <v>10518852</v>
      </c>
      <c r="E66" s="97">
        <v>0</v>
      </c>
      <c r="F66" s="97">
        <v>10518852</v>
      </c>
      <c r="G66" s="97">
        <v>0</v>
      </c>
    </row>
    <row r="67" spans="1:7" x14ac:dyDescent="0.2">
      <c r="A67" s="25">
        <v>57</v>
      </c>
      <c r="B67" s="26" t="s">
        <v>126</v>
      </c>
      <c r="C67" s="10" t="s">
        <v>54</v>
      </c>
      <c r="D67" s="97">
        <f t="shared" si="2"/>
        <v>6983160</v>
      </c>
      <c r="E67" s="97">
        <v>6983160</v>
      </c>
      <c r="F67" s="97"/>
      <c r="G67" s="97">
        <v>0</v>
      </c>
    </row>
    <row r="68" spans="1:7" x14ac:dyDescent="0.2">
      <c r="A68" s="25">
        <v>58</v>
      </c>
      <c r="B68" s="14" t="s">
        <v>127</v>
      </c>
      <c r="C68" s="10" t="s">
        <v>260</v>
      </c>
      <c r="D68" s="97">
        <f t="shared" si="2"/>
        <v>7001190</v>
      </c>
      <c r="E68" s="97">
        <v>7001190</v>
      </c>
      <c r="F68" s="97"/>
      <c r="G68" s="97">
        <v>0</v>
      </c>
    </row>
    <row r="69" spans="1:7" ht="24" x14ac:dyDescent="0.2">
      <c r="A69" s="25">
        <v>59</v>
      </c>
      <c r="B69" s="12" t="s">
        <v>128</v>
      </c>
      <c r="C69" s="10" t="s">
        <v>129</v>
      </c>
      <c r="D69" s="97">
        <f t="shared" si="2"/>
        <v>0</v>
      </c>
      <c r="E69" s="97">
        <v>0</v>
      </c>
      <c r="F69" s="97"/>
      <c r="G69" s="97">
        <v>0</v>
      </c>
    </row>
    <row r="70" spans="1:7" ht="23.25" customHeight="1" x14ac:dyDescent="0.2">
      <c r="A70" s="25">
        <v>60</v>
      </c>
      <c r="B70" s="14" t="s">
        <v>130</v>
      </c>
      <c r="C70" s="10" t="s">
        <v>261</v>
      </c>
      <c r="D70" s="97">
        <f t="shared" si="2"/>
        <v>7081934</v>
      </c>
      <c r="E70" s="97">
        <v>7081934</v>
      </c>
      <c r="F70" s="97"/>
      <c r="G70" s="97">
        <v>0</v>
      </c>
    </row>
    <row r="71" spans="1:7" ht="27.75" customHeight="1" x14ac:dyDescent="0.2">
      <c r="A71" s="25">
        <v>61</v>
      </c>
      <c r="B71" s="26" t="s">
        <v>131</v>
      </c>
      <c r="C71" s="10" t="s">
        <v>250</v>
      </c>
      <c r="D71" s="97">
        <f t="shared" ref="D71:D134" si="3">E71+F71+G71</f>
        <v>7023990</v>
      </c>
      <c r="E71" s="97">
        <v>7023990</v>
      </c>
      <c r="F71" s="97"/>
      <c r="G71" s="97">
        <v>0</v>
      </c>
    </row>
    <row r="72" spans="1:7" ht="24" x14ac:dyDescent="0.2">
      <c r="A72" s="25">
        <v>62</v>
      </c>
      <c r="B72" s="12" t="s">
        <v>132</v>
      </c>
      <c r="C72" s="10" t="s">
        <v>262</v>
      </c>
      <c r="D72" s="97">
        <f t="shared" si="3"/>
        <v>0</v>
      </c>
      <c r="E72" s="97">
        <v>0</v>
      </c>
      <c r="F72" s="97"/>
      <c r="G72" s="97">
        <v>0</v>
      </c>
    </row>
    <row r="73" spans="1:7" ht="24" x14ac:dyDescent="0.2">
      <c r="A73" s="25">
        <v>63</v>
      </c>
      <c r="B73" s="12" t="s">
        <v>133</v>
      </c>
      <c r="C73" s="10" t="s">
        <v>263</v>
      </c>
      <c r="D73" s="97">
        <f t="shared" si="3"/>
        <v>0</v>
      </c>
      <c r="E73" s="97">
        <v>0</v>
      </c>
      <c r="F73" s="97"/>
      <c r="G73" s="97">
        <v>0</v>
      </c>
    </row>
    <row r="74" spans="1:7" x14ac:dyDescent="0.2">
      <c r="A74" s="25">
        <v>64</v>
      </c>
      <c r="B74" s="14" t="s">
        <v>134</v>
      </c>
      <c r="C74" s="10" t="s">
        <v>264</v>
      </c>
      <c r="D74" s="97">
        <f t="shared" si="3"/>
        <v>3369540</v>
      </c>
      <c r="E74" s="97">
        <v>3369540</v>
      </c>
      <c r="F74" s="97"/>
      <c r="G74" s="97">
        <v>0</v>
      </c>
    </row>
    <row r="75" spans="1:7" x14ac:dyDescent="0.2">
      <c r="A75" s="25">
        <v>65</v>
      </c>
      <c r="B75" s="14" t="s">
        <v>135</v>
      </c>
      <c r="C75" s="10" t="s">
        <v>53</v>
      </c>
      <c r="D75" s="97">
        <f t="shared" si="3"/>
        <v>10296080</v>
      </c>
      <c r="E75" s="97">
        <v>4557315</v>
      </c>
      <c r="F75" s="97">
        <v>5738765</v>
      </c>
      <c r="G75" s="97">
        <v>0</v>
      </c>
    </row>
    <row r="76" spans="1:7" x14ac:dyDescent="0.2">
      <c r="A76" s="25">
        <v>66</v>
      </c>
      <c r="B76" s="14" t="s">
        <v>136</v>
      </c>
      <c r="C76" s="10" t="s">
        <v>265</v>
      </c>
      <c r="D76" s="97">
        <f t="shared" si="3"/>
        <v>5615900</v>
      </c>
      <c r="E76" s="97">
        <v>5615900</v>
      </c>
      <c r="F76" s="97"/>
      <c r="G76" s="97">
        <v>0</v>
      </c>
    </row>
    <row r="77" spans="1:7" ht="24" x14ac:dyDescent="0.2">
      <c r="A77" s="25">
        <v>67</v>
      </c>
      <c r="B77" s="14" t="s">
        <v>137</v>
      </c>
      <c r="C77" s="10" t="s">
        <v>266</v>
      </c>
      <c r="D77" s="97">
        <f t="shared" si="3"/>
        <v>0</v>
      </c>
      <c r="E77" s="97">
        <v>0</v>
      </c>
      <c r="F77" s="97"/>
      <c r="G77" s="97">
        <v>0</v>
      </c>
    </row>
    <row r="78" spans="1:7" ht="24" x14ac:dyDescent="0.2">
      <c r="A78" s="25">
        <v>68</v>
      </c>
      <c r="B78" s="12" t="s">
        <v>138</v>
      </c>
      <c r="C78" s="10" t="s">
        <v>267</v>
      </c>
      <c r="D78" s="97">
        <f t="shared" si="3"/>
        <v>0</v>
      </c>
      <c r="E78" s="97">
        <v>0</v>
      </c>
      <c r="F78" s="97"/>
      <c r="G78" s="97">
        <v>0</v>
      </c>
    </row>
    <row r="79" spans="1:7" ht="24" x14ac:dyDescent="0.2">
      <c r="A79" s="25">
        <v>69</v>
      </c>
      <c r="B79" s="14" t="s">
        <v>139</v>
      </c>
      <c r="C79" s="10" t="s">
        <v>268</v>
      </c>
      <c r="D79" s="97">
        <f t="shared" si="3"/>
        <v>0</v>
      </c>
      <c r="E79" s="97">
        <v>0</v>
      </c>
      <c r="F79" s="97"/>
      <c r="G79" s="97">
        <v>0</v>
      </c>
    </row>
    <row r="80" spans="1:7" ht="24" x14ac:dyDescent="0.2">
      <c r="A80" s="25">
        <v>70</v>
      </c>
      <c r="B80" s="14" t="s">
        <v>140</v>
      </c>
      <c r="C80" s="10" t="s">
        <v>269</v>
      </c>
      <c r="D80" s="97">
        <f t="shared" si="3"/>
        <v>0</v>
      </c>
      <c r="E80" s="97">
        <v>0</v>
      </c>
      <c r="F80" s="97"/>
      <c r="G80" s="97">
        <v>0</v>
      </c>
    </row>
    <row r="81" spans="1:7" ht="24" x14ac:dyDescent="0.2">
      <c r="A81" s="25">
        <v>71</v>
      </c>
      <c r="B81" s="12" t="s">
        <v>141</v>
      </c>
      <c r="C81" s="10" t="s">
        <v>270</v>
      </c>
      <c r="D81" s="97">
        <f t="shared" si="3"/>
        <v>0</v>
      </c>
      <c r="E81" s="97">
        <v>0</v>
      </c>
      <c r="F81" s="97"/>
      <c r="G81" s="97">
        <v>0</v>
      </c>
    </row>
    <row r="82" spans="1:7" ht="24" x14ac:dyDescent="0.2">
      <c r="A82" s="25">
        <v>72</v>
      </c>
      <c r="B82" s="12" t="s">
        <v>142</v>
      </c>
      <c r="C82" s="10" t="s">
        <v>271</v>
      </c>
      <c r="D82" s="97">
        <f t="shared" si="3"/>
        <v>0</v>
      </c>
      <c r="E82" s="97">
        <v>0</v>
      </c>
      <c r="F82" s="97"/>
      <c r="G82" s="97">
        <v>0</v>
      </c>
    </row>
    <row r="83" spans="1:7" ht="24" x14ac:dyDescent="0.2">
      <c r="A83" s="25">
        <v>73</v>
      </c>
      <c r="B83" s="12" t="s">
        <v>143</v>
      </c>
      <c r="C83" s="10" t="s">
        <v>272</v>
      </c>
      <c r="D83" s="97">
        <f t="shared" si="3"/>
        <v>0</v>
      </c>
      <c r="E83" s="97">
        <v>0</v>
      </c>
      <c r="F83" s="97"/>
      <c r="G83" s="97">
        <v>0</v>
      </c>
    </row>
    <row r="84" spans="1:7" x14ac:dyDescent="0.2">
      <c r="A84" s="25">
        <v>74</v>
      </c>
      <c r="B84" s="26" t="s">
        <v>144</v>
      </c>
      <c r="C84" s="10" t="s">
        <v>145</v>
      </c>
      <c r="D84" s="97">
        <f t="shared" si="3"/>
        <v>10866526</v>
      </c>
      <c r="E84" s="97">
        <v>0</v>
      </c>
      <c r="F84" s="97"/>
      <c r="G84" s="97">
        <v>10866526</v>
      </c>
    </row>
    <row r="85" spans="1:7" x14ac:dyDescent="0.2">
      <c r="A85" s="25">
        <v>75</v>
      </c>
      <c r="B85" s="12" t="s">
        <v>146</v>
      </c>
      <c r="C85" s="10" t="s">
        <v>273</v>
      </c>
      <c r="D85" s="97">
        <f t="shared" si="3"/>
        <v>43348551</v>
      </c>
      <c r="E85" s="97">
        <v>2219955</v>
      </c>
      <c r="F85" s="97">
        <v>10056820</v>
      </c>
      <c r="G85" s="97">
        <v>31071776</v>
      </c>
    </row>
    <row r="86" spans="1:7" x14ac:dyDescent="0.2">
      <c r="A86" s="25">
        <v>76</v>
      </c>
      <c r="B86" s="26" t="s">
        <v>147</v>
      </c>
      <c r="C86" s="10" t="s">
        <v>36</v>
      </c>
      <c r="D86" s="97">
        <f t="shared" si="3"/>
        <v>47154960</v>
      </c>
      <c r="E86" s="97">
        <v>5667870</v>
      </c>
      <c r="F86" s="97">
        <v>4479699</v>
      </c>
      <c r="G86" s="97">
        <v>37007391</v>
      </c>
    </row>
    <row r="87" spans="1:7" x14ac:dyDescent="0.2">
      <c r="A87" s="25">
        <v>77</v>
      </c>
      <c r="B87" s="12" t="s">
        <v>148</v>
      </c>
      <c r="C87" s="10" t="s">
        <v>38</v>
      </c>
      <c r="D87" s="97">
        <f t="shared" si="3"/>
        <v>2133270</v>
      </c>
      <c r="E87" s="97">
        <v>2133270</v>
      </c>
      <c r="F87" s="97"/>
      <c r="G87" s="97">
        <v>0</v>
      </c>
    </row>
    <row r="88" spans="1:7" ht="13.5" customHeight="1" x14ac:dyDescent="0.2">
      <c r="A88" s="25">
        <v>78</v>
      </c>
      <c r="B88" s="12" t="s">
        <v>149</v>
      </c>
      <c r="C88" s="10" t="s">
        <v>37</v>
      </c>
      <c r="D88" s="97">
        <f t="shared" si="3"/>
        <v>44576764</v>
      </c>
      <c r="E88" s="97">
        <v>4596741</v>
      </c>
      <c r="F88" s="97">
        <v>10102757</v>
      </c>
      <c r="G88" s="97">
        <v>29877266</v>
      </c>
    </row>
    <row r="89" spans="1:7" ht="14.25" customHeight="1" x14ac:dyDescent="0.2">
      <c r="A89" s="25">
        <v>79</v>
      </c>
      <c r="B89" s="12" t="s">
        <v>150</v>
      </c>
      <c r="C89" s="10" t="s">
        <v>52</v>
      </c>
      <c r="D89" s="97">
        <f t="shared" si="3"/>
        <v>180147626</v>
      </c>
      <c r="E89" s="97">
        <v>3303320</v>
      </c>
      <c r="F89" s="97">
        <v>8458356</v>
      </c>
      <c r="G89" s="97">
        <v>168385950</v>
      </c>
    </row>
    <row r="90" spans="1:7" x14ac:dyDescent="0.2">
      <c r="A90" s="25">
        <v>80</v>
      </c>
      <c r="B90" s="12" t="s">
        <v>151</v>
      </c>
      <c r="C90" s="10" t="s">
        <v>254</v>
      </c>
      <c r="D90" s="97">
        <f t="shared" si="3"/>
        <v>119843272</v>
      </c>
      <c r="E90" s="97">
        <v>2246360</v>
      </c>
      <c r="F90" s="97"/>
      <c r="G90" s="97">
        <v>117596912</v>
      </c>
    </row>
    <row r="91" spans="1:7" x14ac:dyDescent="0.2">
      <c r="A91" s="25">
        <v>81</v>
      </c>
      <c r="B91" s="12" t="s">
        <v>152</v>
      </c>
      <c r="C91" s="10" t="s">
        <v>380</v>
      </c>
      <c r="D91" s="97">
        <f t="shared" si="3"/>
        <v>0</v>
      </c>
      <c r="E91" s="97">
        <v>0</v>
      </c>
      <c r="F91" s="97"/>
      <c r="G91" s="97">
        <v>0</v>
      </c>
    </row>
    <row r="92" spans="1:7" x14ac:dyDescent="0.2">
      <c r="A92" s="25">
        <v>82</v>
      </c>
      <c r="B92" s="14" t="s">
        <v>153</v>
      </c>
      <c r="C92" s="10" t="s">
        <v>287</v>
      </c>
      <c r="D92" s="97">
        <f t="shared" si="3"/>
        <v>0</v>
      </c>
      <c r="E92" s="97">
        <v>0</v>
      </c>
      <c r="F92" s="97"/>
      <c r="G92" s="97">
        <v>0</v>
      </c>
    </row>
    <row r="93" spans="1:7" ht="24" x14ac:dyDescent="0.2">
      <c r="A93" s="178">
        <v>83</v>
      </c>
      <c r="B93" s="179" t="s">
        <v>154</v>
      </c>
      <c r="C93" s="17" t="s">
        <v>274</v>
      </c>
      <c r="D93" s="97">
        <f t="shared" si="3"/>
        <v>0</v>
      </c>
      <c r="E93" s="97">
        <v>0</v>
      </c>
      <c r="F93" s="97"/>
      <c r="G93" s="97">
        <v>0</v>
      </c>
    </row>
    <row r="94" spans="1:7" ht="36" x14ac:dyDescent="0.2">
      <c r="A94" s="143"/>
      <c r="B94" s="146"/>
      <c r="C94" s="10" t="s">
        <v>378</v>
      </c>
      <c r="D94" s="97">
        <f t="shared" si="3"/>
        <v>0</v>
      </c>
      <c r="E94" s="97">
        <v>0</v>
      </c>
      <c r="F94" s="97"/>
      <c r="G94" s="97"/>
    </row>
    <row r="95" spans="1:7" ht="24" x14ac:dyDescent="0.2">
      <c r="A95" s="143"/>
      <c r="B95" s="146"/>
      <c r="C95" s="10" t="s">
        <v>275</v>
      </c>
      <c r="D95" s="97">
        <f t="shared" si="3"/>
        <v>0</v>
      </c>
      <c r="E95" s="97">
        <v>0</v>
      </c>
      <c r="F95" s="97"/>
      <c r="G95" s="97"/>
    </row>
    <row r="96" spans="1:7" ht="36" x14ac:dyDescent="0.2">
      <c r="A96" s="144"/>
      <c r="B96" s="147"/>
      <c r="C96" s="123" t="s">
        <v>379</v>
      </c>
      <c r="D96" s="97">
        <f t="shared" si="3"/>
        <v>0</v>
      </c>
      <c r="E96" s="97">
        <v>0</v>
      </c>
      <c r="F96" s="97"/>
      <c r="G96" s="97"/>
    </row>
    <row r="97" spans="1:7" ht="24" x14ac:dyDescent="0.2">
      <c r="A97" s="25">
        <v>84</v>
      </c>
      <c r="B97" s="14" t="s">
        <v>155</v>
      </c>
      <c r="C97" s="10" t="s">
        <v>51</v>
      </c>
      <c r="D97" s="97">
        <f t="shared" si="3"/>
        <v>0</v>
      </c>
      <c r="E97" s="97">
        <v>0</v>
      </c>
      <c r="F97" s="97"/>
      <c r="G97" s="97">
        <v>0</v>
      </c>
    </row>
    <row r="98" spans="1:7" x14ac:dyDescent="0.2">
      <c r="A98" s="25">
        <v>85</v>
      </c>
      <c r="B98" s="14" t="s">
        <v>156</v>
      </c>
      <c r="C98" s="10" t="s">
        <v>157</v>
      </c>
      <c r="D98" s="97">
        <f t="shared" si="3"/>
        <v>0</v>
      </c>
      <c r="E98" s="97">
        <v>0</v>
      </c>
      <c r="F98" s="97"/>
      <c r="G98" s="97">
        <v>0</v>
      </c>
    </row>
    <row r="99" spans="1:7" x14ac:dyDescent="0.2">
      <c r="A99" s="25">
        <v>86</v>
      </c>
      <c r="B99" s="26" t="s">
        <v>158</v>
      </c>
      <c r="C99" s="10" t="s">
        <v>159</v>
      </c>
      <c r="D99" s="97">
        <f t="shared" si="3"/>
        <v>45544553</v>
      </c>
      <c r="E99" s="97">
        <v>11020303</v>
      </c>
      <c r="F99" s="97">
        <v>9602779</v>
      </c>
      <c r="G99" s="97">
        <v>24921471</v>
      </c>
    </row>
    <row r="100" spans="1:7" x14ac:dyDescent="0.2">
      <c r="A100" s="25">
        <v>87</v>
      </c>
      <c r="B100" s="14" t="s">
        <v>160</v>
      </c>
      <c r="C100" s="10" t="s">
        <v>28</v>
      </c>
      <c r="D100" s="97">
        <f t="shared" si="3"/>
        <v>829290</v>
      </c>
      <c r="E100" s="97">
        <v>829290</v>
      </c>
      <c r="F100" s="97"/>
      <c r="G100" s="97">
        <v>0</v>
      </c>
    </row>
    <row r="101" spans="1:7" x14ac:dyDescent="0.2">
      <c r="A101" s="25">
        <v>88</v>
      </c>
      <c r="B101" s="26" t="s">
        <v>161</v>
      </c>
      <c r="C101" s="10" t="s">
        <v>12</v>
      </c>
      <c r="D101" s="97">
        <f t="shared" si="3"/>
        <v>1557400</v>
      </c>
      <c r="E101" s="97">
        <v>1557400</v>
      </c>
      <c r="F101" s="97"/>
      <c r="G101" s="97">
        <v>0</v>
      </c>
    </row>
    <row r="102" spans="1:7" x14ac:dyDescent="0.2">
      <c r="A102" s="25">
        <v>89</v>
      </c>
      <c r="B102" s="26" t="s">
        <v>162</v>
      </c>
      <c r="C102" s="10" t="s">
        <v>27</v>
      </c>
      <c r="D102" s="97">
        <f t="shared" si="3"/>
        <v>0</v>
      </c>
      <c r="E102" s="97">
        <v>0</v>
      </c>
      <c r="F102" s="97"/>
      <c r="G102" s="97">
        <v>0</v>
      </c>
    </row>
    <row r="103" spans="1:7" x14ac:dyDescent="0.2">
      <c r="A103" s="25">
        <v>90</v>
      </c>
      <c r="B103" s="14" t="s">
        <v>163</v>
      </c>
      <c r="C103" s="10" t="s">
        <v>45</v>
      </c>
      <c r="D103" s="97">
        <f t="shared" si="3"/>
        <v>0</v>
      </c>
      <c r="E103" s="97">
        <v>0</v>
      </c>
      <c r="F103" s="97"/>
      <c r="G103" s="97">
        <v>0</v>
      </c>
    </row>
    <row r="104" spans="1:7" x14ac:dyDescent="0.2">
      <c r="A104" s="25">
        <v>91</v>
      </c>
      <c r="B104" s="14" t="s">
        <v>164</v>
      </c>
      <c r="C104" s="10" t="s">
        <v>33</v>
      </c>
      <c r="D104" s="97">
        <f t="shared" si="3"/>
        <v>263223</v>
      </c>
      <c r="E104" s="97">
        <v>263223</v>
      </c>
      <c r="F104" s="97"/>
      <c r="G104" s="97">
        <v>0</v>
      </c>
    </row>
    <row r="105" spans="1:7" x14ac:dyDescent="0.2">
      <c r="A105" s="25">
        <v>92</v>
      </c>
      <c r="B105" s="12" t="s">
        <v>165</v>
      </c>
      <c r="C105" s="10" t="s">
        <v>29</v>
      </c>
      <c r="D105" s="97">
        <f t="shared" si="3"/>
        <v>0</v>
      </c>
      <c r="E105" s="97">
        <v>0</v>
      </c>
      <c r="F105" s="97"/>
      <c r="G105" s="97">
        <v>0</v>
      </c>
    </row>
    <row r="106" spans="1:7" x14ac:dyDescent="0.2">
      <c r="A106" s="25">
        <v>93</v>
      </c>
      <c r="B106" s="12" t="s">
        <v>166</v>
      </c>
      <c r="C106" s="10" t="s">
        <v>30</v>
      </c>
      <c r="D106" s="97">
        <f t="shared" si="3"/>
        <v>0</v>
      </c>
      <c r="E106" s="97">
        <v>0</v>
      </c>
      <c r="F106" s="97"/>
      <c r="G106" s="97">
        <v>0</v>
      </c>
    </row>
    <row r="107" spans="1:7" x14ac:dyDescent="0.2">
      <c r="A107" s="25">
        <v>94</v>
      </c>
      <c r="B107" s="26" t="s">
        <v>167</v>
      </c>
      <c r="C107" s="10" t="s">
        <v>14</v>
      </c>
      <c r="D107" s="97">
        <f t="shared" si="3"/>
        <v>0</v>
      </c>
      <c r="E107" s="97">
        <v>0</v>
      </c>
      <c r="F107" s="97"/>
      <c r="G107" s="97">
        <v>0</v>
      </c>
    </row>
    <row r="108" spans="1:7" x14ac:dyDescent="0.2">
      <c r="A108" s="25">
        <v>95</v>
      </c>
      <c r="B108" s="12" t="s">
        <v>168</v>
      </c>
      <c r="C108" s="10" t="s">
        <v>31</v>
      </c>
      <c r="D108" s="97">
        <f t="shared" si="3"/>
        <v>0</v>
      </c>
      <c r="E108" s="97">
        <v>0</v>
      </c>
      <c r="F108" s="97"/>
      <c r="G108" s="97">
        <v>0</v>
      </c>
    </row>
    <row r="109" spans="1:7" ht="12" customHeight="1" x14ac:dyDescent="0.2">
      <c r="A109" s="25">
        <v>96</v>
      </c>
      <c r="B109" s="12" t="s">
        <v>169</v>
      </c>
      <c r="C109" s="10" t="s">
        <v>15</v>
      </c>
      <c r="D109" s="97">
        <f t="shared" si="3"/>
        <v>0</v>
      </c>
      <c r="E109" s="97">
        <v>0</v>
      </c>
      <c r="F109" s="97"/>
      <c r="G109" s="97">
        <v>0</v>
      </c>
    </row>
    <row r="110" spans="1:7" x14ac:dyDescent="0.2">
      <c r="A110" s="25">
        <v>97</v>
      </c>
      <c r="B110" s="14" t="s">
        <v>170</v>
      </c>
      <c r="C110" s="10" t="s">
        <v>13</v>
      </c>
      <c r="D110" s="97">
        <f t="shared" si="3"/>
        <v>14845944</v>
      </c>
      <c r="E110" s="97">
        <v>2852782</v>
      </c>
      <c r="F110" s="97"/>
      <c r="G110" s="97">
        <v>11993162</v>
      </c>
    </row>
    <row r="111" spans="1:7" x14ac:dyDescent="0.2">
      <c r="A111" s="25">
        <v>98</v>
      </c>
      <c r="B111" s="26" t="s">
        <v>171</v>
      </c>
      <c r="C111" s="10" t="s">
        <v>32</v>
      </c>
      <c r="D111" s="97">
        <f t="shared" si="3"/>
        <v>0</v>
      </c>
      <c r="E111" s="97">
        <v>0</v>
      </c>
      <c r="F111" s="97"/>
      <c r="G111" s="97">
        <v>0</v>
      </c>
    </row>
    <row r="112" spans="1:7" x14ac:dyDescent="0.2">
      <c r="A112" s="25">
        <v>99</v>
      </c>
      <c r="B112" s="26" t="s">
        <v>172</v>
      </c>
      <c r="C112" s="10" t="s">
        <v>55</v>
      </c>
      <c r="D112" s="97">
        <f t="shared" si="3"/>
        <v>0</v>
      </c>
      <c r="E112" s="97">
        <v>0</v>
      </c>
      <c r="F112" s="97"/>
      <c r="G112" s="97">
        <v>0</v>
      </c>
    </row>
    <row r="113" spans="1:7" x14ac:dyDescent="0.2">
      <c r="A113" s="25">
        <v>100</v>
      </c>
      <c r="B113" s="12" t="s">
        <v>173</v>
      </c>
      <c r="C113" s="10" t="s">
        <v>34</v>
      </c>
      <c r="D113" s="97">
        <f t="shared" si="3"/>
        <v>0</v>
      </c>
      <c r="E113" s="97">
        <v>0</v>
      </c>
      <c r="F113" s="97"/>
      <c r="G113" s="97">
        <v>0</v>
      </c>
    </row>
    <row r="114" spans="1:7" x14ac:dyDescent="0.2">
      <c r="A114" s="25">
        <v>101</v>
      </c>
      <c r="B114" s="14" t="s">
        <v>174</v>
      </c>
      <c r="C114" s="10" t="s">
        <v>243</v>
      </c>
      <c r="D114" s="97">
        <f t="shared" si="3"/>
        <v>5615900</v>
      </c>
      <c r="E114" s="97">
        <v>5615900</v>
      </c>
      <c r="F114" s="97"/>
      <c r="G114" s="97">
        <v>0</v>
      </c>
    </row>
    <row r="115" spans="1:7" ht="13.5" customHeight="1" x14ac:dyDescent="0.2">
      <c r="A115" s="25">
        <v>102</v>
      </c>
      <c r="B115" s="12" t="s">
        <v>175</v>
      </c>
      <c r="C115" s="10" t="s">
        <v>176</v>
      </c>
      <c r="D115" s="97">
        <f t="shared" si="3"/>
        <v>0</v>
      </c>
      <c r="E115" s="97">
        <v>0</v>
      </c>
      <c r="F115" s="97"/>
      <c r="G115" s="97">
        <v>0</v>
      </c>
    </row>
    <row r="116" spans="1:7" x14ac:dyDescent="0.2">
      <c r="A116" s="25">
        <v>103</v>
      </c>
      <c r="B116" s="12" t="s">
        <v>177</v>
      </c>
      <c r="C116" s="10" t="s">
        <v>178</v>
      </c>
      <c r="D116" s="97">
        <f t="shared" si="3"/>
        <v>0</v>
      </c>
      <c r="E116" s="97">
        <v>0</v>
      </c>
      <c r="F116" s="97"/>
      <c r="G116" s="97">
        <v>0</v>
      </c>
    </row>
    <row r="117" spans="1:7" x14ac:dyDescent="0.2">
      <c r="A117" s="25">
        <v>104</v>
      </c>
      <c r="B117" s="26" t="s">
        <v>179</v>
      </c>
      <c r="C117" s="10" t="s">
        <v>180</v>
      </c>
      <c r="D117" s="97">
        <f t="shared" si="3"/>
        <v>0</v>
      </c>
      <c r="E117" s="97">
        <v>0</v>
      </c>
      <c r="F117" s="97"/>
      <c r="G117" s="97">
        <v>0</v>
      </c>
    </row>
    <row r="118" spans="1:7" x14ac:dyDescent="0.2">
      <c r="A118" s="25">
        <v>105</v>
      </c>
      <c r="B118" s="26" t="s">
        <v>181</v>
      </c>
      <c r="C118" s="10" t="s">
        <v>182</v>
      </c>
      <c r="D118" s="97">
        <f t="shared" si="3"/>
        <v>0</v>
      </c>
      <c r="E118" s="97">
        <v>0</v>
      </c>
      <c r="F118" s="97"/>
      <c r="G118" s="97">
        <v>0</v>
      </c>
    </row>
    <row r="119" spans="1:7" ht="12.75" customHeight="1" x14ac:dyDescent="0.2">
      <c r="A119" s="25">
        <v>106</v>
      </c>
      <c r="B119" s="26" t="s">
        <v>183</v>
      </c>
      <c r="C119" s="10" t="s">
        <v>184</v>
      </c>
      <c r="D119" s="97">
        <f t="shared" si="3"/>
        <v>0</v>
      </c>
      <c r="E119" s="97">
        <v>0</v>
      </c>
      <c r="F119" s="97"/>
      <c r="G119" s="97">
        <v>0</v>
      </c>
    </row>
    <row r="120" spans="1:7" ht="24" x14ac:dyDescent="0.2">
      <c r="A120" s="25">
        <v>107</v>
      </c>
      <c r="B120" s="26" t="s">
        <v>185</v>
      </c>
      <c r="C120" s="10" t="s">
        <v>186</v>
      </c>
      <c r="D120" s="97">
        <f t="shared" si="3"/>
        <v>0</v>
      </c>
      <c r="E120" s="97">
        <v>0</v>
      </c>
      <c r="F120" s="97"/>
      <c r="G120" s="97">
        <v>0</v>
      </c>
    </row>
    <row r="121" spans="1:7" x14ac:dyDescent="0.2">
      <c r="A121" s="25">
        <v>108</v>
      </c>
      <c r="B121" s="26" t="s">
        <v>187</v>
      </c>
      <c r="C121" s="10" t="s">
        <v>188</v>
      </c>
      <c r="D121" s="97">
        <f t="shared" si="3"/>
        <v>0</v>
      </c>
      <c r="E121" s="97">
        <v>0</v>
      </c>
      <c r="F121" s="97"/>
      <c r="G121" s="97">
        <v>0</v>
      </c>
    </row>
    <row r="122" spans="1:7" x14ac:dyDescent="0.2">
      <c r="A122" s="25">
        <v>109</v>
      </c>
      <c r="B122" s="26" t="s">
        <v>189</v>
      </c>
      <c r="C122" s="10" t="s">
        <v>190</v>
      </c>
      <c r="D122" s="97">
        <f t="shared" si="3"/>
        <v>0</v>
      </c>
      <c r="E122" s="97">
        <v>0</v>
      </c>
      <c r="F122" s="97"/>
      <c r="G122" s="97">
        <v>0</v>
      </c>
    </row>
    <row r="123" spans="1:7" x14ac:dyDescent="0.2">
      <c r="A123" s="25">
        <v>110</v>
      </c>
      <c r="B123" s="18" t="s">
        <v>191</v>
      </c>
      <c r="C123" s="16" t="s">
        <v>192</v>
      </c>
      <c r="D123" s="97">
        <f t="shared" si="3"/>
        <v>0</v>
      </c>
      <c r="E123" s="97">
        <v>0</v>
      </c>
      <c r="F123" s="97"/>
      <c r="G123" s="97">
        <v>0</v>
      </c>
    </row>
    <row r="124" spans="1:7" x14ac:dyDescent="0.2">
      <c r="A124" s="25">
        <v>111</v>
      </c>
      <c r="B124" s="18" t="s">
        <v>276</v>
      </c>
      <c r="C124" s="16" t="s">
        <v>252</v>
      </c>
      <c r="D124" s="97">
        <f t="shared" si="3"/>
        <v>0</v>
      </c>
      <c r="E124" s="97">
        <v>0</v>
      </c>
      <c r="F124" s="97"/>
      <c r="G124" s="97">
        <v>0</v>
      </c>
    </row>
    <row r="125" spans="1:7" x14ac:dyDescent="0.2">
      <c r="A125" s="25">
        <v>112</v>
      </c>
      <c r="B125" s="14" t="s">
        <v>193</v>
      </c>
      <c r="C125" s="10" t="s">
        <v>194</v>
      </c>
      <c r="D125" s="97">
        <f t="shared" si="3"/>
        <v>0</v>
      </c>
      <c r="E125" s="97">
        <v>0</v>
      </c>
      <c r="F125" s="97"/>
      <c r="G125" s="97">
        <v>0</v>
      </c>
    </row>
    <row r="126" spans="1:7" ht="11.25" customHeight="1" x14ac:dyDescent="0.2">
      <c r="A126" s="25">
        <v>113</v>
      </c>
      <c r="B126" s="26" t="s">
        <v>195</v>
      </c>
      <c r="C126" s="10" t="s">
        <v>196</v>
      </c>
      <c r="D126" s="97">
        <f t="shared" si="3"/>
        <v>0</v>
      </c>
      <c r="E126" s="97">
        <v>0</v>
      </c>
      <c r="F126" s="97"/>
      <c r="G126" s="97">
        <v>0</v>
      </c>
    </row>
    <row r="127" spans="1:7" x14ac:dyDescent="0.2">
      <c r="A127" s="25">
        <v>114</v>
      </c>
      <c r="B127" s="12" t="s">
        <v>197</v>
      </c>
      <c r="C127" s="19" t="s">
        <v>198</v>
      </c>
      <c r="D127" s="97">
        <f t="shared" si="3"/>
        <v>0</v>
      </c>
      <c r="E127" s="97">
        <v>0</v>
      </c>
      <c r="F127" s="97"/>
      <c r="G127" s="97">
        <v>0</v>
      </c>
    </row>
    <row r="128" spans="1:7" x14ac:dyDescent="0.2">
      <c r="A128" s="25">
        <v>115</v>
      </c>
      <c r="B128" s="26" t="s">
        <v>199</v>
      </c>
      <c r="C128" s="10" t="s">
        <v>290</v>
      </c>
      <c r="D128" s="97">
        <f t="shared" si="3"/>
        <v>0</v>
      </c>
      <c r="E128" s="97">
        <v>0</v>
      </c>
      <c r="F128" s="97"/>
      <c r="G128" s="97">
        <v>0</v>
      </c>
    </row>
    <row r="129" spans="1:7" ht="14.25" customHeight="1" x14ac:dyDescent="0.2">
      <c r="A129" s="25">
        <v>116</v>
      </c>
      <c r="B129" s="14" t="s">
        <v>200</v>
      </c>
      <c r="C129" s="10" t="s">
        <v>277</v>
      </c>
      <c r="D129" s="97">
        <f t="shared" si="3"/>
        <v>0</v>
      </c>
      <c r="E129" s="97">
        <v>0</v>
      </c>
      <c r="F129" s="97"/>
      <c r="G129" s="97">
        <v>0</v>
      </c>
    </row>
    <row r="130" spans="1:7" x14ac:dyDescent="0.2">
      <c r="A130" s="25">
        <v>117</v>
      </c>
      <c r="B130" s="14" t="s">
        <v>201</v>
      </c>
      <c r="C130" s="10" t="s">
        <v>202</v>
      </c>
      <c r="D130" s="97">
        <f t="shared" si="3"/>
        <v>0</v>
      </c>
      <c r="E130" s="97">
        <v>0</v>
      </c>
      <c r="F130" s="97"/>
      <c r="G130" s="97">
        <v>0</v>
      </c>
    </row>
    <row r="131" spans="1:7" x14ac:dyDescent="0.2">
      <c r="A131" s="25">
        <v>118</v>
      </c>
      <c r="B131" s="14" t="s">
        <v>203</v>
      </c>
      <c r="C131" s="10" t="s">
        <v>204</v>
      </c>
      <c r="D131" s="97">
        <f t="shared" si="3"/>
        <v>0</v>
      </c>
      <c r="E131" s="97">
        <v>0</v>
      </c>
      <c r="F131" s="97"/>
      <c r="G131" s="97">
        <v>0</v>
      </c>
    </row>
    <row r="132" spans="1:7" x14ac:dyDescent="0.2">
      <c r="A132" s="25">
        <v>119</v>
      </c>
      <c r="B132" s="12" t="s">
        <v>205</v>
      </c>
      <c r="C132" s="10" t="s">
        <v>206</v>
      </c>
      <c r="D132" s="97">
        <f t="shared" si="3"/>
        <v>0</v>
      </c>
      <c r="E132" s="97">
        <v>0</v>
      </c>
      <c r="F132" s="97"/>
      <c r="G132" s="97">
        <v>0</v>
      </c>
    </row>
    <row r="133" spans="1:7" ht="13.5" customHeight="1" x14ac:dyDescent="0.2">
      <c r="A133" s="25">
        <v>120</v>
      </c>
      <c r="B133" s="14" t="s">
        <v>207</v>
      </c>
      <c r="C133" s="10" t="s">
        <v>208</v>
      </c>
      <c r="D133" s="97">
        <f t="shared" si="3"/>
        <v>0</v>
      </c>
      <c r="E133" s="97">
        <v>0</v>
      </c>
      <c r="F133" s="97"/>
      <c r="G133" s="97">
        <v>0</v>
      </c>
    </row>
    <row r="134" spans="1:7" x14ac:dyDescent="0.2">
      <c r="A134" s="25">
        <v>121</v>
      </c>
      <c r="B134" s="26" t="s">
        <v>209</v>
      </c>
      <c r="C134" s="10" t="s">
        <v>210</v>
      </c>
      <c r="D134" s="97">
        <f t="shared" si="3"/>
        <v>0</v>
      </c>
      <c r="E134" s="97">
        <v>0</v>
      </c>
      <c r="F134" s="97"/>
      <c r="G134" s="97">
        <v>0</v>
      </c>
    </row>
    <row r="135" spans="1:7" ht="24" x14ac:dyDescent="0.2">
      <c r="A135" s="25">
        <v>122</v>
      </c>
      <c r="B135" s="26" t="s">
        <v>211</v>
      </c>
      <c r="C135" s="88" t="s">
        <v>377</v>
      </c>
      <c r="D135" s="97">
        <f t="shared" ref="D135:D155" si="4">E135+F135+G135</f>
        <v>0</v>
      </c>
      <c r="E135" s="97">
        <v>0</v>
      </c>
      <c r="F135" s="97"/>
      <c r="G135" s="97">
        <v>0</v>
      </c>
    </row>
    <row r="136" spans="1:7" x14ac:dyDescent="0.2">
      <c r="A136" s="25">
        <v>123</v>
      </c>
      <c r="B136" s="26" t="s">
        <v>212</v>
      </c>
      <c r="C136" s="10" t="s">
        <v>249</v>
      </c>
      <c r="D136" s="97">
        <f t="shared" si="4"/>
        <v>93708557</v>
      </c>
      <c r="E136" s="97">
        <v>0</v>
      </c>
      <c r="F136" s="97"/>
      <c r="G136" s="97">
        <v>93708557</v>
      </c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97">
        <f t="shared" si="4"/>
        <v>9073000</v>
      </c>
      <c r="E137" s="97">
        <v>9073000</v>
      </c>
      <c r="F137" s="97"/>
      <c r="G137" s="97">
        <v>0</v>
      </c>
    </row>
    <row r="138" spans="1:7" x14ac:dyDescent="0.2">
      <c r="A138" s="25">
        <v>125</v>
      </c>
      <c r="B138" s="26" t="s">
        <v>215</v>
      </c>
      <c r="C138" s="10" t="s">
        <v>42</v>
      </c>
      <c r="D138" s="97">
        <f t="shared" si="4"/>
        <v>33095214</v>
      </c>
      <c r="E138" s="97">
        <v>3697200</v>
      </c>
      <c r="F138" s="97"/>
      <c r="G138" s="97">
        <v>29398014</v>
      </c>
    </row>
    <row r="139" spans="1:7" x14ac:dyDescent="0.2">
      <c r="A139" s="25">
        <v>126</v>
      </c>
      <c r="B139" s="12" t="s">
        <v>216</v>
      </c>
      <c r="C139" s="10" t="s">
        <v>48</v>
      </c>
      <c r="D139" s="97">
        <f t="shared" si="4"/>
        <v>58252564</v>
      </c>
      <c r="E139" s="97">
        <v>9063093</v>
      </c>
      <c r="F139" s="97">
        <v>14646504</v>
      </c>
      <c r="G139" s="97">
        <v>34542967</v>
      </c>
    </row>
    <row r="140" spans="1:7" x14ac:dyDescent="0.2">
      <c r="A140" s="25">
        <v>127</v>
      </c>
      <c r="B140" s="12" t="s">
        <v>217</v>
      </c>
      <c r="C140" s="10" t="s">
        <v>253</v>
      </c>
      <c r="D140" s="97">
        <f t="shared" si="4"/>
        <v>0</v>
      </c>
      <c r="E140" s="97">
        <v>0</v>
      </c>
      <c r="F140" s="97"/>
      <c r="G140" s="97">
        <v>0</v>
      </c>
    </row>
    <row r="141" spans="1:7" x14ac:dyDescent="0.2">
      <c r="A141" s="25">
        <v>128</v>
      </c>
      <c r="B141" s="12" t="s">
        <v>218</v>
      </c>
      <c r="C141" s="10" t="s">
        <v>50</v>
      </c>
      <c r="D141" s="97">
        <f t="shared" si="4"/>
        <v>0</v>
      </c>
      <c r="E141" s="97">
        <v>0</v>
      </c>
      <c r="F141" s="97"/>
      <c r="G141" s="97">
        <v>0</v>
      </c>
    </row>
    <row r="142" spans="1:7" x14ac:dyDescent="0.2">
      <c r="A142" s="25">
        <v>129</v>
      </c>
      <c r="B142" s="26" t="s">
        <v>219</v>
      </c>
      <c r="C142" s="10" t="s">
        <v>49</v>
      </c>
      <c r="D142" s="97">
        <f t="shared" si="4"/>
        <v>0</v>
      </c>
      <c r="E142" s="97">
        <v>0</v>
      </c>
      <c r="F142" s="97"/>
      <c r="G142" s="97">
        <v>0</v>
      </c>
    </row>
    <row r="143" spans="1:7" x14ac:dyDescent="0.2">
      <c r="A143" s="25">
        <v>130</v>
      </c>
      <c r="B143" s="26" t="s">
        <v>220</v>
      </c>
      <c r="C143" s="10" t="s">
        <v>221</v>
      </c>
      <c r="D143" s="97">
        <f t="shared" si="4"/>
        <v>140175035</v>
      </c>
      <c r="E143" s="97">
        <v>86759249</v>
      </c>
      <c r="F143" s="97">
        <v>53415786</v>
      </c>
      <c r="G143" s="97">
        <v>0</v>
      </c>
    </row>
    <row r="144" spans="1:7" x14ac:dyDescent="0.2">
      <c r="A144" s="25">
        <v>131</v>
      </c>
      <c r="B144" s="26" t="s">
        <v>222</v>
      </c>
      <c r="C144" s="10" t="s">
        <v>43</v>
      </c>
      <c r="D144" s="97">
        <f t="shared" si="4"/>
        <v>218452721</v>
      </c>
      <c r="E144" s="97">
        <v>21241080</v>
      </c>
      <c r="F144" s="97">
        <v>48385382</v>
      </c>
      <c r="G144" s="97">
        <v>148826259</v>
      </c>
    </row>
    <row r="145" spans="1:25" x14ac:dyDescent="0.2">
      <c r="A145" s="25">
        <v>132</v>
      </c>
      <c r="B145" s="12" t="s">
        <v>223</v>
      </c>
      <c r="C145" s="10" t="s">
        <v>251</v>
      </c>
      <c r="D145" s="97">
        <f t="shared" si="4"/>
        <v>91071369</v>
      </c>
      <c r="E145" s="97">
        <v>9844716</v>
      </c>
      <c r="F145" s="97"/>
      <c r="G145" s="97">
        <v>81226653</v>
      </c>
    </row>
    <row r="146" spans="1:25" x14ac:dyDescent="0.2">
      <c r="A146" s="25">
        <v>133</v>
      </c>
      <c r="B146" s="14" t="s">
        <v>224</v>
      </c>
      <c r="C146" s="10" t="s">
        <v>225</v>
      </c>
      <c r="D146" s="97">
        <f t="shared" si="4"/>
        <v>67873085</v>
      </c>
      <c r="E146" s="97">
        <v>1748030</v>
      </c>
      <c r="F146" s="97">
        <v>6371361</v>
      </c>
      <c r="G146" s="97">
        <v>59753694</v>
      </c>
    </row>
    <row r="147" spans="1:25" x14ac:dyDescent="0.2">
      <c r="A147" s="25">
        <v>134</v>
      </c>
      <c r="B147" s="26" t="s">
        <v>226</v>
      </c>
      <c r="C147" s="10" t="s">
        <v>227</v>
      </c>
      <c r="D147" s="97">
        <f t="shared" si="4"/>
        <v>0</v>
      </c>
      <c r="E147" s="97">
        <v>0</v>
      </c>
      <c r="F147" s="97"/>
      <c r="G147" s="97">
        <v>0</v>
      </c>
    </row>
    <row r="148" spans="1:25" x14ac:dyDescent="0.2">
      <c r="A148" s="25">
        <v>135</v>
      </c>
      <c r="B148" s="12" t="s">
        <v>228</v>
      </c>
      <c r="C148" s="10" t="s">
        <v>229</v>
      </c>
      <c r="D148" s="97">
        <f t="shared" si="4"/>
        <v>0</v>
      </c>
      <c r="E148" s="97">
        <v>0</v>
      </c>
      <c r="F148" s="97"/>
      <c r="G148" s="97">
        <v>0</v>
      </c>
    </row>
    <row r="149" spans="1:25" ht="12.75" x14ac:dyDescent="0.2">
      <c r="A149" s="25">
        <v>136</v>
      </c>
      <c r="B149" s="20" t="s">
        <v>230</v>
      </c>
      <c r="C149" s="13" t="s">
        <v>231</v>
      </c>
      <c r="D149" s="97">
        <f t="shared" si="4"/>
        <v>0</v>
      </c>
      <c r="E149" s="97">
        <v>0</v>
      </c>
      <c r="F149" s="97"/>
      <c r="G149" s="97">
        <v>0</v>
      </c>
    </row>
    <row r="150" spans="1:25" ht="12.75" x14ac:dyDescent="0.2">
      <c r="A150" s="25">
        <v>137</v>
      </c>
      <c r="B150" s="66" t="s">
        <v>278</v>
      </c>
      <c r="C150" s="67" t="s">
        <v>279</v>
      </c>
      <c r="D150" s="97">
        <f t="shared" si="4"/>
        <v>0</v>
      </c>
      <c r="E150" s="97">
        <v>0</v>
      </c>
      <c r="F150" s="97"/>
      <c r="G150" s="97">
        <v>0</v>
      </c>
    </row>
    <row r="151" spans="1:25" ht="12.75" x14ac:dyDescent="0.2">
      <c r="A151" s="25">
        <v>138</v>
      </c>
      <c r="B151" s="68" t="s">
        <v>280</v>
      </c>
      <c r="C151" s="69" t="s">
        <v>281</v>
      </c>
      <c r="D151" s="97">
        <f t="shared" si="4"/>
        <v>0</v>
      </c>
      <c r="E151" s="97">
        <v>0</v>
      </c>
      <c r="F151" s="97"/>
      <c r="G151" s="97">
        <v>0</v>
      </c>
    </row>
    <row r="152" spans="1:25" ht="12.75" x14ac:dyDescent="0.2">
      <c r="A152" s="25">
        <v>139</v>
      </c>
      <c r="B152" s="137" t="s">
        <v>282</v>
      </c>
      <c r="C152" s="138" t="s">
        <v>283</v>
      </c>
      <c r="D152" s="97">
        <f t="shared" si="4"/>
        <v>0</v>
      </c>
      <c r="E152" s="97">
        <v>0</v>
      </c>
      <c r="F152" s="97"/>
      <c r="G152" s="97">
        <v>0</v>
      </c>
    </row>
    <row r="153" spans="1:25" x14ac:dyDescent="0.2">
      <c r="A153" s="25">
        <v>140</v>
      </c>
      <c r="B153" s="25" t="s">
        <v>288</v>
      </c>
      <c r="C153" s="72" t="s">
        <v>289</v>
      </c>
      <c r="D153" s="97">
        <f t="shared" si="4"/>
        <v>14315333</v>
      </c>
      <c r="E153" s="97">
        <v>0</v>
      </c>
      <c r="F153" s="97"/>
      <c r="G153" s="97">
        <v>14315333</v>
      </c>
    </row>
    <row r="154" spans="1:25" x14ac:dyDescent="0.2">
      <c r="A154" s="25">
        <v>141</v>
      </c>
      <c r="B154" s="129" t="s">
        <v>395</v>
      </c>
      <c r="C154" s="72" t="s">
        <v>394</v>
      </c>
      <c r="D154" s="97">
        <f t="shared" si="4"/>
        <v>0</v>
      </c>
      <c r="E154" s="97">
        <v>0</v>
      </c>
      <c r="F154" s="109"/>
      <c r="G154" s="109"/>
    </row>
    <row r="155" spans="1:25" s="114" customFormat="1" x14ac:dyDescent="0.2">
      <c r="A155" s="25">
        <v>142</v>
      </c>
      <c r="B155" s="129" t="s">
        <v>409</v>
      </c>
      <c r="C155" s="72" t="s">
        <v>408</v>
      </c>
      <c r="D155" s="97">
        <f t="shared" si="4"/>
        <v>0</v>
      </c>
      <c r="E155" s="97">
        <v>0</v>
      </c>
      <c r="F155" s="109"/>
      <c r="G155" s="109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s="114" customFormat="1" x14ac:dyDescent="0.2">
      <c r="A156" s="117"/>
      <c r="B156" s="117"/>
      <c r="C156" s="7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</sheetData>
  <mergeCells count="14">
    <mergeCell ref="A2:G2"/>
    <mergeCell ref="A4:A7"/>
    <mergeCell ref="B4:B7"/>
    <mergeCell ref="C4:C7"/>
    <mergeCell ref="A10:C10"/>
    <mergeCell ref="A93:A96"/>
    <mergeCell ref="B93:B96"/>
    <mergeCell ref="D4:G4"/>
    <mergeCell ref="E5:G5"/>
    <mergeCell ref="D5:D7"/>
    <mergeCell ref="E6:E7"/>
    <mergeCell ref="F6:F7"/>
    <mergeCell ref="G6:G7"/>
    <mergeCell ref="A8:C8"/>
  </mergeCells>
  <pageMargins left="0" right="0" top="0" bottom="0" header="0" footer="0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BD161"/>
  <sheetViews>
    <sheetView zoomScale="98" zoomScaleNormal="98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15" sqref="G15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.85546875" style="8" customWidth="1"/>
    <col min="5" max="6" width="28" style="8" customWidth="1"/>
    <col min="7" max="16384" width="9.140625" style="8"/>
  </cols>
  <sheetData>
    <row r="2" spans="1:6" ht="42" customHeight="1" x14ac:dyDescent="0.2">
      <c r="A2" s="180" t="s">
        <v>385</v>
      </c>
      <c r="B2" s="180"/>
      <c r="C2" s="180"/>
      <c r="D2" s="180"/>
      <c r="E2" s="180"/>
      <c r="F2" s="180"/>
    </row>
    <row r="3" spans="1:6" x14ac:dyDescent="0.2">
      <c r="C3" s="9"/>
      <c r="F3" s="8" t="s">
        <v>308</v>
      </c>
    </row>
    <row r="4" spans="1:6" s="2" customFormat="1" ht="28.5" customHeight="1" x14ac:dyDescent="0.2">
      <c r="A4" s="169" t="s">
        <v>46</v>
      </c>
      <c r="B4" s="169" t="s">
        <v>59</v>
      </c>
      <c r="C4" s="170" t="s">
        <v>47</v>
      </c>
      <c r="D4" s="220" t="s">
        <v>386</v>
      </c>
      <c r="E4" s="221"/>
      <c r="F4" s="222"/>
    </row>
    <row r="5" spans="1:6" ht="18" customHeight="1" x14ac:dyDescent="0.2">
      <c r="A5" s="169"/>
      <c r="B5" s="169"/>
      <c r="C5" s="170"/>
      <c r="D5" s="212" t="s">
        <v>291</v>
      </c>
      <c r="E5" s="220" t="s">
        <v>304</v>
      </c>
      <c r="F5" s="232"/>
    </row>
    <row r="6" spans="1:6" ht="14.25" customHeight="1" x14ac:dyDescent="0.2">
      <c r="A6" s="169"/>
      <c r="B6" s="169"/>
      <c r="C6" s="170"/>
      <c r="D6" s="213"/>
      <c r="E6" s="233" t="s">
        <v>391</v>
      </c>
      <c r="F6" s="233" t="s">
        <v>387</v>
      </c>
    </row>
    <row r="7" spans="1:6" ht="81.75" customHeight="1" x14ac:dyDescent="0.2">
      <c r="A7" s="169"/>
      <c r="B7" s="169"/>
      <c r="C7" s="170"/>
      <c r="D7" s="214"/>
      <c r="E7" s="234"/>
      <c r="F7" s="234"/>
    </row>
    <row r="8" spans="1:6" s="2" customFormat="1" x14ac:dyDescent="0.2">
      <c r="A8" s="161" t="s">
        <v>248</v>
      </c>
      <c r="B8" s="161"/>
      <c r="C8" s="161"/>
      <c r="D8" s="77">
        <f>D10+D9</f>
        <v>181620483</v>
      </c>
      <c r="E8" s="77">
        <f t="shared" ref="E8:F8" si="0">E10+E9</f>
        <v>70585314</v>
      </c>
      <c r="F8" s="77">
        <f t="shared" si="0"/>
        <v>111035169</v>
      </c>
    </row>
    <row r="9" spans="1:6" s="3" customFormat="1" ht="11.25" customHeight="1" x14ac:dyDescent="0.2">
      <c r="A9" s="5"/>
      <c r="B9" s="5"/>
      <c r="C9" s="11" t="s">
        <v>56</v>
      </c>
      <c r="D9" s="76">
        <f>E9+F9</f>
        <v>0</v>
      </c>
      <c r="E9" s="78"/>
      <c r="F9" s="78"/>
    </row>
    <row r="10" spans="1:6" s="2" customFormat="1" x14ac:dyDescent="0.2">
      <c r="A10" s="161" t="s">
        <v>247</v>
      </c>
      <c r="B10" s="161"/>
      <c r="C10" s="161"/>
      <c r="D10" s="77">
        <f>SUM(D11:D155)-D93</f>
        <v>181620483</v>
      </c>
      <c r="E10" s="77">
        <f t="shared" ref="E10:F10" si="1">SUM(E11:E155)-E93</f>
        <v>70585314</v>
      </c>
      <c r="F10" s="77">
        <f t="shared" si="1"/>
        <v>111035169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 t="shared" ref="D11:D70" si="2">E11+F11</f>
        <v>0</v>
      </c>
      <c r="E11" s="76">
        <v>0</v>
      </c>
      <c r="F11" s="76">
        <v>0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6">
        <f t="shared" si="2"/>
        <v>0</v>
      </c>
      <c r="E12" s="76">
        <v>0</v>
      </c>
      <c r="F12" s="76">
        <v>0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6">
        <f t="shared" si="2"/>
        <v>0</v>
      </c>
      <c r="E13" s="76">
        <v>0</v>
      </c>
      <c r="F13" s="76">
        <v>0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 t="shared" si="2"/>
        <v>0</v>
      </c>
      <c r="E14" s="76">
        <v>0</v>
      </c>
      <c r="F14" s="76">
        <v>0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6">
        <f t="shared" si="2"/>
        <v>0</v>
      </c>
      <c r="E15" s="76">
        <v>0</v>
      </c>
      <c r="F15" s="76">
        <v>0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6">
        <f t="shared" si="2"/>
        <v>12443780</v>
      </c>
      <c r="E16" s="76">
        <v>4836173</v>
      </c>
      <c r="F16" s="76">
        <v>7607607</v>
      </c>
    </row>
    <row r="17" spans="1:6" s="1" customFormat="1" x14ac:dyDescent="0.2">
      <c r="A17" s="25">
        <v>7</v>
      </c>
      <c r="B17" s="12" t="s">
        <v>67</v>
      </c>
      <c r="C17" s="10" t="s">
        <v>234</v>
      </c>
      <c r="D17" s="76">
        <f t="shared" si="2"/>
        <v>5215559</v>
      </c>
      <c r="E17" s="76">
        <v>2026984</v>
      </c>
      <c r="F17" s="76">
        <v>3188575</v>
      </c>
    </row>
    <row r="18" spans="1:6" s="1" customFormat="1" x14ac:dyDescent="0.2">
      <c r="A18" s="25">
        <v>8</v>
      </c>
      <c r="B18" s="26" t="s">
        <v>68</v>
      </c>
      <c r="C18" s="10" t="s">
        <v>17</v>
      </c>
      <c r="D18" s="76">
        <f t="shared" si="2"/>
        <v>0</v>
      </c>
      <c r="E18" s="76">
        <v>0</v>
      </c>
      <c r="F18" s="76">
        <v>0</v>
      </c>
    </row>
    <row r="19" spans="1:6" s="1" customFormat="1" x14ac:dyDescent="0.2">
      <c r="A19" s="25">
        <v>9</v>
      </c>
      <c r="B19" s="26" t="s">
        <v>69</v>
      </c>
      <c r="C19" s="10" t="s">
        <v>6</v>
      </c>
      <c r="D19" s="76">
        <f t="shared" si="2"/>
        <v>0</v>
      </c>
      <c r="E19" s="76">
        <v>0</v>
      </c>
      <c r="F19" s="76">
        <v>0</v>
      </c>
    </row>
    <row r="20" spans="1:6" s="1" customFormat="1" x14ac:dyDescent="0.2">
      <c r="A20" s="25">
        <v>10</v>
      </c>
      <c r="B20" s="26" t="s">
        <v>70</v>
      </c>
      <c r="C20" s="10" t="s">
        <v>18</v>
      </c>
      <c r="D20" s="76">
        <f t="shared" si="2"/>
        <v>0</v>
      </c>
      <c r="E20" s="76">
        <v>0</v>
      </c>
      <c r="F20" s="76">
        <v>0</v>
      </c>
    </row>
    <row r="21" spans="1:6" s="1" customFormat="1" x14ac:dyDescent="0.2">
      <c r="A21" s="25">
        <v>11</v>
      </c>
      <c r="B21" s="26" t="s">
        <v>71</v>
      </c>
      <c r="C21" s="10" t="s">
        <v>7</v>
      </c>
      <c r="D21" s="76">
        <f t="shared" si="2"/>
        <v>0</v>
      </c>
      <c r="E21" s="76">
        <v>0</v>
      </c>
      <c r="F21" s="76">
        <v>0</v>
      </c>
    </row>
    <row r="22" spans="1:6" s="1" customFormat="1" x14ac:dyDescent="0.2">
      <c r="A22" s="25">
        <v>12</v>
      </c>
      <c r="B22" s="26" t="s">
        <v>72</v>
      </c>
      <c r="C22" s="10" t="s">
        <v>19</v>
      </c>
      <c r="D22" s="76">
        <f t="shared" si="2"/>
        <v>0</v>
      </c>
      <c r="E22" s="76">
        <v>0</v>
      </c>
      <c r="F22" s="76">
        <v>0</v>
      </c>
    </row>
    <row r="23" spans="1:6" s="1" customFormat="1" x14ac:dyDescent="0.2">
      <c r="A23" s="25">
        <v>13</v>
      </c>
      <c r="B23" s="26" t="s">
        <v>256</v>
      </c>
      <c r="C23" s="10" t="s">
        <v>257</v>
      </c>
      <c r="D23" s="76">
        <f t="shared" si="2"/>
        <v>0</v>
      </c>
      <c r="E23" s="76">
        <v>0</v>
      </c>
      <c r="F23" s="76">
        <v>0</v>
      </c>
    </row>
    <row r="24" spans="1:6" s="1" customFormat="1" x14ac:dyDescent="0.2">
      <c r="A24" s="25">
        <v>14</v>
      </c>
      <c r="B24" s="12" t="s">
        <v>73</v>
      </c>
      <c r="C24" s="10" t="s">
        <v>74</v>
      </c>
      <c r="D24" s="76">
        <f t="shared" si="2"/>
        <v>0</v>
      </c>
      <c r="E24" s="76">
        <v>0</v>
      </c>
      <c r="F24" s="76">
        <v>0</v>
      </c>
    </row>
    <row r="25" spans="1:6" s="1" customFormat="1" x14ac:dyDescent="0.2">
      <c r="A25" s="25">
        <v>15</v>
      </c>
      <c r="B25" s="26" t="s">
        <v>75</v>
      </c>
      <c r="C25" s="10" t="s">
        <v>22</v>
      </c>
      <c r="D25" s="76">
        <f t="shared" si="2"/>
        <v>0</v>
      </c>
      <c r="E25" s="76">
        <v>0</v>
      </c>
      <c r="F25" s="76">
        <v>0</v>
      </c>
    </row>
    <row r="26" spans="1:6" s="1" customFormat="1" x14ac:dyDescent="0.2">
      <c r="A26" s="25">
        <v>16</v>
      </c>
      <c r="B26" s="26" t="s">
        <v>76</v>
      </c>
      <c r="C26" s="10" t="s">
        <v>10</v>
      </c>
      <c r="D26" s="76">
        <f t="shared" si="2"/>
        <v>0</v>
      </c>
      <c r="E26" s="76">
        <v>0</v>
      </c>
      <c r="F26" s="76">
        <v>0</v>
      </c>
    </row>
    <row r="27" spans="1:6" s="1" customFormat="1" x14ac:dyDescent="0.2">
      <c r="A27" s="25">
        <v>17</v>
      </c>
      <c r="B27" s="26" t="s">
        <v>77</v>
      </c>
      <c r="C27" s="10" t="s">
        <v>235</v>
      </c>
      <c r="D27" s="76">
        <f t="shared" si="2"/>
        <v>0</v>
      </c>
      <c r="E27" s="76">
        <v>0</v>
      </c>
      <c r="F27" s="76">
        <v>0</v>
      </c>
    </row>
    <row r="28" spans="1:6" s="22" customFormat="1" x14ac:dyDescent="0.2">
      <c r="A28" s="25">
        <v>18</v>
      </c>
      <c r="B28" s="27" t="s">
        <v>78</v>
      </c>
      <c r="C28" s="21" t="s">
        <v>9</v>
      </c>
      <c r="D28" s="76">
        <f t="shared" si="2"/>
        <v>11022810</v>
      </c>
      <c r="E28" s="76">
        <v>4283925</v>
      </c>
      <c r="F28" s="76">
        <v>6738885</v>
      </c>
    </row>
    <row r="29" spans="1:6" s="1" customFormat="1" x14ac:dyDescent="0.2">
      <c r="A29" s="25">
        <v>19</v>
      </c>
      <c r="B29" s="12" t="s">
        <v>79</v>
      </c>
      <c r="C29" s="10" t="s">
        <v>11</v>
      </c>
      <c r="D29" s="76">
        <f t="shared" si="2"/>
        <v>0</v>
      </c>
      <c r="E29" s="76">
        <v>0</v>
      </c>
      <c r="F29" s="76">
        <v>0</v>
      </c>
    </row>
    <row r="30" spans="1:6" s="1" customFormat="1" x14ac:dyDescent="0.2">
      <c r="A30" s="25">
        <v>20</v>
      </c>
      <c r="B30" s="12" t="s">
        <v>80</v>
      </c>
      <c r="C30" s="10" t="s">
        <v>236</v>
      </c>
      <c r="D30" s="76">
        <f t="shared" si="2"/>
        <v>0</v>
      </c>
      <c r="E30" s="76">
        <v>0</v>
      </c>
      <c r="F30" s="76">
        <v>0</v>
      </c>
    </row>
    <row r="31" spans="1:6" x14ac:dyDescent="0.2">
      <c r="A31" s="25">
        <v>21</v>
      </c>
      <c r="B31" s="12" t="s">
        <v>81</v>
      </c>
      <c r="C31" s="10" t="s">
        <v>82</v>
      </c>
      <c r="D31" s="76">
        <f t="shared" si="2"/>
        <v>0</v>
      </c>
      <c r="E31" s="76">
        <v>0</v>
      </c>
      <c r="F31" s="76">
        <v>0</v>
      </c>
    </row>
    <row r="32" spans="1:6" s="22" customFormat="1" x14ac:dyDescent="0.2">
      <c r="A32" s="25">
        <v>22</v>
      </c>
      <c r="B32" s="23" t="s">
        <v>83</v>
      </c>
      <c r="C32" s="21" t="s">
        <v>40</v>
      </c>
      <c r="D32" s="76">
        <f t="shared" si="2"/>
        <v>7083154</v>
      </c>
      <c r="E32" s="76">
        <v>2752810</v>
      </c>
      <c r="F32" s="76">
        <v>4330344</v>
      </c>
    </row>
    <row r="33" spans="1:6" s="22" customFormat="1" x14ac:dyDescent="0.2">
      <c r="A33" s="25">
        <v>23</v>
      </c>
      <c r="B33" s="27" t="s">
        <v>84</v>
      </c>
      <c r="C33" s="21" t="s">
        <v>85</v>
      </c>
      <c r="D33" s="76">
        <f t="shared" si="2"/>
        <v>0</v>
      </c>
      <c r="E33" s="76">
        <v>0</v>
      </c>
      <c r="F33" s="76">
        <v>0</v>
      </c>
    </row>
    <row r="34" spans="1:6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 t="shared" si="2"/>
        <v>0</v>
      </c>
      <c r="E34" s="76">
        <v>0</v>
      </c>
      <c r="F34" s="76">
        <v>0</v>
      </c>
    </row>
    <row r="35" spans="1:6" s="1" customFormat="1" ht="24" x14ac:dyDescent="0.2">
      <c r="A35" s="25">
        <v>25</v>
      </c>
      <c r="B35" s="26" t="s">
        <v>88</v>
      </c>
      <c r="C35" s="10" t="s">
        <v>89</v>
      </c>
      <c r="D35" s="76">
        <f t="shared" si="2"/>
        <v>0</v>
      </c>
      <c r="E35" s="76">
        <v>0</v>
      </c>
      <c r="F35" s="76">
        <v>0</v>
      </c>
    </row>
    <row r="36" spans="1:6" s="1" customFormat="1" x14ac:dyDescent="0.2">
      <c r="A36" s="25">
        <v>26</v>
      </c>
      <c r="B36" s="12" t="s">
        <v>90</v>
      </c>
      <c r="C36" s="10" t="s">
        <v>91</v>
      </c>
      <c r="D36" s="76">
        <f t="shared" si="2"/>
        <v>13514079</v>
      </c>
      <c r="E36" s="76">
        <v>5252136</v>
      </c>
      <c r="F36" s="76">
        <v>8261943</v>
      </c>
    </row>
    <row r="37" spans="1:6" s="1" customFormat="1" x14ac:dyDescent="0.2">
      <c r="A37" s="25">
        <v>27</v>
      </c>
      <c r="B37" s="26" t="s">
        <v>92</v>
      </c>
      <c r="C37" s="10" t="s">
        <v>93</v>
      </c>
      <c r="D37" s="76">
        <f t="shared" si="2"/>
        <v>221598</v>
      </c>
      <c r="E37" s="76">
        <v>86122</v>
      </c>
      <c r="F37" s="76">
        <v>135476</v>
      </c>
    </row>
    <row r="38" spans="1:6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 t="shared" si="2"/>
        <v>0</v>
      </c>
      <c r="E38" s="76">
        <v>0</v>
      </c>
      <c r="F38" s="76">
        <v>0</v>
      </c>
    </row>
    <row r="39" spans="1:6" s="1" customFormat="1" x14ac:dyDescent="0.2">
      <c r="A39" s="25">
        <v>29</v>
      </c>
      <c r="B39" s="14" t="s">
        <v>96</v>
      </c>
      <c r="C39" s="10" t="s">
        <v>97</v>
      </c>
      <c r="D39" s="76">
        <f t="shared" si="2"/>
        <v>0</v>
      </c>
      <c r="E39" s="76">
        <v>0</v>
      </c>
      <c r="F39" s="76">
        <v>0</v>
      </c>
    </row>
    <row r="40" spans="1:6" s="22" customFormat="1" x14ac:dyDescent="0.2">
      <c r="A40" s="25">
        <v>30</v>
      </c>
      <c r="B40" s="23" t="s">
        <v>98</v>
      </c>
      <c r="C40" s="73" t="s">
        <v>292</v>
      </c>
      <c r="D40" s="76">
        <f t="shared" si="2"/>
        <v>0</v>
      </c>
      <c r="E40" s="76">
        <v>0</v>
      </c>
      <c r="F40" s="76">
        <v>0</v>
      </c>
    </row>
    <row r="41" spans="1:6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f t="shared" si="2"/>
        <v>0</v>
      </c>
      <c r="E41" s="76">
        <v>0</v>
      </c>
      <c r="F41" s="76">
        <v>0</v>
      </c>
    </row>
    <row r="42" spans="1:6" s="22" customFormat="1" x14ac:dyDescent="0.2">
      <c r="A42" s="25">
        <v>32</v>
      </c>
      <c r="B42" s="24" t="s">
        <v>100</v>
      </c>
      <c r="C42" s="21" t="s">
        <v>41</v>
      </c>
      <c r="D42" s="76">
        <f t="shared" si="2"/>
        <v>10570474</v>
      </c>
      <c r="E42" s="76">
        <v>4108128</v>
      </c>
      <c r="F42" s="76">
        <v>6462346</v>
      </c>
    </row>
    <row r="43" spans="1:6" x14ac:dyDescent="0.2">
      <c r="A43" s="25">
        <v>33</v>
      </c>
      <c r="B43" s="12" t="s">
        <v>101</v>
      </c>
      <c r="C43" s="10" t="s">
        <v>39</v>
      </c>
      <c r="D43" s="76">
        <f t="shared" si="2"/>
        <v>5518258</v>
      </c>
      <c r="E43" s="76">
        <v>2144626</v>
      </c>
      <c r="F43" s="76">
        <v>3373632</v>
      </c>
    </row>
    <row r="44" spans="1:6" s="1" customFormat="1" x14ac:dyDescent="0.2">
      <c r="A44" s="25">
        <v>34</v>
      </c>
      <c r="B44" s="14" t="s">
        <v>102</v>
      </c>
      <c r="C44" s="10" t="s">
        <v>16</v>
      </c>
      <c r="D44" s="76">
        <f t="shared" si="2"/>
        <v>0</v>
      </c>
      <c r="E44" s="76">
        <v>0</v>
      </c>
      <c r="F44" s="76">
        <v>0</v>
      </c>
    </row>
    <row r="45" spans="1:6" s="1" customFormat="1" x14ac:dyDescent="0.2">
      <c r="A45" s="25">
        <v>35</v>
      </c>
      <c r="B45" s="26" t="s">
        <v>103</v>
      </c>
      <c r="C45" s="10" t="s">
        <v>21</v>
      </c>
      <c r="D45" s="76">
        <f t="shared" si="2"/>
        <v>0</v>
      </c>
      <c r="E45" s="76">
        <v>0</v>
      </c>
      <c r="F45" s="76">
        <v>0</v>
      </c>
    </row>
    <row r="46" spans="1:6" s="1" customFormat="1" x14ac:dyDescent="0.2">
      <c r="A46" s="25">
        <v>36</v>
      </c>
      <c r="B46" s="14" t="s">
        <v>104</v>
      </c>
      <c r="C46" s="10" t="s">
        <v>25</v>
      </c>
      <c r="D46" s="76">
        <f t="shared" si="2"/>
        <v>0</v>
      </c>
      <c r="E46" s="76">
        <v>0</v>
      </c>
      <c r="F46" s="76">
        <v>0</v>
      </c>
    </row>
    <row r="47" spans="1:6" x14ac:dyDescent="0.2">
      <c r="A47" s="25">
        <v>37</v>
      </c>
      <c r="B47" s="12" t="s">
        <v>105</v>
      </c>
      <c r="C47" s="10" t="s">
        <v>237</v>
      </c>
      <c r="D47" s="76">
        <f t="shared" si="2"/>
        <v>0</v>
      </c>
      <c r="E47" s="76">
        <v>0</v>
      </c>
      <c r="F47" s="76">
        <v>0</v>
      </c>
    </row>
    <row r="48" spans="1:6" s="1" customFormat="1" x14ac:dyDescent="0.2">
      <c r="A48" s="25">
        <v>38</v>
      </c>
      <c r="B48" s="15" t="s">
        <v>106</v>
      </c>
      <c r="C48" s="16" t="s">
        <v>238</v>
      </c>
      <c r="D48" s="76">
        <f t="shared" si="2"/>
        <v>0</v>
      </c>
      <c r="E48" s="76">
        <v>0</v>
      </c>
      <c r="F48" s="76">
        <v>0</v>
      </c>
    </row>
    <row r="49" spans="1:6" s="1" customFormat="1" x14ac:dyDescent="0.2">
      <c r="A49" s="25">
        <v>39</v>
      </c>
      <c r="B49" s="12" t="s">
        <v>107</v>
      </c>
      <c r="C49" s="10" t="s">
        <v>239</v>
      </c>
      <c r="D49" s="76">
        <f t="shared" si="2"/>
        <v>0</v>
      </c>
      <c r="E49" s="76">
        <v>0</v>
      </c>
      <c r="F49" s="76">
        <v>0</v>
      </c>
    </row>
    <row r="50" spans="1:6" s="1" customFormat="1" x14ac:dyDescent="0.2">
      <c r="A50" s="25">
        <v>40</v>
      </c>
      <c r="B50" s="12" t="s">
        <v>108</v>
      </c>
      <c r="C50" s="10" t="s">
        <v>24</v>
      </c>
      <c r="D50" s="76">
        <f t="shared" si="2"/>
        <v>0</v>
      </c>
      <c r="E50" s="76">
        <v>0</v>
      </c>
      <c r="F50" s="76">
        <v>0</v>
      </c>
    </row>
    <row r="51" spans="1:6" s="1" customFormat="1" x14ac:dyDescent="0.2">
      <c r="A51" s="25">
        <v>41</v>
      </c>
      <c r="B51" s="26" t="s">
        <v>109</v>
      </c>
      <c r="C51" s="10" t="s">
        <v>20</v>
      </c>
      <c r="D51" s="76">
        <f t="shared" si="2"/>
        <v>0</v>
      </c>
      <c r="E51" s="76">
        <v>0</v>
      </c>
      <c r="F51" s="76">
        <v>0</v>
      </c>
    </row>
    <row r="52" spans="1:6" s="1" customFormat="1" x14ac:dyDescent="0.2">
      <c r="A52" s="25">
        <v>42</v>
      </c>
      <c r="B52" s="14" t="s">
        <v>110</v>
      </c>
      <c r="C52" s="10" t="s">
        <v>111</v>
      </c>
      <c r="D52" s="76">
        <f t="shared" si="2"/>
        <v>774453</v>
      </c>
      <c r="E52" s="76">
        <v>300985</v>
      </c>
      <c r="F52" s="76">
        <v>473468</v>
      </c>
    </row>
    <row r="53" spans="1:6" s="22" customFormat="1" x14ac:dyDescent="0.2">
      <c r="A53" s="25">
        <v>43</v>
      </c>
      <c r="B53" s="27" t="s">
        <v>112</v>
      </c>
      <c r="C53" s="21" t="s">
        <v>113</v>
      </c>
      <c r="D53" s="76">
        <f t="shared" si="2"/>
        <v>18191633</v>
      </c>
      <c r="E53" s="76">
        <v>7070029</v>
      </c>
      <c r="F53" s="76">
        <v>11121604</v>
      </c>
    </row>
    <row r="54" spans="1:6" s="1" customFormat="1" x14ac:dyDescent="0.2">
      <c r="A54" s="25">
        <v>44</v>
      </c>
      <c r="B54" s="12" t="s">
        <v>114</v>
      </c>
      <c r="C54" s="10" t="s">
        <v>244</v>
      </c>
      <c r="D54" s="76">
        <f t="shared" si="2"/>
        <v>0</v>
      </c>
      <c r="E54" s="76">
        <v>0</v>
      </c>
      <c r="F54" s="76">
        <v>0</v>
      </c>
    </row>
    <row r="55" spans="1:6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 t="shared" si="2"/>
        <v>0</v>
      </c>
      <c r="E55" s="76">
        <v>0</v>
      </c>
      <c r="F55" s="76">
        <v>0</v>
      </c>
    </row>
    <row r="56" spans="1:6" s="1" customFormat="1" x14ac:dyDescent="0.2">
      <c r="A56" s="25">
        <v>46</v>
      </c>
      <c r="B56" s="26" t="s">
        <v>116</v>
      </c>
      <c r="C56" s="10" t="s">
        <v>3</v>
      </c>
      <c r="D56" s="76">
        <f t="shared" si="2"/>
        <v>0</v>
      </c>
      <c r="E56" s="76">
        <v>0</v>
      </c>
      <c r="F56" s="76">
        <v>0</v>
      </c>
    </row>
    <row r="57" spans="1:6" s="1" customFormat="1" x14ac:dyDescent="0.2">
      <c r="A57" s="25">
        <v>47</v>
      </c>
      <c r="B57" s="26" t="s">
        <v>117</v>
      </c>
      <c r="C57" s="10" t="s">
        <v>240</v>
      </c>
      <c r="D57" s="76">
        <f t="shared" si="2"/>
        <v>0</v>
      </c>
      <c r="E57" s="76">
        <v>0</v>
      </c>
      <c r="F57" s="76">
        <v>0</v>
      </c>
    </row>
    <row r="58" spans="1:6" s="1" customFormat="1" x14ac:dyDescent="0.2">
      <c r="A58" s="25">
        <v>48</v>
      </c>
      <c r="B58" s="14" t="s">
        <v>118</v>
      </c>
      <c r="C58" s="10" t="s">
        <v>0</v>
      </c>
      <c r="D58" s="76">
        <f t="shared" si="2"/>
        <v>0</v>
      </c>
      <c r="E58" s="76">
        <v>0</v>
      </c>
      <c r="F58" s="76">
        <v>0</v>
      </c>
    </row>
    <row r="59" spans="1:6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 t="shared" si="2"/>
        <v>0</v>
      </c>
      <c r="E59" s="76">
        <v>0</v>
      </c>
      <c r="F59" s="76">
        <v>0</v>
      </c>
    </row>
    <row r="60" spans="1:6" s="1" customFormat="1" x14ac:dyDescent="0.2">
      <c r="A60" s="25">
        <v>50</v>
      </c>
      <c r="B60" s="14" t="s">
        <v>120</v>
      </c>
      <c r="C60" s="10" t="s">
        <v>1</v>
      </c>
      <c r="D60" s="76">
        <f t="shared" si="2"/>
        <v>0</v>
      </c>
      <c r="E60" s="76">
        <v>0</v>
      </c>
      <c r="F60" s="76">
        <v>0</v>
      </c>
    </row>
    <row r="61" spans="1:6" s="1" customFormat="1" x14ac:dyDescent="0.2">
      <c r="A61" s="25">
        <v>51</v>
      </c>
      <c r="B61" s="26" t="s">
        <v>121</v>
      </c>
      <c r="C61" s="10" t="s">
        <v>241</v>
      </c>
      <c r="D61" s="76">
        <f t="shared" si="2"/>
        <v>0</v>
      </c>
      <c r="E61" s="76">
        <v>0</v>
      </c>
      <c r="F61" s="76">
        <v>0</v>
      </c>
    </row>
    <row r="62" spans="1:6" s="1" customFormat="1" x14ac:dyDescent="0.2">
      <c r="A62" s="25">
        <v>52</v>
      </c>
      <c r="B62" s="26" t="s">
        <v>122</v>
      </c>
      <c r="C62" s="10" t="s">
        <v>26</v>
      </c>
      <c r="D62" s="76">
        <f t="shared" si="2"/>
        <v>0</v>
      </c>
      <c r="E62" s="76">
        <v>0</v>
      </c>
      <c r="F62" s="76">
        <v>0</v>
      </c>
    </row>
    <row r="63" spans="1:6" s="1" customFormat="1" x14ac:dyDescent="0.2">
      <c r="A63" s="25">
        <v>53</v>
      </c>
      <c r="B63" s="26" t="s">
        <v>123</v>
      </c>
      <c r="C63" s="10" t="s">
        <v>242</v>
      </c>
      <c r="D63" s="76">
        <f t="shared" si="2"/>
        <v>0</v>
      </c>
      <c r="E63" s="76">
        <v>0</v>
      </c>
      <c r="F63" s="76">
        <v>0</v>
      </c>
    </row>
    <row r="64" spans="1:6" s="1" customFormat="1" x14ac:dyDescent="0.2">
      <c r="A64" s="25">
        <v>54</v>
      </c>
      <c r="B64" s="26" t="s">
        <v>124</v>
      </c>
      <c r="C64" s="10" t="s">
        <v>125</v>
      </c>
      <c r="D64" s="76">
        <f t="shared" si="2"/>
        <v>0</v>
      </c>
      <c r="E64" s="76">
        <v>0</v>
      </c>
      <c r="F64" s="76">
        <v>0</v>
      </c>
    </row>
    <row r="65" spans="1:6" s="1" customFormat="1" x14ac:dyDescent="0.2">
      <c r="A65" s="25">
        <v>55</v>
      </c>
      <c r="B65" s="26" t="s">
        <v>246</v>
      </c>
      <c r="C65" s="10" t="s">
        <v>245</v>
      </c>
      <c r="D65" s="76">
        <f t="shared" si="2"/>
        <v>0</v>
      </c>
      <c r="E65" s="76">
        <v>0</v>
      </c>
      <c r="F65" s="76">
        <v>0</v>
      </c>
    </row>
    <row r="66" spans="1:6" s="1" customFormat="1" x14ac:dyDescent="0.2">
      <c r="A66" s="25">
        <v>56</v>
      </c>
      <c r="B66" s="26" t="s">
        <v>258</v>
      </c>
      <c r="C66" s="10" t="s">
        <v>259</v>
      </c>
      <c r="D66" s="76">
        <f t="shared" si="2"/>
        <v>0</v>
      </c>
      <c r="E66" s="76">
        <v>0</v>
      </c>
      <c r="F66" s="76">
        <v>0</v>
      </c>
    </row>
    <row r="67" spans="1:6" s="1" customFormat="1" x14ac:dyDescent="0.2">
      <c r="A67" s="25">
        <v>57</v>
      </c>
      <c r="B67" s="26" t="s">
        <v>126</v>
      </c>
      <c r="C67" s="10" t="s">
        <v>54</v>
      </c>
      <c r="D67" s="76">
        <f t="shared" si="2"/>
        <v>0</v>
      </c>
      <c r="E67" s="76">
        <v>0</v>
      </c>
      <c r="F67" s="76">
        <v>0</v>
      </c>
    </row>
    <row r="68" spans="1:6" s="1" customFormat="1" x14ac:dyDescent="0.2">
      <c r="A68" s="25">
        <v>58</v>
      </c>
      <c r="B68" s="14" t="s">
        <v>127</v>
      </c>
      <c r="C68" s="10" t="s">
        <v>260</v>
      </c>
      <c r="D68" s="76">
        <f t="shared" si="2"/>
        <v>0</v>
      </c>
      <c r="E68" s="76">
        <v>0</v>
      </c>
      <c r="F68" s="76">
        <v>0</v>
      </c>
    </row>
    <row r="69" spans="1:6" s="1" customFormat="1" ht="24" x14ac:dyDescent="0.2">
      <c r="A69" s="25">
        <v>59</v>
      </c>
      <c r="B69" s="12" t="s">
        <v>128</v>
      </c>
      <c r="C69" s="10" t="s">
        <v>129</v>
      </c>
      <c r="D69" s="76">
        <f t="shared" si="2"/>
        <v>0</v>
      </c>
      <c r="E69" s="76">
        <v>0</v>
      </c>
      <c r="F69" s="76">
        <v>0</v>
      </c>
    </row>
    <row r="70" spans="1:6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 t="shared" si="2"/>
        <v>0</v>
      </c>
      <c r="E70" s="76">
        <v>0</v>
      </c>
      <c r="F70" s="76">
        <v>0</v>
      </c>
    </row>
    <row r="71" spans="1:6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 t="shared" ref="D71:D134" si="3">E71+F71</f>
        <v>0</v>
      </c>
      <c r="E71" s="76">
        <v>0</v>
      </c>
      <c r="F71" s="76">
        <v>0</v>
      </c>
    </row>
    <row r="72" spans="1:6" s="1" customFormat="1" ht="24" x14ac:dyDescent="0.2">
      <c r="A72" s="25">
        <v>62</v>
      </c>
      <c r="B72" s="12" t="s">
        <v>132</v>
      </c>
      <c r="C72" s="10" t="s">
        <v>262</v>
      </c>
      <c r="D72" s="76">
        <f t="shared" si="3"/>
        <v>0</v>
      </c>
      <c r="E72" s="76">
        <v>0</v>
      </c>
      <c r="F72" s="76">
        <v>0</v>
      </c>
    </row>
    <row r="73" spans="1:6" s="1" customFormat="1" ht="24" x14ac:dyDescent="0.2">
      <c r="A73" s="25">
        <v>63</v>
      </c>
      <c r="B73" s="12" t="s">
        <v>133</v>
      </c>
      <c r="C73" s="10" t="s">
        <v>263</v>
      </c>
      <c r="D73" s="76">
        <f t="shared" si="3"/>
        <v>0</v>
      </c>
      <c r="E73" s="76">
        <v>0</v>
      </c>
      <c r="F73" s="76">
        <v>0</v>
      </c>
    </row>
    <row r="74" spans="1:6" s="1" customFormat="1" x14ac:dyDescent="0.2">
      <c r="A74" s="25">
        <v>64</v>
      </c>
      <c r="B74" s="14" t="s">
        <v>134</v>
      </c>
      <c r="C74" s="10" t="s">
        <v>264</v>
      </c>
      <c r="D74" s="76">
        <f t="shared" si="3"/>
        <v>0</v>
      </c>
      <c r="E74" s="76">
        <v>0</v>
      </c>
      <c r="F74" s="76">
        <v>0</v>
      </c>
    </row>
    <row r="75" spans="1:6" s="1" customFormat="1" x14ac:dyDescent="0.2">
      <c r="A75" s="25">
        <v>65</v>
      </c>
      <c r="B75" s="14" t="s">
        <v>135</v>
      </c>
      <c r="C75" s="10" t="s">
        <v>53</v>
      </c>
      <c r="D75" s="76">
        <f t="shared" si="3"/>
        <v>0</v>
      </c>
      <c r="E75" s="76">
        <v>0</v>
      </c>
      <c r="F75" s="76">
        <v>0</v>
      </c>
    </row>
    <row r="76" spans="1:6" s="1" customFormat="1" x14ac:dyDescent="0.2">
      <c r="A76" s="25">
        <v>66</v>
      </c>
      <c r="B76" s="14" t="s">
        <v>136</v>
      </c>
      <c r="C76" s="10" t="s">
        <v>265</v>
      </c>
      <c r="D76" s="76">
        <f t="shared" si="3"/>
        <v>0</v>
      </c>
      <c r="E76" s="76">
        <v>0</v>
      </c>
      <c r="F76" s="76">
        <v>0</v>
      </c>
    </row>
    <row r="77" spans="1:6" s="1" customFormat="1" ht="24" x14ac:dyDescent="0.2">
      <c r="A77" s="25">
        <v>67</v>
      </c>
      <c r="B77" s="14" t="s">
        <v>137</v>
      </c>
      <c r="C77" s="10" t="s">
        <v>266</v>
      </c>
      <c r="D77" s="76">
        <f t="shared" si="3"/>
        <v>0</v>
      </c>
      <c r="E77" s="76">
        <v>0</v>
      </c>
      <c r="F77" s="76">
        <v>0</v>
      </c>
    </row>
    <row r="78" spans="1:6" s="1" customFormat="1" ht="24" x14ac:dyDescent="0.2">
      <c r="A78" s="25">
        <v>68</v>
      </c>
      <c r="B78" s="12" t="s">
        <v>138</v>
      </c>
      <c r="C78" s="10" t="s">
        <v>267</v>
      </c>
      <c r="D78" s="76">
        <f t="shared" si="3"/>
        <v>0</v>
      </c>
      <c r="E78" s="76">
        <v>0</v>
      </c>
      <c r="F78" s="76">
        <v>0</v>
      </c>
    </row>
    <row r="79" spans="1:6" s="1" customFormat="1" ht="24" x14ac:dyDescent="0.2">
      <c r="A79" s="25">
        <v>69</v>
      </c>
      <c r="B79" s="14" t="s">
        <v>139</v>
      </c>
      <c r="C79" s="10" t="s">
        <v>268</v>
      </c>
      <c r="D79" s="76">
        <f t="shared" si="3"/>
        <v>0</v>
      </c>
      <c r="E79" s="76">
        <v>0</v>
      </c>
      <c r="F79" s="76">
        <v>0</v>
      </c>
    </row>
    <row r="80" spans="1:6" s="1" customFormat="1" ht="24" x14ac:dyDescent="0.2">
      <c r="A80" s="25">
        <v>70</v>
      </c>
      <c r="B80" s="14" t="s">
        <v>140</v>
      </c>
      <c r="C80" s="10" t="s">
        <v>269</v>
      </c>
      <c r="D80" s="76">
        <f t="shared" si="3"/>
        <v>0</v>
      </c>
      <c r="E80" s="76">
        <v>0</v>
      </c>
      <c r="F80" s="76">
        <v>0</v>
      </c>
    </row>
    <row r="81" spans="1:6" s="1" customFormat="1" ht="24" x14ac:dyDescent="0.2">
      <c r="A81" s="25">
        <v>71</v>
      </c>
      <c r="B81" s="12" t="s">
        <v>141</v>
      </c>
      <c r="C81" s="10" t="s">
        <v>270</v>
      </c>
      <c r="D81" s="76">
        <f t="shared" si="3"/>
        <v>0</v>
      </c>
      <c r="E81" s="76">
        <v>0</v>
      </c>
      <c r="F81" s="76">
        <v>0</v>
      </c>
    </row>
    <row r="82" spans="1:6" s="1" customFormat="1" ht="24" x14ac:dyDescent="0.2">
      <c r="A82" s="25">
        <v>72</v>
      </c>
      <c r="B82" s="12" t="s">
        <v>142</v>
      </c>
      <c r="C82" s="10" t="s">
        <v>271</v>
      </c>
      <c r="D82" s="76">
        <f t="shared" si="3"/>
        <v>0</v>
      </c>
      <c r="E82" s="76">
        <v>0</v>
      </c>
      <c r="F82" s="76">
        <v>0</v>
      </c>
    </row>
    <row r="83" spans="1:6" s="1" customFormat="1" ht="24" x14ac:dyDescent="0.2">
      <c r="A83" s="25">
        <v>73</v>
      </c>
      <c r="B83" s="12" t="s">
        <v>143</v>
      </c>
      <c r="C83" s="10" t="s">
        <v>272</v>
      </c>
      <c r="D83" s="76">
        <f t="shared" si="3"/>
        <v>0</v>
      </c>
      <c r="E83" s="76">
        <v>0</v>
      </c>
      <c r="F83" s="76">
        <v>0</v>
      </c>
    </row>
    <row r="84" spans="1:6" s="1" customFormat="1" x14ac:dyDescent="0.2">
      <c r="A84" s="25">
        <v>74</v>
      </c>
      <c r="B84" s="26" t="s">
        <v>144</v>
      </c>
      <c r="C84" s="10" t="s">
        <v>145</v>
      </c>
      <c r="D84" s="76">
        <f t="shared" si="3"/>
        <v>0</v>
      </c>
      <c r="E84" s="76">
        <v>0</v>
      </c>
      <c r="F84" s="76">
        <v>0</v>
      </c>
    </row>
    <row r="85" spans="1:6" s="1" customFormat="1" x14ac:dyDescent="0.2">
      <c r="A85" s="25">
        <v>75</v>
      </c>
      <c r="B85" s="12" t="s">
        <v>146</v>
      </c>
      <c r="C85" s="10" t="s">
        <v>273</v>
      </c>
      <c r="D85" s="76">
        <f t="shared" si="3"/>
        <v>0</v>
      </c>
      <c r="E85" s="76">
        <v>0</v>
      </c>
      <c r="F85" s="76">
        <v>0</v>
      </c>
    </row>
    <row r="86" spans="1:6" s="1" customFormat="1" x14ac:dyDescent="0.2">
      <c r="A86" s="25">
        <v>76</v>
      </c>
      <c r="B86" s="26" t="s">
        <v>147</v>
      </c>
      <c r="C86" s="10" t="s">
        <v>36</v>
      </c>
      <c r="D86" s="76">
        <f t="shared" si="3"/>
        <v>0</v>
      </c>
      <c r="E86" s="76">
        <v>0</v>
      </c>
      <c r="F86" s="76">
        <v>0</v>
      </c>
    </row>
    <row r="87" spans="1:6" s="1" customFormat="1" x14ac:dyDescent="0.2">
      <c r="A87" s="25">
        <v>77</v>
      </c>
      <c r="B87" s="12" t="s">
        <v>148</v>
      </c>
      <c r="C87" s="10" t="s">
        <v>38</v>
      </c>
      <c r="D87" s="76">
        <f t="shared" si="3"/>
        <v>0</v>
      </c>
      <c r="E87" s="76">
        <v>0</v>
      </c>
      <c r="F87" s="76">
        <v>0</v>
      </c>
    </row>
    <row r="88" spans="1:6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 t="shared" si="3"/>
        <v>22280924</v>
      </c>
      <c r="E88" s="76">
        <v>8659299</v>
      </c>
      <c r="F88" s="76">
        <v>13621625</v>
      </c>
    </row>
    <row r="89" spans="1:6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 t="shared" si="3"/>
        <v>0</v>
      </c>
      <c r="E89" s="76">
        <v>0</v>
      </c>
      <c r="F89" s="76">
        <v>0</v>
      </c>
    </row>
    <row r="90" spans="1:6" s="1" customFormat="1" x14ac:dyDescent="0.2">
      <c r="A90" s="25">
        <v>80</v>
      </c>
      <c r="B90" s="12" t="s">
        <v>151</v>
      </c>
      <c r="C90" s="10" t="s">
        <v>254</v>
      </c>
      <c r="D90" s="76">
        <f t="shared" si="3"/>
        <v>0</v>
      </c>
      <c r="E90" s="76">
        <v>0</v>
      </c>
      <c r="F90" s="76">
        <v>0</v>
      </c>
    </row>
    <row r="91" spans="1:6" s="1" customFormat="1" x14ac:dyDescent="0.2">
      <c r="A91" s="25">
        <v>81</v>
      </c>
      <c r="B91" s="12" t="s">
        <v>152</v>
      </c>
      <c r="C91" s="21" t="s">
        <v>380</v>
      </c>
      <c r="D91" s="76">
        <f t="shared" si="3"/>
        <v>0</v>
      </c>
      <c r="E91" s="76">
        <v>0</v>
      </c>
      <c r="F91" s="76">
        <v>0</v>
      </c>
    </row>
    <row r="92" spans="1:6" s="1" customFormat="1" x14ac:dyDescent="0.2">
      <c r="A92" s="25">
        <v>82</v>
      </c>
      <c r="B92" s="14" t="s">
        <v>153</v>
      </c>
      <c r="C92" s="10" t="s">
        <v>287</v>
      </c>
      <c r="D92" s="76">
        <f t="shared" si="3"/>
        <v>0</v>
      </c>
      <c r="E92" s="76">
        <v>0</v>
      </c>
      <c r="F92" s="76">
        <v>0</v>
      </c>
    </row>
    <row r="93" spans="1:6" s="1" customFormat="1" ht="24" x14ac:dyDescent="0.2">
      <c r="A93" s="142">
        <v>83</v>
      </c>
      <c r="B93" s="145" t="s">
        <v>154</v>
      </c>
      <c r="C93" s="17" t="s">
        <v>274</v>
      </c>
      <c r="D93" s="76">
        <f t="shared" si="3"/>
        <v>298130</v>
      </c>
      <c r="E93" s="76">
        <v>115866</v>
      </c>
      <c r="F93" s="76">
        <v>182264</v>
      </c>
    </row>
    <row r="94" spans="1:6" s="1" customFormat="1" ht="36" x14ac:dyDescent="0.2">
      <c r="A94" s="143"/>
      <c r="B94" s="146"/>
      <c r="C94" s="10" t="s">
        <v>378</v>
      </c>
      <c r="D94" s="76">
        <f t="shared" si="3"/>
        <v>298130</v>
      </c>
      <c r="E94" s="76">
        <v>115866</v>
      </c>
      <c r="F94" s="76">
        <v>182264</v>
      </c>
    </row>
    <row r="95" spans="1:6" s="1" customFormat="1" ht="24" x14ac:dyDescent="0.2">
      <c r="A95" s="143"/>
      <c r="B95" s="146"/>
      <c r="C95" s="10" t="s">
        <v>275</v>
      </c>
      <c r="D95" s="76">
        <f t="shared" si="3"/>
        <v>0</v>
      </c>
      <c r="E95" s="76">
        <v>0</v>
      </c>
      <c r="F95" s="76">
        <v>0</v>
      </c>
    </row>
    <row r="96" spans="1:6" s="1" customFormat="1" ht="36" x14ac:dyDescent="0.2">
      <c r="A96" s="144"/>
      <c r="B96" s="147"/>
      <c r="C96" s="28" t="s">
        <v>379</v>
      </c>
      <c r="D96" s="76">
        <f t="shared" si="3"/>
        <v>0</v>
      </c>
      <c r="E96" s="76">
        <v>0</v>
      </c>
      <c r="F96" s="76">
        <v>0</v>
      </c>
    </row>
    <row r="97" spans="1:6" s="1" customFormat="1" ht="24" x14ac:dyDescent="0.2">
      <c r="A97" s="25">
        <v>84</v>
      </c>
      <c r="B97" s="14" t="s">
        <v>155</v>
      </c>
      <c r="C97" s="10" t="s">
        <v>51</v>
      </c>
      <c r="D97" s="76">
        <f t="shared" si="3"/>
        <v>0</v>
      </c>
      <c r="E97" s="76">
        <v>0</v>
      </c>
      <c r="F97" s="76">
        <v>0</v>
      </c>
    </row>
    <row r="98" spans="1:6" s="1" customFormat="1" x14ac:dyDescent="0.2">
      <c r="A98" s="25">
        <v>85</v>
      </c>
      <c r="B98" s="14" t="s">
        <v>156</v>
      </c>
      <c r="C98" s="10" t="s">
        <v>157</v>
      </c>
      <c r="D98" s="76">
        <f t="shared" si="3"/>
        <v>0</v>
      </c>
      <c r="E98" s="76">
        <v>0</v>
      </c>
      <c r="F98" s="76">
        <v>0</v>
      </c>
    </row>
    <row r="99" spans="1:6" s="1" customFormat="1" x14ac:dyDescent="0.2">
      <c r="A99" s="25">
        <v>86</v>
      </c>
      <c r="B99" s="26" t="s">
        <v>158</v>
      </c>
      <c r="C99" s="10" t="s">
        <v>159</v>
      </c>
      <c r="D99" s="76">
        <f t="shared" si="3"/>
        <v>0</v>
      </c>
      <c r="E99" s="76">
        <v>0</v>
      </c>
      <c r="F99" s="76">
        <v>0</v>
      </c>
    </row>
    <row r="100" spans="1:6" s="1" customFormat="1" x14ac:dyDescent="0.2">
      <c r="A100" s="25">
        <v>87</v>
      </c>
      <c r="B100" s="14" t="s">
        <v>160</v>
      </c>
      <c r="C100" s="10" t="s">
        <v>28</v>
      </c>
      <c r="D100" s="76">
        <f t="shared" si="3"/>
        <v>0</v>
      </c>
      <c r="E100" s="76">
        <v>0</v>
      </c>
      <c r="F100" s="76">
        <v>0</v>
      </c>
    </row>
    <row r="101" spans="1:6" s="1" customFormat="1" x14ac:dyDescent="0.2">
      <c r="A101" s="25">
        <v>88</v>
      </c>
      <c r="B101" s="26" t="s">
        <v>161</v>
      </c>
      <c r="C101" s="10" t="s">
        <v>12</v>
      </c>
      <c r="D101" s="76">
        <f t="shared" si="3"/>
        <v>0</v>
      </c>
      <c r="E101" s="76">
        <v>0</v>
      </c>
      <c r="F101" s="76">
        <v>0</v>
      </c>
    </row>
    <row r="102" spans="1:6" s="1" customFormat="1" x14ac:dyDescent="0.2">
      <c r="A102" s="25">
        <v>89</v>
      </c>
      <c r="B102" s="26" t="s">
        <v>162</v>
      </c>
      <c r="C102" s="10" t="s">
        <v>27</v>
      </c>
      <c r="D102" s="76">
        <f t="shared" si="3"/>
        <v>0</v>
      </c>
      <c r="E102" s="76">
        <v>0</v>
      </c>
      <c r="F102" s="76">
        <v>0</v>
      </c>
    </row>
    <row r="103" spans="1:6" s="1" customFormat="1" x14ac:dyDescent="0.2">
      <c r="A103" s="25">
        <v>90</v>
      </c>
      <c r="B103" s="14" t="s">
        <v>163</v>
      </c>
      <c r="C103" s="10" t="s">
        <v>45</v>
      </c>
      <c r="D103" s="76">
        <f t="shared" si="3"/>
        <v>0</v>
      </c>
      <c r="E103" s="76">
        <v>0</v>
      </c>
      <c r="F103" s="76">
        <v>0</v>
      </c>
    </row>
    <row r="104" spans="1:6" s="1" customFormat="1" x14ac:dyDescent="0.2">
      <c r="A104" s="25">
        <v>91</v>
      </c>
      <c r="B104" s="14" t="s">
        <v>164</v>
      </c>
      <c r="C104" s="10" t="s">
        <v>33</v>
      </c>
      <c r="D104" s="76">
        <f t="shared" si="3"/>
        <v>0</v>
      </c>
      <c r="E104" s="76">
        <v>0</v>
      </c>
      <c r="F104" s="76">
        <v>0</v>
      </c>
    </row>
    <row r="105" spans="1:6" s="1" customFormat="1" x14ac:dyDescent="0.2">
      <c r="A105" s="25">
        <v>92</v>
      </c>
      <c r="B105" s="12" t="s">
        <v>165</v>
      </c>
      <c r="C105" s="10" t="s">
        <v>29</v>
      </c>
      <c r="D105" s="76">
        <f t="shared" si="3"/>
        <v>0</v>
      </c>
      <c r="E105" s="76">
        <v>0</v>
      </c>
      <c r="F105" s="76">
        <v>0</v>
      </c>
    </row>
    <row r="106" spans="1:6" s="1" customFormat="1" x14ac:dyDescent="0.2">
      <c r="A106" s="25">
        <v>93</v>
      </c>
      <c r="B106" s="12" t="s">
        <v>166</v>
      </c>
      <c r="C106" s="10" t="s">
        <v>30</v>
      </c>
      <c r="D106" s="76">
        <f t="shared" si="3"/>
        <v>0</v>
      </c>
      <c r="E106" s="76">
        <v>0</v>
      </c>
      <c r="F106" s="76">
        <v>0</v>
      </c>
    </row>
    <row r="107" spans="1:6" s="1" customFormat="1" x14ac:dyDescent="0.2">
      <c r="A107" s="25">
        <v>94</v>
      </c>
      <c r="B107" s="26" t="s">
        <v>167</v>
      </c>
      <c r="C107" s="10" t="s">
        <v>14</v>
      </c>
      <c r="D107" s="76">
        <f t="shared" si="3"/>
        <v>0</v>
      </c>
      <c r="E107" s="76">
        <v>0</v>
      </c>
      <c r="F107" s="76">
        <v>0</v>
      </c>
    </row>
    <row r="108" spans="1:6" s="1" customFormat="1" x14ac:dyDescent="0.2">
      <c r="A108" s="25">
        <v>95</v>
      </c>
      <c r="B108" s="12" t="s">
        <v>168</v>
      </c>
      <c r="C108" s="10" t="s">
        <v>31</v>
      </c>
      <c r="D108" s="76">
        <f t="shared" si="3"/>
        <v>0</v>
      </c>
      <c r="E108" s="76">
        <v>0</v>
      </c>
      <c r="F108" s="76">
        <v>0</v>
      </c>
    </row>
    <row r="109" spans="1:6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f t="shared" si="3"/>
        <v>0</v>
      </c>
      <c r="E109" s="76">
        <v>0</v>
      </c>
      <c r="F109" s="76">
        <v>0</v>
      </c>
    </row>
    <row r="110" spans="1:6" s="22" customFormat="1" x14ac:dyDescent="0.2">
      <c r="A110" s="25">
        <v>97</v>
      </c>
      <c r="B110" s="24" t="s">
        <v>170</v>
      </c>
      <c r="C110" s="21" t="s">
        <v>13</v>
      </c>
      <c r="D110" s="76">
        <f t="shared" si="3"/>
        <v>0</v>
      </c>
      <c r="E110" s="76">
        <v>0</v>
      </c>
      <c r="F110" s="76">
        <v>0</v>
      </c>
    </row>
    <row r="111" spans="1:6" s="1" customFormat="1" x14ac:dyDescent="0.2">
      <c r="A111" s="25">
        <v>98</v>
      </c>
      <c r="B111" s="26" t="s">
        <v>171</v>
      </c>
      <c r="C111" s="10" t="s">
        <v>32</v>
      </c>
      <c r="D111" s="76">
        <f t="shared" si="3"/>
        <v>0</v>
      </c>
      <c r="E111" s="76">
        <v>0</v>
      </c>
      <c r="F111" s="76">
        <v>0</v>
      </c>
    </row>
    <row r="112" spans="1:6" s="1" customFormat="1" x14ac:dyDescent="0.2">
      <c r="A112" s="25">
        <v>99</v>
      </c>
      <c r="B112" s="26" t="s">
        <v>172</v>
      </c>
      <c r="C112" s="10" t="s">
        <v>55</v>
      </c>
      <c r="D112" s="76">
        <f t="shared" si="3"/>
        <v>0</v>
      </c>
      <c r="E112" s="76">
        <v>0</v>
      </c>
      <c r="F112" s="76">
        <v>0</v>
      </c>
    </row>
    <row r="113" spans="1:6" s="1" customFormat="1" x14ac:dyDescent="0.2">
      <c r="A113" s="25">
        <v>100</v>
      </c>
      <c r="B113" s="12" t="s">
        <v>173</v>
      </c>
      <c r="C113" s="10" t="s">
        <v>34</v>
      </c>
      <c r="D113" s="76">
        <f t="shared" si="3"/>
        <v>0</v>
      </c>
      <c r="E113" s="76">
        <v>0</v>
      </c>
      <c r="F113" s="76">
        <v>0</v>
      </c>
    </row>
    <row r="114" spans="1:6" s="1" customFormat="1" x14ac:dyDescent="0.2">
      <c r="A114" s="25">
        <v>101</v>
      </c>
      <c r="B114" s="14" t="s">
        <v>174</v>
      </c>
      <c r="C114" s="10" t="s">
        <v>243</v>
      </c>
      <c r="D114" s="76">
        <f t="shared" si="3"/>
        <v>0</v>
      </c>
      <c r="E114" s="76">
        <v>0</v>
      </c>
      <c r="F114" s="76">
        <v>0</v>
      </c>
    </row>
    <row r="115" spans="1:6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 t="shared" si="3"/>
        <v>0</v>
      </c>
      <c r="E115" s="76">
        <v>0</v>
      </c>
      <c r="F115" s="76">
        <v>0</v>
      </c>
    </row>
    <row r="116" spans="1:6" s="1" customFormat="1" x14ac:dyDescent="0.2">
      <c r="A116" s="25">
        <v>103</v>
      </c>
      <c r="B116" s="12" t="s">
        <v>177</v>
      </c>
      <c r="C116" s="10" t="s">
        <v>178</v>
      </c>
      <c r="D116" s="76">
        <f t="shared" si="3"/>
        <v>0</v>
      </c>
      <c r="E116" s="76">
        <v>0</v>
      </c>
      <c r="F116" s="76">
        <v>0</v>
      </c>
    </row>
    <row r="117" spans="1:6" s="1" customFormat="1" x14ac:dyDescent="0.2">
      <c r="A117" s="25">
        <v>104</v>
      </c>
      <c r="B117" s="26" t="s">
        <v>179</v>
      </c>
      <c r="C117" s="10" t="s">
        <v>180</v>
      </c>
      <c r="D117" s="76">
        <f t="shared" si="3"/>
        <v>0</v>
      </c>
      <c r="E117" s="76">
        <v>0</v>
      </c>
      <c r="F117" s="76">
        <v>0</v>
      </c>
    </row>
    <row r="118" spans="1:6" s="1" customFormat="1" x14ac:dyDescent="0.2">
      <c r="A118" s="25">
        <v>105</v>
      </c>
      <c r="B118" s="26" t="s">
        <v>181</v>
      </c>
      <c r="C118" s="10" t="s">
        <v>182</v>
      </c>
      <c r="D118" s="76">
        <f t="shared" si="3"/>
        <v>0</v>
      </c>
      <c r="E118" s="76">
        <v>0</v>
      </c>
      <c r="F118" s="76">
        <v>0</v>
      </c>
    </row>
    <row r="119" spans="1:6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 t="shared" si="3"/>
        <v>0</v>
      </c>
      <c r="E119" s="76">
        <v>0</v>
      </c>
      <c r="F119" s="76">
        <v>0</v>
      </c>
    </row>
    <row r="120" spans="1:6" s="1" customFormat="1" ht="24" x14ac:dyDescent="0.2">
      <c r="A120" s="25">
        <v>107</v>
      </c>
      <c r="B120" s="26" t="s">
        <v>185</v>
      </c>
      <c r="C120" s="10" t="s">
        <v>186</v>
      </c>
      <c r="D120" s="76">
        <f t="shared" si="3"/>
        <v>0</v>
      </c>
      <c r="E120" s="76">
        <v>0</v>
      </c>
      <c r="F120" s="76">
        <v>0</v>
      </c>
    </row>
    <row r="121" spans="1:6" s="1" customFormat="1" x14ac:dyDescent="0.2">
      <c r="A121" s="25">
        <v>108</v>
      </c>
      <c r="B121" s="26" t="s">
        <v>187</v>
      </c>
      <c r="C121" s="10" t="s">
        <v>188</v>
      </c>
      <c r="D121" s="76">
        <f t="shared" si="3"/>
        <v>0</v>
      </c>
      <c r="E121" s="76">
        <v>0</v>
      </c>
      <c r="F121" s="76">
        <v>0</v>
      </c>
    </row>
    <row r="122" spans="1:6" s="1" customFormat="1" x14ac:dyDescent="0.2">
      <c r="A122" s="25">
        <v>109</v>
      </c>
      <c r="B122" s="26" t="s">
        <v>189</v>
      </c>
      <c r="C122" s="10" t="s">
        <v>190</v>
      </c>
      <c r="D122" s="76">
        <f t="shared" si="3"/>
        <v>0</v>
      </c>
      <c r="E122" s="76">
        <v>0</v>
      </c>
      <c r="F122" s="76">
        <v>0</v>
      </c>
    </row>
    <row r="123" spans="1:6" s="1" customFormat="1" x14ac:dyDescent="0.2">
      <c r="A123" s="25">
        <v>110</v>
      </c>
      <c r="B123" s="18" t="s">
        <v>191</v>
      </c>
      <c r="C123" s="16" t="s">
        <v>192</v>
      </c>
      <c r="D123" s="76">
        <f t="shared" si="3"/>
        <v>0</v>
      </c>
      <c r="E123" s="76">
        <v>0</v>
      </c>
      <c r="F123" s="76">
        <v>0</v>
      </c>
    </row>
    <row r="124" spans="1:6" s="1" customFormat="1" x14ac:dyDescent="0.2">
      <c r="A124" s="25">
        <v>111</v>
      </c>
      <c r="B124" s="18" t="s">
        <v>276</v>
      </c>
      <c r="C124" s="16" t="s">
        <v>252</v>
      </c>
      <c r="D124" s="76">
        <f t="shared" si="3"/>
        <v>0</v>
      </c>
      <c r="E124" s="76">
        <v>0</v>
      </c>
      <c r="F124" s="76">
        <v>0</v>
      </c>
    </row>
    <row r="125" spans="1:6" s="1" customFormat="1" x14ac:dyDescent="0.2">
      <c r="A125" s="25">
        <v>112</v>
      </c>
      <c r="B125" s="14" t="s">
        <v>193</v>
      </c>
      <c r="C125" s="10" t="s">
        <v>194</v>
      </c>
      <c r="D125" s="76">
        <f t="shared" si="3"/>
        <v>0</v>
      </c>
      <c r="E125" s="76">
        <v>0</v>
      </c>
      <c r="F125" s="76">
        <v>0</v>
      </c>
    </row>
    <row r="126" spans="1:6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 t="shared" si="3"/>
        <v>0</v>
      </c>
      <c r="E126" s="76">
        <v>0</v>
      </c>
      <c r="F126" s="76">
        <v>0</v>
      </c>
    </row>
    <row r="127" spans="1:6" s="1" customFormat="1" x14ac:dyDescent="0.2">
      <c r="A127" s="25">
        <v>114</v>
      </c>
      <c r="B127" s="12" t="s">
        <v>197</v>
      </c>
      <c r="C127" s="19" t="s">
        <v>198</v>
      </c>
      <c r="D127" s="76">
        <f t="shared" si="3"/>
        <v>0</v>
      </c>
      <c r="E127" s="76">
        <v>0</v>
      </c>
      <c r="F127" s="76">
        <v>0</v>
      </c>
    </row>
    <row r="128" spans="1:6" s="1" customFormat="1" x14ac:dyDescent="0.2">
      <c r="A128" s="25">
        <v>115</v>
      </c>
      <c r="B128" s="26" t="s">
        <v>199</v>
      </c>
      <c r="C128" s="10" t="s">
        <v>290</v>
      </c>
      <c r="D128" s="76">
        <f t="shared" si="3"/>
        <v>0</v>
      </c>
      <c r="E128" s="76">
        <v>0</v>
      </c>
      <c r="F128" s="76">
        <v>0</v>
      </c>
    </row>
    <row r="129" spans="1:6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 t="shared" si="3"/>
        <v>0</v>
      </c>
      <c r="E129" s="76">
        <v>0</v>
      </c>
      <c r="F129" s="76">
        <v>0</v>
      </c>
    </row>
    <row r="130" spans="1:6" s="1" customFormat="1" x14ac:dyDescent="0.2">
      <c r="A130" s="25">
        <v>117</v>
      </c>
      <c r="B130" s="14" t="s">
        <v>201</v>
      </c>
      <c r="C130" s="10" t="s">
        <v>202</v>
      </c>
      <c r="D130" s="76">
        <f t="shared" si="3"/>
        <v>0</v>
      </c>
      <c r="E130" s="76">
        <v>0</v>
      </c>
      <c r="F130" s="76">
        <v>0</v>
      </c>
    </row>
    <row r="131" spans="1:6" s="1" customFormat="1" x14ac:dyDescent="0.2">
      <c r="A131" s="25">
        <v>118</v>
      </c>
      <c r="B131" s="14" t="s">
        <v>203</v>
      </c>
      <c r="C131" s="10" t="s">
        <v>204</v>
      </c>
      <c r="D131" s="76">
        <f t="shared" si="3"/>
        <v>0</v>
      </c>
      <c r="E131" s="76">
        <v>0</v>
      </c>
      <c r="F131" s="76">
        <v>0</v>
      </c>
    </row>
    <row r="132" spans="1:6" s="1" customFormat="1" x14ac:dyDescent="0.2">
      <c r="A132" s="25">
        <v>119</v>
      </c>
      <c r="B132" s="12" t="s">
        <v>205</v>
      </c>
      <c r="C132" s="10" t="s">
        <v>206</v>
      </c>
      <c r="D132" s="76">
        <f t="shared" si="3"/>
        <v>0</v>
      </c>
      <c r="E132" s="76">
        <v>0</v>
      </c>
      <c r="F132" s="76">
        <v>0</v>
      </c>
    </row>
    <row r="133" spans="1:6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 t="shared" si="3"/>
        <v>0</v>
      </c>
      <c r="E133" s="76">
        <v>0</v>
      </c>
      <c r="F133" s="76">
        <v>0</v>
      </c>
    </row>
    <row r="134" spans="1:6" s="1" customFormat="1" x14ac:dyDescent="0.2">
      <c r="A134" s="25">
        <v>121</v>
      </c>
      <c r="B134" s="26" t="s">
        <v>209</v>
      </c>
      <c r="C134" s="10" t="s">
        <v>210</v>
      </c>
      <c r="D134" s="76">
        <f t="shared" si="3"/>
        <v>0</v>
      </c>
      <c r="E134" s="76">
        <v>0</v>
      </c>
      <c r="F134" s="76">
        <v>0</v>
      </c>
    </row>
    <row r="135" spans="1:6" s="1" customFormat="1" ht="24" x14ac:dyDescent="0.2">
      <c r="A135" s="25">
        <v>122</v>
      </c>
      <c r="B135" s="26" t="s">
        <v>211</v>
      </c>
      <c r="C135" s="88" t="s">
        <v>377</v>
      </c>
      <c r="D135" s="76">
        <f t="shared" ref="D135:D155" si="4">E135+F135</f>
        <v>0</v>
      </c>
      <c r="E135" s="76">
        <v>0</v>
      </c>
      <c r="F135" s="76">
        <v>0</v>
      </c>
    </row>
    <row r="136" spans="1:6" s="1" customFormat="1" x14ac:dyDescent="0.2">
      <c r="A136" s="25">
        <v>123</v>
      </c>
      <c r="B136" s="26" t="s">
        <v>212</v>
      </c>
      <c r="C136" s="10" t="s">
        <v>249</v>
      </c>
      <c r="D136" s="76">
        <f t="shared" si="4"/>
        <v>6851275</v>
      </c>
      <c r="E136" s="76">
        <v>2662692</v>
      </c>
      <c r="F136" s="76">
        <v>4188583</v>
      </c>
    </row>
    <row r="137" spans="1:6" ht="10.5" customHeight="1" x14ac:dyDescent="0.2">
      <c r="A137" s="25">
        <v>124</v>
      </c>
      <c r="B137" s="26" t="s">
        <v>213</v>
      </c>
      <c r="C137" s="10" t="s">
        <v>214</v>
      </c>
      <c r="D137" s="76">
        <f t="shared" si="4"/>
        <v>8793117</v>
      </c>
      <c r="E137" s="76">
        <v>3417373</v>
      </c>
      <c r="F137" s="76">
        <v>5375744</v>
      </c>
    </row>
    <row r="138" spans="1:6" s="1" customFormat="1" x14ac:dyDescent="0.2">
      <c r="A138" s="25">
        <v>125</v>
      </c>
      <c r="B138" s="26" t="s">
        <v>215</v>
      </c>
      <c r="C138" s="10" t="s">
        <v>42</v>
      </c>
      <c r="D138" s="76">
        <f t="shared" si="4"/>
        <v>0</v>
      </c>
      <c r="E138" s="76">
        <v>0</v>
      </c>
      <c r="F138" s="76">
        <v>0</v>
      </c>
    </row>
    <row r="139" spans="1:6" s="1" customFormat="1" x14ac:dyDescent="0.2">
      <c r="A139" s="25">
        <v>126</v>
      </c>
      <c r="B139" s="12" t="s">
        <v>216</v>
      </c>
      <c r="C139" s="10" t="s">
        <v>48</v>
      </c>
      <c r="D139" s="76">
        <f t="shared" si="4"/>
        <v>0</v>
      </c>
      <c r="E139" s="76">
        <v>0</v>
      </c>
      <c r="F139" s="76">
        <v>0</v>
      </c>
    </row>
    <row r="140" spans="1:6" s="1" customFormat="1" x14ac:dyDescent="0.2">
      <c r="A140" s="25">
        <v>127</v>
      </c>
      <c r="B140" s="12" t="s">
        <v>217</v>
      </c>
      <c r="C140" s="10" t="s">
        <v>253</v>
      </c>
      <c r="D140" s="76">
        <f t="shared" si="4"/>
        <v>10836621</v>
      </c>
      <c r="E140" s="76">
        <v>4211564</v>
      </c>
      <c r="F140" s="76">
        <v>6625057</v>
      </c>
    </row>
    <row r="141" spans="1:6" s="1" customFormat="1" x14ac:dyDescent="0.2">
      <c r="A141" s="25">
        <v>128</v>
      </c>
      <c r="B141" s="12" t="s">
        <v>218</v>
      </c>
      <c r="C141" s="10" t="s">
        <v>50</v>
      </c>
      <c r="D141" s="76">
        <f t="shared" si="4"/>
        <v>0</v>
      </c>
      <c r="E141" s="76">
        <v>0</v>
      </c>
      <c r="F141" s="76">
        <v>0</v>
      </c>
    </row>
    <row r="142" spans="1:6" s="1" customFormat="1" x14ac:dyDescent="0.2">
      <c r="A142" s="25">
        <v>129</v>
      </c>
      <c r="B142" s="26" t="s">
        <v>219</v>
      </c>
      <c r="C142" s="10" t="s">
        <v>49</v>
      </c>
      <c r="D142" s="76">
        <f t="shared" si="4"/>
        <v>14770564</v>
      </c>
      <c r="E142" s="76">
        <v>5740459</v>
      </c>
      <c r="F142" s="76">
        <v>9030105</v>
      </c>
    </row>
    <row r="143" spans="1:6" s="1" customFormat="1" x14ac:dyDescent="0.2">
      <c r="A143" s="25">
        <v>130</v>
      </c>
      <c r="B143" s="26" t="s">
        <v>220</v>
      </c>
      <c r="C143" s="10" t="s">
        <v>221</v>
      </c>
      <c r="D143" s="76">
        <f t="shared" si="4"/>
        <v>0</v>
      </c>
      <c r="E143" s="76">
        <v>0</v>
      </c>
      <c r="F143" s="76">
        <v>0</v>
      </c>
    </row>
    <row r="144" spans="1:6" s="1" customFormat="1" x14ac:dyDescent="0.2">
      <c r="A144" s="25">
        <v>131</v>
      </c>
      <c r="B144" s="26" t="s">
        <v>222</v>
      </c>
      <c r="C144" s="10" t="s">
        <v>43</v>
      </c>
      <c r="D144" s="76">
        <f t="shared" si="4"/>
        <v>0</v>
      </c>
      <c r="E144" s="76">
        <v>0</v>
      </c>
      <c r="F144" s="76">
        <v>0</v>
      </c>
    </row>
    <row r="145" spans="1:56" s="1" customFormat="1" x14ac:dyDescent="0.2">
      <c r="A145" s="25">
        <v>132</v>
      </c>
      <c r="B145" s="12" t="s">
        <v>223</v>
      </c>
      <c r="C145" s="10" t="s">
        <v>251</v>
      </c>
      <c r="D145" s="76">
        <f t="shared" si="4"/>
        <v>6501744</v>
      </c>
      <c r="E145" s="76">
        <v>2526850</v>
      </c>
      <c r="F145" s="76">
        <v>3974894</v>
      </c>
    </row>
    <row r="146" spans="1:56" s="1" customFormat="1" x14ac:dyDescent="0.2">
      <c r="A146" s="25">
        <v>133</v>
      </c>
      <c r="B146" s="14" t="s">
        <v>224</v>
      </c>
      <c r="C146" s="10" t="s">
        <v>225</v>
      </c>
      <c r="D146" s="76">
        <f t="shared" si="4"/>
        <v>7548054</v>
      </c>
      <c r="E146" s="76">
        <v>2933489</v>
      </c>
      <c r="F146" s="76">
        <v>4614565</v>
      </c>
    </row>
    <row r="147" spans="1:56" x14ac:dyDescent="0.2">
      <c r="A147" s="25">
        <v>134</v>
      </c>
      <c r="B147" s="26" t="s">
        <v>226</v>
      </c>
      <c r="C147" s="10" t="s">
        <v>227</v>
      </c>
      <c r="D147" s="76">
        <f t="shared" si="4"/>
        <v>19184256</v>
      </c>
      <c r="E147" s="76">
        <v>7455804</v>
      </c>
      <c r="F147" s="76">
        <v>11728452</v>
      </c>
    </row>
    <row r="148" spans="1:56" x14ac:dyDescent="0.2">
      <c r="A148" s="25">
        <v>135</v>
      </c>
      <c r="B148" s="12" t="s">
        <v>228</v>
      </c>
      <c r="C148" s="10" t="s">
        <v>229</v>
      </c>
      <c r="D148" s="76">
        <f t="shared" si="4"/>
        <v>0</v>
      </c>
      <c r="E148" s="76">
        <v>0</v>
      </c>
      <c r="F148" s="76">
        <v>0</v>
      </c>
    </row>
    <row r="149" spans="1:56" ht="12.75" x14ac:dyDescent="0.2">
      <c r="A149" s="25">
        <v>136</v>
      </c>
      <c r="B149" s="20" t="s">
        <v>230</v>
      </c>
      <c r="C149" s="13" t="s">
        <v>231</v>
      </c>
      <c r="D149" s="76">
        <f t="shared" si="4"/>
        <v>0</v>
      </c>
      <c r="E149" s="76">
        <v>0</v>
      </c>
      <c r="F149" s="76">
        <v>0</v>
      </c>
    </row>
    <row r="150" spans="1:56" ht="12.75" x14ac:dyDescent="0.2">
      <c r="A150" s="25">
        <v>137</v>
      </c>
      <c r="B150" s="66" t="s">
        <v>278</v>
      </c>
      <c r="C150" s="67" t="s">
        <v>279</v>
      </c>
      <c r="D150" s="76">
        <f t="shared" si="4"/>
        <v>0</v>
      </c>
      <c r="E150" s="76">
        <v>0</v>
      </c>
      <c r="F150" s="76">
        <v>0</v>
      </c>
    </row>
    <row r="151" spans="1:56" ht="12.75" x14ac:dyDescent="0.2">
      <c r="A151" s="25">
        <v>138</v>
      </c>
      <c r="B151" s="68" t="s">
        <v>280</v>
      </c>
      <c r="C151" s="69" t="s">
        <v>281</v>
      </c>
      <c r="D151" s="76">
        <f t="shared" si="4"/>
        <v>0</v>
      </c>
      <c r="E151" s="76">
        <v>0</v>
      </c>
      <c r="F151" s="76">
        <v>0</v>
      </c>
    </row>
    <row r="152" spans="1:56" ht="12.75" x14ac:dyDescent="0.2">
      <c r="A152" s="25">
        <v>139</v>
      </c>
      <c r="B152" s="70" t="s">
        <v>282</v>
      </c>
      <c r="C152" s="71" t="s">
        <v>283</v>
      </c>
      <c r="D152" s="76">
        <f t="shared" si="4"/>
        <v>0</v>
      </c>
      <c r="E152" s="76">
        <v>0</v>
      </c>
      <c r="F152" s="76">
        <v>0</v>
      </c>
    </row>
    <row r="153" spans="1:56" x14ac:dyDescent="0.2">
      <c r="A153" s="25">
        <v>140</v>
      </c>
      <c r="B153" s="25" t="s">
        <v>288</v>
      </c>
      <c r="C153" s="72" t="s">
        <v>289</v>
      </c>
      <c r="D153" s="76">
        <f t="shared" si="4"/>
        <v>0</v>
      </c>
      <c r="E153" s="76">
        <v>0</v>
      </c>
      <c r="F153" s="76">
        <v>0</v>
      </c>
    </row>
    <row r="154" spans="1:56" x14ac:dyDescent="0.2">
      <c r="A154" s="25">
        <v>141</v>
      </c>
      <c r="B154" s="129" t="s">
        <v>395</v>
      </c>
      <c r="C154" s="72" t="s">
        <v>394</v>
      </c>
      <c r="D154" s="76">
        <f t="shared" si="4"/>
        <v>0</v>
      </c>
      <c r="E154" s="76">
        <v>0</v>
      </c>
      <c r="F154" s="76">
        <v>0</v>
      </c>
    </row>
    <row r="155" spans="1:56" x14ac:dyDescent="0.2">
      <c r="A155" s="25">
        <v>142</v>
      </c>
      <c r="B155" s="133" t="s">
        <v>409</v>
      </c>
      <c r="C155" s="72" t="s">
        <v>408</v>
      </c>
      <c r="D155" s="76">
        <f t="shared" si="4"/>
        <v>0</v>
      </c>
      <c r="E155" s="76">
        <v>0</v>
      </c>
      <c r="F155" s="76">
        <v>0</v>
      </c>
    </row>
    <row r="156" spans="1:5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</row>
    <row r="157" spans="1:5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</row>
    <row r="158" spans="1:56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</row>
    <row r="160" spans="1:5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</row>
    <row r="161" spans="1:56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</row>
  </sheetData>
  <mergeCells count="13">
    <mergeCell ref="A8:C8"/>
    <mergeCell ref="A10:C10"/>
    <mergeCell ref="A93:A96"/>
    <mergeCell ref="B93:B96"/>
    <mergeCell ref="A2:F2"/>
    <mergeCell ref="A4:A7"/>
    <mergeCell ref="B4:B7"/>
    <mergeCell ref="C4:C7"/>
    <mergeCell ref="D4:F4"/>
    <mergeCell ref="D5:D7"/>
    <mergeCell ref="E5:F5"/>
    <mergeCell ref="E6:E7"/>
    <mergeCell ref="F6:F7"/>
  </mergeCells>
  <pageMargins left="0" right="0" top="0" bottom="0" header="0" footer="0"/>
  <pageSetup paperSize="9" scale="8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F98"/>
  <sheetViews>
    <sheetView zoomScale="98" zoomScaleNormal="98" workbookViewId="0">
      <pane xSplit="3" ySplit="7" topLeftCell="D73" activePane="bottomRight" state="frozen"/>
      <selection pane="topRight" activeCell="D1" sqref="D1"/>
      <selection pane="bottomLeft" activeCell="A8" sqref="A8"/>
      <selection pane="bottomRight" activeCell="E108" sqref="E10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6" width="16.140625" style="8" customWidth="1"/>
    <col min="7" max="16384" width="9.140625" style="8"/>
  </cols>
  <sheetData>
    <row r="2" spans="1:6" ht="45" customHeight="1" x14ac:dyDescent="0.2">
      <c r="A2" s="180" t="s">
        <v>407</v>
      </c>
      <c r="B2" s="180"/>
      <c r="C2" s="180"/>
      <c r="D2" s="180"/>
      <c r="E2" s="180"/>
      <c r="F2" s="180"/>
    </row>
    <row r="3" spans="1:6" x14ac:dyDescent="0.2">
      <c r="C3" s="9"/>
      <c r="F3" s="8" t="s">
        <v>308</v>
      </c>
    </row>
    <row r="4" spans="1:6" s="2" customFormat="1" ht="15.75" customHeight="1" x14ac:dyDescent="0.2">
      <c r="A4" s="169" t="s">
        <v>46</v>
      </c>
      <c r="B4" s="169" t="s">
        <v>59</v>
      </c>
      <c r="C4" s="170" t="s">
        <v>47</v>
      </c>
      <c r="D4" s="215" t="s">
        <v>347</v>
      </c>
      <c r="E4" s="215"/>
      <c r="F4" s="215"/>
    </row>
    <row r="5" spans="1:6" ht="25.5" customHeight="1" x14ac:dyDescent="0.2">
      <c r="A5" s="169"/>
      <c r="B5" s="169"/>
      <c r="C5" s="170"/>
      <c r="D5" s="215" t="s">
        <v>303</v>
      </c>
      <c r="E5" s="215" t="s">
        <v>389</v>
      </c>
      <c r="F5" s="212" t="s">
        <v>390</v>
      </c>
    </row>
    <row r="6" spans="1:6" ht="14.25" customHeight="1" x14ac:dyDescent="0.2">
      <c r="A6" s="169"/>
      <c r="B6" s="169"/>
      <c r="C6" s="170"/>
      <c r="D6" s="215"/>
      <c r="E6" s="215"/>
      <c r="F6" s="213"/>
    </row>
    <row r="7" spans="1:6" ht="21.75" customHeight="1" x14ac:dyDescent="0.2">
      <c r="A7" s="169"/>
      <c r="B7" s="169"/>
      <c r="C7" s="170"/>
      <c r="D7" s="215"/>
      <c r="E7" s="215"/>
      <c r="F7" s="214"/>
    </row>
    <row r="8" spans="1:6" s="2" customFormat="1" x14ac:dyDescent="0.2">
      <c r="A8" s="161" t="s">
        <v>247</v>
      </c>
      <c r="B8" s="161"/>
      <c r="C8" s="161"/>
      <c r="D8" s="77">
        <f>SUM(D9:D98)-D71</f>
        <v>0</v>
      </c>
      <c r="E8" s="77">
        <f>SUM(E9:E98)-E71</f>
        <v>-181620483</v>
      </c>
      <c r="F8" s="77">
        <f>SUM(F9:F98)-F71</f>
        <v>181620483</v>
      </c>
    </row>
    <row r="9" spans="1:6" s="1" customFormat="1" ht="12" customHeight="1" x14ac:dyDescent="0.2">
      <c r="A9" s="25">
        <v>1</v>
      </c>
      <c r="B9" s="12" t="s">
        <v>60</v>
      </c>
      <c r="C9" s="10" t="s">
        <v>44</v>
      </c>
      <c r="D9" s="76">
        <f>E9+F9</f>
        <v>-895519</v>
      </c>
      <c r="E9" s="76">
        <v>-895519</v>
      </c>
      <c r="F9" s="76">
        <v>0</v>
      </c>
    </row>
    <row r="10" spans="1:6" s="1" customFormat="1" x14ac:dyDescent="0.2">
      <c r="A10" s="25">
        <v>2</v>
      </c>
      <c r="B10" s="14" t="s">
        <v>61</v>
      </c>
      <c r="C10" s="10" t="s">
        <v>232</v>
      </c>
      <c r="D10" s="76">
        <f t="shared" ref="D10:D62" si="0">E10+F10</f>
        <v>-909519</v>
      </c>
      <c r="E10" s="76">
        <v>-909519</v>
      </c>
      <c r="F10" s="76">
        <v>0</v>
      </c>
    </row>
    <row r="11" spans="1:6" s="22" customFormat="1" x14ac:dyDescent="0.2">
      <c r="A11" s="25">
        <v>3</v>
      </c>
      <c r="B11" s="27" t="s">
        <v>62</v>
      </c>
      <c r="C11" s="21" t="s">
        <v>5</v>
      </c>
      <c r="D11" s="76">
        <f t="shared" si="0"/>
        <v>-2739716</v>
      </c>
      <c r="E11" s="79">
        <v>-2739716</v>
      </c>
      <c r="F11" s="79">
        <v>0</v>
      </c>
    </row>
    <row r="12" spans="1:6" s="1" customFormat="1" ht="14.25" customHeight="1" x14ac:dyDescent="0.2">
      <c r="A12" s="25">
        <v>4</v>
      </c>
      <c r="B12" s="12" t="s">
        <v>63</v>
      </c>
      <c r="C12" s="10" t="s">
        <v>233</v>
      </c>
      <c r="D12" s="76">
        <f t="shared" si="0"/>
        <v>-994953</v>
      </c>
      <c r="E12" s="76">
        <v>-994953</v>
      </c>
      <c r="F12" s="76">
        <v>0</v>
      </c>
    </row>
    <row r="13" spans="1:6" s="1" customFormat="1" x14ac:dyDescent="0.2">
      <c r="A13" s="25">
        <v>5</v>
      </c>
      <c r="B13" s="12" t="s">
        <v>64</v>
      </c>
      <c r="C13" s="10" t="s">
        <v>8</v>
      </c>
      <c r="D13" s="76">
        <f t="shared" si="0"/>
        <v>-1070661</v>
      </c>
      <c r="E13" s="76">
        <v>-1070661</v>
      </c>
      <c r="F13" s="76">
        <v>0</v>
      </c>
    </row>
    <row r="14" spans="1:6" s="22" customFormat="1" x14ac:dyDescent="0.2">
      <c r="A14" s="25">
        <v>6</v>
      </c>
      <c r="B14" s="27" t="s">
        <v>65</v>
      </c>
      <c r="C14" s="21" t="s">
        <v>66</v>
      </c>
      <c r="D14" s="76">
        <f t="shared" si="0"/>
        <v>5519162</v>
      </c>
      <c r="E14" s="79">
        <v>-6924618</v>
      </c>
      <c r="F14" s="79">
        <v>12443780</v>
      </c>
    </row>
    <row r="15" spans="1:6" s="1" customFormat="1" x14ac:dyDescent="0.2">
      <c r="A15" s="25">
        <v>7</v>
      </c>
      <c r="B15" s="12" t="s">
        <v>67</v>
      </c>
      <c r="C15" s="10" t="s">
        <v>234</v>
      </c>
      <c r="D15" s="76">
        <f t="shared" si="0"/>
        <v>2471382</v>
      </c>
      <c r="E15" s="76">
        <v>-2744177</v>
      </c>
      <c r="F15" s="76">
        <v>5215559</v>
      </c>
    </row>
    <row r="16" spans="1:6" s="1" customFormat="1" x14ac:dyDescent="0.2">
      <c r="A16" s="25">
        <v>8</v>
      </c>
      <c r="B16" s="26" t="s">
        <v>68</v>
      </c>
      <c r="C16" s="10" t="s">
        <v>17</v>
      </c>
      <c r="D16" s="76">
        <f t="shared" si="0"/>
        <v>-1145484</v>
      </c>
      <c r="E16" s="76">
        <v>-1145484</v>
      </c>
      <c r="F16" s="76">
        <v>0</v>
      </c>
    </row>
    <row r="17" spans="1:6" s="1" customFormat="1" x14ac:dyDescent="0.2">
      <c r="A17" s="25">
        <v>9</v>
      </c>
      <c r="B17" s="26" t="s">
        <v>69</v>
      </c>
      <c r="C17" s="10" t="s">
        <v>6</v>
      </c>
      <c r="D17" s="76">
        <f t="shared" si="0"/>
        <v>-997949</v>
      </c>
      <c r="E17" s="76">
        <v>-997949</v>
      </c>
      <c r="F17" s="76">
        <v>0</v>
      </c>
    </row>
    <row r="18" spans="1:6" s="1" customFormat="1" x14ac:dyDescent="0.2">
      <c r="A18" s="25">
        <v>10</v>
      </c>
      <c r="B18" s="26" t="s">
        <v>70</v>
      </c>
      <c r="C18" s="10" t="s">
        <v>18</v>
      </c>
      <c r="D18" s="76">
        <f t="shared" si="0"/>
        <v>-1275556</v>
      </c>
      <c r="E18" s="76">
        <v>-1275556</v>
      </c>
      <c r="F18" s="76">
        <v>0</v>
      </c>
    </row>
    <row r="19" spans="1:6" s="1" customFormat="1" x14ac:dyDescent="0.2">
      <c r="A19" s="25">
        <v>11</v>
      </c>
      <c r="B19" s="26" t="s">
        <v>71</v>
      </c>
      <c r="C19" s="10" t="s">
        <v>7</v>
      </c>
      <c r="D19" s="76">
        <f t="shared" si="0"/>
        <v>-1041024</v>
      </c>
      <c r="E19" s="76">
        <v>-1041024</v>
      </c>
      <c r="F19" s="76">
        <v>0</v>
      </c>
    </row>
    <row r="20" spans="1:6" s="1" customFormat="1" x14ac:dyDescent="0.2">
      <c r="A20" s="25">
        <v>12</v>
      </c>
      <c r="B20" s="26" t="s">
        <v>72</v>
      </c>
      <c r="C20" s="10" t="s">
        <v>19</v>
      </c>
      <c r="D20" s="76">
        <f t="shared" si="0"/>
        <v>-2038196</v>
      </c>
      <c r="E20" s="76">
        <v>-2038196</v>
      </c>
      <c r="F20" s="76">
        <v>0</v>
      </c>
    </row>
    <row r="21" spans="1:6" s="1" customFormat="1" x14ac:dyDescent="0.2">
      <c r="A21" s="25">
        <v>13</v>
      </c>
      <c r="B21" s="26" t="s">
        <v>75</v>
      </c>
      <c r="C21" s="10" t="s">
        <v>22</v>
      </c>
      <c r="D21" s="76">
        <f t="shared" si="0"/>
        <v>-1346867</v>
      </c>
      <c r="E21" s="76">
        <v>-1346867</v>
      </c>
      <c r="F21" s="76">
        <v>0</v>
      </c>
    </row>
    <row r="22" spans="1:6" s="1" customFormat="1" x14ac:dyDescent="0.2">
      <c r="A22" s="25">
        <v>14</v>
      </c>
      <c r="B22" s="26" t="s">
        <v>76</v>
      </c>
      <c r="C22" s="10" t="s">
        <v>10</v>
      </c>
      <c r="D22" s="76">
        <f t="shared" si="0"/>
        <v>-1982118</v>
      </c>
      <c r="E22" s="76">
        <v>-1982118</v>
      </c>
      <c r="F22" s="76">
        <v>0</v>
      </c>
    </row>
    <row r="23" spans="1:6" s="1" customFormat="1" x14ac:dyDescent="0.2">
      <c r="A23" s="25">
        <v>15</v>
      </c>
      <c r="B23" s="26" t="s">
        <v>77</v>
      </c>
      <c r="C23" s="10" t="s">
        <v>235</v>
      </c>
      <c r="D23" s="76">
        <f t="shared" si="0"/>
        <v>-2584095</v>
      </c>
      <c r="E23" s="76">
        <v>-2584095</v>
      </c>
      <c r="F23" s="76">
        <v>0</v>
      </c>
    </row>
    <row r="24" spans="1:6" s="22" customFormat="1" x14ac:dyDescent="0.2">
      <c r="A24" s="25">
        <v>16</v>
      </c>
      <c r="B24" s="27" t="s">
        <v>78</v>
      </c>
      <c r="C24" s="21" t="s">
        <v>9</v>
      </c>
      <c r="D24" s="76">
        <f t="shared" si="0"/>
        <v>6533131</v>
      </c>
      <c r="E24" s="79">
        <v>-4489679</v>
      </c>
      <c r="F24" s="79">
        <v>11022810</v>
      </c>
    </row>
    <row r="25" spans="1:6" s="1" customFormat="1" x14ac:dyDescent="0.2">
      <c r="A25" s="25">
        <v>17</v>
      </c>
      <c r="B25" s="12" t="s">
        <v>79</v>
      </c>
      <c r="C25" s="10" t="s">
        <v>11</v>
      </c>
      <c r="D25" s="76">
        <f t="shared" si="0"/>
        <v>-823966</v>
      </c>
      <c r="E25" s="76">
        <v>-823966</v>
      </c>
      <c r="F25" s="76">
        <v>0</v>
      </c>
    </row>
    <row r="26" spans="1:6" s="1" customFormat="1" x14ac:dyDescent="0.2">
      <c r="A26" s="25">
        <v>18</v>
      </c>
      <c r="B26" s="12" t="s">
        <v>80</v>
      </c>
      <c r="C26" s="10" t="s">
        <v>236</v>
      </c>
      <c r="D26" s="76">
        <f t="shared" si="0"/>
        <v>-643424</v>
      </c>
      <c r="E26" s="76">
        <v>-643424</v>
      </c>
      <c r="F26" s="76">
        <v>0</v>
      </c>
    </row>
    <row r="27" spans="1:6" x14ac:dyDescent="0.2">
      <c r="A27" s="25">
        <v>19</v>
      </c>
      <c r="B27" s="12" t="s">
        <v>81</v>
      </c>
      <c r="C27" s="10" t="s">
        <v>82</v>
      </c>
      <c r="D27" s="76">
        <f t="shared" si="0"/>
        <v>-3312786</v>
      </c>
      <c r="E27" s="80">
        <v>-3312786</v>
      </c>
      <c r="F27" s="80">
        <v>0</v>
      </c>
    </row>
    <row r="28" spans="1:6" s="22" customFormat="1" x14ac:dyDescent="0.2">
      <c r="A28" s="25">
        <v>20</v>
      </c>
      <c r="B28" s="23" t="s">
        <v>83</v>
      </c>
      <c r="C28" s="21" t="s">
        <v>40</v>
      </c>
      <c r="D28" s="76">
        <f t="shared" si="0"/>
        <v>4497375</v>
      </c>
      <c r="E28" s="79">
        <v>-2585779</v>
      </c>
      <c r="F28" s="79">
        <v>7083154</v>
      </c>
    </row>
    <row r="29" spans="1:6" s="22" customFormat="1" x14ac:dyDescent="0.2">
      <c r="A29" s="25">
        <v>21</v>
      </c>
      <c r="B29" s="27" t="s">
        <v>84</v>
      </c>
      <c r="C29" s="21" t="s">
        <v>85</v>
      </c>
      <c r="D29" s="76">
        <f t="shared" si="0"/>
        <v>-1174110</v>
      </c>
      <c r="E29" s="79">
        <v>-1174110</v>
      </c>
      <c r="F29" s="79">
        <v>0</v>
      </c>
    </row>
    <row r="30" spans="1:6" s="1" customFormat="1" x14ac:dyDescent="0.2">
      <c r="A30" s="25">
        <v>22</v>
      </c>
      <c r="B30" s="12" t="s">
        <v>90</v>
      </c>
      <c r="C30" s="10" t="s">
        <v>91</v>
      </c>
      <c r="D30" s="76">
        <f t="shared" si="0"/>
        <v>-5132783</v>
      </c>
      <c r="E30" s="76">
        <v>-5132783</v>
      </c>
      <c r="F30" s="76">
        <v>0</v>
      </c>
    </row>
    <row r="31" spans="1:6" s="1" customFormat="1" x14ac:dyDescent="0.2">
      <c r="A31" s="25">
        <v>23</v>
      </c>
      <c r="B31" s="26" t="s">
        <v>92</v>
      </c>
      <c r="C31" s="10" t="s">
        <v>93</v>
      </c>
      <c r="D31" s="76">
        <f t="shared" si="0"/>
        <v>12841544</v>
      </c>
      <c r="E31" s="76">
        <v>-5997750</v>
      </c>
      <c r="F31" s="76">
        <v>18839294</v>
      </c>
    </row>
    <row r="32" spans="1:6" s="1" customFormat="1" ht="15.75" customHeight="1" x14ac:dyDescent="0.2">
      <c r="A32" s="25">
        <v>24</v>
      </c>
      <c r="B32" s="26" t="s">
        <v>94</v>
      </c>
      <c r="C32" s="10" t="s">
        <v>95</v>
      </c>
      <c r="D32" s="76">
        <f t="shared" si="0"/>
        <v>-1827844</v>
      </c>
      <c r="E32" s="76">
        <v>-1827844</v>
      </c>
      <c r="F32" s="76">
        <v>0</v>
      </c>
    </row>
    <row r="33" spans="1:6" s="22" customFormat="1" ht="20.25" customHeight="1" x14ac:dyDescent="0.2">
      <c r="A33" s="25">
        <v>25</v>
      </c>
      <c r="B33" s="27" t="s">
        <v>99</v>
      </c>
      <c r="C33" s="21" t="s">
        <v>57</v>
      </c>
      <c r="D33" s="76">
        <f t="shared" si="0"/>
        <v>-386421</v>
      </c>
      <c r="E33" s="79">
        <v>-386421</v>
      </c>
      <c r="F33" s="79">
        <v>0</v>
      </c>
    </row>
    <row r="34" spans="1:6" s="22" customFormat="1" x14ac:dyDescent="0.2">
      <c r="A34" s="25">
        <v>26</v>
      </c>
      <c r="B34" s="24" t="s">
        <v>100</v>
      </c>
      <c r="C34" s="21" t="s">
        <v>41</v>
      </c>
      <c r="D34" s="76">
        <f t="shared" si="0"/>
        <v>6845736</v>
      </c>
      <c r="E34" s="79">
        <v>-3724738</v>
      </c>
      <c r="F34" s="79">
        <v>10570474</v>
      </c>
    </row>
    <row r="35" spans="1:6" x14ac:dyDescent="0.2">
      <c r="A35" s="25">
        <v>27</v>
      </c>
      <c r="B35" s="12" t="s">
        <v>101</v>
      </c>
      <c r="C35" s="10" t="s">
        <v>39</v>
      </c>
      <c r="D35" s="76">
        <f t="shared" si="0"/>
        <v>220882</v>
      </c>
      <c r="E35" s="80">
        <v>-5297376</v>
      </c>
      <c r="F35" s="80">
        <v>5518258</v>
      </c>
    </row>
    <row r="36" spans="1:6" s="1" customFormat="1" x14ac:dyDescent="0.2">
      <c r="A36" s="25">
        <v>28</v>
      </c>
      <c r="B36" s="14" t="s">
        <v>102</v>
      </c>
      <c r="C36" s="10" t="s">
        <v>16</v>
      </c>
      <c r="D36" s="76">
        <f t="shared" si="0"/>
        <v>-1156950</v>
      </c>
      <c r="E36" s="76">
        <v>-1156950</v>
      </c>
      <c r="F36" s="76">
        <v>0</v>
      </c>
    </row>
    <row r="37" spans="1:6" s="1" customFormat="1" x14ac:dyDescent="0.2">
      <c r="A37" s="25">
        <v>29</v>
      </c>
      <c r="B37" s="26" t="s">
        <v>103</v>
      </c>
      <c r="C37" s="10" t="s">
        <v>21</v>
      </c>
      <c r="D37" s="76">
        <f t="shared" si="0"/>
        <v>-3635006</v>
      </c>
      <c r="E37" s="76">
        <v>-3635006</v>
      </c>
      <c r="F37" s="76">
        <v>0</v>
      </c>
    </row>
    <row r="38" spans="1:6" s="1" customFormat="1" x14ac:dyDescent="0.2">
      <c r="A38" s="25">
        <v>30</v>
      </c>
      <c r="B38" s="14" t="s">
        <v>104</v>
      </c>
      <c r="C38" s="10" t="s">
        <v>25</v>
      </c>
      <c r="D38" s="76">
        <f t="shared" si="0"/>
        <v>-1511442</v>
      </c>
      <c r="E38" s="76">
        <v>-1511442</v>
      </c>
      <c r="F38" s="76">
        <v>0</v>
      </c>
    </row>
    <row r="39" spans="1:6" x14ac:dyDescent="0.2">
      <c r="A39" s="25">
        <v>31</v>
      </c>
      <c r="B39" s="12" t="s">
        <v>105</v>
      </c>
      <c r="C39" s="10" t="s">
        <v>237</v>
      </c>
      <c r="D39" s="76">
        <f t="shared" si="0"/>
        <v>-3600114</v>
      </c>
      <c r="E39" s="80">
        <v>-3600114</v>
      </c>
      <c r="F39" s="80">
        <v>0</v>
      </c>
    </row>
    <row r="40" spans="1:6" s="1" customFormat="1" x14ac:dyDescent="0.2">
      <c r="A40" s="25">
        <v>32</v>
      </c>
      <c r="B40" s="15" t="s">
        <v>106</v>
      </c>
      <c r="C40" s="16" t="s">
        <v>238</v>
      </c>
      <c r="D40" s="76">
        <f t="shared" si="0"/>
        <v>-1366148</v>
      </c>
      <c r="E40" s="76">
        <v>-1366148</v>
      </c>
      <c r="F40" s="76">
        <v>0</v>
      </c>
    </row>
    <row r="41" spans="1:6" s="1" customFormat="1" x14ac:dyDescent="0.2">
      <c r="A41" s="25">
        <v>33</v>
      </c>
      <c r="B41" s="12" t="s">
        <v>107</v>
      </c>
      <c r="C41" s="10" t="s">
        <v>239</v>
      </c>
      <c r="D41" s="76">
        <f t="shared" si="0"/>
        <v>-855567</v>
      </c>
      <c r="E41" s="76">
        <v>-855567</v>
      </c>
      <c r="F41" s="76">
        <v>0</v>
      </c>
    </row>
    <row r="42" spans="1:6" s="1" customFormat="1" x14ac:dyDescent="0.2">
      <c r="A42" s="25">
        <v>34</v>
      </c>
      <c r="B42" s="12" t="s">
        <v>108</v>
      </c>
      <c r="C42" s="10" t="s">
        <v>24</v>
      </c>
      <c r="D42" s="76">
        <f t="shared" si="0"/>
        <v>-1503771</v>
      </c>
      <c r="E42" s="76">
        <v>-1503771</v>
      </c>
      <c r="F42" s="76">
        <v>0</v>
      </c>
    </row>
    <row r="43" spans="1:6" s="1" customFormat="1" x14ac:dyDescent="0.2">
      <c r="A43" s="25">
        <v>35</v>
      </c>
      <c r="B43" s="26" t="s">
        <v>109</v>
      </c>
      <c r="C43" s="10" t="s">
        <v>20</v>
      </c>
      <c r="D43" s="76">
        <f t="shared" si="0"/>
        <v>-694432</v>
      </c>
      <c r="E43" s="76">
        <v>-694432</v>
      </c>
      <c r="F43" s="76">
        <v>0</v>
      </c>
    </row>
    <row r="44" spans="1:6" s="1" customFormat="1" x14ac:dyDescent="0.2">
      <c r="A44" s="25">
        <v>36</v>
      </c>
      <c r="B44" s="14" t="s">
        <v>110</v>
      </c>
      <c r="C44" s="10" t="s">
        <v>111</v>
      </c>
      <c r="D44" s="76">
        <f t="shared" si="0"/>
        <v>7399</v>
      </c>
      <c r="E44" s="76">
        <v>-767054</v>
      </c>
      <c r="F44" s="76">
        <v>774453</v>
      </c>
    </row>
    <row r="45" spans="1:6" s="22" customFormat="1" x14ac:dyDescent="0.2">
      <c r="A45" s="25">
        <v>37</v>
      </c>
      <c r="B45" s="27" t="s">
        <v>112</v>
      </c>
      <c r="C45" s="21" t="s">
        <v>113</v>
      </c>
      <c r="D45" s="76">
        <f t="shared" si="0"/>
        <v>13623159</v>
      </c>
      <c r="E45" s="79">
        <v>-4568474</v>
      </c>
      <c r="F45" s="79">
        <v>18191633</v>
      </c>
    </row>
    <row r="46" spans="1:6" s="1" customFormat="1" x14ac:dyDescent="0.2">
      <c r="A46" s="25">
        <v>38</v>
      </c>
      <c r="B46" s="12" t="s">
        <v>114</v>
      </c>
      <c r="C46" s="10" t="s">
        <v>244</v>
      </c>
      <c r="D46" s="76">
        <f t="shared" si="0"/>
        <v>-1251252</v>
      </c>
      <c r="E46" s="76">
        <v>-1251252</v>
      </c>
      <c r="F46" s="76">
        <v>0</v>
      </c>
    </row>
    <row r="47" spans="1:6" s="1" customFormat="1" ht="10.5" customHeight="1" x14ac:dyDescent="0.2">
      <c r="A47" s="25">
        <v>39</v>
      </c>
      <c r="B47" s="12" t="s">
        <v>115</v>
      </c>
      <c r="C47" s="10" t="s">
        <v>2</v>
      </c>
      <c r="D47" s="76">
        <f t="shared" si="0"/>
        <v>-3913813</v>
      </c>
      <c r="E47" s="76">
        <v>-3913813</v>
      </c>
      <c r="F47" s="76">
        <v>0</v>
      </c>
    </row>
    <row r="48" spans="1:6" s="1" customFormat="1" x14ac:dyDescent="0.2">
      <c r="A48" s="25">
        <v>40</v>
      </c>
      <c r="B48" s="26" t="s">
        <v>116</v>
      </c>
      <c r="C48" s="10" t="s">
        <v>3</v>
      </c>
      <c r="D48" s="76">
        <f t="shared" si="0"/>
        <v>-937252</v>
      </c>
      <c r="E48" s="76">
        <v>-937252</v>
      </c>
      <c r="F48" s="76">
        <v>0</v>
      </c>
    </row>
    <row r="49" spans="1:6" s="1" customFormat="1" x14ac:dyDescent="0.2">
      <c r="A49" s="25">
        <v>41</v>
      </c>
      <c r="B49" s="26" t="s">
        <v>117</v>
      </c>
      <c r="C49" s="10" t="s">
        <v>240</v>
      </c>
      <c r="D49" s="76">
        <f t="shared" si="0"/>
        <v>-1468404</v>
      </c>
      <c r="E49" s="76">
        <v>-1468404</v>
      </c>
      <c r="F49" s="76">
        <v>0</v>
      </c>
    </row>
    <row r="50" spans="1:6" s="1" customFormat="1" x14ac:dyDescent="0.2">
      <c r="A50" s="25">
        <v>42</v>
      </c>
      <c r="B50" s="14" t="s">
        <v>118</v>
      </c>
      <c r="C50" s="10" t="s">
        <v>0</v>
      </c>
      <c r="D50" s="76">
        <f t="shared" si="0"/>
        <v>-1715130</v>
      </c>
      <c r="E50" s="76">
        <v>-1715130</v>
      </c>
      <c r="F50" s="76">
        <v>0</v>
      </c>
    </row>
    <row r="51" spans="1:6" s="1" customFormat="1" ht="10.5" customHeight="1" x14ac:dyDescent="0.2">
      <c r="A51" s="25">
        <v>43</v>
      </c>
      <c r="B51" s="26" t="s">
        <v>119</v>
      </c>
      <c r="C51" s="10" t="s">
        <v>4</v>
      </c>
      <c r="D51" s="76">
        <f t="shared" si="0"/>
        <v>-603015</v>
      </c>
      <c r="E51" s="76">
        <v>-603015</v>
      </c>
      <c r="F51" s="76">
        <v>0</v>
      </c>
    </row>
    <row r="52" spans="1:6" s="1" customFormat="1" x14ac:dyDescent="0.2">
      <c r="A52" s="25">
        <v>44</v>
      </c>
      <c r="B52" s="14" t="s">
        <v>120</v>
      </c>
      <c r="C52" s="10" t="s">
        <v>1</v>
      </c>
      <c r="D52" s="76">
        <f t="shared" si="0"/>
        <v>-1184285</v>
      </c>
      <c r="E52" s="76">
        <v>-1184285</v>
      </c>
      <c r="F52" s="76">
        <v>0</v>
      </c>
    </row>
    <row r="53" spans="1:6" s="1" customFormat="1" x14ac:dyDescent="0.2">
      <c r="A53" s="25">
        <v>45</v>
      </c>
      <c r="B53" s="26" t="s">
        <v>121</v>
      </c>
      <c r="C53" s="10" t="s">
        <v>241</v>
      </c>
      <c r="D53" s="76">
        <f t="shared" si="0"/>
        <v>-1794474</v>
      </c>
      <c r="E53" s="76">
        <v>-1794474</v>
      </c>
      <c r="F53" s="76">
        <v>0</v>
      </c>
    </row>
    <row r="54" spans="1:6" s="1" customFormat="1" x14ac:dyDescent="0.2">
      <c r="A54" s="25">
        <v>46</v>
      </c>
      <c r="B54" s="26" t="s">
        <v>122</v>
      </c>
      <c r="C54" s="10" t="s">
        <v>26</v>
      </c>
      <c r="D54" s="76">
        <f t="shared" si="0"/>
        <v>-5806527</v>
      </c>
      <c r="E54" s="76">
        <v>-5806527</v>
      </c>
      <c r="F54" s="76">
        <v>0</v>
      </c>
    </row>
    <row r="55" spans="1:6" s="1" customFormat="1" x14ac:dyDescent="0.2">
      <c r="A55" s="25">
        <v>47</v>
      </c>
      <c r="B55" s="26" t="s">
        <v>123</v>
      </c>
      <c r="C55" s="10" t="s">
        <v>242</v>
      </c>
      <c r="D55" s="76">
        <f t="shared" si="0"/>
        <v>-977366</v>
      </c>
      <c r="E55" s="76">
        <v>-977366</v>
      </c>
      <c r="F55" s="76">
        <v>0</v>
      </c>
    </row>
    <row r="56" spans="1:6" s="1" customFormat="1" x14ac:dyDescent="0.2">
      <c r="A56" s="25">
        <v>48</v>
      </c>
      <c r="B56" s="26" t="s">
        <v>126</v>
      </c>
      <c r="C56" s="10" t="s">
        <v>54</v>
      </c>
      <c r="D56" s="76">
        <f t="shared" si="0"/>
        <v>-1626778</v>
      </c>
      <c r="E56" s="76">
        <v>-1626778</v>
      </c>
      <c r="F56" s="76">
        <v>0</v>
      </c>
    </row>
    <row r="57" spans="1:6" s="1" customFormat="1" x14ac:dyDescent="0.2">
      <c r="A57" s="25">
        <v>49</v>
      </c>
      <c r="B57" s="14" t="s">
        <v>127</v>
      </c>
      <c r="C57" s="10" t="s">
        <v>260</v>
      </c>
      <c r="D57" s="76">
        <f t="shared" si="0"/>
        <v>-1292276</v>
      </c>
      <c r="E57" s="76">
        <v>-1292276</v>
      </c>
      <c r="F57" s="76">
        <v>0</v>
      </c>
    </row>
    <row r="58" spans="1:6" s="1" customFormat="1" ht="24" x14ac:dyDescent="0.2">
      <c r="A58" s="25">
        <v>50</v>
      </c>
      <c r="B58" s="12" t="s">
        <v>128</v>
      </c>
      <c r="C58" s="10" t="s">
        <v>129</v>
      </c>
      <c r="D58" s="76">
        <f t="shared" si="0"/>
        <v>-1837369</v>
      </c>
      <c r="E58" s="76">
        <v>-1837369</v>
      </c>
      <c r="F58" s="76">
        <v>0</v>
      </c>
    </row>
    <row r="59" spans="1:6" s="1" customFormat="1" ht="23.25" customHeight="1" x14ac:dyDescent="0.2">
      <c r="A59" s="25">
        <v>51</v>
      </c>
      <c r="B59" s="14" t="s">
        <v>130</v>
      </c>
      <c r="C59" s="10" t="s">
        <v>261</v>
      </c>
      <c r="D59" s="76">
        <f t="shared" si="0"/>
        <v>-2326829</v>
      </c>
      <c r="E59" s="76">
        <v>-2326829</v>
      </c>
      <c r="F59" s="76">
        <v>0</v>
      </c>
    </row>
    <row r="60" spans="1:6" s="1" customFormat="1" ht="27.75" customHeight="1" x14ac:dyDescent="0.2">
      <c r="A60" s="25">
        <v>52</v>
      </c>
      <c r="B60" s="26" t="s">
        <v>131</v>
      </c>
      <c r="C60" s="10" t="s">
        <v>250</v>
      </c>
      <c r="D60" s="76">
        <f t="shared" si="0"/>
        <v>-933544</v>
      </c>
      <c r="E60" s="76">
        <v>-933544</v>
      </c>
      <c r="F60" s="76">
        <v>0</v>
      </c>
    </row>
    <row r="61" spans="1:6" s="1" customFormat="1" x14ac:dyDescent="0.2">
      <c r="A61" s="25">
        <v>53</v>
      </c>
      <c r="B61" s="14" t="s">
        <v>134</v>
      </c>
      <c r="C61" s="10" t="s">
        <v>264</v>
      </c>
      <c r="D61" s="76">
        <f t="shared" si="0"/>
        <v>-3560216</v>
      </c>
      <c r="E61" s="76">
        <v>-3560216</v>
      </c>
      <c r="F61" s="76">
        <v>0</v>
      </c>
    </row>
    <row r="62" spans="1:6" s="1" customFormat="1" x14ac:dyDescent="0.2">
      <c r="A62" s="25">
        <v>54</v>
      </c>
      <c r="B62" s="14" t="s">
        <v>135</v>
      </c>
      <c r="C62" s="10" t="s">
        <v>53</v>
      </c>
      <c r="D62" s="76">
        <f t="shared" si="0"/>
        <v>-2276313</v>
      </c>
      <c r="E62" s="76">
        <v>-2276313</v>
      </c>
      <c r="F62" s="76">
        <v>0</v>
      </c>
    </row>
    <row r="63" spans="1:6" s="1" customFormat="1" x14ac:dyDescent="0.2">
      <c r="A63" s="25">
        <v>55</v>
      </c>
      <c r="B63" s="14" t="s">
        <v>136</v>
      </c>
      <c r="C63" s="10" t="s">
        <v>265</v>
      </c>
      <c r="D63" s="76">
        <f t="shared" ref="D63:D93" si="1">E63+F63</f>
        <v>-4974055</v>
      </c>
      <c r="E63" s="76">
        <v>-4974055</v>
      </c>
      <c r="F63" s="76">
        <v>0</v>
      </c>
    </row>
    <row r="64" spans="1:6" s="1" customFormat="1" x14ac:dyDescent="0.2">
      <c r="A64" s="25">
        <v>56</v>
      </c>
      <c r="B64" s="26" t="s">
        <v>144</v>
      </c>
      <c r="C64" s="10" t="s">
        <v>145</v>
      </c>
      <c r="D64" s="76">
        <f t="shared" si="1"/>
        <v>-3624299</v>
      </c>
      <c r="E64" s="76">
        <v>-3624299</v>
      </c>
      <c r="F64" s="76">
        <v>0</v>
      </c>
    </row>
    <row r="65" spans="1:6" s="1" customFormat="1" x14ac:dyDescent="0.2">
      <c r="A65" s="25">
        <v>57</v>
      </c>
      <c r="B65" s="12" t="s">
        <v>146</v>
      </c>
      <c r="C65" s="10" t="s">
        <v>273</v>
      </c>
      <c r="D65" s="76">
        <f t="shared" si="1"/>
        <v>-6850290</v>
      </c>
      <c r="E65" s="76">
        <v>-6850290</v>
      </c>
      <c r="F65" s="76">
        <v>0</v>
      </c>
    </row>
    <row r="66" spans="1:6" s="1" customFormat="1" x14ac:dyDescent="0.2">
      <c r="A66" s="25">
        <v>58</v>
      </c>
      <c r="B66" s="26" t="s">
        <v>147</v>
      </c>
      <c r="C66" s="10" t="s">
        <v>36</v>
      </c>
      <c r="D66" s="76">
        <f t="shared" si="1"/>
        <v>-3877550</v>
      </c>
      <c r="E66" s="76">
        <v>-3877550</v>
      </c>
      <c r="F66" s="76">
        <v>0</v>
      </c>
    </row>
    <row r="67" spans="1:6" s="1" customFormat="1" x14ac:dyDescent="0.2">
      <c r="A67" s="25">
        <v>59</v>
      </c>
      <c r="B67" s="12" t="s">
        <v>148</v>
      </c>
      <c r="C67" s="10" t="s">
        <v>38</v>
      </c>
      <c r="D67" s="76">
        <f t="shared" si="1"/>
        <v>-1137141</v>
      </c>
      <c r="E67" s="76">
        <v>-1137141</v>
      </c>
      <c r="F67" s="76">
        <v>0</v>
      </c>
    </row>
    <row r="68" spans="1:6" s="1" customFormat="1" ht="13.5" customHeight="1" x14ac:dyDescent="0.2">
      <c r="A68" s="25">
        <v>60</v>
      </c>
      <c r="B68" s="12" t="s">
        <v>149</v>
      </c>
      <c r="C68" s="10" t="s">
        <v>37</v>
      </c>
      <c r="D68" s="76">
        <f t="shared" si="1"/>
        <v>15957787</v>
      </c>
      <c r="E68" s="76">
        <v>-6323137</v>
      </c>
      <c r="F68" s="76">
        <v>22280924</v>
      </c>
    </row>
    <row r="69" spans="1:6" s="1" customFormat="1" ht="14.25" customHeight="1" x14ac:dyDescent="0.2">
      <c r="A69" s="25">
        <v>61</v>
      </c>
      <c r="B69" s="12" t="s">
        <v>150</v>
      </c>
      <c r="C69" s="10" t="s">
        <v>52</v>
      </c>
      <c r="D69" s="76">
        <f t="shared" si="1"/>
        <v>-1344797</v>
      </c>
      <c r="E69" s="76">
        <v>-1344797</v>
      </c>
      <c r="F69" s="76">
        <v>0</v>
      </c>
    </row>
    <row r="70" spans="1:6" s="1" customFormat="1" x14ac:dyDescent="0.2">
      <c r="A70" s="25">
        <v>62</v>
      </c>
      <c r="B70" s="12" t="s">
        <v>151</v>
      </c>
      <c r="C70" s="10" t="s">
        <v>254</v>
      </c>
      <c r="D70" s="76">
        <f t="shared" si="1"/>
        <v>-5135302</v>
      </c>
      <c r="E70" s="76">
        <v>-5135302</v>
      </c>
      <c r="F70" s="76">
        <v>0</v>
      </c>
    </row>
    <row r="71" spans="1:6" s="1" customFormat="1" ht="24" x14ac:dyDescent="0.2">
      <c r="A71" s="142">
        <v>63</v>
      </c>
      <c r="B71" s="145" t="s">
        <v>154</v>
      </c>
      <c r="C71" s="17" t="s">
        <v>274</v>
      </c>
      <c r="D71" s="76">
        <f t="shared" si="1"/>
        <v>21871</v>
      </c>
      <c r="E71" s="76">
        <v>-276259</v>
      </c>
      <c r="F71" s="76">
        <v>298130</v>
      </c>
    </row>
    <row r="72" spans="1:6" s="1" customFormat="1" ht="36" x14ac:dyDescent="0.2">
      <c r="A72" s="143"/>
      <c r="B72" s="146"/>
      <c r="C72" s="10" t="s">
        <v>378</v>
      </c>
      <c r="D72" s="76">
        <f t="shared" si="1"/>
        <v>21871</v>
      </c>
      <c r="E72" s="76">
        <v>-276259</v>
      </c>
      <c r="F72" s="76">
        <v>298130</v>
      </c>
    </row>
    <row r="73" spans="1:6" s="1" customFormat="1" ht="24" x14ac:dyDescent="0.2">
      <c r="A73" s="143"/>
      <c r="B73" s="146"/>
      <c r="C73" s="10" t="s">
        <v>275</v>
      </c>
      <c r="D73" s="76">
        <f t="shared" si="1"/>
        <v>0</v>
      </c>
      <c r="E73" s="76">
        <v>0</v>
      </c>
      <c r="F73" s="76">
        <v>0</v>
      </c>
    </row>
    <row r="74" spans="1:6" s="1" customFormat="1" ht="36" x14ac:dyDescent="0.2">
      <c r="A74" s="144"/>
      <c r="B74" s="147"/>
      <c r="C74" s="28" t="s">
        <v>379</v>
      </c>
      <c r="D74" s="76">
        <f t="shared" si="1"/>
        <v>0</v>
      </c>
      <c r="E74" s="76">
        <v>0</v>
      </c>
      <c r="F74" s="76">
        <v>0</v>
      </c>
    </row>
    <row r="75" spans="1:6" s="1" customFormat="1" x14ac:dyDescent="0.2">
      <c r="A75" s="25">
        <v>64</v>
      </c>
      <c r="B75" s="14" t="s">
        <v>156</v>
      </c>
      <c r="C75" s="10" t="s">
        <v>157</v>
      </c>
      <c r="D75" s="76">
        <f t="shared" si="1"/>
        <v>-242838</v>
      </c>
      <c r="E75" s="76">
        <v>-242838</v>
      </c>
      <c r="F75" s="76">
        <v>0</v>
      </c>
    </row>
    <row r="76" spans="1:6" s="1" customFormat="1" x14ac:dyDescent="0.2">
      <c r="A76" s="25">
        <v>65</v>
      </c>
      <c r="B76" s="26" t="s">
        <v>158</v>
      </c>
      <c r="C76" s="10" t="s">
        <v>159</v>
      </c>
      <c r="D76" s="76">
        <f t="shared" si="1"/>
        <v>-997094</v>
      </c>
      <c r="E76" s="76">
        <v>-997094</v>
      </c>
      <c r="F76" s="76">
        <v>0</v>
      </c>
    </row>
    <row r="77" spans="1:6" s="1" customFormat="1" x14ac:dyDescent="0.2">
      <c r="A77" s="25">
        <v>66</v>
      </c>
      <c r="B77" s="14" t="s">
        <v>160</v>
      </c>
      <c r="C77" s="10" t="s">
        <v>28</v>
      </c>
      <c r="D77" s="76">
        <f t="shared" si="1"/>
        <v>-826431</v>
      </c>
      <c r="E77" s="76">
        <v>-826431</v>
      </c>
      <c r="F77" s="76">
        <v>0</v>
      </c>
    </row>
    <row r="78" spans="1:6" s="1" customFormat="1" x14ac:dyDescent="0.2">
      <c r="A78" s="25">
        <v>67</v>
      </c>
      <c r="B78" s="26" t="s">
        <v>161</v>
      </c>
      <c r="C78" s="10" t="s">
        <v>12</v>
      </c>
      <c r="D78" s="76">
        <f t="shared" si="1"/>
        <v>-843097</v>
      </c>
      <c r="E78" s="76">
        <v>-843097</v>
      </c>
      <c r="F78" s="76">
        <v>0</v>
      </c>
    </row>
    <row r="79" spans="1:6" s="1" customFormat="1" x14ac:dyDescent="0.2">
      <c r="A79" s="25">
        <v>68</v>
      </c>
      <c r="B79" s="26" t="s">
        <v>162</v>
      </c>
      <c r="C79" s="10" t="s">
        <v>27</v>
      </c>
      <c r="D79" s="76">
        <f t="shared" si="1"/>
        <v>-2332201</v>
      </c>
      <c r="E79" s="76">
        <v>-2332201</v>
      </c>
      <c r="F79" s="76">
        <v>0</v>
      </c>
    </row>
    <row r="80" spans="1:6" s="1" customFormat="1" x14ac:dyDescent="0.2">
      <c r="A80" s="25">
        <v>69</v>
      </c>
      <c r="B80" s="14" t="s">
        <v>163</v>
      </c>
      <c r="C80" s="10" t="s">
        <v>45</v>
      </c>
      <c r="D80" s="76">
        <f t="shared" si="1"/>
        <v>-1003175</v>
      </c>
      <c r="E80" s="76">
        <v>-1003175</v>
      </c>
      <c r="F80" s="76">
        <v>0</v>
      </c>
    </row>
    <row r="81" spans="1:6" s="1" customFormat="1" x14ac:dyDescent="0.2">
      <c r="A81" s="25">
        <v>70</v>
      </c>
      <c r="B81" s="14" t="s">
        <v>164</v>
      </c>
      <c r="C81" s="10" t="s">
        <v>33</v>
      </c>
      <c r="D81" s="76">
        <f t="shared" si="1"/>
        <v>-1236208</v>
      </c>
      <c r="E81" s="76">
        <v>-1236208</v>
      </c>
      <c r="F81" s="76">
        <v>0</v>
      </c>
    </row>
    <row r="82" spans="1:6" s="1" customFormat="1" x14ac:dyDescent="0.2">
      <c r="A82" s="25">
        <v>71</v>
      </c>
      <c r="B82" s="12" t="s">
        <v>165</v>
      </c>
      <c r="C82" s="10" t="s">
        <v>29</v>
      </c>
      <c r="D82" s="76">
        <f t="shared" si="1"/>
        <v>-2789156</v>
      </c>
      <c r="E82" s="76">
        <v>-2789156</v>
      </c>
      <c r="F82" s="76">
        <v>0</v>
      </c>
    </row>
    <row r="83" spans="1:6" s="1" customFormat="1" x14ac:dyDescent="0.2">
      <c r="A83" s="25">
        <v>72</v>
      </c>
      <c r="B83" s="12" t="s">
        <v>166</v>
      </c>
      <c r="C83" s="10" t="s">
        <v>30</v>
      </c>
      <c r="D83" s="76">
        <f t="shared" si="1"/>
        <v>-2226756</v>
      </c>
      <c r="E83" s="76">
        <v>-2226756</v>
      </c>
      <c r="F83" s="76">
        <v>0</v>
      </c>
    </row>
    <row r="84" spans="1:6" s="1" customFormat="1" x14ac:dyDescent="0.2">
      <c r="A84" s="25">
        <v>73</v>
      </c>
      <c r="B84" s="26" t="s">
        <v>167</v>
      </c>
      <c r="C84" s="10" t="s">
        <v>14</v>
      </c>
      <c r="D84" s="76">
        <f t="shared" si="1"/>
        <v>-769840</v>
      </c>
      <c r="E84" s="76">
        <v>-769840</v>
      </c>
      <c r="F84" s="76">
        <v>0</v>
      </c>
    </row>
    <row r="85" spans="1:6" s="1" customFormat="1" x14ac:dyDescent="0.2">
      <c r="A85" s="25">
        <v>74</v>
      </c>
      <c r="B85" s="12" t="s">
        <v>168</v>
      </c>
      <c r="C85" s="10" t="s">
        <v>31</v>
      </c>
      <c r="D85" s="76">
        <f t="shared" si="1"/>
        <v>-1196251</v>
      </c>
      <c r="E85" s="76">
        <v>-1196251</v>
      </c>
      <c r="F85" s="76">
        <v>0</v>
      </c>
    </row>
    <row r="86" spans="1:6" s="1" customFormat="1" ht="12" customHeight="1" x14ac:dyDescent="0.2">
      <c r="A86" s="25">
        <v>75</v>
      </c>
      <c r="B86" s="12" t="s">
        <v>169</v>
      </c>
      <c r="C86" s="10" t="s">
        <v>15</v>
      </c>
      <c r="D86" s="76">
        <f t="shared" si="1"/>
        <v>-1150022</v>
      </c>
      <c r="E86" s="76">
        <v>-1150022</v>
      </c>
      <c r="F86" s="76">
        <v>0</v>
      </c>
    </row>
    <row r="87" spans="1:6" s="22" customFormat="1" x14ac:dyDescent="0.2">
      <c r="A87" s="25">
        <v>76</v>
      </c>
      <c r="B87" s="24" t="s">
        <v>170</v>
      </c>
      <c r="C87" s="21" t="s">
        <v>13</v>
      </c>
      <c r="D87" s="76">
        <f t="shared" si="1"/>
        <v>-1361338</v>
      </c>
      <c r="E87" s="79">
        <v>-1361338</v>
      </c>
      <c r="F87" s="79">
        <v>0</v>
      </c>
    </row>
    <row r="88" spans="1:6" s="1" customFormat="1" x14ac:dyDescent="0.2">
      <c r="A88" s="25">
        <v>77</v>
      </c>
      <c r="B88" s="26" t="s">
        <v>171</v>
      </c>
      <c r="C88" s="10" t="s">
        <v>32</v>
      </c>
      <c r="D88" s="76">
        <f t="shared" si="1"/>
        <v>-899102</v>
      </c>
      <c r="E88" s="76">
        <v>-899102</v>
      </c>
      <c r="F88" s="76">
        <v>0</v>
      </c>
    </row>
    <row r="89" spans="1:6" s="1" customFormat="1" x14ac:dyDescent="0.2">
      <c r="A89" s="25">
        <v>78</v>
      </c>
      <c r="B89" s="26" t="s">
        <v>172</v>
      </c>
      <c r="C89" s="10" t="s">
        <v>55</v>
      </c>
      <c r="D89" s="76">
        <f t="shared" si="1"/>
        <v>-1298009</v>
      </c>
      <c r="E89" s="76">
        <v>-1298009</v>
      </c>
      <c r="F89" s="76">
        <v>0</v>
      </c>
    </row>
    <row r="90" spans="1:6" s="1" customFormat="1" x14ac:dyDescent="0.2">
      <c r="A90" s="25">
        <v>79</v>
      </c>
      <c r="B90" s="12" t="s">
        <v>173</v>
      </c>
      <c r="C90" s="10" t="s">
        <v>34</v>
      </c>
      <c r="D90" s="76">
        <f t="shared" si="1"/>
        <v>-2212565</v>
      </c>
      <c r="E90" s="76">
        <v>-2212565</v>
      </c>
      <c r="F90" s="76">
        <v>0</v>
      </c>
    </row>
    <row r="91" spans="1:6" s="1" customFormat="1" x14ac:dyDescent="0.2">
      <c r="A91" s="25">
        <v>80</v>
      </c>
      <c r="B91" s="14" t="s">
        <v>174</v>
      </c>
      <c r="C91" s="10" t="s">
        <v>243</v>
      </c>
      <c r="D91" s="76">
        <f t="shared" si="1"/>
        <v>-1032377</v>
      </c>
      <c r="E91" s="76">
        <v>-1032377</v>
      </c>
      <c r="F91" s="76">
        <v>0</v>
      </c>
    </row>
    <row r="92" spans="1:6" s="1" customFormat="1" x14ac:dyDescent="0.2">
      <c r="A92" s="25">
        <v>81</v>
      </c>
      <c r="B92" s="26" t="s">
        <v>212</v>
      </c>
      <c r="C92" s="10" t="s">
        <v>249</v>
      </c>
      <c r="D92" s="76">
        <f t="shared" si="1"/>
        <v>6851275</v>
      </c>
      <c r="E92" s="76">
        <v>0</v>
      </c>
      <c r="F92" s="76">
        <v>6851275</v>
      </c>
    </row>
    <row r="93" spans="1:6" ht="10.5" customHeight="1" x14ac:dyDescent="0.2">
      <c r="A93" s="25">
        <v>82</v>
      </c>
      <c r="B93" s="26" t="s">
        <v>213</v>
      </c>
      <c r="C93" s="10" t="s">
        <v>214</v>
      </c>
      <c r="D93" s="76">
        <f t="shared" si="1"/>
        <v>8793117</v>
      </c>
      <c r="E93" s="80">
        <v>0</v>
      </c>
      <c r="F93" s="80">
        <v>8793117</v>
      </c>
    </row>
    <row r="94" spans="1:6" s="1" customFormat="1" x14ac:dyDescent="0.2">
      <c r="A94" s="25">
        <v>83</v>
      </c>
      <c r="B94" s="12" t="s">
        <v>217</v>
      </c>
      <c r="C94" s="10" t="s">
        <v>253</v>
      </c>
      <c r="D94" s="76">
        <f t="shared" ref="D94:D98" si="2">E94+F94</f>
        <v>10836621</v>
      </c>
      <c r="E94" s="76">
        <v>0</v>
      </c>
      <c r="F94" s="76">
        <v>10836621</v>
      </c>
    </row>
    <row r="95" spans="1:6" s="1" customFormat="1" x14ac:dyDescent="0.2">
      <c r="A95" s="25">
        <v>84</v>
      </c>
      <c r="B95" s="26" t="s">
        <v>219</v>
      </c>
      <c r="C95" s="10" t="s">
        <v>49</v>
      </c>
      <c r="D95" s="76">
        <f t="shared" si="2"/>
        <v>14770564</v>
      </c>
      <c r="E95" s="76">
        <v>0</v>
      </c>
      <c r="F95" s="76">
        <v>14770564</v>
      </c>
    </row>
    <row r="96" spans="1:6" s="1" customFormat="1" x14ac:dyDescent="0.2">
      <c r="A96" s="25">
        <v>85</v>
      </c>
      <c r="B96" s="12" t="s">
        <v>223</v>
      </c>
      <c r="C96" s="10" t="s">
        <v>251</v>
      </c>
      <c r="D96" s="76">
        <f t="shared" si="2"/>
        <v>3669434</v>
      </c>
      <c r="E96" s="76">
        <v>-2832310</v>
      </c>
      <c r="F96" s="76">
        <v>6501744</v>
      </c>
    </row>
    <row r="97" spans="1:6" s="1" customFormat="1" x14ac:dyDescent="0.2">
      <c r="A97" s="25">
        <v>86</v>
      </c>
      <c r="B97" s="14" t="s">
        <v>224</v>
      </c>
      <c r="C97" s="10" t="s">
        <v>225</v>
      </c>
      <c r="D97" s="76">
        <f t="shared" si="2"/>
        <v>1970080</v>
      </c>
      <c r="E97" s="76">
        <v>-5577974</v>
      </c>
      <c r="F97" s="76">
        <v>7548054</v>
      </c>
    </row>
    <row r="98" spans="1:6" x14ac:dyDescent="0.2">
      <c r="A98" s="25">
        <v>87</v>
      </c>
      <c r="B98" s="26" t="s">
        <v>226</v>
      </c>
      <c r="C98" s="10" t="s">
        <v>227</v>
      </c>
      <c r="D98" s="76">
        <f t="shared" si="2"/>
        <v>14080639</v>
      </c>
      <c r="E98" s="80">
        <v>0</v>
      </c>
      <c r="F98" s="80">
        <v>14080639</v>
      </c>
    </row>
  </sheetData>
  <mergeCells count="11">
    <mergeCell ref="A8:C8"/>
    <mergeCell ref="A71:A74"/>
    <mergeCell ref="B71:B74"/>
    <mergeCell ref="F5:F7"/>
    <mergeCell ref="D5:D7"/>
    <mergeCell ref="E5:E7"/>
    <mergeCell ref="A2:F2"/>
    <mergeCell ref="A4:A7"/>
    <mergeCell ref="B4:B7"/>
    <mergeCell ref="C4:C7"/>
    <mergeCell ref="D4:F4"/>
  </mergeCells>
  <pageMargins left="0.59055118110236227" right="0" top="0" bottom="0" header="0" footer="0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S155"/>
  <sheetViews>
    <sheetView zoomScale="90" zoomScaleNormal="90" workbookViewId="0">
      <pane xSplit="3" ySplit="8" topLeftCell="D137" activePane="bottomRight" state="frozen"/>
      <selection pane="topRight" activeCell="D1" sqref="D1"/>
      <selection pane="bottomLeft" activeCell="A9" sqref="A9"/>
      <selection pane="bottomRight" activeCell="G171" sqref="G17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3" style="4" customWidth="1"/>
    <col min="5" max="5" width="12.85546875" style="8" customWidth="1"/>
    <col min="6" max="6" width="13.7109375" style="8" customWidth="1"/>
    <col min="7" max="7" width="14.7109375" style="4" customWidth="1"/>
    <col min="8" max="8" width="12.85546875" style="4" customWidth="1"/>
    <col min="9" max="9" width="13.28515625" style="4" customWidth="1"/>
    <col min="10" max="10" width="13" style="4" customWidth="1"/>
    <col min="11" max="11" width="13.7109375" style="4" customWidth="1"/>
    <col min="12" max="12" width="11.140625" style="4" customWidth="1"/>
    <col min="13" max="13" width="14.140625" style="4" customWidth="1"/>
    <col min="14" max="14" width="12.28515625" style="4" customWidth="1"/>
    <col min="15" max="15" width="13.5703125" style="8" hidden="1" customWidth="1"/>
    <col min="16" max="17" width="12.28515625" style="8" customWidth="1"/>
    <col min="18" max="18" width="12.28515625" style="4" customWidth="1"/>
    <col min="19" max="19" width="15.42578125" style="8" customWidth="1"/>
    <col min="20" max="16384" width="9.140625" style="8"/>
  </cols>
  <sheetData>
    <row r="2" spans="1:19" ht="15.75" x14ac:dyDescent="0.2">
      <c r="A2" s="162" t="s">
        <v>399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</row>
    <row r="3" spans="1:19" x14ac:dyDescent="0.2">
      <c r="C3" s="9"/>
    </row>
    <row r="4" spans="1:19" s="2" customFormat="1" ht="15.75" customHeight="1" x14ac:dyDescent="0.2">
      <c r="A4" s="163" t="s">
        <v>46</v>
      </c>
      <c r="B4" s="163" t="s">
        <v>59</v>
      </c>
      <c r="C4" s="164" t="s">
        <v>47</v>
      </c>
      <c r="D4" s="160" t="s">
        <v>293</v>
      </c>
      <c r="E4" s="160"/>
      <c r="F4" s="160"/>
      <c r="G4" s="160"/>
      <c r="H4" s="160"/>
      <c r="I4" s="160"/>
      <c r="J4" s="160"/>
      <c r="K4" s="160"/>
      <c r="L4" s="160"/>
      <c r="M4" s="167"/>
      <c r="N4" s="160"/>
      <c r="O4" s="160"/>
      <c r="P4" s="160"/>
      <c r="Q4" s="160"/>
      <c r="R4" s="160"/>
      <c r="S4" s="160"/>
    </row>
    <row r="5" spans="1:19" ht="15" customHeight="1" x14ac:dyDescent="0.2">
      <c r="A5" s="163"/>
      <c r="B5" s="163"/>
      <c r="C5" s="164"/>
      <c r="D5" s="160" t="s">
        <v>294</v>
      </c>
      <c r="E5" s="160" t="s">
        <v>295</v>
      </c>
      <c r="F5" s="160" t="s">
        <v>296</v>
      </c>
      <c r="G5" s="160"/>
      <c r="H5" s="160"/>
      <c r="I5" s="160"/>
      <c r="J5" s="160"/>
      <c r="K5" s="160"/>
      <c r="L5" s="160"/>
      <c r="M5" s="167"/>
      <c r="N5" s="160"/>
      <c r="O5" s="160"/>
      <c r="P5" s="160" t="s">
        <v>301</v>
      </c>
      <c r="Q5" s="160" t="s">
        <v>302</v>
      </c>
      <c r="R5" s="157" t="s">
        <v>345</v>
      </c>
      <c r="S5" s="160" t="s">
        <v>410</v>
      </c>
    </row>
    <row r="6" spans="1:19" ht="14.25" customHeight="1" x14ac:dyDescent="0.2">
      <c r="A6" s="163"/>
      <c r="B6" s="163"/>
      <c r="C6" s="164"/>
      <c r="D6" s="160"/>
      <c r="E6" s="160"/>
      <c r="F6" s="160" t="s">
        <v>291</v>
      </c>
      <c r="G6" s="160" t="s">
        <v>304</v>
      </c>
      <c r="H6" s="160"/>
      <c r="I6" s="160"/>
      <c r="J6" s="160"/>
      <c r="K6" s="160"/>
      <c r="L6" s="160"/>
      <c r="M6" s="167"/>
      <c r="N6" s="160"/>
      <c r="O6" s="160"/>
      <c r="P6" s="160"/>
      <c r="Q6" s="160"/>
      <c r="R6" s="158"/>
      <c r="S6" s="160"/>
    </row>
    <row r="7" spans="1:19" ht="47.25" customHeight="1" x14ac:dyDescent="0.2">
      <c r="A7" s="163"/>
      <c r="B7" s="163"/>
      <c r="C7" s="164"/>
      <c r="D7" s="160"/>
      <c r="E7" s="160"/>
      <c r="F7" s="160"/>
      <c r="G7" s="82" t="s">
        <v>297</v>
      </c>
      <c r="H7" s="82" t="s">
        <v>366</v>
      </c>
      <c r="I7" s="82" t="s">
        <v>298</v>
      </c>
      <c r="J7" s="82" t="s">
        <v>299</v>
      </c>
      <c r="K7" s="82" t="s">
        <v>300</v>
      </c>
      <c r="L7" s="82" t="s">
        <v>305</v>
      </c>
      <c r="M7" s="82" t="s">
        <v>388</v>
      </c>
      <c r="N7" s="82" t="s">
        <v>306</v>
      </c>
      <c r="O7" s="29" t="s">
        <v>307</v>
      </c>
      <c r="P7" s="160"/>
      <c r="Q7" s="160"/>
      <c r="R7" s="159"/>
      <c r="S7" s="160"/>
    </row>
    <row r="8" spans="1:19" s="2" customFormat="1" x14ac:dyDescent="0.2">
      <c r="A8" s="161" t="s">
        <v>248</v>
      </c>
      <c r="B8" s="161"/>
      <c r="C8" s="161"/>
      <c r="D8" s="77">
        <f>D10+D9</f>
        <v>28571678126</v>
      </c>
      <c r="E8" s="77">
        <f t="shared" ref="E8:S8" si="0">E10+E9</f>
        <v>7395611865</v>
      </c>
      <c r="F8" s="77">
        <f t="shared" si="0"/>
        <v>24602811189</v>
      </c>
      <c r="G8" s="77">
        <f t="shared" si="0"/>
        <v>8429757703</v>
      </c>
      <c r="H8" s="77">
        <f t="shared" si="0"/>
        <v>1445232997</v>
      </c>
      <c r="I8" s="77">
        <f t="shared" si="0"/>
        <v>1593307691</v>
      </c>
      <c r="J8" s="77">
        <f t="shared" si="0"/>
        <v>8230509295</v>
      </c>
      <c r="K8" s="77">
        <f t="shared" si="0"/>
        <v>1811151584</v>
      </c>
      <c r="L8" s="77">
        <f t="shared" si="0"/>
        <v>504889490</v>
      </c>
      <c r="M8" s="77">
        <f t="shared" si="0"/>
        <v>181620483</v>
      </c>
      <c r="N8" s="77">
        <f t="shared" si="0"/>
        <v>2406341946</v>
      </c>
      <c r="O8" s="77">
        <f t="shared" si="0"/>
        <v>0</v>
      </c>
      <c r="P8" s="77">
        <f t="shared" si="0"/>
        <v>4151436195</v>
      </c>
      <c r="Q8" s="77">
        <f t="shared" si="0"/>
        <v>1414262116</v>
      </c>
      <c r="R8" s="77">
        <f t="shared" si="0"/>
        <v>1568967079</v>
      </c>
      <c r="S8" s="77">
        <f t="shared" si="0"/>
        <v>67704766570</v>
      </c>
    </row>
    <row r="9" spans="1:19" s="3" customFormat="1" ht="11.25" customHeight="1" x14ac:dyDescent="0.2">
      <c r="A9" s="5"/>
      <c r="B9" s="5"/>
      <c r="C9" s="11" t="s">
        <v>56</v>
      </c>
      <c r="D9" s="76">
        <f>КС!D9</f>
        <v>2072566045</v>
      </c>
      <c r="E9" s="76">
        <f>'ДС (пр.15-23)'!D9</f>
        <v>384658143</v>
      </c>
      <c r="F9" s="76">
        <f t="shared" ref="F9" si="1">G9+H9+I9+J9+K9+L9+N9+O9+M9</f>
        <v>404792217</v>
      </c>
      <c r="G9" s="76">
        <f>'АПУ профилактика 15-23'!D10</f>
        <v>136120621</v>
      </c>
      <c r="H9" s="76">
        <f>'АПУ профилактика 15-23'!N10</f>
        <v>1111894</v>
      </c>
      <c r="I9" s="76">
        <f>'АПУ неотл.пом. 15-23'!D9</f>
        <v>30505155</v>
      </c>
      <c r="J9" s="76">
        <f>'АПУ обращения 15-23'!D9</f>
        <v>233839028</v>
      </c>
      <c r="K9" s="76">
        <f>'ОДИ ПГГ Пр.15-23'!D9</f>
        <v>3215519</v>
      </c>
      <c r="L9" s="76">
        <f>'ОДИ МЗ РБ 13-23'!D9</f>
        <v>0</v>
      </c>
      <c r="M9" s="97">
        <f>'Тестирование на грипп 13-23'!D9</f>
        <v>0</v>
      </c>
      <c r="N9" s="76">
        <f>'ФАП (15-23)'!D9</f>
        <v>0</v>
      </c>
      <c r="O9" s="78"/>
      <c r="P9" s="76">
        <f>СМП!D9</f>
        <v>85897831</v>
      </c>
      <c r="Q9" s="76">
        <f>'Гемодиализ (пр.15-23)'!D9</f>
        <v>90697204</v>
      </c>
      <c r="R9" s="76">
        <f>'Мед.реаб.(АПУ,ДС,КС) 14-23'!D9</f>
        <v>22243088</v>
      </c>
      <c r="S9" s="76">
        <f>D9+E9+F9+P9+Q9+R9</f>
        <v>3060854528</v>
      </c>
    </row>
    <row r="10" spans="1:19" s="2" customFormat="1" x14ac:dyDescent="0.2">
      <c r="A10" s="161" t="s">
        <v>247</v>
      </c>
      <c r="B10" s="161"/>
      <c r="C10" s="161"/>
      <c r="D10" s="77">
        <f t="shared" ref="D10:N10" si="2">SUM(D11:D155)-D93</f>
        <v>26499112081</v>
      </c>
      <c r="E10" s="77">
        <f t="shared" si="2"/>
        <v>7010953722</v>
      </c>
      <c r="F10" s="77">
        <f t="shared" si="2"/>
        <v>24198018972</v>
      </c>
      <c r="G10" s="77">
        <f t="shared" si="2"/>
        <v>8293637082</v>
      </c>
      <c r="H10" s="77">
        <f t="shared" si="2"/>
        <v>1444121103</v>
      </c>
      <c r="I10" s="77">
        <f t="shared" si="2"/>
        <v>1562802536</v>
      </c>
      <c r="J10" s="77">
        <f t="shared" si="2"/>
        <v>7996670267</v>
      </c>
      <c r="K10" s="77">
        <f t="shared" si="2"/>
        <v>1807936065</v>
      </c>
      <c r="L10" s="77">
        <f t="shared" si="2"/>
        <v>504889490</v>
      </c>
      <c r="M10" s="77">
        <f t="shared" si="2"/>
        <v>181620483</v>
      </c>
      <c r="N10" s="77">
        <f t="shared" si="2"/>
        <v>2406341946</v>
      </c>
      <c r="O10" s="77">
        <f t="shared" ref="O10" si="3">SUM(O11:O153)-O93</f>
        <v>0</v>
      </c>
      <c r="P10" s="77">
        <f>SUM(P11:P155)-P93</f>
        <v>4065538364</v>
      </c>
      <c r="Q10" s="77">
        <f>SUM(Q11:Q155)-Q93</f>
        <v>1323564912</v>
      </c>
      <c r="R10" s="77">
        <f>SUM(R11:R155)-R93</f>
        <v>1546723991</v>
      </c>
      <c r="S10" s="77">
        <f>SUM(S11:S155)-S93</f>
        <v>64643912042</v>
      </c>
    </row>
    <row r="11" spans="1:19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>КС!D11</f>
        <v>55434563</v>
      </c>
      <c r="E11" s="76">
        <f>'ДС (пр.15-23)'!D11</f>
        <v>12159792</v>
      </c>
      <c r="F11" s="76">
        <f>G11+H11+I11+J11+K11+L11+N11+O11+M11</f>
        <v>136680147</v>
      </c>
      <c r="G11" s="76">
        <f>'АПУ профилактика 15-23'!D12</f>
        <v>39009919</v>
      </c>
      <c r="H11" s="76">
        <f>'АПУ профилактика 15-23'!N12</f>
        <v>12567435</v>
      </c>
      <c r="I11" s="76">
        <f>'АПУ неотл.пом. 15-23'!D11</f>
        <v>7632277</v>
      </c>
      <c r="J11" s="76">
        <f>'АПУ обращения 15-23'!D11</f>
        <v>33741781</v>
      </c>
      <c r="K11" s="76">
        <f>'ОДИ ПГГ Пр.15-23'!D11</f>
        <v>1258604</v>
      </c>
      <c r="L11" s="76">
        <f>'ОДИ МЗ РБ 13-23'!D11</f>
        <v>0</v>
      </c>
      <c r="M11" s="97">
        <f>'Тестирование на грипп 13-23'!D11</f>
        <v>0</v>
      </c>
      <c r="N11" s="76">
        <f>'ФАП (15-23)'!D11</f>
        <v>42470131</v>
      </c>
      <c r="O11" s="76"/>
      <c r="P11" s="76">
        <f>СМП!D11</f>
        <v>0</v>
      </c>
      <c r="Q11" s="76">
        <f>'Гемодиализ (пр.15-23)'!D11</f>
        <v>0</v>
      </c>
      <c r="R11" s="76">
        <f>'Мед.реаб.(АПУ,ДС,КС) 14-23'!D11</f>
        <v>0</v>
      </c>
      <c r="S11" s="76">
        <f t="shared" ref="S11:S42" si="4">D11+E11+F11+P11+Q11+R11</f>
        <v>204274502</v>
      </c>
    </row>
    <row r="12" spans="1:19" s="1" customFormat="1" x14ac:dyDescent="0.2">
      <c r="A12" s="25">
        <v>2</v>
      </c>
      <c r="B12" s="14" t="s">
        <v>61</v>
      </c>
      <c r="C12" s="10" t="s">
        <v>232</v>
      </c>
      <c r="D12" s="76">
        <f>КС!D12</f>
        <v>39522839</v>
      </c>
      <c r="E12" s="76">
        <f>'ДС (пр.15-23)'!D12</f>
        <v>12949238</v>
      </c>
      <c r="F12" s="76">
        <f t="shared" ref="F12:F75" si="5">G12+H12+I12+J12+K12+L12+N12+O12+M12</f>
        <v>130882880</v>
      </c>
      <c r="G12" s="76">
        <f>'АПУ профилактика 15-23'!D13</f>
        <v>35083942</v>
      </c>
      <c r="H12" s="76">
        <f>'АПУ профилактика 15-23'!N13</f>
        <v>7901942</v>
      </c>
      <c r="I12" s="76">
        <f>'АПУ неотл.пом. 15-23'!D12</f>
        <v>7672803</v>
      </c>
      <c r="J12" s="76">
        <f>'АПУ обращения 15-23'!D12</f>
        <v>36760051</v>
      </c>
      <c r="K12" s="76">
        <f>'ОДИ ПГГ Пр.15-23'!D12</f>
        <v>1355927</v>
      </c>
      <c r="L12" s="76">
        <f>'ОДИ МЗ РБ 13-23'!D12</f>
        <v>0</v>
      </c>
      <c r="M12" s="97">
        <f>'Тестирование на грипп 13-23'!D12</f>
        <v>0</v>
      </c>
      <c r="N12" s="76">
        <f>'ФАП (15-23)'!D12</f>
        <v>42108215</v>
      </c>
      <c r="O12" s="76"/>
      <c r="P12" s="76">
        <f>СМП!D12</f>
        <v>0</v>
      </c>
      <c r="Q12" s="76">
        <f>'Гемодиализ (пр.15-23)'!D12</f>
        <v>0</v>
      </c>
      <c r="R12" s="76">
        <f>'Мед.реаб.(АПУ,ДС,КС) 14-23'!D12</f>
        <v>0</v>
      </c>
      <c r="S12" s="76">
        <f t="shared" si="4"/>
        <v>183354957</v>
      </c>
    </row>
    <row r="13" spans="1:19" s="22" customFormat="1" x14ac:dyDescent="0.2">
      <c r="A13" s="25">
        <v>3</v>
      </c>
      <c r="B13" s="27" t="s">
        <v>62</v>
      </c>
      <c r="C13" s="21" t="s">
        <v>5</v>
      </c>
      <c r="D13" s="76">
        <f>КС!D13</f>
        <v>234080959</v>
      </c>
      <c r="E13" s="76">
        <f>'ДС (пр.15-23)'!D13</f>
        <v>35927542</v>
      </c>
      <c r="F13" s="76">
        <f t="shared" si="5"/>
        <v>330258633</v>
      </c>
      <c r="G13" s="76">
        <f>'АПУ профилактика 15-23'!D14</f>
        <v>115367855</v>
      </c>
      <c r="H13" s="76">
        <f>'АПУ профилактика 15-23'!N14</f>
        <v>21003862</v>
      </c>
      <c r="I13" s="76">
        <f>'АПУ неотл.пом. 15-23'!D13</f>
        <v>22532474</v>
      </c>
      <c r="J13" s="76">
        <f>'АПУ обращения 15-23'!D13</f>
        <v>129503377</v>
      </c>
      <c r="K13" s="76">
        <f>'ОДИ ПГГ Пр.15-23'!D13</f>
        <v>12873339</v>
      </c>
      <c r="L13" s="76">
        <f>'ОДИ МЗ РБ 13-23'!D13</f>
        <v>1250140</v>
      </c>
      <c r="M13" s="97">
        <f>'Тестирование на грипп 13-23'!D13</f>
        <v>0</v>
      </c>
      <c r="N13" s="76">
        <f>'ФАП (15-23)'!D13</f>
        <v>27727586</v>
      </c>
      <c r="O13" s="79"/>
      <c r="P13" s="76">
        <f>СМП!D13</f>
        <v>156085380</v>
      </c>
      <c r="Q13" s="76">
        <f>'Гемодиализ (пр.15-23)'!D13</f>
        <v>0</v>
      </c>
      <c r="R13" s="76">
        <f>'Мед.реаб.(АПУ,ДС,КС) 14-23'!D13</f>
        <v>425642</v>
      </c>
      <c r="S13" s="76">
        <f t="shared" si="4"/>
        <v>756778156</v>
      </c>
    </row>
    <row r="14" spans="1:19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>КС!D14</f>
        <v>45509823</v>
      </c>
      <c r="E14" s="76">
        <f>'ДС (пр.15-23)'!D14</f>
        <v>13417660</v>
      </c>
      <c r="F14" s="76">
        <f t="shared" si="5"/>
        <v>140901530</v>
      </c>
      <c r="G14" s="76">
        <f>'АПУ профилактика 15-23'!D15</f>
        <v>36307871</v>
      </c>
      <c r="H14" s="76">
        <f>'АПУ профилактика 15-23'!N15</f>
        <v>7122719</v>
      </c>
      <c r="I14" s="76">
        <f>'АПУ неотл.пом. 15-23'!D14</f>
        <v>8385422</v>
      </c>
      <c r="J14" s="76">
        <f>'АПУ обращения 15-23'!D14</f>
        <v>37294779</v>
      </c>
      <c r="K14" s="76">
        <f>'ОДИ ПГГ Пр.15-23'!D14</f>
        <v>1130829</v>
      </c>
      <c r="L14" s="76">
        <f>'ОДИ МЗ РБ 13-23'!D14</f>
        <v>0</v>
      </c>
      <c r="M14" s="97">
        <f>'Тестирование на грипп 13-23'!D14</f>
        <v>0</v>
      </c>
      <c r="N14" s="76">
        <f>'ФАП (15-23)'!D14</f>
        <v>50659910</v>
      </c>
      <c r="O14" s="76"/>
      <c r="P14" s="76">
        <f>СМП!D14</f>
        <v>0</v>
      </c>
      <c r="Q14" s="76">
        <f>'Гемодиализ (пр.15-23)'!D14</f>
        <v>0</v>
      </c>
      <c r="R14" s="76">
        <f>'Мед.реаб.(АПУ,ДС,КС) 14-23'!D14</f>
        <v>0</v>
      </c>
      <c r="S14" s="76">
        <f t="shared" si="4"/>
        <v>199829013</v>
      </c>
    </row>
    <row r="15" spans="1:19" s="1" customFormat="1" x14ac:dyDescent="0.2">
      <c r="A15" s="25">
        <v>5</v>
      </c>
      <c r="B15" s="12" t="s">
        <v>64</v>
      </c>
      <c r="C15" s="10" t="s">
        <v>8</v>
      </c>
      <c r="D15" s="76">
        <f>КС!D15</f>
        <v>54443591</v>
      </c>
      <c r="E15" s="76">
        <f>'ДС (пр.15-23)'!D15</f>
        <v>14535647</v>
      </c>
      <c r="F15" s="76">
        <f t="shared" si="5"/>
        <v>146951840</v>
      </c>
      <c r="G15" s="76">
        <f>'АПУ профилактика 15-23'!D16</f>
        <v>43226746</v>
      </c>
      <c r="H15" s="76">
        <f>'АПУ профилактика 15-23'!N16</f>
        <v>8014465</v>
      </c>
      <c r="I15" s="76">
        <f>'АПУ неотл.пом. 15-23'!D15</f>
        <v>9065922</v>
      </c>
      <c r="J15" s="76">
        <f>'АПУ обращения 15-23'!D15</f>
        <v>42663865</v>
      </c>
      <c r="K15" s="76">
        <f>'ОДИ ПГГ Пр.15-23'!D15</f>
        <v>1642001</v>
      </c>
      <c r="L15" s="76">
        <f>'ОДИ МЗ РБ 13-23'!D15</f>
        <v>0</v>
      </c>
      <c r="M15" s="97">
        <f>'Тестирование на грипп 13-23'!D15</f>
        <v>0</v>
      </c>
      <c r="N15" s="76">
        <f>'ФАП (15-23)'!D15</f>
        <v>42338841</v>
      </c>
      <c r="O15" s="76"/>
      <c r="P15" s="76">
        <f>СМП!D15</f>
        <v>0</v>
      </c>
      <c r="Q15" s="76">
        <f>'Гемодиализ (пр.15-23)'!D15</f>
        <v>0</v>
      </c>
      <c r="R15" s="76">
        <f>'Мед.реаб.(АПУ,ДС,КС) 14-23'!D15</f>
        <v>0</v>
      </c>
      <c r="S15" s="76">
        <f t="shared" si="4"/>
        <v>215931078</v>
      </c>
    </row>
    <row r="16" spans="1:19" s="22" customFormat="1" x14ac:dyDescent="0.2">
      <c r="A16" s="25">
        <v>6</v>
      </c>
      <c r="B16" s="27" t="s">
        <v>65</v>
      </c>
      <c r="C16" s="21" t="s">
        <v>66</v>
      </c>
      <c r="D16" s="76">
        <f>КС!D16</f>
        <v>619482915</v>
      </c>
      <c r="E16" s="76">
        <f>'ДС (пр.15-23)'!D16</f>
        <v>93449760</v>
      </c>
      <c r="F16" s="76">
        <f t="shared" si="5"/>
        <v>809586261</v>
      </c>
      <c r="G16" s="76">
        <f>'АПУ профилактика 15-23'!D17</f>
        <v>286231543</v>
      </c>
      <c r="H16" s="76">
        <f>'АПУ профилактика 15-23'!N17</f>
        <v>65910464</v>
      </c>
      <c r="I16" s="76">
        <f>'АПУ неотл.пом. 15-23'!D16</f>
        <v>63882663</v>
      </c>
      <c r="J16" s="76">
        <f>'АПУ обращения 15-23'!D16</f>
        <v>290043407</v>
      </c>
      <c r="K16" s="76">
        <f>'ОДИ ПГГ Пр.15-23'!D16</f>
        <v>84612108</v>
      </c>
      <c r="L16" s="76">
        <f>'ОДИ МЗ РБ 13-23'!D16</f>
        <v>2805225</v>
      </c>
      <c r="M16" s="97">
        <f>'Тестирование на грипп 13-23'!D16</f>
        <v>12443780</v>
      </c>
      <c r="N16" s="76">
        <f>'ФАП (15-23)'!D16</f>
        <v>3657071</v>
      </c>
      <c r="O16" s="79"/>
      <c r="P16" s="76">
        <f>СМП!D16</f>
        <v>324746681</v>
      </c>
      <c r="Q16" s="76">
        <f>'Гемодиализ (пр.15-23)'!D16</f>
        <v>568275</v>
      </c>
      <c r="R16" s="76">
        <f>'Мед.реаб.(АПУ,ДС,КС) 14-23'!D16</f>
        <v>36403898</v>
      </c>
      <c r="S16" s="76">
        <f t="shared" si="4"/>
        <v>1884237790</v>
      </c>
    </row>
    <row r="17" spans="1:19" s="1" customFormat="1" x14ac:dyDescent="0.2">
      <c r="A17" s="25">
        <v>7</v>
      </c>
      <c r="B17" s="12" t="s">
        <v>67</v>
      </c>
      <c r="C17" s="10" t="s">
        <v>234</v>
      </c>
      <c r="D17" s="76">
        <f>КС!D17</f>
        <v>200828241</v>
      </c>
      <c r="E17" s="76">
        <f>'ДС (пр.15-23)'!D17</f>
        <v>34984845</v>
      </c>
      <c r="F17" s="76">
        <f t="shared" si="5"/>
        <v>345477341</v>
      </c>
      <c r="G17" s="76">
        <f>'АПУ профилактика 15-23'!D18</f>
        <v>117875320</v>
      </c>
      <c r="H17" s="76">
        <f>'АПУ профилактика 15-23'!N18</f>
        <v>21856225</v>
      </c>
      <c r="I17" s="76">
        <f>'АПУ неотл.пом. 15-23'!D17</f>
        <v>22702523</v>
      </c>
      <c r="J17" s="76">
        <f>'АПУ обращения 15-23'!D17</f>
        <v>121602088</v>
      </c>
      <c r="K17" s="76">
        <f>'ОДИ ПГГ Пр.15-23'!D17</f>
        <v>19774051</v>
      </c>
      <c r="L17" s="76">
        <f>'ОДИ МЗ РБ 13-23'!D17</f>
        <v>0</v>
      </c>
      <c r="M17" s="97">
        <f>'Тестирование на грипп 13-23'!D17</f>
        <v>5215559</v>
      </c>
      <c r="N17" s="76">
        <f>'ФАП (15-23)'!D17</f>
        <v>36451575</v>
      </c>
      <c r="O17" s="76"/>
      <c r="P17" s="76">
        <f>СМП!D17</f>
        <v>0</v>
      </c>
      <c r="Q17" s="76">
        <f>'Гемодиализ (пр.15-23)'!D17</f>
        <v>0</v>
      </c>
      <c r="R17" s="76">
        <f>'Мед.реаб.(АПУ,ДС,КС) 14-23'!D17</f>
        <v>18964239</v>
      </c>
      <c r="S17" s="76">
        <f t="shared" si="4"/>
        <v>600254666</v>
      </c>
    </row>
    <row r="18" spans="1:19" s="1" customFormat="1" x14ac:dyDescent="0.2">
      <c r="A18" s="25">
        <v>8</v>
      </c>
      <c r="B18" s="26" t="s">
        <v>68</v>
      </c>
      <c r="C18" s="10" t="s">
        <v>17</v>
      </c>
      <c r="D18" s="76">
        <f>КС!D18</f>
        <v>40977125</v>
      </c>
      <c r="E18" s="76">
        <f>'ДС (пр.15-23)'!D18</f>
        <v>15518498</v>
      </c>
      <c r="F18" s="76">
        <f t="shared" si="5"/>
        <v>150228579</v>
      </c>
      <c r="G18" s="76">
        <f>'АПУ профилактика 15-23'!D19</f>
        <v>47266471</v>
      </c>
      <c r="H18" s="76">
        <f>'АПУ профилактика 15-23'!N19</f>
        <v>8758525</v>
      </c>
      <c r="I18" s="76">
        <f>'АПУ неотл.пом. 15-23'!D18</f>
        <v>9514516</v>
      </c>
      <c r="J18" s="76">
        <f>'АПУ обращения 15-23'!D18</f>
        <v>47334284</v>
      </c>
      <c r="K18" s="76">
        <f>'ОДИ ПГГ Пр.15-23'!D18</f>
        <v>951042</v>
      </c>
      <c r="L18" s="76">
        <f>'ОДИ МЗ РБ 13-23'!D18</f>
        <v>0</v>
      </c>
      <c r="M18" s="97">
        <f>'Тестирование на грипп 13-23'!D18</f>
        <v>0</v>
      </c>
      <c r="N18" s="76">
        <f>'ФАП (15-23)'!D18</f>
        <v>36403741</v>
      </c>
      <c r="O18" s="76"/>
      <c r="P18" s="76">
        <f>СМП!D18</f>
        <v>0</v>
      </c>
      <c r="Q18" s="76">
        <f>'Гемодиализ (пр.15-23)'!D18</f>
        <v>0</v>
      </c>
      <c r="R18" s="76">
        <f>'Мед.реаб.(АПУ,ДС,КС) 14-23'!D18</f>
        <v>0</v>
      </c>
      <c r="S18" s="76">
        <f t="shared" si="4"/>
        <v>206724202</v>
      </c>
    </row>
    <row r="19" spans="1:19" s="1" customFormat="1" x14ac:dyDescent="0.2">
      <c r="A19" s="25">
        <v>9</v>
      </c>
      <c r="B19" s="26" t="s">
        <v>69</v>
      </c>
      <c r="C19" s="10" t="s">
        <v>6</v>
      </c>
      <c r="D19" s="76">
        <f>КС!D19</f>
        <v>66400238</v>
      </c>
      <c r="E19" s="76">
        <f>'ДС (пр.15-23)'!D19</f>
        <v>12774064</v>
      </c>
      <c r="F19" s="76">
        <f t="shared" si="5"/>
        <v>161128230</v>
      </c>
      <c r="G19" s="76">
        <f>'АПУ профилактика 15-23'!D20</f>
        <v>41320066</v>
      </c>
      <c r="H19" s="76">
        <f>'АПУ профилактика 15-23'!N20</f>
        <v>10376046</v>
      </c>
      <c r="I19" s="76">
        <f>'АПУ неотл.пом. 15-23'!D19</f>
        <v>8266144</v>
      </c>
      <c r="J19" s="76">
        <f>'АПУ обращения 15-23'!D19</f>
        <v>39885580</v>
      </c>
      <c r="K19" s="76">
        <f>'ОДИ ПГГ Пр.15-23'!D19</f>
        <v>1346421</v>
      </c>
      <c r="L19" s="76">
        <f>'ОДИ МЗ РБ 13-23'!D19</f>
        <v>0</v>
      </c>
      <c r="M19" s="97">
        <f>'Тестирование на грипп 13-23'!D19</f>
        <v>0</v>
      </c>
      <c r="N19" s="76">
        <f>'ФАП (15-23)'!D19</f>
        <v>59933973</v>
      </c>
      <c r="O19" s="76"/>
      <c r="P19" s="76">
        <f>СМП!D19</f>
        <v>0</v>
      </c>
      <c r="Q19" s="76">
        <f>'Гемодиализ (пр.15-23)'!D19</f>
        <v>0</v>
      </c>
      <c r="R19" s="76">
        <f>'Мед.реаб.(АПУ,ДС,КС) 14-23'!D19</f>
        <v>0</v>
      </c>
      <c r="S19" s="76">
        <f t="shared" si="4"/>
        <v>240302532</v>
      </c>
    </row>
    <row r="20" spans="1:19" s="1" customFormat="1" x14ac:dyDescent="0.2">
      <c r="A20" s="25">
        <v>10</v>
      </c>
      <c r="B20" s="26" t="s">
        <v>70</v>
      </c>
      <c r="C20" s="10" t="s">
        <v>18</v>
      </c>
      <c r="D20" s="76">
        <f>КС!D20</f>
        <v>50391803</v>
      </c>
      <c r="E20" s="76">
        <f>'ДС (пр.15-23)'!D20</f>
        <v>16861186</v>
      </c>
      <c r="F20" s="76">
        <f t="shared" si="5"/>
        <v>164782619</v>
      </c>
      <c r="G20" s="76">
        <f>'АПУ профилактика 15-23'!D21</f>
        <v>49203458</v>
      </c>
      <c r="H20" s="76">
        <f>'АПУ профилактика 15-23'!N21</f>
        <v>12674332</v>
      </c>
      <c r="I20" s="76">
        <f>'АПУ неотл.пом. 15-23'!D20</f>
        <v>10911330</v>
      </c>
      <c r="J20" s="76">
        <f>'АПУ обращения 15-23'!D20</f>
        <v>50931053</v>
      </c>
      <c r="K20" s="76">
        <f>'ОДИ ПГГ Пр.15-23'!D20</f>
        <v>1772095</v>
      </c>
      <c r="L20" s="76">
        <f>'ОДИ МЗ РБ 13-23'!D20</f>
        <v>0</v>
      </c>
      <c r="M20" s="97">
        <f>'Тестирование на грипп 13-23'!D20</f>
        <v>0</v>
      </c>
      <c r="N20" s="76">
        <f>'ФАП (15-23)'!D20</f>
        <v>39290351</v>
      </c>
      <c r="O20" s="76"/>
      <c r="P20" s="76">
        <f>СМП!D20</f>
        <v>0</v>
      </c>
      <c r="Q20" s="76">
        <f>'Гемодиализ (пр.15-23)'!D20</f>
        <v>0</v>
      </c>
      <c r="R20" s="76">
        <f>'Мед.реаб.(АПУ,ДС,КС) 14-23'!D20</f>
        <v>0</v>
      </c>
      <c r="S20" s="76">
        <f t="shared" si="4"/>
        <v>232035608</v>
      </c>
    </row>
    <row r="21" spans="1:19" s="1" customFormat="1" x14ac:dyDescent="0.2">
      <c r="A21" s="25">
        <v>11</v>
      </c>
      <c r="B21" s="26" t="s">
        <v>71</v>
      </c>
      <c r="C21" s="10" t="s">
        <v>7</v>
      </c>
      <c r="D21" s="76">
        <f>КС!D21</f>
        <v>54216351</v>
      </c>
      <c r="E21" s="76">
        <f>'ДС (пр.15-23)'!D21</f>
        <v>13457873</v>
      </c>
      <c r="F21" s="76">
        <f t="shared" si="5"/>
        <v>143057396</v>
      </c>
      <c r="G21" s="76">
        <f>'АПУ профилактика 15-23'!D22</f>
        <v>43283257</v>
      </c>
      <c r="H21" s="76">
        <f>'АПУ профилактика 15-23'!N22</f>
        <v>12153912</v>
      </c>
      <c r="I21" s="76">
        <f>'АПУ неотл.пом. 15-23'!D21</f>
        <v>8793677</v>
      </c>
      <c r="J21" s="76">
        <f>'АПУ обращения 15-23'!D21</f>
        <v>38121051</v>
      </c>
      <c r="K21" s="76">
        <f>'ОДИ ПГГ Пр.15-23'!D21</f>
        <v>1584532</v>
      </c>
      <c r="L21" s="76">
        <f>'ОДИ МЗ РБ 13-23'!D21</f>
        <v>0</v>
      </c>
      <c r="M21" s="97">
        <f>'Тестирование на грипп 13-23'!D21</f>
        <v>0</v>
      </c>
      <c r="N21" s="76">
        <f>'ФАП (15-23)'!D21</f>
        <v>39120967</v>
      </c>
      <c r="O21" s="76"/>
      <c r="P21" s="76">
        <f>СМП!D21</f>
        <v>0</v>
      </c>
      <c r="Q21" s="76">
        <f>'Гемодиализ (пр.15-23)'!D21</f>
        <v>0</v>
      </c>
      <c r="R21" s="76">
        <f>'Мед.реаб.(АПУ,ДС,КС) 14-23'!D21</f>
        <v>0</v>
      </c>
      <c r="S21" s="76">
        <f t="shared" si="4"/>
        <v>210731620</v>
      </c>
    </row>
    <row r="22" spans="1:19" s="1" customFormat="1" x14ac:dyDescent="0.2">
      <c r="A22" s="25">
        <v>12</v>
      </c>
      <c r="B22" s="26" t="s">
        <v>72</v>
      </c>
      <c r="C22" s="10" t="s">
        <v>19</v>
      </c>
      <c r="D22" s="76">
        <f>КС!D22</f>
        <v>143439787</v>
      </c>
      <c r="E22" s="76">
        <f>'ДС (пр.15-23)'!D22</f>
        <v>26751433</v>
      </c>
      <c r="F22" s="76">
        <f t="shared" si="5"/>
        <v>267535858</v>
      </c>
      <c r="G22" s="76">
        <f>'АПУ профилактика 15-23'!D23</f>
        <v>77308168</v>
      </c>
      <c r="H22" s="76">
        <f>'АПУ профилактика 15-23'!N23</f>
        <v>20632535</v>
      </c>
      <c r="I22" s="76">
        <f>'АПУ неотл.пом. 15-23'!D22</f>
        <v>17424437</v>
      </c>
      <c r="J22" s="76">
        <f>'АПУ обращения 15-23'!D22</f>
        <v>92563120</v>
      </c>
      <c r="K22" s="76">
        <f>'ОДИ ПГГ Пр.15-23'!D22</f>
        <v>2397559</v>
      </c>
      <c r="L22" s="76">
        <f>'ОДИ МЗ РБ 13-23'!D22</f>
        <v>0</v>
      </c>
      <c r="M22" s="97">
        <f>'Тестирование на грипп 13-23'!D22</f>
        <v>0</v>
      </c>
      <c r="N22" s="76">
        <f>'ФАП (15-23)'!D22</f>
        <v>57210039</v>
      </c>
      <c r="O22" s="76"/>
      <c r="P22" s="76">
        <f>СМП!D22</f>
        <v>0</v>
      </c>
      <c r="Q22" s="76">
        <f>'Гемодиализ (пр.15-23)'!D22</f>
        <v>0</v>
      </c>
      <c r="R22" s="76">
        <f>'Мед.реаб.(АПУ,ДС,КС) 14-23'!D22</f>
        <v>0</v>
      </c>
      <c r="S22" s="76">
        <f t="shared" si="4"/>
        <v>437727078</v>
      </c>
    </row>
    <row r="23" spans="1:19" s="1" customFormat="1" x14ac:dyDescent="0.2">
      <c r="A23" s="25">
        <v>13</v>
      </c>
      <c r="B23" s="26" t="s">
        <v>256</v>
      </c>
      <c r="C23" s="10" t="s">
        <v>257</v>
      </c>
      <c r="D23" s="76">
        <f>КС!D23</f>
        <v>0</v>
      </c>
      <c r="E23" s="76">
        <f>'ДС (пр.15-23)'!D23</f>
        <v>0</v>
      </c>
      <c r="F23" s="76">
        <f t="shared" si="5"/>
        <v>4609368</v>
      </c>
      <c r="G23" s="76">
        <f>'АПУ профилактика 15-23'!D24</f>
        <v>0</v>
      </c>
      <c r="H23" s="76">
        <f>'АПУ профилактика 15-23'!N24</f>
        <v>0</v>
      </c>
      <c r="I23" s="76">
        <f>'АПУ неотл.пом. 15-23'!D23</f>
        <v>0</v>
      </c>
      <c r="J23" s="76">
        <f>'АПУ обращения 15-23'!D23</f>
        <v>0</v>
      </c>
      <c r="K23" s="76">
        <f>'ОДИ ПГГ Пр.15-23'!D23</f>
        <v>4609368</v>
      </c>
      <c r="L23" s="76">
        <f>'ОДИ МЗ РБ 13-23'!D23</f>
        <v>0</v>
      </c>
      <c r="M23" s="97">
        <f>'Тестирование на грипп 13-23'!D23</f>
        <v>0</v>
      </c>
      <c r="N23" s="76">
        <f>'ФАП (15-23)'!D23</f>
        <v>0</v>
      </c>
      <c r="O23" s="76"/>
      <c r="P23" s="76">
        <f>СМП!D23</f>
        <v>0</v>
      </c>
      <c r="Q23" s="76">
        <f>'Гемодиализ (пр.15-23)'!D23</f>
        <v>0</v>
      </c>
      <c r="R23" s="76">
        <f>'Мед.реаб.(АПУ,ДС,КС) 14-23'!D23</f>
        <v>0</v>
      </c>
      <c r="S23" s="76">
        <f t="shared" si="4"/>
        <v>4609368</v>
      </c>
    </row>
    <row r="24" spans="1:19" s="1" customFormat="1" x14ac:dyDescent="0.2">
      <c r="A24" s="25">
        <v>14</v>
      </c>
      <c r="B24" s="12" t="s">
        <v>73</v>
      </c>
      <c r="C24" s="10" t="s">
        <v>74</v>
      </c>
      <c r="D24" s="76">
        <f>КС!D24</f>
        <v>0</v>
      </c>
      <c r="E24" s="76">
        <f>'ДС (пр.15-23)'!D24</f>
        <v>0</v>
      </c>
      <c r="F24" s="76">
        <f t="shared" si="5"/>
        <v>0</v>
      </c>
      <c r="G24" s="76">
        <f>'АПУ профилактика 15-23'!D25</f>
        <v>0</v>
      </c>
      <c r="H24" s="76">
        <f>'АПУ профилактика 15-23'!N25</f>
        <v>0</v>
      </c>
      <c r="I24" s="76">
        <f>'АПУ неотл.пом. 15-23'!D24</f>
        <v>0</v>
      </c>
      <c r="J24" s="76">
        <f>'АПУ обращения 15-23'!D24</f>
        <v>0</v>
      </c>
      <c r="K24" s="76">
        <f>'ОДИ ПГГ Пр.15-23'!D24</f>
        <v>0</v>
      </c>
      <c r="L24" s="76">
        <f>'ОДИ МЗ РБ 13-23'!D24</f>
        <v>0</v>
      </c>
      <c r="M24" s="97">
        <f>'Тестирование на грипп 13-23'!D24</f>
        <v>0</v>
      </c>
      <c r="N24" s="76">
        <f>'ФАП (15-23)'!D24</f>
        <v>0</v>
      </c>
      <c r="O24" s="76"/>
      <c r="P24" s="76">
        <f>СМП!D24</f>
        <v>0</v>
      </c>
      <c r="Q24" s="76">
        <f>'Гемодиализ (пр.15-23)'!D24</f>
        <v>0</v>
      </c>
      <c r="R24" s="76">
        <f>'Мед.реаб.(АПУ,ДС,КС) 14-23'!D24</f>
        <v>0</v>
      </c>
      <c r="S24" s="76">
        <f t="shared" si="4"/>
        <v>0</v>
      </c>
    </row>
    <row r="25" spans="1:19" s="1" customFormat="1" x14ac:dyDescent="0.2">
      <c r="A25" s="25">
        <v>15</v>
      </c>
      <c r="B25" s="26" t="s">
        <v>75</v>
      </c>
      <c r="C25" s="10" t="s">
        <v>22</v>
      </c>
      <c r="D25" s="76">
        <f>КС!D25</f>
        <v>60676913</v>
      </c>
      <c r="E25" s="76">
        <f>'ДС (пр.15-23)'!D25</f>
        <v>17716154</v>
      </c>
      <c r="F25" s="76">
        <f t="shared" si="5"/>
        <v>167693890</v>
      </c>
      <c r="G25" s="76">
        <f>'АПУ профилактика 15-23'!D26</f>
        <v>51955110</v>
      </c>
      <c r="H25" s="76">
        <f>'АПУ профилактика 15-23'!N26</f>
        <v>8941375</v>
      </c>
      <c r="I25" s="76">
        <f>'АПУ неотл.пом. 15-23'!D25</f>
        <v>10876314</v>
      </c>
      <c r="J25" s="76">
        <f>'АПУ обращения 15-23'!D25</f>
        <v>50309718</v>
      </c>
      <c r="K25" s="76">
        <f>'ОДИ ПГГ Пр.15-23'!D25</f>
        <v>978059</v>
      </c>
      <c r="L25" s="76">
        <f>'ОДИ МЗ РБ 13-23'!D25</f>
        <v>0</v>
      </c>
      <c r="M25" s="97">
        <f>'Тестирование на грипп 13-23'!D25</f>
        <v>0</v>
      </c>
      <c r="N25" s="76">
        <f>'ФАП (15-23)'!D25</f>
        <v>44633314</v>
      </c>
      <c r="O25" s="76"/>
      <c r="P25" s="76">
        <f>СМП!D25</f>
        <v>0</v>
      </c>
      <c r="Q25" s="76">
        <f>'Гемодиализ (пр.15-23)'!D25</f>
        <v>0</v>
      </c>
      <c r="R25" s="76">
        <f>'Мед.реаб.(АПУ,ДС,КС) 14-23'!D25</f>
        <v>0</v>
      </c>
      <c r="S25" s="76">
        <f t="shared" si="4"/>
        <v>246086957</v>
      </c>
    </row>
    <row r="26" spans="1:19" s="1" customFormat="1" x14ac:dyDescent="0.2">
      <c r="A26" s="25">
        <v>16</v>
      </c>
      <c r="B26" s="26" t="s">
        <v>76</v>
      </c>
      <c r="C26" s="10" t="s">
        <v>10</v>
      </c>
      <c r="D26" s="76">
        <f>КС!D26</f>
        <v>81186617</v>
      </c>
      <c r="E26" s="76">
        <f>'ДС (пр.15-23)'!D26</f>
        <v>24888780</v>
      </c>
      <c r="F26" s="76">
        <f t="shared" si="5"/>
        <v>237365809</v>
      </c>
      <c r="G26" s="76">
        <f>'АПУ профилактика 15-23'!D27</f>
        <v>84664096</v>
      </c>
      <c r="H26" s="76">
        <f>'АПУ профилактика 15-23'!N27</f>
        <v>9066557</v>
      </c>
      <c r="I26" s="76">
        <f>'АПУ неотл.пом. 15-23'!D26</f>
        <v>16998771</v>
      </c>
      <c r="J26" s="76">
        <f>'АПУ обращения 15-23'!D26</f>
        <v>61783839</v>
      </c>
      <c r="K26" s="76">
        <f>'ОДИ ПГГ Пр.15-23'!D26</f>
        <v>713055</v>
      </c>
      <c r="L26" s="76">
        <f>'ОДИ МЗ РБ 13-23'!D26</f>
        <v>0</v>
      </c>
      <c r="M26" s="97">
        <f>'Тестирование на грипп 13-23'!D26</f>
        <v>0</v>
      </c>
      <c r="N26" s="76">
        <f>'ФАП (15-23)'!D26</f>
        <v>64139491</v>
      </c>
      <c r="O26" s="76"/>
      <c r="P26" s="76">
        <f>СМП!D26</f>
        <v>0</v>
      </c>
      <c r="Q26" s="76">
        <f>'Гемодиализ (пр.15-23)'!D26</f>
        <v>0</v>
      </c>
      <c r="R26" s="76">
        <f>'Мед.реаб.(АПУ,ДС,КС) 14-23'!D26</f>
        <v>0</v>
      </c>
      <c r="S26" s="76">
        <f t="shared" si="4"/>
        <v>343441206</v>
      </c>
    </row>
    <row r="27" spans="1:19" s="1" customFormat="1" x14ac:dyDescent="0.2">
      <c r="A27" s="25">
        <v>17</v>
      </c>
      <c r="B27" s="26" t="s">
        <v>77</v>
      </c>
      <c r="C27" s="10" t="s">
        <v>235</v>
      </c>
      <c r="D27" s="76">
        <f>КС!D27</f>
        <v>132555699</v>
      </c>
      <c r="E27" s="76">
        <f>'ДС (пр.15-23)'!D27</f>
        <v>31806348</v>
      </c>
      <c r="F27" s="76">
        <f t="shared" si="5"/>
        <v>325089609</v>
      </c>
      <c r="G27" s="76">
        <f>'АПУ профилактика 15-23'!D28</f>
        <v>102850817</v>
      </c>
      <c r="H27" s="76">
        <f>'АПУ профилактика 15-23'!N28</f>
        <v>10720648</v>
      </c>
      <c r="I27" s="76">
        <f>'АПУ неотл.пом. 15-23'!D27</f>
        <v>20286355</v>
      </c>
      <c r="J27" s="76">
        <f>'АПУ обращения 15-23'!D27</f>
        <v>112091575</v>
      </c>
      <c r="K27" s="76">
        <f>'ОДИ ПГГ Пр.15-23'!D27</f>
        <v>10932053</v>
      </c>
      <c r="L27" s="76">
        <f>'ОДИ МЗ РБ 13-23'!D27</f>
        <v>0</v>
      </c>
      <c r="M27" s="97">
        <f>'Тестирование на грипп 13-23'!D27</f>
        <v>0</v>
      </c>
      <c r="N27" s="76">
        <f>'ФАП (15-23)'!D27</f>
        <v>68208161</v>
      </c>
      <c r="O27" s="76"/>
      <c r="P27" s="76">
        <f>СМП!D27</f>
        <v>0</v>
      </c>
      <c r="Q27" s="76">
        <f>'Гемодиализ (пр.15-23)'!D27</f>
        <v>0</v>
      </c>
      <c r="R27" s="76">
        <f>'Мед.реаб.(АПУ,ДС,КС) 14-23'!D27</f>
        <v>0</v>
      </c>
      <c r="S27" s="76">
        <f t="shared" si="4"/>
        <v>489451656</v>
      </c>
    </row>
    <row r="28" spans="1:19" s="22" customFormat="1" x14ac:dyDescent="0.2">
      <c r="A28" s="25">
        <v>18</v>
      </c>
      <c r="B28" s="27" t="s">
        <v>78</v>
      </c>
      <c r="C28" s="21" t="s">
        <v>9</v>
      </c>
      <c r="D28" s="76">
        <f>КС!D28</f>
        <v>606306709</v>
      </c>
      <c r="E28" s="76">
        <f>'ДС (пр.15-23)'!D28</f>
        <v>64880199</v>
      </c>
      <c r="F28" s="76">
        <f t="shared" si="5"/>
        <v>588095263</v>
      </c>
      <c r="G28" s="76">
        <f>'АПУ профилактика 15-23'!D29</f>
        <v>209142839</v>
      </c>
      <c r="H28" s="76">
        <f>'АПУ профилактика 15-23'!N29</f>
        <v>18320184</v>
      </c>
      <c r="I28" s="76">
        <f>'АПУ неотл.пом. 15-23'!D28</f>
        <v>31581785</v>
      </c>
      <c r="J28" s="76">
        <f>'АПУ обращения 15-23'!D28</f>
        <v>200631327</v>
      </c>
      <c r="K28" s="76">
        <f>'ОДИ ПГГ Пр.15-23'!D28</f>
        <v>70606889</v>
      </c>
      <c r="L28" s="76">
        <f>'ОДИ МЗ РБ 13-23'!D28</f>
        <v>2154800</v>
      </c>
      <c r="M28" s="97">
        <f>'Тестирование на грипп 13-23'!D28</f>
        <v>11022810</v>
      </c>
      <c r="N28" s="76">
        <f>'ФАП (15-23)'!D28</f>
        <v>44634629</v>
      </c>
      <c r="O28" s="79"/>
      <c r="P28" s="76">
        <f>СМП!D28</f>
        <v>222799397</v>
      </c>
      <c r="Q28" s="76">
        <f>'Гемодиализ (пр.15-23)'!D28</f>
        <v>0</v>
      </c>
      <c r="R28" s="76">
        <f>'Мед.реаб.(АПУ,ДС,КС) 14-23'!D28</f>
        <v>37623733</v>
      </c>
      <c r="S28" s="76">
        <f t="shared" si="4"/>
        <v>1519705301</v>
      </c>
    </row>
    <row r="29" spans="1:19" s="1" customFormat="1" x14ac:dyDescent="0.2">
      <c r="A29" s="25">
        <v>19</v>
      </c>
      <c r="B29" s="12" t="s">
        <v>79</v>
      </c>
      <c r="C29" s="10" t="s">
        <v>11</v>
      </c>
      <c r="D29" s="76">
        <f>КС!D29</f>
        <v>31493032</v>
      </c>
      <c r="E29" s="76">
        <f>'ДС (пр.15-23)'!D29</f>
        <v>10795567</v>
      </c>
      <c r="F29" s="76">
        <f t="shared" si="5"/>
        <v>114411411</v>
      </c>
      <c r="G29" s="76">
        <f>'АПУ профилактика 15-23'!D30</f>
        <v>32919947</v>
      </c>
      <c r="H29" s="76">
        <f>'АПУ профилактика 15-23'!N30</f>
        <v>4696437</v>
      </c>
      <c r="I29" s="76">
        <f>'АПУ неотл.пом. 15-23'!D29</f>
        <v>6942120</v>
      </c>
      <c r="J29" s="76">
        <f>'АПУ обращения 15-23'!D29</f>
        <v>37631724</v>
      </c>
      <c r="K29" s="76">
        <f>'ОДИ ПГГ Пр.15-23'!D29</f>
        <v>590219</v>
      </c>
      <c r="L29" s="76">
        <f>'ОДИ МЗ РБ 13-23'!D29</f>
        <v>0</v>
      </c>
      <c r="M29" s="97">
        <f>'Тестирование на грипп 13-23'!D29</f>
        <v>0</v>
      </c>
      <c r="N29" s="76">
        <f>'ФАП (15-23)'!D29</f>
        <v>31630964</v>
      </c>
      <c r="O29" s="76"/>
      <c r="P29" s="76">
        <f>СМП!D29</f>
        <v>0</v>
      </c>
      <c r="Q29" s="76">
        <f>'Гемодиализ (пр.15-23)'!D29</f>
        <v>0</v>
      </c>
      <c r="R29" s="76">
        <f>'Мед.реаб.(АПУ,ДС,КС) 14-23'!D29</f>
        <v>0</v>
      </c>
      <c r="S29" s="76">
        <f t="shared" si="4"/>
        <v>156700010</v>
      </c>
    </row>
    <row r="30" spans="1:19" s="1" customFormat="1" x14ac:dyDescent="0.2">
      <c r="A30" s="25">
        <v>20</v>
      </c>
      <c r="B30" s="12" t="s">
        <v>80</v>
      </c>
      <c r="C30" s="10" t="s">
        <v>236</v>
      </c>
      <c r="D30" s="76">
        <f>КС!D30</f>
        <v>30648648</v>
      </c>
      <c r="E30" s="76">
        <f>'ДС (пр.15-23)'!D30</f>
        <v>8330324</v>
      </c>
      <c r="F30" s="76">
        <f t="shared" si="5"/>
        <v>84607990</v>
      </c>
      <c r="G30" s="76">
        <f>'АПУ профилактика 15-23'!D31</f>
        <v>24801087</v>
      </c>
      <c r="H30" s="76">
        <f>'АПУ профилактика 15-23'!N31</f>
        <v>6399757</v>
      </c>
      <c r="I30" s="76">
        <f>'АПУ неотл.пом. 15-23'!D30</f>
        <v>5339856</v>
      </c>
      <c r="J30" s="76">
        <f>'АПУ обращения 15-23'!D30</f>
        <v>21927846</v>
      </c>
      <c r="K30" s="76">
        <f>'ОДИ ПГГ Пр.15-23'!D30</f>
        <v>305718</v>
      </c>
      <c r="L30" s="76">
        <f>'ОДИ МЗ РБ 13-23'!D30</f>
        <v>0</v>
      </c>
      <c r="M30" s="97">
        <f>'Тестирование на грипп 13-23'!D30</f>
        <v>0</v>
      </c>
      <c r="N30" s="76">
        <f>'ФАП (15-23)'!D30</f>
        <v>25833726</v>
      </c>
      <c r="O30" s="76"/>
      <c r="P30" s="76">
        <f>СМП!D30</f>
        <v>0</v>
      </c>
      <c r="Q30" s="76">
        <f>'Гемодиализ (пр.15-23)'!D30</f>
        <v>0</v>
      </c>
      <c r="R30" s="76">
        <f>'Мед.реаб.(АПУ,ДС,КС) 14-23'!D30</f>
        <v>0</v>
      </c>
      <c r="S30" s="76">
        <f t="shared" si="4"/>
        <v>123586962</v>
      </c>
    </row>
    <row r="31" spans="1:19" x14ac:dyDescent="0.2">
      <c r="A31" s="25">
        <v>21</v>
      </c>
      <c r="B31" s="12" t="s">
        <v>81</v>
      </c>
      <c r="C31" s="10" t="s">
        <v>82</v>
      </c>
      <c r="D31" s="76">
        <f>КС!D31</f>
        <v>205406379</v>
      </c>
      <c r="E31" s="76">
        <f>'ДС (пр.15-23)'!D31</f>
        <v>42365899</v>
      </c>
      <c r="F31" s="76">
        <f t="shared" si="5"/>
        <v>406532235</v>
      </c>
      <c r="G31" s="76">
        <f>'АПУ профилактика 15-23'!D32</f>
        <v>131394858</v>
      </c>
      <c r="H31" s="76">
        <f>'АПУ профилактика 15-23'!N32</f>
        <v>24755104</v>
      </c>
      <c r="I31" s="76">
        <f>'АПУ неотл.пом. 15-23'!D31</f>
        <v>24769010</v>
      </c>
      <c r="J31" s="76">
        <f>'АПУ обращения 15-23'!D31</f>
        <v>157005726</v>
      </c>
      <c r="K31" s="76">
        <f>'ОДИ ПГГ Пр.15-23'!D31</f>
        <v>8361372</v>
      </c>
      <c r="L31" s="76">
        <f>'ОДИ МЗ РБ 13-23'!D31</f>
        <v>0</v>
      </c>
      <c r="M31" s="97">
        <f>'Тестирование на грипп 13-23'!D31</f>
        <v>0</v>
      </c>
      <c r="N31" s="76">
        <f>'ФАП (15-23)'!D31</f>
        <v>60246165</v>
      </c>
      <c r="O31" s="80"/>
      <c r="P31" s="76">
        <f>СМП!D31</f>
        <v>0</v>
      </c>
      <c r="Q31" s="76">
        <f>'Гемодиализ (пр.15-23)'!D31</f>
        <v>0</v>
      </c>
      <c r="R31" s="76">
        <f>'Мед.реаб.(АПУ,ДС,КС) 14-23'!D31</f>
        <v>14417315</v>
      </c>
      <c r="S31" s="76">
        <f t="shared" si="4"/>
        <v>668721828</v>
      </c>
    </row>
    <row r="32" spans="1:19" s="22" customFormat="1" x14ac:dyDescent="0.2">
      <c r="A32" s="25">
        <v>22</v>
      </c>
      <c r="B32" s="23" t="s">
        <v>83</v>
      </c>
      <c r="C32" s="21" t="s">
        <v>40</v>
      </c>
      <c r="D32" s="76">
        <f>КС!D32</f>
        <v>369619889</v>
      </c>
      <c r="E32" s="76">
        <f>'ДС (пр.15-23)'!D32</f>
        <v>35251097</v>
      </c>
      <c r="F32" s="76">
        <f t="shared" si="5"/>
        <v>341275397</v>
      </c>
      <c r="G32" s="76">
        <f>'АПУ профилактика 15-23'!D33</f>
        <v>121015666</v>
      </c>
      <c r="H32" s="76">
        <f>'АПУ профилактика 15-23'!N33</f>
        <v>24898571</v>
      </c>
      <c r="I32" s="76">
        <f>'АПУ неотл.пом. 15-23'!D32</f>
        <v>23980867</v>
      </c>
      <c r="J32" s="76">
        <f>'АПУ обращения 15-23'!D32</f>
        <v>120169474</v>
      </c>
      <c r="K32" s="76">
        <f>'ОДИ ПГГ Пр.15-23'!D32</f>
        <v>40746612</v>
      </c>
      <c r="L32" s="76">
        <f>'ОДИ МЗ РБ 13-23'!D32</f>
        <v>2089500</v>
      </c>
      <c r="M32" s="97">
        <f>'Тестирование на грипп 13-23'!D32</f>
        <v>7083154</v>
      </c>
      <c r="N32" s="76">
        <f>'ФАП (15-23)'!D32</f>
        <v>1291553</v>
      </c>
      <c r="O32" s="79"/>
      <c r="P32" s="76">
        <f>СМП!D32</f>
        <v>151763448</v>
      </c>
      <c r="Q32" s="76">
        <f>'Гемодиализ (пр.15-23)'!D32</f>
        <v>0</v>
      </c>
      <c r="R32" s="76">
        <f>'Мед.реаб.(АПУ,ДС,КС) 14-23'!D32</f>
        <v>5075498</v>
      </c>
      <c r="S32" s="76">
        <f t="shared" si="4"/>
        <v>902985329</v>
      </c>
    </row>
    <row r="33" spans="1:19" s="22" customFormat="1" x14ac:dyDescent="0.2">
      <c r="A33" s="25">
        <v>23</v>
      </c>
      <c r="B33" s="27" t="s">
        <v>84</v>
      </c>
      <c r="C33" s="21" t="s">
        <v>85</v>
      </c>
      <c r="D33" s="76">
        <f>КС!D33</f>
        <v>0</v>
      </c>
      <c r="E33" s="76">
        <f>'ДС (пр.15-23)'!D33</f>
        <v>7203787</v>
      </c>
      <c r="F33" s="76">
        <f t="shared" si="5"/>
        <v>118484479</v>
      </c>
      <c r="G33" s="76">
        <f>'АПУ профилактика 15-23'!D34</f>
        <v>49305943</v>
      </c>
      <c r="H33" s="76">
        <f>'АПУ профилактика 15-23'!N34</f>
        <v>5365708</v>
      </c>
      <c r="I33" s="76">
        <f>'АПУ неотл.пом. 15-23'!D33</f>
        <v>9927695</v>
      </c>
      <c r="J33" s="76">
        <f>'АПУ обращения 15-23'!D33</f>
        <v>52893251</v>
      </c>
      <c r="K33" s="76">
        <f>'ОДИ ПГГ Пр.15-23'!D33</f>
        <v>991882</v>
      </c>
      <c r="L33" s="76">
        <f>'ОДИ МЗ РБ 13-23'!D33</f>
        <v>0</v>
      </c>
      <c r="M33" s="97">
        <f>'Тестирование на грипп 13-23'!D33</f>
        <v>0</v>
      </c>
      <c r="N33" s="76">
        <f>'ФАП (15-23)'!D33</f>
        <v>0</v>
      </c>
      <c r="O33" s="79"/>
      <c r="P33" s="76">
        <f>СМП!D33</f>
        <v>24201955</v>
      </c>
      <c r="Q33" s="76">
        <f>'Гемодиализ (пр.15-23)'!D33</f>
        <v>0</v>
      </c>
      <c r="R33" s="76">
        <f>'Мед.реаб.(АПУ,ДС,КС) 14-23'!D33</f>
        <v>0</v>
      </c>
      <c r="S33" s="76">
        <f t="shared" si="4"/>
        <v>149890221</v>
      </c>
    </row>
    <row r="34" spans="1:19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>КС!D34</f>
        <v>0</v>
      </c>
      <c r="E34" s="76">
        <f>'ДС (пр.15-23)'!D34</f>
        <v>0</v>
      </c>
      <c r="F34" s="76">
        <f t="shared" si="5"/>
        <v>4939490</v>
      </c>
      <c r="G34" s="76">
        <f>'АПУ профилактика 15-23'!D35</f>
        <v>0</v>
      </c>
      <c r="H34" s="76">
        <f>'АПУ профилактика 15-23'!N35</f>
        <v>0</v>
      </c>
      <c r="I34" s="76">
        <f>'АПУ неотл.пом. 15-23'!D34</f>
        <v>0</v>
      </c>
      <c r="J34" s="76">
        <f>'АПУ обращения 15-23'!D34</f>
        <v>0</v>
      </c>
      <c r="K34" s="76">
        <f>'ОДИ ПГГ Пр.15-23'!D34</f>
        <v>4939490</v>
      </c>
      <c r="L34" s="76">
        <f>'ОДИ МЗ РБ 13-23'!D34</f>
        <v>0</v>
      </c>
      <c r="M34" s="97">
        <f>'Тестирование на грипп 13-23'!D34</f>
        <v>0</v>
      </c>
      <c r="N34" s="76">
        <f>'ФАП (15-23)'!D34</f>
        <v>0</v>
      </c>
      <c r="O34" s="76"/>
      <c r="P34" s="76">
        <f>СМП!D34</f>
        <v>0</v>
      </c>
      <c r="Q34" s="76">
        <f>'Гемодиализ (пр.15-23)'!D34</f>
        <v>0</v>
      </c>
      <c r="R34" s="76">
        <f>'Мед.реаб.(АПУ,ДС,КС) 14-23'!D34</f>
        <v>0</v>
      </c>
      <c r="S34" s="76">
        <f t="shared" si="4"/>
        <v>4939490</v>
      </c>
    </row>
    <row r="35" spans="1:19" s="1" customFormat="1" ht="24" x14ac:dyDescent="0.2">
      <c r="A35" s="25">
        <v>25</v>
      </c>
      <c r="B35" s="26" t="s">
        <v>88</v>
      </c>
      <c r="C35" s="10" t="s">
        <v>89</v>
      </c>
      <c r="D35" s="76">
        <f>КС!D35</f>
        <v>0</v>
      </c>
      <c r="E35" s="76">
        <f>'ДС (пр.15-23)'!D35</f>
        <v>0</v>
      </c>
      <c r="F35" s="76">
        <f t="shared" si="5"/>
        <v>0</v>
      </c>
      <c r="G35" s="76">
        <f>'АПУ профилактика 15-23'!D36</f>
        <v>0</v>
      </c>
      <c r="H35" s="76">
        <f>'АПУ профилактика 15-23'!N36</f>
        <v>0</v>
      </c>
      <c r="I35" s="76">
        <f>'АПУ неотл.пом. 15-23'!D35</f>
        <v>0</v>
      </c>
      <c r="J35" s="76">
        <f>'АПУ обращения 15-23'!D35</f>
        <v>0</v>
      </c>
      <c r="K35" s="76">
        <f>'ОДИ ПГГ Пр.15-23'!D35</f>
        <v>0</v>
      </c>
      <c r="L35" s="76">
        <f>'ОДИ МЗ РБ 13-23'!D35</f>
        <v>0</v>
      </c>
      <c r="M35" s="97">
        <f>'Тестирование на грипп 13-23'!D35</f>
        <v>0</v>
      </c>
      <c r="N35" s="76">
        <f>'ФАП (15-23)'!D35</f>
        <v>0</v>
      </c>
      <c r="O35" s="76"/>
      <c r="P35" s="76">
        <f>СМП!D35</f>
        <v>0</v>
      </c>
      <c r="Q35" s="76">
        <f>'Гемодиализ (пр.15-23)'!D35</f>
        <v>0</v>
      </c>
      <c r="R35" s="76">
        <f>'Мед.реаб.(АПУ,ДС,КС) 14-23'!D35</f>
        <v>19406618</v>
      </c>
      <c r="S35" s="76">
        <f t="shared" si="4"/>
        <v>19406618</v>
      </c>
    </row>
    <row r="36" spans="1:19" s="1" customFormat="1" x14ac:dyDescent="0.2">
      <c r="A36" s="25">
        <v>26</v>
      </c>
      <c r="B36" s="12" t="s">
        <v>90</v>
      </c>
      <c r="C36" s="10" t="s">
        <v>91</v>
      </c>
      <c r="D36" s="76">
        <f>КС!D36</f>
        <v>1288245935</v>
      </c>
      <c r="E36" s="76">
        <f>'ДС (пр.15-23)'!D36</f>
        <v>114280248</v>
      </c>
      <c r="F36" s="76">
        <f t="shared" si="5"/>
        <v>945557251</v>
      </c>
      <c r="G36" s="76">
        <f>'АПУ профилактика 15-23'!D37</f>
        <v>366634089</v>
      </c>
      <c r="H36" s="76">
        <f>'АПУ профилактика 15-23'!N37</f>
        <v>66550155</v>
      </c>
      <c r="I36" s="76">
        <f>'АПУ неотл.пом. 15-23'!D36</f>
        <v>54002473</v>
      </c>
      <c r="J36" s="76">
        <f>'АПУ обращения 15-23'!D36</f>
        <v>319291304</v>
      </c>
      <c r="K36" s="76">
        <f>'ОДИ ПГГ Пр.15-23'!D36</f>
        <v>87379299</v>
      </c>
      <c r="L36" s="76">
        <f>'ОДИ МЗ РБ 13-23'!D36</f>
        <v>3644016</v>
      </c>
      <c r="M36" s="97">
        <f>'Тестирование на грипп 13-23'!D36</f>
        <v>13514079</v>
      </c>
      <c r="N36" s="76">
        <f>'ФАП (15-23)'!D36</f>
        <v>34541836</v>
      </c>
      <c r="O36" s="76"/>
      <c r="P36" s="76">
        <f>СМП!D36</f>
        <v>0</v>
      </c>
      <c r="Q36" s="76">
        <f>'Гемодиализ (пр.15-23)'!D36</f>
        <v>1521957</v>
      </c>
      <c r="R36" s="76">
        <f>'Мед.реаб.(АПУ,ДС,КС) 14-23'!D36</f>
        <v>32605138</v>
      </c>
      <c r="S36" s="76">
        <f t="shared" si="4"/>
        <v>2382210529</v>
      </c>
    </row>
    <row r="37" spans="1:19" s="1" customFormat="1" x14ac:dyDescent="0.2">
      <c r="A37" s="25">
        <v>27</v>
      </c>
      <c r="B37" s="26" t="s">
        <v>92</v>
      </c>
      <c r="C37" s="10" t="s">
        <v>93</v>
      </c>
      <c r="D37" s="76">
        <f>КС!D37</f>
        <v>176916206</v>
      </c>
      <c r="E37" s="76">
        <f>'ДС (пр.15-23)'!D37</f>
        <v>37013998</v>
      </c>
      <c r="F37" s="76">
        <f t="shared" si="5"/>
        <v>269607064</v>
      </c>
      <c r="G37" s="76">
        <f>'АПУ профилактика 15-23'!D38</f>
        <v>103283082</v>
      </c>
      <c r="H37" s="76">
        <f>'АПУ профилактика 15-23'!N38</f>
        <v>11427016</v>
      </c>
      <c r="I37" s="76">
        <f>'АПУ неотл.пом. 15-23'!D37</f>
        <v>19587029</v>
      </c>
      <c r="J37" s="76">
        <f>'АПУ обращения 15-23'!D37</f>
        <v>86285260</v>
      </c>
      <c r="K37" s="76">
        <f>'ОДИ ПГГ Пр.15-23'!D37</f>
        <v>22822816</v>
      </c>
      <c r="L37" s="76">
        <f>'ОДИ МЗ РБ 13-23'!D37</f>
        <v>1916073</v>
      </c>
      <c r="M37" s="97">
        <f>'Тестирование на грипп 13-23'!D37</f>
        <v>221598</v>
      </c>
      <c r="N37" s="76">
        <f>'ФАП (15-23)'!D37</f>
        <v>24064190</v>
      </c>
      <c r="O37" s="76"/>
      <c r="P37" s="76">
        <f>СМП!D37</f>
        <v>0</v>
      </c>
      <c r="Q37" s="76">
        <f>'Гемодиализ (пр.15-23)'!D37</f>
        <v>757700</v>
      </c>
      <c r="R37" s="76">
        <f>'Мед.реаб.(АПУ,ДС,КС) 14-23'!D37</f>
        <v>0</v>
      </c>
      <c r="S37" s="76">
        <f t="shared" si="4"/>
        <v>484294968</v>
      </c>
    </row>
    <row r="38" spans="1:19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>КС!D38</f>
        <v>102569979</v>
      </c>
      <c r="E38" s="76">
        <f>'ДС (пр.15-23)'!D38</f>
        <v>31879772</v>
      </c>
      <c r="F38" s="76">
        <f t="shared" si="5"/>
        <v>204060651</v>
      </c>
      <c r="G38" s="76">
        <f>'АПУ профилактика 15-23'!D39</f>
        <v>125005714</v>
      </c>
      <c r="H38" s="76">
        <f>'АПУ профилактика 15-23'!N39</f>
        <v>0</v>
      </c>
      <c r="I38" s="76">
        <f>'АПУ неотл.пом. 15-23'!D38</f>
        <v>19691699</v>
      </c>
      <c r="J38" s="76">
        <f>'АПУ обращения 15-23'!D38</f>
        <v>56042593</v>
      </c>
      <c r="K38" s="76">
        <f>'ОДИ ПГГ Пр.15-23'!D38</f>
        <v>3320645</v>
      </c>
      <c r="L38" s="76">
        <f>'ОДИ МЗ РБ 13-23'!D38</f>
        <v>0</v>
      </c>
      <c r="M38" s="97">
        <f>'Тестирование на грипп 13-23'!D38</f>
        <v>0</v>
      </c>
      <c r="N38" s="76">
        <f>'ФАП (15-23)'!D38</f>
        <v>0</v>
      </c>
      <c r="O38" s="76"/>
      <c r="P38" s="76">
        <f>СМП!D38</f>
        <v>0</v>
      </c>
      <c r="Q38" s="76">
        <f>'Гемодиализ (пр.15-23)'!D38</f>
        <v>0</v>
      </c>
      <c r="R38" s="76">
        <f>'Мед.реаб.(АПУ,ДС,КС) 14-23'!D38</f>
        <v>15891280</v>
      </c>
      <c r="S38" s="76">
        <f t="shared" si="4"/>
        <v>354401682</v>
      </c>
    </row>
    <row r="39" spans="1:19" s="1" customFormat="1" x14ac:dyDescent="0.2">
      <c r="A39" s="25">
        <v>29</v>
      </c>
      <c r="B39" s="14" t="s">
        <v>96</v>
      </c>
      <c r="C39" s="10" t="s">
        <v>97</v>
      </c>
      <c r="D39" s="76">
        <f>КС!D39</f>
        <v>0</v>
      </c>
      <c r="E39" s="76">
        <f>'ДС (пр.15-23)'!D39</f>
        <v>0</v>
      </c>
      <c r="F39" s="76">
        <f t="shared" si="5"/>
        <v>145798513</v>
      </c>
      <c r="G39" s="76">
        <f>'АПУ профилактика 15-23'!D40</f>
        <v>8303555</v>
      </c>
      <c r="H39" s="76">
        <f>'АПУ профилактика 15-23'!N40</f>
        <v>0</v>
      </c>
      <c r="I39" s="76">
        <f>'АПУ неотл.пом. 15-23'!D39</f>
        <v>7883150</v>
      </c>
      <c r="J39" s="76">
        <f>'АПУ обращения 15-23'!D39</f>
        <v>129611808</v>
      </c>
      <c r="K39" s="76">
        <f>'ОДИ ПГГ Пр.15-23'!D39</f>
        <v>0</v>
      </c>
      <c r="L39" s="76">
        <f>'ОДИ МЗ РБ 13-23'!D39</f>
        <v>0</v>
      </c>
      <c r="M39" s="97">
        <f>'Тестирование на грипп 13-23'!D39</f>
        <v>0</v>
      </c>
      <c r="N39" s="76">
        <f>'ФАП (15-23)'!D39</f>
        <v>0</v>
      </c>
      <c r="O39" s="76"/>
      <c r="P39" s="76">
        <f>СМП!D39</f>
        <v>0</v>
      </c>
      <c r="Q39" s="76">
        <f>'Гемодиализ (пр.15-23)'!D39</f>
        <v>0</v>
      </c>
      <c r="R39" s="76">
        <f>'Мед.реаб.(АПУ,ДС,КС) 14-23'!D39</f>
        <v>0</v>
      </c>
      <c r="S39" s="76">
        <f t="shared" si="4"/>
        <v>145798513</v>
      </c>
    </row>
    <row r="40" spans="1:19" s="22" customFormat="1" x14ac:dyDescent="0.2">
      <c r="A40" s="25">
        <v>30</v>
      </c>
      <c r="B40" s="23" t="s">
        <v>98</v>
      </c>
      <c r="C40" s="73" t="s">
        <v>292</v>
      </c>
      <c r="D40" s="76">
        <f>КС!D40</f>
        <v>0</v>
      </c>
      <c r="E40" s="76">
        <f>'ДС (пр.15-23)'!D40</f>
        <v>0</v>
      </c>
      <c r="F40" s="76">
        <f t="shared" si="5"/>
        <v>0</v>
      </c>
      <c r="G40" s="76">
        <f>'АПУ профилактика 15-23'!D41</f>
        <v>0</v>
      </c>
      <c r="H40" s="76">
        <f>'АПУ профилактика 15-23'!N41</f>
        <v>0</v>
      </c>
      <c r="I40" s="76">
        <f>'АПУ неотл.пом. 15-23'!D40</f>
        <v>0</v>
      </c>
      <c r="J40" s="76">
        <f>'АПУ обращения 15-23'!D40</f>
        <v>0</v>
      </c>
      <c r="K40" s="76">
        <f>'ОДИ ПГГ Пр.15-23'!D40</f>
        <v>0</v>
      </c>
      <c r="L40" s="76">
        <f>'ОДИ МЗ РБ 13-23'!D40</f>
        <v>0</v>
      </c>
      <c r="M40" s="97">
        <f>'Тестирование на грипп 13-23'!D40</f>
        <v>0</v>
      </c>
      <c r="N40" s="76">
        <f>'ФАП (15-23)'!D40</f>
        <v>0</v>
      </c>
      <c r="O40" s="79"/>
      <c r="P40" s="76">
        <f>СМП!D40</f>
        <v>649367174</v>
      </c>
      <c r="Q40" s="76">
        <f>'Гемодиализ (пр.15-23)'!D40</f>
        <v>0</v>
      </c>
      <c r="R40" s="76">
        <f>'Мед.реаб.(АПУ,ДС,КС) 14-23'!D40</f>
        <v>0</v>
      </c>
      <c r="S40" s="76">
        <f t="shared" si="4"/>
        <v>649367174</v>
      </c>
    </row>
    <row r="41" spans="1:19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f>КС!D41</f>
        <v>0</v>
      </c>
      <c r="E41" s="76">
        <f>'ДС (пр.15-23)'!D41</f>
        <v>5111259</v>
      </c>
      <c r="F41" s="76">
        <f t="shared" si="5"/>
        <v>33083679</v>
      </c>
      <c r="G41" s="76">
        <f>'АПУ профилактика 15-23'!D42</f>
        <v>12547363</v>
      </c>
      <c r="H41" s="76">
        <f>'АПУ профилактика 15-23'!N42</f>
        <v>219420</v>
      </c>
      <c r="I41" s="76">
        <f>'АПУ неотл.пом. 15-23'!D41</f>
        <v>2562518</v>
      </c>
      <c r="J41" s="76">
        <f>'АПУ обращения 15-23'!D41</f>
        <v>17047633</v>
      </c>
      <c r="K41" s="76">
        <f>'ОДИ ПГГ Пр.15-23'!D41</f>
        <v>706745</v>
      </c>
      <c r="L41" s="76">
        <f>'ОДИ МЗ РБ 13-23'!D41</f>
        <v>0</v>
      </c>
      <c r="M41" s="97">
        <f>'Тестирование на грипп 13-23'!D41</f>
        <v>0</v>
      </c>
      <c r="N41" s="76">
        <f>'ФАП (15-23)'!D41</f>
        <v>0</v>
      </c>
      <c r="O41" s="79"/>
      <c r="P41" s="76">
        <f>СМП!D41</f>
        <v>0</v>
      </c>
      <c r="Q41" s="76">
        <f>'Гемодиализ (пр.15-23)'!D41</f>
        <v>0</v>
      </c>
      <c r="R41" s="76">
        <f>'Мед.реаб.(АПУ,ДС,КС) 14-23'!D41</f>
        <v>0</v>
      </c>
      <c r="S41" s="76">
        <f t="shared" si="4"/>
        <v>38194938</v>
      </c>
    </row>
    <row r="42" spans="1:19" s="22" customFormat="1" x14ac:dyDescent="0.2">
      <c r="A42" s="25">
        <v>32</v>
      </c>
      <c r="B42" s="24" t="s">
        <v>100</v>
      </c>
      <c r="C42" s="21" t="s">
        <v>41</v>
      </c>
      <c r="D42" s="76">
        <f>КС!D42</f>
        <v>482029402</v>
      </c>
      <c r="E42" s="76">
        <f>'ДС (пр.15-23)'!D42</f>
        <v>54425452</v>
      </c>
      <c r="F42" s="76">
        <f t="shared" si="5"/>
        <v>489537776</v>
      </c>
      <c r="G42" s="76">
        <f>'АПУ профилактика 15-23'!D43</f>
        <v>165827564</v>
      </c>
      <c r="H42" s="76">
        <f>'АПУ профилактика 15-23'!N43</f>
        <v>25604654</v>
      </c>
      <c r="I42" s="76">
        <f>'АПУ неотл.пом. 15-23'!D42</f>
        <v>31148881</v>
      </c>
      <c r="J42" s="76">
        <f>'АПУ обращения 15-23'!D42</f>
        <v>162794516</v>
      </c>
      <c r="K42" s="76">
        <f>'ОДИ ПГГ Пр.15-23'!D42</f>
        <v>45630126</v>
      </c>
      <c r="L42" s="76">
        <f>'ОДИ МЗ РБ 13-23'!D42</f>
        <v>1552590</v>
      </c>
      <c r="M42" s="97">
        <f>'Тестирование на грипп 13-23'!D42</f>
        <v>10570474</v>
      </c>
      <c r="N42" s="76">
        <f>'ФАП (15-23)'!D42</f>
        <v>46408971</v>
      </c>
      <c r="O42" s="79"/>
      <c r="P42" s="76">
        <f>СМП!D42</f>
        <v>228613968</v>
      </c>
      <c r="Q42" s="76">
        <f>'Гемодиализ (пр.15-23)'!D42</f>
        <v>0</v>
      </c>
      <c r="R42" s="76">
        <f>'Мед.реаб.(АПУ,ДС,КС) 14-23'!D42</f>
        <v>13710971</v>
      </c>
      <c r="S42" s="76">
        <f t="shared" si="4"/>
        <v>1268317569</v>
      </c>
    </row>
    <row r="43" spans="1:19" x14ac:dyDescent="0.2">
      <c r="A43" s="25">
        <v>33</v>
      </c>
      <c r="B43" s="12" t="s">
        <v>101</v>
      </c>
      <c r="C43" s="10" t="s">
        <v>39</v>
      </c>
      <c r="D43" s="76">
        <f>КС!D43</f>
        <v>543971279</v>
      </c>
      <c r="E43" s="76">
        <f>'ДС (пр.15-23)'!D43</f>
        <v>71640054</v>
      </c>
      <c r="F43" s="76">
        <f t="shared" si="5"/>
        <v>617042891</v>
      </c>
      <c r="G43" s="76">
        <f>'АПУ профилактика 15-23'!D44</f>
        <v>243313348</v>
      </c>
      <c r="H43" s="76">
        <f>'АПУ профилактика 15-23'!N44</f>
        <v>36712101</v>
      </c>
      <c r="I43" s="76">
        <f>'АПУ неотл.пом. 15-23'!D43</f>
        <v>45128276</v>
      </c>
      <c r="J43" s="76">
        <f>'АПУ обращения 15-23'!D43</f>
        <v>247342295</v>
      </c>
      <c r="K43" s="76">
        <f>'ОДИ ПГГ Пр.15-23'!D43</f>
        <v>36701663</v>
      </c>
      <c r="L43" s="76">
        <f>'ОДИ МЗ РБ 13-23'!D43</f>
        <v>2326950</v>
      </c>
      <c r="M43" s="97">
        <f>'Тестирование на грипп 13-23'!D43</f>
        <v>5518258</v>
      </c>
      <c r="N43" s="76">
        <f>'ФАП (15-23)'!D43</f>
        <v>0</v>
      </c>
      <c r="O43" s="80"/>
      <c r="P43" s="76">
        <f>СМП!D43</f>
        <v>0</v>
      </c>
      <c r="Q43" s="76">
        <f>'Гемодиализ (пр.15-23)'!D43</f>
        <v>0</v>
      </c>
      <c r="R43" s="76">
        <f>'Мед.реаб.(АПУ,ДС,КС) 14-23'!D43</f>
        <v>4492720</v>
      </c>
      <c r="S43" s="76">
        <f t="shared" ref="S43:S74" si="6">D43+E43+F43+P43+Q43+R43</f>
        <v>1237146944</v>
      </c>
    </row>
    <row r="44" spans="1:19" s="1" customFormat="1" x14ac:dyDescent="0.2">
      <c r="A44" s="25">
        <v>34</v>
      </c>
      <c r="B44" s="14" t="s">
        <v>102</v>
      </c>
      <c r="C44" s="10" t="s">
        <v>16</v>
      </c>
      <c r="D44" s="76">
        <f>КС!D44</f>
        <v>53347667</v>
      </c>
      <c r="E44" s="76">
        <f>'ДС (пр.15-23)'!D44</f>
        <v>14821224</v>
      </c>
      <c r="F44" s="76">
        <f t="shared" si="5"/>
        <v>158444097</v>
      </c>
      <c r="G44" s="76">
        <f>'АПУ профилактика 15-23'!D45</f>
        <v>45993298</v>
      </c>
      <c r="H44" s="76">
        <f>'АПУ профилактика 15-23'!N45</f>
        <v>6014365</v>
      </c>
      <c r="I44" s="76">
        <f>'АПУ неотл.пом. 15-23'!D44</f>
        <v>9939288</v>
      </c>
      <c r="J44" s="76">
        <f>'АПУ обращения 15-23'!D44</f>
        <v>46806355</v>
      </c>
      <c r="K44" s="76">
        <f>'ОДИ ПГГ Пр.15-23'!D44</f>
        <v>678986</v>
      </c>
      <c r="L44" s="76">
        <f>'ОДИ МЗ РБ 13-23'!D44</f>
        <v>0</v>
      </c>
      <c r="M44" s="97">
        <f>'Тестирование на грипп 13-23'!D44</f>
        <v>0</v>
      </c>
      <c r="N44" s="76">
        <f>'ФАП (15-23)'!D44</f>
        <v>49011805</v>
      </c>
      <c r="O44" s="76"/>
      <c r="P44" s="76">
        <f>СМП!D44</f>
        <v>0</v>
      </c>
      <c r="Q44" s="76">
        <f>'Гемодиализ (пр.15-23)'!D44</f>
        <v>0</v>
      </c>
      <c r="R44" s="76">
        <f>'Мед.реаб.(АПУ,ДС,КС) 14-23'!D44</f>
        <v>0</v>
      </c>
      <c r="S44" s="76">
        <f t="shared" si="6"/>
        <v>226612988</v>
      </c>
    </row>
    <row r="45" spans="1:19" s="1" customFormat="1" x14ac:dyDescent="0.2">
      <c r="A45" s="25">
        <v>35</v>
      </c>
      <c r="B45" s="26" t="s">
        <v>103</v>
      </c>
      <c r="C45" s="10" t="s">
        <v>21</v>
      </c>
      <c r="D45" s="76">
        <f>КС!D45</f>
        <v>369674355</v>
      </c>
      <c r="E45" s="76">
        <f>'ДС (пр.15-23)'!D45</f>
        <v>50960586</v>
      </c>
      <c r="F45" s="76">
        <f t="shared" si="5"/>
        <v>425078294</v>
      </c>
      <c r="G45" s="76">
        <f>'АПУ профилактика 15-23'!D46</f>
        <v>155282654</v>
      </c>
      <c r="H45" s="76">
        <f>'АПУ профилактика 15-23'!N46</f>
        <v>22783135</v>
      </c>
      <c r="I45" s="76">
        <f>'АПУ неотл.пом. 15-23'!D45</f>
        <v>31042624</v>
      </c>
      <c r="J45" s="76">
        <f>'АПУ обращения 15-23'!D45</f>
        <v>160575641</v>
      </c>
      <c r="K45" s="76">
        <f>'ОДИ ПГГ Пр.15-23'!D45</f>
        <v>13157442</v>
      </c>
      <c r="L45" s="76">
        <f>'ОДИ МЗ РБ 13-23'!D45</f>
        <v>0</v>
      </c>
      <c r="M45" s="97">
        <f>'Тестирование на грипп 13-23'!D45</f>
        <v>0</v>
      </c>
      <c r="N45" s="76">
        <f>'ФАП (15-23)'!D45</f>
        <v>42236798</v>
      </c>
      <c r="O45" s="76"/>
      <c r="P45" s="76">
        <f>СМП!D45</f>
        <v>0</v>
      </c>
      <c r="Q45" s="76">
        <f>'Гемодиализ (пр.15-23)'!D45</f>
        <v>0</v>
      </c>
      <c r="R45" s="76">
        <f>'Мед.реаб.(АПУ,ДС,КС) 14-23'!D45</f>
        <v>13862198</v>
      </c>
      <c r="S45" s="76">
        <f t="shared" si="6"/>
        <v>859575433</v>
      </c>
    </row>
    <row r="46" spans="1:19" s="1" customFormat="1" x14ac:dyDescent="0.2">
      <c r="A46" s="25">
        <v>36</v>
      </c>
      <c r="B46" s="14" t="s">
        <v>104</v>
      </c>
      <c r="C46" s="10" t="s">
        <v>25</v>
      </c>
      <c r="D46" s="76">
        <f>КС!D46</f>
        <v>64984142</v>
      </c>
      <c r="E46" s="76">
        <f>'ДС (пр.15-23)'!D46</f>
        <v>18694023</v>
      </c>
      <c r="F46" s="76">
        <f t="shared" si="5"/>
        <v>195437997</v>
      </c>
      <c r="G46" s="76">
        <f>'АПУ профилактика 15-23'!D47</f>
        <v>60175540</v>
      </c>
      <c r="H46" s="76">
        <f>'АПУ профилактика 15-23'!N47</f>
        <v>9495552</v>
      </c>
      <c r="I46" s="76">
        <f>'АПУ неотл.пом. 15-23'!D46</f>
        <v>11702803</v>
      </c>
      <c r="J46" s="76">
        <f>'АПУ обращения 15-23'!D46</f>
        <v>66272410</v>
      </c>
      <c r="K46" s="76">
        <f>'ОДИ ПГГ Пр.15-23'!D46</f>
        <v>2298606</v>
      </c>
      <c r="L46" s="76">
        <f>'ОДИ МЗ РБ 13-23'!D46</f>
        <v>0</v>
      </c>
      <c r="M46" s="97">
        <f>'Тестирование на грипп 13-23'!D46</f>
        <v>0</v>
      </c>
      <c r="N46" s="76">
        <f>'ФАП (15-23)'!D46</f>
        <v>45493086</v>
      </c>
      <c r="O46" s="76"/>
      <c r="P46" s="76">
        <f>СМП!D46</f>
        <v>0</v>
      </c>
      <c r="Q46" s="76">
        <f>'Гемодиализ (пр.15-23)'!D46</f>
        <v>0</v>
      </c>
      <c r="R46" s="76">
        <f>'Мед.реаб.(АПУ,ДС,КС) 14-23'!D46</f>
        <v>0</v>
      </c>
      <c r="S46" s="76">
        <f t="shared" si="6"/>
        <v>279116162</v>
      </c>
    </row>
    <row r="47" spans="1:19" x14ac:dyDescent="0.2">
      <c r="A47" s="25">
        <v>37</v>
      </c>
      <c r="B47" s="12" t="s">
        <v>105</v>
      </c>
      <c r="C47" s="10" t="s">
        <v>237</v>
      </c>
      <c r="D47" s="76">
        <f>КС!D47</f>
        <v>231149146</v>
      </c>
      <c r="E47" s="76">
        <f>'ДС (пр.15-23)'!D47</f>
        <v>52303109</v>
      </c>
      <c r="F47" s="76">
        <f t="shared" si="5"/>
        <v>433128560</v>
      </c>
      <c r="G47" s="76">
        <f>'АПУ профилактика 15-23'!D48</f>
        <v>146559528</v>
      </c>
      <c r="H47" s="76">
        <f>'АПУ профилактика 15-23'!N48</f>
        <v>43155460</v>
      </c>
      <c r="I47" s="76">
        <f>'АПУ неотл.пом. 15-23'!D47</f>
        <v>33441332</v>
      </c>
      <c r="J47" s="76">
        <f>'АПУ обращения 15-23'!D47</f>
        <v>137827494</v>
      </c>
      <c r="K47" s="76">
        <f>'ОДИ ПГГ Пр.15-23'!D47</f>
        <v>18581938</v>
      </c>
      <c r="L47" s="76">
        <f>'ОДИ МЗ РБ 13-23'!D47</f>
        <v>0</v>
      </c>
      <c r="M47" s="97">
        <f>'Тестирование на грипп 13-23'!D47</f>
        <v>0</v>
      </c>
      <c r="N47" s="76">
        <f>'ФАП (15-23)'!D47</f>
        <v>53562808</v>
      </c>
      <c r="O47" s="80"/>
      <c r="P47" s="76">
        <f>СМП!D47</f>
        <v>0</v>
      </c>
      <c r="Q47" s="76">
        <f>'Гемодиализ (пр.15-23)'!D47</f>
        <v>0</v>
      </c>
      <c r="R47" s="76">
        <f>'Мед.реаб.(АПУ,ДС,КС) 14-23'!D47</f>
        <v>667236</v>
      </c>
      <c r="S47" s="76">
        <f t="shared" si="6"/>
        <v>717248051</v>
      </c>
    </row>
    <row r="48" spans="1:19" s="1" customFormat="1" x14ac:dyDescent="0.2">
      <c r="A48" s="25">
        <v>38</v>
      </c>
      <c r="B48" s="15" t="s">
        <v>106</v>
      </c>
      <c r="C48" s="16" t="s">
        <v>238</v>
      </c>
      <c r="D48" s="76">
        <f>КС!D48</f>
        <v>66208272</v>
      </c>
      <c r="E48" s="76">
        <f>'ДС (пр.15-23)'!D48</f>
        <v>17812195</v>
      </c>
      <c r="F48" s="76">
        <f t="shared" si="5"/>
        <v>192761063</v>
      </c>
      <c r="G48" s="76">
        <f>'АПУ профилактика 15-23'!D49</f>
        <v>51661715</v>
      </c>
      <c r="H48" s="76">
        <f>'АПУ профилактика 15-23'!N49</f>
        <v>9693874</v>
      </c>
      <c r="I48" s="76">
        <f>'АПУ неотл.пом. 15-23'!D48</f>
        <v>11086753</v>
      </c>
      <c r="J48" s="76">
        <f>'АПУ обращения 15-23'!D48</f>
        <v>57285917</v>
      </c>
      <c r="K48" s="76">
        <f>'ОДИ ПГГ Пр.15-23'!D48</f>
        <v>1908300</v>
      </c>
      <c r="L48" s="76">
        <f>'ОДИ МЗ РБ 13-23'!D48</f>
        <v>0</v>
      </c>
      <c r="M48" s="97">
        <f>'Тестирование на грипп 13-23'!D48</f>
        <v>0</v>
      </c>
      <c r="N48" s="76">
        <f>'ФАП (15-23)'!D48</f>
        <v>61124504</v>
      </c>
      <c r="O48" s="76"/>
      <c r="P48" s="76">
        <f>СМП!D48</f>
        <v>0</v>
      </c>
      <c r="Q48" s="76">
        <f>'Гемодиализ (пр.15-23)'!D48</f>
        <v>0</v>
      </c>
      <c r="R48" s="76">
        <f>'Мед.реаб.(АПУ,ДС,КС) 14-23'!D48</f>
        <v>0</v>
      </c>
      <c r="S48" s="76">
        <f t="shared" si="6"/>
        <v>276781530</v>
      </c>
    </row>
    <row r="49" spans="1:19" s="1" customFormat="1" x14ac:dyDescent="0.2">
      <c r="A49" s="25">
        <v>39</v>
      </c>
      <c r="B49" s="12" t="s">
        <v>107</v>
      </c>
      <c r="C49" s="10" t="s">
        <v>239</v>
      </c>
      <c r="D49" s="76">
        <f>КС!D49</f>
        <v>40789737</v>
      </c>
      <c r="E49" s="76">
        <f>'ДС (пр.15-23)'!D49</f>
        <v>10574166</v>
      </c>
      <c r="F49" s="76">
        <f t="shared" si="5"/>
        <v>122963106</v>
      </c>
      <c r="G49" s="76">
        <f>'АПУ профилактика 15-23'!D50</f>
        <v>31706603</v>
      </c>
      <c r="H49" s="76">
        <f>'АПУ профилактика 15-23'!N50</f>
        <v>9951271</v>
      </c>
      <c r="I49" s="76">
        <f>'АПУ неотл.пом. 15-23'!D49</f>
        <v>7231776</v>
      </c>
      <c r="J49" s="76">
        <f>'АПУ обращения 15-23'!D49</f>
        <v>38888411</v>
      </c>
      <c r="K49" s="76">
        <f>'ОДИ ПГГ Пр.15-23'!D49</f>
        <v>655942</v>
      </c>
      <c r="L49" s="76">
        <f>'ОДИ МЗ РБ 13-23'!D49</f>
        <v>0</v>
      </c>
      <c r="M49" s="97">
        <f>'Тестирование на грипп 13-23'!D49</f>
        <v>0</v>
      </c>
      <c r="N49" s="76">
        <f>'ФАП (15-23)'!D49</f>
        <v>34529103</v>
      </c>
      <c r="O49" s="76"/>
      <c r="P49" s="76">
        <f>СМП!D49</f>
        <v>0</v>
      </c>
      <c r="Q49" s="76">
        <f>'Гемодиализ (пр.15-23)'!D49</f>
        <v>0</v>
      </c>
      <c r="R49" s="76">
        <f>'Мед.реаб.(АПУ,ДС,КС) 14-23'!D49</f>
        <v>0</v>
      </c>
      <c r="S49" s="76">
        <f t="shared" si="6"/>
        <v>174327009</v>
      </c>
    </row>
    <row r="50" spans="1:19" s="1" customFormat="1" x14ac:dyDescent="0.2">
      <c r="A50" s="25">
        <v>40</v>
      </c>
      <c r="B50" s="12" t="s">
        <v>108</v>
      </c>
      <c r="C50" s="10" t="s">
        <v>24</v>
      </c>
      <c r="D50" s="76">
        <f>КС!D50</f>
        <v>56843013</v>
      </c>
      <c r="E50" s="76">
        <f>'ДС (пр.15-23)'!D50</f>
        <v>19289471</v>
      </c>
      <c r="F50" s="76">
        <f t="shared" si="5"/>
        <v>197553449</v>
      </c>
      <c r="G50" s="76">
        <f>'АПУ профилактика 15-23'!D51</f>
        <v>53080034</v>
      </c>
      <c r="H50" s="76">
        <f>'АПУ профилактика 15-23'!N51</f>
        <v>15684328</v>
      </c>
      <c r="I50" s="76">
        <f>'АПУ неотл.пом. 15-23'!D50</f>
        <v>12740020</v>
      </c>
      <c r="J50" s="76">
        <f>'АПУ обращения 15-23'!D50</f>
        <v>61790553</v>
      </c>
      <c r="K50" s="76">
        <f>'ОДИ ПГГ Пр.15-23'!D50</f>
        <v>1232563</v>
      </c>
      <c r="L50" s="76">
        <f>'ОДИ МЗ РБ 13-23'!D50</f>
        <v>0</v>
      </c>
      <c r="M50" s="97">
        <f>'Тестирование на грипп 13-23'!D50</f>
        <v>0</v>
      </c>
      <c r="N50" s="76">
        <f>'ФАП (15-23)'!D50</f>
        <v>53025951</v>
      </c>
      <c r="O50" s="76"/>
      <c r="P50" s="76">
        <f>СМП!D50</f>
        <v>0</v>
      </c>
      <c r="Q50" s="76">
        <f>'Гемодиализ (пр.15-23)'!D50</f>
        <v>0</v>
      </c>
      <c r="R50" s="76">
        <f>'Мед.реаб.(АПУ,ДС,КС) 14-23'!D50</f>
        <v>269968</v>
      </c>
      <c r="S50" s="76">
        <f t="shared" si="6"/>
        <v>273955901</v>
      </c>
    </row>
    <row r="51" spans="1:19" s="1" customFormat="1" x14ac:dyDescent="0.2">
      <c r="A51" s="25">
        <v>41</v>
      </c>
      <c r="B51" s="26" t="s">
        <v>109</v>
      </c>
      <c r="C51" s="10" t="s">
        <v>20</v>
      </c>
      <c r="D51" s="76">
        <f>КС!D51</f>
        <v>31706736</v>
      </c>
      <c r="E51" s="76">
        <f>'ДС (пр.15-23)'!D51</f>
        <v>8894223</v>
      </c>
      <c r="F51" s="76">
        <f t="shared" si="5"/>
        <v>103084387</v>
      </c>
      <c r="G51" s="76">
        <f>'АПУ профилактика 15-23'!D52</f>
        <v>25049314</v>
      </c>
      <c r="H51" s="76">
        <f>'АПУ профилактика 15-23'!N52</f>
        <v>6720448</v>
      </c>
      <c r="I51" s="76">
        <f>'АПУ неотл.пом. 15-23'!D51</f>
        <v>5171210</v>
      </c>
      <c r="J51" s="76">
        <f>'АПУ обращения 15-23'!D51</f>
        <v>28641473</v>
      </c>
      <c r="K51" s="76">
        <f>'ОДИ ПГГ Пр.15-23'!D51</f>
        <v>488353</v>
      </c>
      <c r="L51" s="76">
        <f>'ОДИ МЗ РБ 13-23'!D51</f>
        <v>0</v>
      </c>
      <c r="M51" s="97">
        <f>'Тестирование на грипп 13-23'!D51</f>
        <v>0</v>
      </c>
      <c r="N51" s="76">
        <f>'ФАП (15-23)'!D51</f>
        <v>37013589</v>
      </c>
      <c r="O51" s="76"/>
      <c r="P51" s="76">
        <f>СМП!D51</f>
        <v>0</v>
      </c>
      <c r="Q51" s="76">
        <f>'Гемодиализ (пр.15-23)'!D51</f>
        <v>0</v>
      </c>
      <c r="R51" s="76">
        <f>'Мед.реаб.(АПУ,ДС,КС) 14-23'!D51</f>
        <v>0</v>
      </c>
      <c r="S51" s="76">
        <f t="shared" si="6"/>
        <v>143685346</v>
      </c>
    </row>
    <row r="52" spans="1:19" s="1" customFormat="1" x14ac:dyDescent="0.2">
      <c r="A52" s="25">
        <v>42</v>
      </c>
      <c r="B52" s="14" t="s">
        <v>110</v>
      </c>
      <c r="C52" s="10" t="s">
        <v>111</v>
      </c>
      <c r="D52" s="76">
        <f>КС!D52</f>
        <v>61478447</v>
      </c>
      <c r="E52" s="76">
        <f>'ДС (пр.15-23)'!D52</f>
        <v>14757683</v>
      </c>
      <c r="F52" s="76">
        <f t="shared" si="5"/>
        <v>61758498</v>
      </c>
      <c r="G52" s="76">
        <f>'АПУ профилактика 15-23'!D53</f>
        <v>27213038</v>
      </c>
      <c r="H52" s="76">
        <f>'АПУ профилактика 15-23'!N53</f>
        <v>1941025</v>
      </c>
      <c r="I52" s="76">
        <f>'АПУ неотл.пом. 15-23'!D52</f>
        <v>2574153</v>
      </c>
      <c r="J52" s="76">
        <f>'АПУ обращения 15-23'!D52</f>
        <v>22677001</v>
      </c>
      <c r="K52" s="76">
        <f>'ОДИ ПГГ Пр.15-23'!D52</f>
        <v>6578828</v>
      </c>
      <c r="L52" s="76">
        <f>'ОДИ МЗ РБ 13-23'!D52</f>
        <v>0</v>
      </c>
      <c r="M52" s="97">
        <f>'Тестирование на грипп 13-23'!D52</f>
        <v>774453</v>
      </c>
      <c r="N52" s="76">
        <f>'ФАП (15-23)'!D52</f>
        <v>0</v>
      </c>
      <c r="O52" s="76"/>
      <c r="P52" s="76">
        <f>СМП!D52</f>
        <v>0</v>
      </c>
      <c r="Q52" s="76">
        <f>'Гемодиализ (пр.15-23)'!D52</f>
        <v>0</v>
      </c>
      <c r="R52" s="76">
        <f>'Мед.реаб.(АПУ,ДС,КС) 14-23'!D52</f>
        <v>0</v>
      </c>
      <c r="S52" s="76">
        <f t="shared" si="6"/>
        <v>137994628</v>
      </c>
    </row>
    <row r="53" spans="1:19" s="22" customFormat="1" x14ac:dyDescent="0.2">
      <c r="A53" s="25">
        <v>43</v>
      </c>
      <c r="B53" s="27" t="s">
        <v>112</v>
      </c>
      <c r="C53" s="21" t="s">
        <v>113</v>
      </c>
      <c r="D53" s="76">
        <f>КС!D53</f>
        <v>444688255</v>
      </c>
      <c r="E53" s="76">
        <f>'ДС (пр.15-23)'!D53</f>
        <v>68241176</v>
      </c>
      <c r="F53" s="76">
        <f t="shared" si="5"/>
        <v>620056977</v>
      </c>
      <c r="G53" s="76">
        <f>'АПУ профилактика 15-23'!D54</f>
        <v>229818170</v>
      </c>
      <c r="H53" s="76">
        <f>'АПУ профилактика 15-23'!N54</f>
        <v>42969797</v>
      </c>
      <c r="I53" s="76">
        <f>'АПУ неотл.пом. 15-23'!D53</f>
        <v>42212540</v>
      </c>
      <c r="J53" s="76">
        <f>'АПУ обращения 15-23'!D53</f>
        <v>207199812</v>
      </c>
      <c r="K53" s="76">
        <f>'ОДИ ПГГ Пр.15-23'!D53</f>
        <v>77277025</v>
      </c>
      <c r="L53" s="76">
        <f>'ОДИ МЗ РБ 13-23'!D53</f>
        <v>2388000</v>
      </c>
      <c r="M53" s="97">
        <f>'Тестирование на грипп 13-23'!D53</f>
        <v>18191633</v>
      </c>
      <c r="N53" s="76">
        <f>'ФАП (15-23)'!D53</f>
        <v>0</v>
      </c>
      <c r="O53" s="79"/>
      <c r="P53" s="76">
        <f>СМП!D53</f>
        <v>392863789</v>
      </c>
      <c r="Q53" s="76">
        <f>'Гемодиализ (пр.15-23)'!D53</f>
        <v>0</v>
      </c>
      <c r="R53" s="76">
        <f>'Мед.реаб.(АПУ,ДС,КС) 14-23'!D53</f>
        <v>29461641</v>
      </c>
      <c r="S53" s="76">
        <f t="shared" si="6"/>
        <v>1555311838</v>
      </c>
    </row>
    <row r="54" spans="1:19" s="1" customFormat="1" x14ac:dyDescent="0.2">
      <c r="A54" s="25">
        <v>44</v>
      </c>
      <c r="B54" s="12" t="s">
        <v>114</v>
      </c>
      <c r="C54" s="10" t="s">
        <v>244</v>
      </c>
      <c r="D54" s="76">
        <f>КС!D54</f>
        <v>63517176</v>
      </c>
      <c r="E54" s="76">
        <f>'ДС (пр.15-23)'!D54</f>
        <v>17177474</v>
      </c>
      <c r="F54" s="76">
        <f t="shared" si="5"/>
        <v>162497661</v>
      </c>
      <c r="G54" s="76">
        <f>'АПУ профилактика 15-23'!D55</f>
        <v>44578298</v>
      </c>
      <c r="H54" s="76">
        <f>'АПУ профилактика 15-23'!N55</f>
        <v>10786755</v>
      </c>
      <c r="I54" s="76">
        <f>'АПУ неотл.пом. 15-23'!D54</f>
        <v>10435798</v>
      </c>
      <c r="J54" s="76">
        <f>'АПУ обращения 15-23'!D54</f>
        <v>46853868</v>
      </c>
      <c r="K54" s="76">
        <f>'ОДИ ПГГ Пр.15-23'!D54</f>
        <v>1771302</v>
      </c>
      <c r="L54" s="76">
        <f>'ОДИ МЗ РБ 13-23'!D54</f>
        <v>0</v>
      </c>
      <c r="M54" s="97">
        <f>'Тестирование на грипп 13-23'!D54</f>
        <v>0</v>
      </c>
      <c r="N54" s="76">
        <f>'ФАП (15-23)'!D54</f>
        <v>48071640</v>
      </c>
      <c r="O54" s="76"/>
      <c r="P54" s="76">
        <f>СМП!D54</f>
        <v>0</v>
      </c>
      <c r="Q54" s="76">
        <f>'Гемодиализ (пр.15-23)'!D54</f>
        <v>0</v>
      </c>
      <c r="R54" s="76">
        <f>'Мед.реаб.(АПУ,ДС,КС) 14-23'!D54</f>
        <v>262383</v>
      </c>
      <c r="S54" s="76">
        <f t="shared" si="6"/>
        <v>243454694</v>
      </c>
    </row>
    <row r="55" spans="1:19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>КС!D55</f>
        <v>326390609</v>
      </c>
      <c r="E55" s="76">
        <f>'ДС (пр.15-23)'!D55</f>
        <v>52340468</v>
      </c>
      <c r="F55" s="76">
        <f t="shared" si="5"/>
        <v>398556927</v>
      </c>
      <c r="G55" s="76">
        <f>'АПУ профилактика 15-23'!D56</f>
        <v>158648405</v>
      </c>
      <c r="H55" s="76">
        <f>'АПУ профилактика 15-23'!N56</f>
        <v>16633742</v>
      </c>
      <c r="I55" s="76">
        <f>'АПУ неотл.пом. 15-23'!D55</f>
        <v>30687828</v>
      </c>
      <c r="J55" s="76">
        <f>'АПУ обращения 15-23'!D55</f>
        <v>151506399</v>
      </c>
      <c r="K55" s="76">
        <f>'ОДИ ПГГ Пр.15-23'!D55</f>
        <v>11958869</v>
      </c>
      <c r="L55" s="76">
        <f>'ОДИ МЗ РБ 13-23'!D55</f>
        <v>0</v>
      </c>
      <c r="M55" s="97">
        <f>'Тестирование на грипп 13-23'!D55</f>
        <v>0</v>
      </c>
      <c r="N55" s="76">
        <f>'ФАП (15-23)'!D55</f>
        <v>29121684</v>
      </c>
      <c r="O55" s="76"/>
      <c r="P55" s="76">
        <f>СМП!D55</f>
        <v>0</v>
      </c>
      <c r="Q55" s="76">
        <f>'Гемодиализ (пр.15-23)'!D55</f>
        <v>0</v>
      </c>
      <c r="R55" s="76">
        <f>'Мед.реаб.(АПУ,ДС,КС) 14-23'!D55</f>
        <v>0</v>
      </c>
      <c r="S55" s="76">
        <f t="shared" si="6"/>
        <v>777288004</v>
      </c>
    </row>
    <row r="56" spans="1:19" s="1" customFormat="1" x14ac:dyDescent="0.2">
      <c r="A56" s="25">
        <v>46</v>
      </c>
      <c r="B56" s="26" t="s">
        <v>116</v>
      </c>
      <c r="C56" s="10" t="s">
        <v>3</v>
      </c>
      <c r="D56" s="76">
        <f>КС!D56</f>
        <v>48526123</v>
      </c>
      <c r="E56" s="76">
        <f>'ДС (пр.15-23)'!D56</f>
        <v>11642163</v>
      </c>
      <c r="F56" s="76">
        <f t="shared" si="5"/>
        <v>134943914</v>
      </c>
      <c r="G56" s="76">
        <f>'АПУ профилактика 15-23'!D57</f>
        <v>37143232</v>
      </c>
      <c r="H56" s="76">
        <f>'АПУ профилактика 15-23'!N57</f>
        <v>9671369</v>
      </c>
      <c r="I56" s="76">
        <f>'АПУ неотл.пом. 15-23'!D56</f>
        <v>7940730</v>
      </c>
      <c r="J56" s="76">
        <f>'АПУ обращения 15-23'!D56</f>
        <v>36041504</v>
      </c>
      <c r="K56" s="76">
        <f>'ОДИ ПГГ Пр.15-23'!D56</f>
        <v>1348030</v>
      </c>
      <c r="L56" s="76">
        <f>'ОДИ МЗ РБ 13-23'!D56</f>
        <v>0</v>
      </c>
      <c r="M56" s="97">
        <f>'Тестирование на грипп 13-23'!D56</f>
        <v>0</v>
      </c>
      <c r="N56" s="76">
        <f>'ФАП (15-23)'!D56</f>
        <v>42799049</v>
      </c>
      <c r="O56" s="76"/>
      <c r="P56" s="76">
        <f>СМП!D56</f>
        <v>0</v>
      </c>
      <c r="Q56" s="76">
        <f>'Гемодиализ (пр.15-23)'!D56</f>
        <v>0</v>
      </c>
      <c r="R56" s="76">
        <f>'Мед.реаб.(АПУ,ДС,КС) 14-23'!D56</f>
        <v>0</v>
      </c>
      <c r="S56" s="76">
        <f t="shared" si="6"/>
        <v>195112200</v>
      </c>
    </row>
    <row r="57" spans="1:19" s="1" customFormat="1" x14ac:dyDescent="0.2">
      <c r="A57" s="25">
        <v>47</v>
      </c>
      <c r="B57" s="26" t="s">
        <v>117</v>
      </c>
      <c r="C57" s="10" t="s">
        <v>240</v>
      </c>
      <c r="D57" s="76">
        <f>КС!D57</f>
        <v>73324293</v>
      </c>
      <c r="E57" s="76">
        <f>'ДС (пр.15-23)'!D57</f>
        <v>19159296</v>
      </c>
      <c r="F57" s="76">
        <f t="shared" si="5"/>
        <v>213553309</v>
      </c>
      <c r="G57" s="76">
        <f>'АПУ профилактика 15-23'!D58</f>
        <v>59207790</v>
      </c>
      <c r="H57" s="76">
        <f>'АПУ профилактика 15-23'!N58</f>
        <v>14969805</v>
      </c>
      <c r="I57" s="76">
        <f>'АПУ неотл.пом. 15-23'!D57</f>
        <v>11960945</v>
      </c>
      <c r="J57" s="76">
        <f>'АПУ обращения 15-23'!D57</f>
        <v>57448284</v>
      </c>
      <c r="K57" s="76">
        <f>'ОДИ ПГГ Пр.15-23'!D57</f>
        <v>1253899</v>
      </c>
      <c r="L57" s="76">
        <f>'ОДИ МЗ РБ 13-23'!D57</f>
        <v>0</v>
      </c>
      <c r="M57" s="97">
        <f>'Тестирование на грипп 13-23'!D57</f>
        <v>0</v>
      </c>
      <c r="N57" s="76">
        <f>'ФАП (15-23)'!D57</f>
        <v>68712586</v>
      </c>
      <c r="O57" s="76"/>
      <c r="P57" s="76">
        <f>СМП!D57</f>
        <v>0</v>
      </c>
      <c r="Q57" s="76">
        <f>'Гемодиализ (пр.15-23)'!D57</f>
        <v>0</v>
      </c>
      <c r="R57" s="76">
        <f>'Мед.реаб.(АПУ,ДС,КС) 14-23'!D57</f>
        <v>2548710</v>
      </c>
      <c r="S57" s="76">
        <f t="shared" si="6"/>
        <v>308585608</v>
      </c>
    </row>
    <row r="58" spans="1:19" s="1" customFormat="1" x14ac:dyDescent="0.2">
      <c r="A58" s="25">
        <v>48</v>
      </c>
      <c r="B58" s="14" t="s">
        <v>118</v>
      </c>
      <c r="C58" s="10" t="s">
        <v>0</v>
      </c>
      <c r="D58" s="76">
        <f>КС!D58</f>
        <v>93870884</v>
      </c>
      <c r="E58" s="76">
        <f>'ДС (пр.15-23)'!D58</f>
        <v>22930960</v>
      </c>
      <c r="F58" s="76">
        <f t="shared" si="5"/>
        <v>217098631</v>
      </c>
      <c r="G58" s="76">
        <f>'АПУ профилактика 15-23'!D59</f>
        <v>65827597</v>
      </c>
      <c r="H58" s="76">
        <f>'АПУ профилактика 15-23'!N59</f>
        <v>14276381</v>
      </c>
      <c r="I58" s="76">
        <f>'АПУ неотл.пом. 15-23'!D58</f>
        <v>14744943</v>
      </c>
      <c r="J58" s="76">
        <f>'АПУ обращения 15-23'!D58</f>
        <v>67073758</v>
      </c>
      <c r="K58" s="76">
        <f>'ОДИ ПГГ Пр.15-23'!D58</f>
        <v>6015040</v>
      </c>
      <c r="L58" s="76">
        <f>'ОДИ МЗ РБ 13-23'!D58</f>
        <v>0</v>
      </c>
      <c r="M58" s="97">
        <f>'Тестирование на грипп 13-23'!D58</f>
        <v>0</v>
      </c>
      <c r="N58" s="76">
        <f>'ФАП (15-23)'!D58</f>
        <v>49160912</v>
      </c>
      <c r="O58" s="76"/>
      <c r="P58" s="76">
        <f>СМП!D58</f>
        <v>0</v>
      </c>
      <c r="Q58" s="76">
        <f>'Гемодиализ (пр.15-23)'!D58</f>
        <v>0</v>
      </c>
      <c r="R58" s="76">
        <f>'Мед.реаб.(АПУ,ДС,КС) 14-23'!D58</f>
        <v>0</v>
      </c>
      <c r="S58" s="76">
        <f t="shared" si="6"/>
        <v>333900475</v>
      </c>
    </row>
    <row r="59" spans="1:19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>КС!D59</f>
        <v>35899638</v>
      </c>
      <c r="E59" s="76">
        <f>'ДС (пр.15-23)'!D59</f>
        <v>7429888</v>
      </c>
      <c r="F59" s="76">
        <f t="shared" si="5"/>
        <v>93831658</v>
      </c>
      <c r="G59" s="76">
        <f>'АПУ профилактика 15-23'!D60</f>
        <v>22136502</v>
      </c>
      <c r="H59" s="76">
        <f>'АПУ профилактика 15-23'!N60</f>
        <v>5592403</v>
      </c>
      <c r="I59" s="76">
        <f>'АПУ неотл.пом. 15-23'!D59</f>
        <v>5029098</v>
      </c>
      <c r="J59" s="76">
        <f>'АПУ обращения 15-23'!D59</f>
        <v>26478900</v>
      </c>
      <c r="K59" s="76">
        <f>'ОДИ ПГГ Пр.15-23'!D59</f>
        <v>443310</v>
      </c>
      <c r="L59" s="76">
        <f>'ОДИ МЗ РБ 13-23'!D59</f>
        <v>0</v>
      </c>
      <c r="M59" s="97">
        <f>'Тестирование на грипп 13-23'!D59</f>
        <v>0</v>
      </c>
      <c r="N59" s="76">
        <f>'ФАП (15-23)'!D59</f>
        <v>34151445</v>
      </c>
      <c r="O59" s="76"/>
      <c r="P59" s="76">
        <f>СМП!D59</f>
        <v>0</v>
      </c>
      <c r="Q59" s="76">
        <f>'Гемодиализ (пр.15-23)'!D59</f>
        <v>0</v>
      </c>
      <c r="R59" s="76">
        <f>'Мед.реаб.(АПУ,ДС,КС) 14-23'!D59</f>
        <v>0</v>
      </c>
      <c r="S59" s="76">
        <f t="shared" si="6"/>
        <v>137161184</v>
      </c>
    </row>
    <row r="60" spans="1:19" s="1" customFormat="1" x14ac:dyDescent="0.2">
      <c r="A60" s="25">
        <v>50</v>
      </c>
      <c r="B60" s="14" t="s">
        <v>120</v>
      </c>
      <c r="C60" s="10" t="s">
        <v>1</v>
      </c>
      <c r="D60" s="76">
        <f>КС!D60</f>
        <v>60455998</v>
      </c>
      <c r="E60" s="76">
        <f>'ДС (пр.15-23)'!D60</f>
        <v>15229461</v>
      </c>
      <c r="F60" s="76">
        <f t="shared" si="5"/>
        <v>160149528</v>
      </c>
      <c r="G60" s="76">
        <f>'АПУ профилактика 15-23'!D61</f>
        <v>45043029</v>
      </c>
      <c r="H60" s="76">
        <f>'АПУ профилактика 15-23'!N61</f>
        <v>7636106</v>
      </c>
      <c r="I60" s="76">
        <f>'АПУ неотл.пом. 15-23'!D60</f>
        <v>10030481</v>
      </c>
      <c r="J60" s="76">
        <f>'АПУ обращения 15-23'!D60</f>
        <v>49467223</v>
      </c>
      <c r="K60" s="76">
        <f>'ОДИ ПГГ Пр.15-23'!D60</f>
        <v>1385997</v>
      </c>
      <c r="L60" s="76">
        <f>'ОДИ МЗ РБ 13-23'!D60</f>
        <v>0</v>
      </c>
      <c r="M60" s="97">
        <f>'Тестирование на грипп 13-23'!D60</f>
        <v>0</v>
      </c>
      <c r="N60" s="76">
        <f>'ФАП (15-23)'!D60</f>
        <v>46586692</v>
      </c>
      <c r="O60" s="76"/>
      <c r="P60" s="76">
        <f>СМП!D60</f>
        <v>0</v>
      </c>
      <c r="Q60" s="76">
        <f>'Гемодиализ (пр.15-23)'!D60</f>
        <v>0</v>
      </c>
      <c r="R60" s="76">
        <f>'Мед.реаб.(АПУ,ДС,КС) 14-23'!D60</f>
        <v>0</v>
      </c>
      <c r="S60" s="76">
        <f t="shared" si="6"/>
        <v>235834987</v>
      </c>
    </row>
    <row r="61" spans="1:19" s="1" customFormat="1" x14ac:dyDescent="0.2">
      <c r="A61" s="25">
        <v>51</v>
      </c>
      <c r="B61" s="26" t="s">
        <v>121</v>
      </c>
      <c r="C61" s="10" t="s">
        <v>241</v>
      </c>
      <c r="D61" s="76">
        <f>КС!D61</f>
        <v>81071316</v>
      </c>
      <c r="E61" s="76">
        <f>'ДС (пр.15-23)'!D61</f>
        <v>21536544</v>
      </c>
      <c r="F61" s="76">
        <f t="shared" si="5"/>
        <v>229213161</v>
      </c>
      <c r="G61" s="76">
        <f>'АПУ профилактика 15-23'!D62</f>
        <v>66810424</v>
      </c>
      <c r="H61" s="76">
        <f>'АПУ профилактика 15-23'!N62</f>
        <v>18161244</v>
      </c>
      <c r="I61" s="76">
        <f>'АПУ неотл.пом. 15-23'!D61</f>
        <v>14975164</v>
      </c>
      <c r="J61" s="76">
        <f>'АПУ обращения 15-23'!D61</f>
        <v>77931550</v>
      </c>
      <c r="K61" s="76">
        <f>'ОДИ ПГГ Пр.15-23'!D61</f>
        <v>2645863</v>
      </c>
      <c r="L61" s="76">
        <f>'ОДИ МЗ РБ 13-23'!D61</f>
        <v>0</v>
      </c>
      <c r="M61" s="97">
        <f>'Тестирование на грипп 13-23'!D61</f>
        <v>0</v>
      </c>
      <c r="N61" s="76">
        <f>'ФАП (15-23)'!D61</f>
        <v>48688916</v>
      </c>
      <c r="O61" s="76"/>
      <c r="P61" s="76">
        <f>СМП!D61</f>
        <v>0</v>
      </c>
      <c r="Q61" s="76">
        <f>'Гемодиализ (пр.15-23)'!D61</f>
        <v>0</v>
      </c>
      <c r="R61" s="76">
        <f>'Мед.реаб.(АПУ,ДС,КС) 14-23'!D61</f>
        <v>0</v>
      </c>
      <c r="S61" s="76">
        <f t="shared" si="6"/>
        <v>331821021</v>
      </c>
    </row>
    <row r="62" spans="1:19" s="1" customFormat="1" x14ac:dyDescent="0.2">
      <c r="A62" s="25">
        <v>52</v>
      </c>
      <c r="B62" s="26" t="s">
        <v>122</v>
      </c>
      <c r="C62" s="10" t="s">
        <v>26</v>
      </c>
      <c r="D62" s="76">
        <f>КС!D62</f>
        <v>569986914</v>
      </c>
      <c r="E62" s="76">
        <f>'ДС (пр.15-23)'!D62</f>
        <v>81721074</v>
      </c>
      <c r="F62" s="76">
        <f t="shared" si="5"/>
        <v>649391535</v>
      </c>
      <c r="G62" s="76">
        <f>'АПУ профилактика 15-23'!D63</f>
        <v>237137334</v>
      </c>
      <c r="H62" s="76">
        <f>'АПУ профилактика 15-23'!N63</f>
        <v>50168469</v>
      </c>
      <c r="I62" s="76">
        <f>'АПУ неотл.пом. 15-23'!D62</f>
        <v>50975056</v>
      </c>
      <c r="J62" s="76">
        <f>'АПУ обращения 15-23'!D62</f>
        <v>219540183</v>
      </c>
      <c r="K62" s="76">
        <f>'ОДИ ПГГ Пр.15-23'!D62</f>
        <v>20077017</v>
      </c>
      <c r="L62" s="76">
        <f>'ОДИ МЗ РБ 13-23'!D62</f>
        <v>1669918</v>
      </c>
      <c r="M62" s="97">
        <f>'Тестирование на грипп 13-23'!D62</f>
        <v>0</v>
      </c>
      <c r="N62" s="76">
        <f>'ФАП (15-23)'!D62</f>
        <v>69823558</v>
      </c>
      <c r="O62" s="76"/>
      <c r="P62" s="76">
        <f>СМП!D62</f>
        <v>0</v>
      </c>
      <c r="Q62" s="76">
        <f>'Гемодиализ (пр.15-23)'!D62</f>
        <v>303080</v>
      </c>
      <c r="R62" s="76">
        <f>'Мед.реаб.(АПУ,ДС,КС) 14-23'!D62</f>
        <v>0</v>
      </c>
      <c r="S62" s="76">
        <f t="shared" si="6"/>
        <v>1301402603</v>
      </c>
    </row>
    <row r="63" spans="1:19" s="1" customFormat="1" x14ac:dyDescent="0.2">
      <c r="A63" s="25">
        <v>53</v>
      </c>
      <c r="B63" s="26" t="s">
        <v>123</v>
      </c>
      <c r="C63" s="10" t="s">
        <v>242</v>
      </c>
      <c r="D63" s="76">
        <f>КС!D63</f>
        <v>56544930</v>
      </c>
      <c r="E63" s="76">
        <f>'ДС (пр.15-23)'!D63</f>
        <v>13413724</v>
      </c>
      <c r="F63" s="76">
        <f t="shared" si="5"/>
        <v>147183531</v>
      </c>
      <c r="G63" s="76">
        <f>'АПУ профилактика 15-23'!D64</f>
        <v>40885788</v>
      </c>
      <c r="H63" s="76">
        <f>'АПУ профилактика 15-23'!N64</f>
        <v>8395637</v>
      </c>
      <c r="I63" s="76">
        <f>'АПУ неотл.пом. 15-23'!D63</f>
        <v>8231754</v>
      </c>
      <c r="J63" s="76">
        <f>'АПУ обращения 15-23'!D63</f>
        <v>37157765</v>
      </c>
      <c r="K63" s="76">
        <f>'ОДИ ПГГ Пр.15-23'!D63</f>
        <v>1506261</v>
      </c>
      <c r="L63" s="76">
        <f>'ОДИ МЗ РБ 13-23'!D63</f>
        <v>0</v>
      </c>
      <c r="M63" s="97">
        <f>'Тестирование на грипп 13-23'!D63</f>
        <v>0</v>
      </c>
      <c r="N63" s="76">
        <f>'ФАП (15-23)'!D63</f>
        <v>51006326</v>
      </c>
      <c r="O63" s="76"/>
      <c r="P63" s="76">
        <f>СМП!D63</f>
        <v>0</v>
      </c>
      <c r="Q63" s="76">
        <f>'Гемодиализ (пр.15-23)'!D63</f>
        <v>0</v>
      </c>
      <c r="R63" s="76">
        <f>'Мед.реаб.(АПУ,ДС,КС) 14-23'!D63</f>
        <v>0</v>
      </c>
      <c r="S63" s="76">
        <f t="shared" si="6"/>
        <v>217142185</v>
      </c>
    </row>
    <row r="64" spans="1:19" s="1" customFormat="1" x14ac:dyDescent="0.2">
      <c r="A64" s="25">
        <v>54</v>
      </c>
      <c r="B64" s="26" t="s">
        <v>124</v>
      </c>
      <c r="C64" s="10" t="s">
        <v>125</v>
      </c>
      <c r="D64" s="76">
        <f>КС!D64</f>
        <v>0</v>
      </c>
      <c r="E64" s="76">
        <f>'ДС (пр.15-23)'!D64</f>
        <v>43940</v>
      </c>
      <c r="F64" s="76">
        <f t="shared" si="5"/>
        <v>85616</v>
      </c>
      <c r="G64" s="76">
        <f>'АПУ профилактика 15-23'!D65</f>
        <v>0</v>
      </c>
      <c r="H64" s="76">
        <f>'АПУ профилактика 15-23'!N65</f>
        <v>0</v>
      </c>
      <c r="I64" s="76">
        <f>'АПУ неотл.пом. 15-23'!D64</f>
        <v>0</v>
      </c>
      <c r="J64" s="76">
        <f>'АПУ обращения 15-23'!D64</f>
        <v>85616</v>
      </c>
      <c r="K64" s="76">
        <f>'ОДИ ПГГ Пр.15-23'!D64</f>
        <v>0</v>
      </c>
      <c r="L64" s="76">
        <f>'ОДИ МЗ РБ 13-23'!D64</f>
        <v>0</v>
      </c>
      <c r="M64" s="97">
        <f>'Тестирование на грипп 13-23'!D64</f>
        <v>0</v>
      </c>
      <c r="N64" s="76">
        <f>'ФАП (15-23)'!D64</f>
        <v>0</v>
      </c>
      <c r="O64" s="76"/>
      <c r="P64" s="76">
        <f>СМП!D64</f>
        <v>0</v>
      </c>
      <c r="Q64" s="76">
        <f>'Гемодиализ (пр.15-23)'!D64</f>
        <v>0</v>
      </c>
      <c r="R64" s="76">
        <f>'Мед.реаб.(АПУ,ДС,КС) 14-23'!D64</f>
        <v>0</v>
      </c>
      <c r="S64" s="76">
        <f t="shared" si="6"/>
        <v>129556</v>
      </c>
    </row>
    <row r="65" spans="1:19" s="1" customFormat="1" x14ac:dyDescent="0.2">
      <c r="A65" s="25">
        <v>55</v>
      </c>
      <c r="B65" s="26" t="s">
        <v>246</v>
      </c>
      <c r="C65" s="10" t="s">
        <v>245</v>
      </c>
      <c r="D65" s="76">
        <f>КС!D65</f>
        <v>181908161</v>
      </c>
      <c r="E65" s="76">
        <f>'ДС (пр.15-23)'!D65</f>
        <v>0</v>
      </c>
      <c r="F65" s="76">
        <f t="shared" si="5"/>
        <v>0</v>
      </c>
      <c r="G65" s="76">
        <f>'АПУ профилактика 15-23'!D66</f>
        <v>0</v>
      </c>
      <c r="H65" s="76">
        <f>'АПУ профилактика 15-23'!N66</f>
        <v>0</v>
      </c>
      <c r="I65" s="76">
        <f>'АПУ неотл.пом. 15-23'!D65</f>
        <v>0</v>
      </c>
      <c r="J65" s="76">
        <f>'АПУ обращения 15-23'!D65</f>
        <v>0</v>
      </c>
      <c r="K65" s="76">
        <f>'ОДИ ПГГ Пр.15-23'!D65</f>
        <v>0</v>
      </c>
      <c r="L65" s="76">
        <f>'ОДИ МЗ РБ 13-23'!D65</f>
        <v>0</v>
      </c>
      <c r="M65" s="97">
        <f>'Тестирование на грипп 13-23'!D65</f>
        <v>0</v>
      </c>
      <c r="N65" s="76">
        <f>'ФАП (15-23)'!D65</f>
        <v>0</v>
      </c>
      <c r="O65" s="76"/>
      <c r="P65" s="76">
        <f>СМП!D65</f>
        <v>0</v>
      </c>
      <c r="Q65" s="76">
        <f>'Гемодиализ (пр.15-23)'!D65</f>
        <v>0</v>
      </c>
      <c r="R65" s="76">
        <f>'Мед.реаб.(АПУ,ДС,КС) 14-23'!D65</f>
        <v>0</v>
      </c>
      <c r="S65" s="76">
        <f t="shared" si="6"/>
        <v>181908161</v>
      </c>
    </row>
    <row r="66" spans="1:19" s="1" customFormat="1" x14ac:dyDescent="0.2">
      <c r="A66" s="25">
        <v>56</v>
      </c>
      <c r="B66" s="26" t="s">
        <v>258</v>
      </c>
      <c r="C66" s="10" t="s">
        <v>259</v>
      </c>
      <c r="D66" s="76">
        <f>КС!D66</f>
        <v>0</v>
      </c>
      <c r="E66" s="76">
        <f>'ДС (пр.15-23)'!D66</f>
        <v>0</v>
      </c>
      <c r="F66" s="76">
        <f t="shared" si="5"/>
        <v>0</v>
      </c>
      <c r="G66" s="76">
        <f>'АПУ профилактика 15-23'!D67</f>
        <v>0</v>
      </c>
      <c r="H66" s="76">
        <f>'АПУ профилактика 15-23'!N67</f>
        <v>0</v>
      </c>
      <c r="I66" s="76">
        <f>'АПУ неотл.пом. 15-23'!D66</f>
        <v>0</v>
      </c>
      <c r="J66" s="76">
        <f>'АПУ обращения 15-23'!D66</f>
        <v>0</v>
      </c>
      <c r="K66" s="76">
        <f>'ОДИ ПГГ Пр.15-23'!D66</f>
        <v>0</v>
      </c>
      <c r="L66" s="76">
        <f>'ОДИ МЗ РБ 13-23'!D66</f>
        <v>0</v>
      </c>
      <c r="M66" s="97">
        <f>'Тестирование на грипп 13-23'!D66</f>
        <v>0</v>
      </c>
      <c r="N66" s="76">
        <f>'ФАП (15-23)'!D66</f>
        <v>0</v>
      </c>
      <c r="O66" s="76"/>
      <c r="P66" s="76">
        <f>СМП!D66</f>
        <v>0</v>
      </c>
      <c r="Q66" s="76">
        <f>'Гемодиализ (пр.15-23)'!D66</f>
        <v>0</v>
      </c>
      <c r="R66" s="76">
        <f>'Мед.реаб.(АПУ,ДС,КС) 14-23'!D66</f>
        <v>10518852</v>
      </c>
      <c r="S66" s="76">
        <f t="shared" si="6"/>
        <v>10518852</v>
      </c>
    </row>
    <row r="67" spans="1:19" s="1" customFormat="1" x14ac:dyDescent="0.2">
      <c r="A67" s="25">
        <v>57</v>
      </c>
      <c r="B67" s="26" t="s">
        <v>126</v>
      </c>
      <c r="C67" s="10" t="s">
        <v>54</v>
      </c>
      <c r="D67" s="76">
        <f>КС!D67</f>
        <v>0</v>
      </c>
      <c r="E67" s="76">
        <f>'ДС (пр.15-23)'!D67</f>
        <v>24363521</v>
      </c>
      <c r="F67" s="76">
        <f t="shared" si="5"/>
        <v>166700280</v>
      </c>
      <c r="G67" s="76">
        <f>'АПУ профилактика 15-23'!D68</f>
        <v>105943639</v>
      </c>
      <c r="H67" s="76">
        <f>'АПУ профилактика 15-23'!N68</f>
        <v>0</v>
      </c>
      <c r="I67" s="76">
        <f>'АПУ неотл.пом. 15-23'!D67</f>
        <v>7364310</v>
      </c>
      <c r="J67" s="76">
        <f>'АПУ обращения 15-23'!D67</f>
        <v>51812742</v>
      </c>
      <c r="K67" s="76">
        <f>'ОДИ ПГГ Пр.15-23'!D67</f>
        <v>1579589</v>
      </c>
      <c r="L67" s="76">
        <f>'ОДИ МЗ РБ 13-23'!D67</f>
        <v>0</v>
      </c>
      <c r="M67" s="97">
        <f>'Тестирование на грипп 13-23'!D67</f>
        <v>0</v>
      </c>
      <c r="N67" s="76">
        <f>'ФАП (15-23)'!D67</f>
        <v>0</v>
      </c>
      <c r="O67" s="76"/>
      <c r="P67" s="76">
        <f>СМП!D67</f>
        <v>0</v>
      </c>
      <c r="Q67" s="76">
        <f>'Гемодиализ (пр.15-23)'!D67</f>
        <v>0</v>
      </c>
      <c r="R67" s="76">
        <f>'Мед.реаб.(АПУ,ДС,КС) 14-23'!D67</f>
        <v>6983160</v>
      </c>
      <c r="S67" s="76">
        <f t="shared" si="6"/>
        <v>198046961</v>
      </c>
    </row>
    <row r="68" spans="1:19" s="1" customFormat="1" x14ac:dyDescent="0.2">
      <c r="A68" s="25">
        <v>58</v>
      </c>
      <c r="B68" s="14" t="s">
        <v>127</v>
      </c>
      <c r="C68" s="10" t="s">
        <v>260</v>
      </c>
      <c r="D68" s="76">
        <f>КС!D68</f>
        <v>0</v>
      </c>
      <c r="E68" s="76">
        <f>'ДС (пр.15-23)'!D68</f>
        <v>20629862</v>
      </c>
      <c r="F68" s="76">
        <f t="shared" si="5"/>
        <v>135287573</v>
      </c>
      <c r="G68" s="76">
        <f>'АПУ профилактика 15-23'!D69</f>
        <v>86118422</v>
      </c>
      <c r="H68" s="76">
        <f>'АПУ профилактика 15-23'!N69</f>
        <v>0</v>
      </c>
      <c r="I68" s="76">
        <f>'АПУ неотл.пом. 15-23'!D68</f>
        <v>5815897</v>
      </c>
      <c r="J68" s="76">
        <f>'АПУ обращения 15-23'!D68</f>
        <v>41801122</v>
      </c>
      <c r="K68" s="76">
        <f>'ОДИ ПГГ Пр.15-23'!D68</f>
        <v>1552132</v>
      </c>
      <c r="L68" s="76">
        <f>'ОДИ МЗ РБ 13-23'!D68</f>
        <v>0</v>
      </c>
      <c r="M68" s="97">
        <f>'Тестирование на грипп 13-23'!D68</f>
        <v>0</v>
      </c>
      <c r="N68" s="76">
        <f>'ФАП (15-23)'!D68</f>
        <v>0</v>
      </c>
      <c r="O68" s="76"/>
      <c r="P68" s="76">
        <f>СМП!D68</f>
        <v>0</v>
      </c>
      <c r="Q68" s="76">
        <f>'Гемодиализ (пр.15-23)'!D68</f>
        <v>0</v>
      </c>
      <c r="R68" s="76">
        <f>'Мед.реаб.(АПУ,ДС,КС) 14-23'!D68</f>
        <v>7001190</v>
      </c>
      <c r="S68" s="76">
        <f t="shared" si="6"/>
        <v>162918625</v>
      </c>
    </row>
    <row r="69" spans="1:19" s="1" customFormat="1" ht="24" x14ac:dyDescent="0.2">
      <c r="A69" s="25">
        <v>59</v>
      </c>
      <c r="B69" s="12" t="s">
        <v>128</v>
      </c>
      <c r="C69" s="10" t="s">
        <v>129</v>
      </c>
      <c r="D69" s="76">
        <f>КС!D69</f>
        <v>0</v>
      </c>
      <c r="E69" s="76">
        <f>'ДС (пр.15-23)'!D69</f>
        <v>26990970</v>
      </c>
      <c r="F69" s="76">
        <f t="shared" si="5"/>
        <v>226923976</v>
      </c>
      <c r="G69" s="76">
        <f>'АПУ профилактика 15-23'!D70</f>
        <v>125084941</v>
      </c>
      <c r="H69" s="76">
        <f>'АПУ профилактика 15-23'!N70</f>
        <v>0</v>
      </c>
      <c r="I69" s="76">
        <f>'АПУ неотл.пом. 15-23'!D69</f>
        <v>20860743</v>
      </c>
      <c r="J69" s="76">
        <f>'АПУ обращения 15-23'!D69</f>
        <v>79191841</v>
      </c>
      <c r="K69" s="76">
        <f>'ОДИ ПГГ Пр.15-23'!D69</f>
        <v>1786451</v>
      </c>
      <c r="L69" s="76">
        <f>'ОДИ МЗ РБ 13-23'!D69</f>
        <v>0</v>
      </c>
      <c r="M69" s="97">
        <f>'Тестирование на грипп 13-23'!D69</f>
        <v>0</v>
      </c>
      <c r="N69" s="76">
        <f>'ФАП (15-23)'!D69</f>
        <v>0</v>
      </c>
      <c r="O69" s="76"/>
      <c r="P69" s="76">
        <f>СМП!D69</f>
        <v>0</v>
      </c>
      <c r="Q69" s="76">
        <f>'Гемодиализ (пр.15-23)'!D69</f>
        <v>0</v>
      </c>
      <c r="R69" s="76">
        <f>'Мед.реаб.(АПУ,ДС,КС) 14-23'!D69</f>
        <v>0</v>
      </c>
      <c r="S69" s="76">
        <f t="shared" si="6"/>
        <v>253914946</v>
      </c>
    </row>
    <row r="70" spans="1:19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>КС!D70</f>
        <v>0</v>
      </c>
      <c r="E70" s="76">
        <f>'ДС (пр.15-23)'!D70</f>
        <v>37009043</v>
      </c>
      <c r="F70" s="76">
        <f t="shared" si="5"/>
        <v>270464729</v>
      </c>
      <c r="G70" s="76">
        <f>'АПУ профилактика 15-23'!D71</f>
        <v>161442945</v>
      </c>
      <c r="H70" s="76">
        <f>'АПУ профилактика 15-23'!N71</f>
        <v>0</v>
      </c>
      <c r="I70" s="76">
        <f>'АПУ неотл.пом. 15-23'!D70</f>
        <v>25463924</v>
      </c>
      <c r="J70" s="76">
        <f>'АПУ обращения 15-23'!D70</f>
        <v>81345082</v>
      </c>
      <c r="K70" s="76">
        <f>'ОДИ ПГГ Пр.15-23'!D70</f>
        <v>2212778</v>
      </c>
      <c r="L70" s="76">
        <f>'ОДИ МЗ РБ 13-23'!D70</f>
        <v>0</v>
      </c>
      <c r="M70" s="97">
        <f>'Тестирование на грипп 13-23'!D70</f>
        <v>0</v>
      </c>
      <c r="N70" s="76">
        <f>'ФАП (15-23)'!D70</f>
        <v>0</v>
      </c>
      <c r="O70" s="76"/>
      <c r="P70" s="76">
        <f>СМП!D70</f>
        <v>0</v>
      </c>
      <c r="Q70" s="76">
        <f>'Гемодиализ (пр.15-23)'!D70</f>
        <v>0</v>
      </c>
      <c r="R70" s="76">
        <f>'Мед.реаб.(АПУ,ДС,КС) 14-23'!D70</f>
        <v>7081934</v>
      </c>
      <c r="S70" s="76">
        <f t="shared" si="6"/>
        <v>314555706</v>
      </c>
    </row>
    <row r="71" spans="1:19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>КС!D71</f>
        <v>0</v>
      </c>
      <c r="E71" s="76">
        <f>'ДС (пр.15-23)'!D71</f>
        <v>15503986</v>
      </c>
      <c r="F71" s="76">
        <f t="shared" si="5"/>
        <v>107107186</v>
      </c>
      <c r="G71" s="76">
        <f>'АПУ профилактика 15-23'!D72</f>
        <v>64708039</v>
      </c>
      <c r="H71" s="76">
        <f>'АПУ профилактика 15-23'!N72</f>
        <v>0</v>
      </c>
      <c r="I71" s="76">
        <f>'АПУ неотл.пом. 15-23'!D71</f>
        <v>4282385</v>
      </c>
      <c r="J71" s="76">
        <f>'АПУ обращения 15-23'!D71</f>
        <v>36725505</v>
      </c>
      <c r="K71" s="76">
        <f>'ОДИ ПГГ Пр.15-23'!D71</f>
        <v>1391257</v>
      </c>
      <c r="L71" s="76">
        <f>'ОДИ МЗ РБ 13-23'!D71</f>
        <v>0</v>
      </c>
      <c r="M71" s="97">
        <f>'Тестирование на грипп 13-23'!D71</f>
        <v>0</v>
      </c>
      <c r="N71" s="76">
        <f>'ФАП (15-23)'!D71</f>
        <v>0</v>
      </c>
      <c r="O71" s="76"/>
      <c r="P71" s="76">
        <f>СМП!D71</f>
        <v>0</v>
      </c>
      <c r="Q71" s="76">
        <f>'Гемодиализ (пр.15-23)'!D71</f>
        <v>0</v>
      </c>
      <c r="R71" s="76">
        <f>'Мед.реаб.(АПУ,ДС,КС) 14-23'!D71</f>
        <v>7023990</v>
      </c>
      <c r="S71" s="76">
        <f t="shared" si="6"/>
        <v>129635162</v>
      </c>
    </row>
    <row r="72" spans="1:19" s="1" customFormat="1" ht="24" x14ac:dyDescent="0.2">
      <c r="A72" s="25">
        <v>62</v>
      </c>
      <c r="B72" s="12" t="s">
        <v>132</v>
      </c>
      <c r="C72" s="10" t="s">
        <v>262</v>
      </c>
      <c r="D72" s="76">
        <f>КС!D72</f>
        <v>0</v>
      </c>
      <c r="E72" s="76">
        <f>'ДС (пр.15-23)'!D72</f>
        <v>0</v>
      </c>
      <c r="F72" s="76">
        <f t="shared" si="5"/>
        <v>76051666</v>
      </c>
      <c r="G72" s="76">
        <f>'АПУ профилактика 15-23'!D73</f>
        <v>26393086</v>
      </c>
      <c r="H72" s="76">
        <f>'АПУ профилактика 15-23'!N73</f>
        <v>0</v>
      </c>
      <c r="I72" s="76">
        <f>'АПУ неотл.пом. 15-23'!D72</f>
        <v>0</v>
      </c>
      <c r="J72" s="76">
        <f>'АПУ обращения 15-23'!D72</f>
        <v>49658580</v>
      </c>
      <c r="K72" s="76">
        <f>'ОДИ ПГГ Пр.15-23'!D72</f>
        <v>0</v>
      </c>
      <c r="L72" s="76">
        <f>'ОДИ МЗ РБ 13-23'!D72</f>
        <v>0</v>
      </c>
      <c r="M72" s="97">
        <f>'Тестирование на грипп 13-23'!D72</f>
        <v>0</v>
      </c>
      <c r="N72" s="76">
        <f>'ФАП (15-23)'!D72</f>
        <v>0</v>
      </c>
      <c r="O72" s="76"/>
      <c r="P72" s="76">
        <f>СМП!D72</f>
        <v>0</v>
      </c>
      <c r="Q72" s="76">
        <f>'Гемодиализ (пр.15-23)'!D72</f>
        <v>0</v>
      </c>
      <c r="R72" s="76">
        <f>'Мед.реаб.(АПУ,ДС,КС) 14-23'!D72</f>
        <v>0</v>
      </c>
      <c r="S72" s="76">
        <f t="shared" si="6"/>
        <v>76051666</v>
      </c>
    </row>
    <row r="73" spans="1:19" s="1" customFormat="1" ht="24" x14ac:dyDescent="0.2">
      <c r="A73" s="25">
        <v>63</v>
      </c>
      <c r="B73" s="12" t="s">
        <v>133</v>
      </c>
      <c r="C73" s="10" t="s">
        <v>263</v>
      </c>
      <c r="D73" s="76">
        <f>КС!D73</f>
        <v>0</v>
      </c>
      <c r="E73" s="76">
        <f>'ДС (пр.15-23)'!D73</f>
        <v>0</v>
      </c>
      <c r="F73" s="76">
        <f t="shared" si="5"/>
        <v>102008543</v>
      </c>
      <c r="G73" s="76">
        <f>'АПУ профилактика 15-23'!D74</f>
        <v>21374173</v>
      </c>
      <c r="H73" s="76">
        <f>'АПУ профилактика 15-23'!N74</f>
        <v>0</v>
      </c>
      <c r="I73" s="76">
        <f>'АПУ неотл.пом. 15-23'!D73</f>
        <v>6969421</v>
      </c>
      <c r="J73" s="76">
        <f>'АПУ обращения 15-23'!D73</f>
        <v>73664949</v>
      </c>
      <c r="K73" s="76">
        <f>'ОДИ ПГГ Пр.15-23'!D73</f>
        <v>0</v>
      </c>
      <c r="L73" s="76">
        <f>'ОДИ МЗ РБ 13-23'!D73</f>
        <v>0</v>
      </c>
      <c r="M73" s="97">
        <f>'Тестирование на грипп 13-23'!D73</f>
        <v>0</v>
      </c>
      <c r="N73" s="76">
        <f>'ФАП (15-23)'!D73</f>
        <v>0</v>
      </c>
      <c r="O73" s="76"/>
      <c r="P73" s="76">
        <f>СМП!D73</f>
        <v>0</v>
      </c>
      <c r="Q73" s="76">
        <f>'Гемодиализ (пр.15-23)'!D73</f>
        <v>0</v>
      </c>
      <c r="R73" s="76">
        <f>'Мед.реаб.(АПУ,ДС,КС) 14-23'!D73</f>
        <v>0</v>
      </c>
      <c r="S73" s="76">
        <f t="shared" si="6"/>
        <v>102008543</v>
      </c>
    </row>
    <row r="74" spans="1:19" s="1" customFormat="1" x14ac:dyDescent="0.2">
      <c r="A74" s="25">
        <v>64</v>
      </c>
      <c r="B74" s="14" t="s">
        <v>134</v>
      </c>
      <c r="C74" s="10" t="s">
        <v>264</v>
      </c>
      <c r="D74" s="76">
        <f>КС!D74</f>
        <v>0</v>
      </c>
      <c r="E74" s="76">
        <f>'ДС (пр.15-23)'!D74</f>
        <v>45294435</v>
      </c>
      <c r="F74" s="76">
        <f t="shared" si="5"/>
        <v>319505449</v>
      </c>
      <c r="G74" s="76">
        <f>'АПУ профилактика 15-23'!D75</f>
        <v>123205621</v>
      </c>
      <c r="H74" s="76">
        <f>'АПУ профилактика 15-23'!N75</f>
        <v>37231114</v>
      </c>
      <c r="I74" s="76">
        <f>'АПУ неотл.пом. 15-23'!D74</f>
        <v>18791708</v>
      </c>
      <c r="J74" s="76">
        <f>'АПУ обращения 15-23'!D74</f>
        <v>132393002</v>
      </c>
      <c r="K74" s="76">
        <f>'ОДИ ПГГ Пр.15-23'!D74</f>
        <v>6817204</v>
      </c>
      <c r="L74" s="76">
        <f>'ОДИ МЗ РБ 13-23'!D74</f>
        <v>1066800</v>
      </c>
      <c r="M74" s="97">
        <f>'Тестирование на грипп 13-23'!D74</f>
        <v>0</v>
      </c>
      <c r="N74" s="76">
        <f>'ФАП (15-23)'!D74</f>
        <v>0</v>
      </c>
      <c r="O74" s="76"/>
      <c r="P74" s="76">
        <f>СМП!D74</f>
        <v>0</v>
      </c>
      <c r="Q74" s="76">
        <f>'Гемодиализ (пр.15-23)'!D74</f>
        <v>0</v>
      </c>
      <c r="R74" s="76">
        <f>'Мед.реаб.(АПУ,ДС,КС) 14-23'!D74</f>
        <v>3369540</v>
      </c>
      <c r="S74" s="76">
        <f t="shared" si="6"/>
        <v>368169424</v>
      </c>
    </row>
    <row r="75" spans="1:19" s="1" customFormat="1" x14ac:dyDescent="0.2">
      <c r="A75" s="25">
        <v>65</v>
      </c>
      <c r="B75" s="14" t="s">
        <v>135</v>
      </c>
      <c r="C75" s="10" t="s">
        <v>53</v>
      </c>
      <c r="D75" s="76">
        <f>КС!D75</f>
        <v>0</v>
      </c>
      <c r="E75" s="76">
        <f>'ДС (пр.15-23)'!D75</f>
        <v>27946713</v>
      </c>
      <c r="F75" s="76">
        <f t="shared" si="5"/>
        <v>225063042</v>
      </c>
      <c r="G75" s="76">
        <f>'АПУ профилактика 15-23'!D76</f>
        <v>91746137</v>
      </c>
      <c r="H75" s="76">
        <f>'АПУ профилактика 15-23'!N76</f>
        <v>42234177</v>
      </c>
      <c r="I75" s="76">
        <f>'АПУ неотл.пом. 15-23'!D75</f>
        <v>13258874</v>
      </c>
      <c r="J75" s="76">
        <f>'АПУ обращения 15-23'!D75</f>
        <v>71925439</v>
      </c>
      <c r="K75" s="76">
        <f>'ОДИ ПГГ Пр.15-23'!D75</f>
        <v>5898415</v>
      </c>
      <c r="L75" s="76">
        <f>'ОДИ МЗ РБ 13-23'!D75</f>
        <v>0</v>
      </c>
      <c r="M75" s="97">
        <f>'Тестирование на грипп 13-23'!D75</f>
        <v>0</v>
      </c>
      <c r="N75" s="76">
        <f>'ФАП (15-23)'!D75</f>
        <v>0</v>
      </c>
      <c r="O75" s="76"/>
      <c r="P75" s="76">
        <f>СМП!D75</f>
        <v>0</v>
      </c>
      <c r="Q75" s="76">
        <f>'Гемодиализ (пр.15-23)'!D75</f>
        <v>0</v>
      </c>
      <c r="R75" s="76">
        <f>'Мед.реаб.(АПУ,ДС,КС) 14-23'!D75</f>
        <v>10296080</v>
      </c>
      <c r="S75" s="76">
        <f t="shared" ref="S75:S106" si="7">D75+E75+F75+P75+Q75+R75</f>
        <v>263305835</v>
      </c>
    </row>
    <row r="76" spans="1:19" s="1" customFormat="1" x14ac:dyDescent="0.2">
      <c r="A76" s="25">
        <v>66</v>
      </c>
      <c r="B76" s="14" t="s">
        <v>136</v>
      </c>
      <c r="C76" s="10" t="s">
        <v>265</v>
      </c>
      <c r="D76" s="76">
        <f>КС!D76</f>
        <v>0</v>
      </c>
      <c r="E76" s="76">
        <f>'ДС (пр.15-23)'!D76</f>
        <v>70140490</v>
      </c>
      <c r="F76" s="76">
        <f t="shared" ref="F76:F139" si="8">G76+H76+I76+J76+K76+L76+N76+O76+M76</f>
        <v>449334993</v>
      </c>
      <c r="G76" s="76">
        <f>'АПУ профилактика 15-23'!D77</f>
        <v>164960949</v>
      </c>
      <c r="H76" s="76">
        <f>'АПУ профилактика 15-23'!N77</f>
        <v>59258937</v>
      </c>
      <c r="I76" s="76">
        <f>'АПУ неотл.пом. 15-23'!D76</f>
        <v>28453414</v>
      </c>
      <c r="J76" s="76">
        <f>'АПУ обращения 15-23'!D76</f>
        <v>184737063</v>
      </c>
      <c r="K76" s="76">
        <f>'ОДИ ПГГ Пр.15-23'!D76</f>
        <v>9686730</v>
      </c>
      <c r="L76" s="76">
        <f>'ОДИ МЗ РБ 13-23'!D76</f>
        <v>2237900</v>
      </c>
      <c r="M76" s="97">
        <f>'Тестирование на грипп 13-23'!D76</f>
        <v>0</v>
      </c>
      <c r="N76" s="76">
        <f>'ФАП (15-23)'!D76</f>
        <v>0</v>
      </c>
      <c r="O76" s="76"/>
      <c r="P76" s="76">
        <f>СМП!D76</f>
        <v>0</v>
      </c>
      <c r="Q76" s="76">
        <f>'Гемодиализ (пр.15-23)'!D76</f>
        <v>0</v>
      </c>
      <c r="R76" s="76">
        <f>'Мед.реаб.(АПУ,ДС,КС) 14-23'!D76</f>
        <v>5615900</v>
      </c>
      <c r="S76" s="76">
        <f t="shared" si="7"/>
        <v>525091383</v>
      </c>
    </row>
    <row r="77" spans="1:19" s="1" customFormat="1" ht="24" x14ac:dyDescent="0.2">
      <c r="A77" s="25">
        <v>67</v>
      </c>
      <c r="B77" s="14" t="s">
        <v>137</v>
      </c>
      <c r="C77" s="10" t="s">
        <v>266</v>
      </c>
      <c r="D77" s="76">
        <f>КС!D77</f>
        <v>0</v>
      </c>
      <c r="E77" s="76">
        <f>'ДС (пр.15-23)'!D77</f>
        <v>0</v>
      </c>
      <c r="F77" s="76">
        <f t="shared" si="8"/>
        <v>36407839</v>
      </c>
      <c r="G77" s="76">
        <f>'АПУ профилактика 15-23'!D78</f>
        <v>1555981</v>
      </c>
      <c r="H77" s="76">
        <f>'АПУ профилактика 15-23'!N78</f>
        <v>9846</v>
      </c>
      <c r="I77" s="76">
        <f>'АПУ неотл.пом. 15-23'!D77</f>
        <v>0</v>
      </c>
      <c r="J77" s="76">
        <f>'АПУ обращения 15-23'!D77</f>
        <v>34842012</v>
      </c>
      <c r="K77" s="76">
        <f>'ОДИ ПГГ Пр.15-23'!D77</f>
        <v>0</v>
      </c>
      <c r="L77" s="76">
        <f>'ОДИ МЗ РБ 13-23'!D77</f>
        <v>0</v>
      </c>
      <c r="M77" s="97">
        <f>'Тестирование на грипп 13-23'!D77</f>
        <v>0</v>
      </c>
      <c r="N77" s="76">
        <f>'ФАП (15-23)'!D77</f>
        <v>0</v>
      </c>
      <c r="O77" s="76"/>
      <c r="P77" s="76">
        <f>СМП!D77</f>
        <v>0</v>
      </c>
      <c r="Q77" s="76">
        <f>'Гемодиализ (пр.15-23)'!D77</f>
        <v>0</v>
      </c>
      <c r="R77" s="76">
        <f>'Мед.реаб.(АПУ,ДС,КС) 14-23'!D77</f>
        <v>0</v>
      </c>
      <c r="S77" s="76">
        <f t="shared" si="7"/>
        <v>36407839</v>
      </c>
    </row>
    <row r="78" spans="1:19" s="1" customFormat="1" ht="24" x14ac:dyDescent="0.2">
      <c r="A78" s="25">
        <v>68</v>
      </c>
      <c r="B78" s="12" t="s">
        <v>138</v>
      </c>
      <c r="C78" s="10" t="s">
        <v>267</v>
      </c>
      <c r="D78" s="76">
        <f>КС!D78</f>
        <v>0</v>
      </c>
      <c r="E78" s="76">
        <f>'ДС (пр.15-23)'!D78</f>
        <v>0</v>
      </c>
      <c r="F78" s="76">
        <f t="shared" si="8"/>
        <v>60990645</v>
      </c>
      <c r="G78" s="76">
        <f>'АПУ профилактика 15-23'!D79</f>
        <v>2388207</v>
      </c>
      <c r="H78" s="76">
        <f>'АПУ профилактика 15-23'!N79</f>
        <v>0</v>
      </c>
      <c r="I78" s="76">
        <f>'АПУ неотл.пом. 15-23'!D78</f>
        <v>16519500</v>
      </c>
      <c r="J78" s="76">
        <f>'АПУ обращения 15-23'!D78</f>
        <v>42082938</v>
      </c>
      <c r="K78" s="76">
        <f>'ОДИ ПГГ Пр.15-23'!D78</f>
        <v>0</v>
      </c>
      <c r="L78" s="76">
        <f>'ОДИ МЗ РБ 13-23'!D78</f>
        <v>0</v>
      </c>
      <c r="M78" s="97">
        <f>'Тестирование на грипп 13-23'!D78</f>
        <v>0</v>
      </c>
      <c r="N78" s="76">
        <f>'ФАП (15-23)'!D78</f>
        <v>0</v>
      </c>
      <c r="O78" s="76"/>
      <c r="P78" s="76">
        <f>СМП!D78</f>
        <v>0</v>
      </c>
      <c r="Q78" s="76">
        <f>'Гемодиализ (пр.15-23)'!D78</f>
        <v>0</v>
      </c>
      <c r="R78" s="76">
        <f>'Мед.реаб.(АПУ,ДС,КС) 14-23'!D78</f>
        <v>0</v>
      </c>
      <c r="S78" s="76">
        <f t="shared" si="7"/>
        <v>60990645</v>
      </c>
    </row>
    <row r="79" spans="1:19" s="1" customFormat="1" ht="24" x14ac:dyDescent="0.2">
      <c r="A79" s="25">
        <v>69</v>
      </c>
      <c r="B79" s="14" t="s">
        <v>139</v>
      </c>
      <c r="C79" s="10" t="s">
        <v>268</v>
      </c>
      <c r="D79" s="76">
        <f>КС!D79</f>
        <v>0</v>
      </c>
      <c r="E79" s="76">
        <f>'ДС (пр.15-23)'!D79</f>
        <v>0</v>
      </c>
      <c r="F79" s="76">
        <f t="shared" si="8"/>
        <v>50018397</v>
      </c>
      <c r="G79" s="76">
        <f>'АПУ профилактика 15-23'!D80</f>
        <v>2254179</v>
      </c>
      <c r="H79" s="76">
        <f>'АПУ профилактика 15-23'!N80</f>
        <v>16878</v>
      </c>
      <c r="I79" s="76">
        <f>'АПУ неотл.пом. 15-23'!D79</f>
        <v>0</v>
      </c>
      <c r="J79" s="76">
        <f>'АПУ обращения 15-23'!D79</f>
        <v>47747340</v>
      </c>
      <c r="K79" s="76">
        <f>'ОДИ ПГГ Пр.15-23'!D79</f>
        <v>0</v>
      </c>
      <c r="L79" s="76">
        <f>'ОДИ МЗ РБ 13-23'!D79</f>
        <v>0</v>
      </c>
      <c r="M79" s="97">
        <f>'Тестирование на грипп 13-23'!D79</f>
        <v>0</v>
      </c>
      <c r="N79" s="76">
        <f>'ФАП (15-23)'!D79</f>
        <v>0</v>
      </c>
      <c r="O79" s="76"/>
      <c r="P79" s="76">
        <f>СМП!D79</f>
        <v>0</v>
      </c>
      <c r="Q79" s="76">
        <f>'Гемодиализ (пр.15-23)'!D79</f>
        <v>0</v>
      </c>
      <c r="R79" s="76">
        <f>'Мед.реаб.(АПУ,ДС,КС) 14-23'!D79</f>
        <v>0</v>
      </c>
      <c r="S79" s="76">
        <f t="shared" si="7"/>
        <v>50018397</v>
      </c>
    </row>
    <row r="80" spans="1:19" s="1" customFormat="1" ht="24" x14ac:dyDescent="0.2">
      <c r="A80" s="25">
        <v>70</v>
      </c>
      <c r="B80" s="14" t="s">
        <v>140</v>
      </c>
      <c r="C80" s="10" t="s">
        <v>269</v>
      </c>
      <c r="D80" s="76">
        <f>КС!D80</f>
        <v>0</v>
      </c>
      <c r="E80" s="76">
        <f>'ДС (пр.15-23)'!D80</f>
        <v>0</v>
      </c>
      <c r="F80" s="76">
        <f t="shared" si="8"/>
        <v>41858231</v>
      </c>
      <c r="G80" s="76">
        <f>'АПУ профилактика 15-23'!D81</f>
        <v>2156929</v>
      </c>
      <c r="H80" s="76">
        <f>'АПУ профилактика 15-23'!N81</f>
        <v>26724</v>
      </c>
      <c r="I80" s="76">
        <f>'АПУ неотл.пом. 15-23'!D80</f>
        <v>0</v>
      </c>
      <c r="J80" s="76">
        <f>'АПУ обращения 15-23'!D80</f>
        <v>39674578</v>
      </c>
      <c r="K80" s="76">
        <f>'ОДИ ПГГ Пр.15-23'!D80</f>
        <v>0</v>
      </c>
      <c r="L80" s="76">
        <f>'ОДИ МЗ РБ 13-23'!D80</f>
        <v>0</v>
      </c>
      <c r="M80" s="97">
        <f>'Тестирование на грипп 13-23'!D80</f>
        <v>0</v>
      </c>
      <c r="N80" s="76">
        <f>'ФАП (15-23)'!D80</f>
        <v>0</v>
      </c>
      <c r="O80" s="76"/>
      <c r="P80" s="76">
        <f>СМП!D80</f>
        <v>0</v>
      </c>
      <c r="Q80" s="76">
        <f>'Гемодиализ (пр.15-23)'!D80</f>
        <v>0</v>
      </c>
      <c r="R80" s="76">
        <f>'Мед.реаб.(АПУ,ДС,КС) 14-23'!D80</f>
        <v>0</v>
      </c>
      <c r="S80" s="76">
        <f t="shared" si="7"/>
        <v>41858231</v>
      </c>
    </row>
    <row r="81" spans="1:19" s="1" customFormat="1" ht="24" x14ac:dyDescent="0.2">
      <c r="A81" s="25">
        <v>71</v>
      </c>
      <c r="B81" s="12" t="s">
        <v>141</v>
      </c>
      <c r="C81" s="10" t="s">
        <v>270</v>
      </c>
      <c r="D81" s="76">
        <f>КС!D81</f>
        <v>0</v>
      </c>
      <c r="E81" s="76">
        <f>'ДС (пр.15-23)'!D81</f>
        <v>0</v>
      </c>
      <c r="F81" s="76">
        <f t="shared" si="8"/>
        <v>70956698</v>
      </c>
      <c r="G81" s="76">
        <f>'АПУ профилактика 15-23'!D82</f>
        <v>12898562</v>
      </c>
      <c r="H81" s="76">
        <f>'АПУ профилактика 15-23'!N82</f>
        <v>0</v>
      </c>
      <c r="I81" s="76">
        <f>'АПУ неотл.пом. 15-23'!D81</f>
        <v>0</v>
      </c>
      <c r="J81" s="76">
        <f>'АПУ обращения 15-23'!D81</f>
        <v>58058136</v>
      </c>
      <c r="K81" s="76">
        <f>'ОДИ ПГГ Пр.15-23'!D81</f>
        <v>0</v>
      </c>
      <c r="L81" s="76">
        <f>'ОДИ МЗ РБ 13-23'!D81</f>
        <v>0</v>
      </c>
      <c r="M81" s="97">
        <f>'Тестирование на грипп 13-23'!D81</f>
        <v>0</v>
      </c>
      <c r="N81" s="76">
        <f>'ФАП (15-23)'!D81</f>
        <v>0</v>
      </c>
      <c r="O81" s="76"/>
      <c r="P81" s="76">
        <f>СМП!D81</f>
        <v>0</v>
      </c>
      <c r="Q81" s="76">
        <f>'Гемодиализ (пр.15-23)'!D81</f>
        <v>0</v>
      </c>
      <c r="R81" s="76">
        <f>'Мед.реаб.(АПУ,ДС,КС) 14-23'!D81</f>
        <v>0</v>
      </c>
      <c r="S81" s="76">
        <f t="shared" si="7"/>
        <v>70956698</v>
      </c>
    </row>
    <row r="82" spans="1:19" s="1" customFormat="1" ht="24" x14ac:dyDescent="0.2">
      <c r="A82" s="25">
        <v>72</v>
      </c>
      <c r="B82" s="12" t="s">
        <v>142</v>
      </c>
      <c r="C82" s="10" t="s">
        <v>271</v>
      </c>
      <c r="D82" s="76">
        <f>КС!D82</f>
        <v>0</v>
      </c>
      <c r="E82" s="76">
        <f>'ДС (пр.15-23)'!D82</f>
        <v>0</v>
      </c>
      <c r="F82" s="76">
        <f t="shared" si="8"/>
        <v>42491910</v>
      </c>
      <c r="G82" s="76">
        <f>'АПУ профилактика 15-23'!D83</f>
        <v>1698115</v>
      </c>
      <c r="H82" s="76">
        <f>'АПУ профилактика 15-23'!N83</f>
        <v>14065</v>
      </c>
      <c r="I82" s="76">
        <f>'АПУ неотл.пом. 15-23'!D82</f>
        <v>0</v>
      </c>
      <c r="J82" s="76">
        <f>'АПУ обращения 15-23'!D82</f>
        <v>40779730</v>
      </c>
      <c r="K82" s="76">
        <f>'ОДИ ПГГ Пр.15-23'!D82</f>
        <v>0</v>
      </c>
      <c r="L82" s="76">
        <f>'ОДИ МЗ РБ 13-23'!D82</f>
        <v>0</v>
      </c>
      <c r="M82" s="97">
        <f>'Тестирование на грипп 13-23'!D82</f>
        <v>0</v>
      </c>
      <c r="N82" s="76">
        <f>'ФАП (15-23)'!D82</f>
        <v>0</v>
      </c>
      <c r="O82" s="76"/>
      <c r="P82" s="76">
        <f>СМП!D82</f>
        <v>0</v>
      </c>
      <c r="Q82" s="76">
        <f>'Гемодиализ (пр.15-23)'!D82</f>
        <v>0</v>
      </c>
      <c r="R82" s="76">
        <f>'Мед.реаб.(АПУ,ДС,КС) 14-23'!D82</f>
        <v>0</v>
      </c>
      <c r="S82" s="76">
        <f t="shared" si="7"/>
        <v>42491910</v>
      </c>
    </row>
    <row r="83" spans="1:19" s="1" customFormat="1" ht="24" x14ac:dyDescent="0.2">
      <c r="A83" s="25">
        <v>73</v>
      </c>
      <c r="B83" s="12" t="s">
        <v>143</v>
      </c>
      <c r="C83" s="10" t="s">
        <v>272</v>
      </c>
      <c r="D83" s="76">
        <f>КС!D83</f>
        <v>0</v>
      </c>
      <c r="E83" s="76">
        <f>'ДС (пр.15-23)'!D83</f>
        <v>0</v>
      </c>
      <c r="F83" s="76">
        <f t="shared" si="8"/>
        <v>40606320</v>
      </c>
      <c r="G83" s="76">
        <f>'АПУ профилактика 15-23'!D84</f>
        <v>3060844</v>
      </c>
      <c r="H83" s="76">
        <f>'АПУ профилактика 15-23'!N84</f>
        <v>0</v>
      </c>
      <c r="I83" s="76">
        <f>'АПУ неотл.пом. 15-23'!D83</f>
        <v>0</v>
      </c>
      <c r="J83" s="76">
        <f>'АПУ обращения 15-23'!D83</f>
        <v>37545476</v>
      </c>
      <c r="K83" s="76">
        <f>'ОДИ ПГГ Пр.15-23'!D83</f>
        <v>0</v>
      </c>
      <c r="L83" s="76">
        <f>'ОДИ МЗ РБ 13-23'!D83</f>
        <v>0</v>
      </c>
      <c r="M83" s="97">
        <f>'Тестирование на грипп 13-23'!D83</f>
        <v>0</v>
      </c>
      <c r="N83" s="76">
        <f>'ФАП (15-23)'!D83</f>
        <v>0</v>
      </c>
      <c r="O83" s="76"/>
      <c r="P83" s="76">
        <f>СМП!D83</f>
        <v>0</v>
      </c>
      <c r="Q83" s="76">
        <f>'Гемодиализ (пр.15-23)'!D83</f>
        <v>0</v>
      </c>
      <c r="R83" s="76">
        <f>'Мед.реаб.(АПУ,ДС,КС) 14-23'!D83</f>
        <v>0</v>
      </c>
      <c r="S83" s="76">
        <f t="shared" si="7"/>
        <v>40606320</v>
      </c>
    </row>
    <row r="84" spans="1:19" s="1" customFormat="1" x14ac:dyDescent="0.2">
      <c r="A84" s="25">
        <v>74</v>
      </c>
      <c r="B84" s="26" t="s">
        <v>144</v>
      </c>
      <c r="C84" s="10" t="s">
        <v>145</v>
      </c>
      <c r="D84" s="76">
        <f>КС!D84</f>
        <v>364996215</v>
      </c>
      <c r="E84" s="76">
        <f>'ДС (пр.15-23)'!D84</f>
        <v>53726294</v>
      </c>
      <c r="F84" s="76">
        <f t="shared" si="8"/>
        <v>375420586</v>
      </c>
      <c r="G84" s="76">
        <f>'АПУ профилактика 15-23'!D85</f>
        <v>168812460</v>
      </c>
      <c r="H84" s="76">
        <f>'АПУ профилактика 15-23'!N85</f>
        <v>36435012</v>
      </c>
      <c r="I84" s="76">
        <f>'АПУ неотл.пом. 15-23'!D84</f>
        <v>29981007</v>
      </c>
      <c r="J84" s="76">
        <f>'АПУ обращения 15-23'!D84</f>
        <v>125515881</v>
      </c>
      <c r="K84" s="76">
        <f>'ОДИ ПГГ Пр.15-23'!D84</f>
        <v>10015972</v>
      </c>
      <c r="L84" s="76">
        <f>'ОДИ МЗ РБ 13-23'!D84</f>
        <v>0</v>
      </c>
      <c r="M84" s="97">
        <f>'Тестирование на грипп 13-23'!D84</f>
        <v>0</v>
      </c>
      <c r="N84" s="76">
        <f>'ФАП (15-23)'!D84</f>
        <v>4660254</v>
      </c>
      <c r="O84" s="76"/>
      <c r="P84" s="76">
        <f>СМП!D84</f>
        <v>0</v>
      </c>
      <c r="Q84" s="76">
        <f>'Гемодиализ (пр.15-23)'!D84</f>
        <v>0</v>
      </c>
      <c r="R84" s="76">
        <f>'Мед.реаб.(АПУ,ДС,КС) 14-23'!D84</f>
        <v>10866526</v>
      </c>
      <c r="S84" s="76">
        <f t="shared" si="7"/>
        <v>805009621</v>
      </c>
    </row>
    <row r="85" spans="1:19" s="1" customFormat="1" x14ac:dyDescent="0.2">
      <c r="A85" s="25">
        <v>75</v>
      </c>
      <c r="B85" s="12" t="s">
        <v>146</v>
      </c>
      <c r="C85" s="10" t="s">
        <v>273</v>
      </c>
      <c r="D85" s="76">
        <f>КС!D85</f>
        <v>76612665</v>
      </c>
      <c r="E85" s="76">
        <f>'ДС (пр.15-23)'!D85</f>
        <v>92799781</v>
      </c>
      <c r="F85" s="76">
        <f t="shared" si="8"/>
        <v>626073478</v>
      </c>
      <c r="G85" s="76">
        <f>'АПУ профилактика 15-23'!D86</f>
        <v>248288411</v>
      </c>
      <c r="H85" s="76">
        <f>'АПУ профилактика 15-23'!N86</f>
        <v>52200919</v>
      </c>
      <c r="I85" s="76">
        <f>'АПУ неотл.пом. 15-23'!D85</f>
        <v>55828848</v>
      </c>
      <c r="J85" s="76">
        <f>'АПУ обращения 15-23'!D85</f>
        <v>250753235</v>
      </c>
      <c r="K85" s="76">
        <f>'ОДИ ПГГ Пр.15-23'!D85</f>
        <v>15517315</v>
      </c>
      <c r="L85" s="76">
        <f>'ОДИ МЗ РБ 13-23'!D85</f>
        <v>0</v>
      </c>
      <c r="M85" s="97">
        <f>'Тестирование на грипп 13-23'!D85</f>
        <v>0</v>
      </c>
      <c r="N85" s="76">
        <f>'ФАП (15-23)'!D85</f>
        <v>3484750</v>
      </c>
      <c r="O85" s="76"/>
      <c r="P85" s="76">
        <f>СМП!D85</f>
        <v>0</v>
      </c>
      <c r="Q85" s="76">
        <f>'Гемодиализ (пр.15-23)'!D85</f>
        <v>0</v>
      </c>
      <c r="R85" s="76">
        <f>'Мед.реаб.(АПУ,ДС,КС) 14-23'!D85</f>
        <v>43348551</v>
      </c>
      <c r="S85" s="76">
        <f t="shared" si="7"/>
        <v>838834475</v>
      </c>
    </row>
    <row r="86" spans="1:19" s="1" customFormat="1" x14ac:dyDescent="0.2">
      <c r="A86" s="25">
        <v>76</v>
      </c>
      <c r="B86" s="26" t="s">
        <v>147</v>
      </c>
      <c r="C86" s="10" t="s">
        <v>36</v>
      </c>
      <c r="D86" s="76">
        <f>КС!D86</f>
        <v>697063460</v>
      </c>
      <c r="E86" s="76">
        <f>'ДС (пр.15-23)'!D86</f>
        <v>51576852</v>
      </c>
      <c r="F86" s="76">
        <f t="shared" si="8"/>
        <v>413804769</v>
      </c>
      <c r="G86" s="76">
        <f>'АПУ профилактика 15-23'!D87</f>
        <v>142801401</v>
      </c>
      <c r="H86" s="76">
        <f>'АПУ профилактика 15-23'!N87</f>
        <v>44968490</v>
      </c>
      <c r="I86" s="76">
        <f>'АПУ неотл.пом. 15-23'!D86</f>
        <v>52055320</v>
      </c>
      <c r="J86" s="76">
        <f>'АПУ обращения 15-23'!D86</f>
        <v>151665461</v>
      </c>
      <c r="K86" s="76">
        <f>'ОДИ ПГГ Пр.15-23'!D86</f>
        <v>19796298</v>
      </c>
      <c r="L86" s="76">
        <f>'ОДИ МЗ РБ 13-23'!D86</f>
        <v>0</v>
      </c>
      <c r="M86" s="97">
        <f>'Тестирование на грипп 13-23'!D86</f>
        <v>0</v>
      </c>
      <c r="N86" s="76">
        <f>'ФАП (15-23)'!D86</f>
        <v>2517799</v>
      </c>
      <c r="O86" s="76"/>
      <c r="P86" s="76">
        <f>СМП!D86</f>
        <v>0</v>
      </c>
      <c r="Q86" s="76">
        <f>'Гемодиализ (пр.15-23)'!D86</f>
        <v>0</v>
      </c>
      <c r="R86" s="76">
        <f>'Мед.реаб.(АПУ,ДС,КС) 14-23'!D86</f>
        <v>47154960</v>
      </c>
      <c r="S86" s="76">
        <f t="shared" si="7"/>
        <v>1209600041</v>
      </c>
    </row>
    <row r="87" spans="1:19" s="1" customFormat="1" x14ac:dyDescent="0.2">
      <c r="A87" s="25">
        <v>77</v>
      </c>
      <c r="B87" s="12" t="s">
        <v>148</v>
      </c>
      <c r="C87" s="10" t="s">
        <v>38</v>
      </c>
      <c r="D87" s="76">
        <f>КС!D87</f>
        <v>25591649</v>
      </c>
      <c r="E87" s="76">
        <f>'ДС (пр.15-23)'!D87</f>
        <v>13163476</v>
      </c>
      <c r="F87" s="76">
        <f t="shared" si="8"/>
        <v>103494485</v>
      </c>
      <c r="G87" s="76">
        <f>'АПУ профилактика 15-23'!D88</f>
        <v>38520329</v>
      </c>
      <c r="H87" s="76">
        <f>'АПУ профилактика 15-23'!N88</f>
        <v>11104633</v>
      </c>
      <c r="I87" s="76">
        <f>'АПУ неотл.пом. 15-23'!D87</f>
        <v>6688243</v>
      </c>
      <c r="J87" s="76">
        <f>'АПУ обращения 15-23'!D87</f>
        <v>45105755</v>
      </c>
      <c r="K87" s="76">
        <f>'ОДИ ПГГ Пр.15-23'!D87</f>
        <v>2075525</v>
      </c>
      <c r="L87" s="76">
        <f>'ОДИ МЗ РБ 13-23'!D87</f>
        <v>0</v>
      </c>
      <c r="M87" s="97">
        <f>'Тестирование на грипп 13-23'!D87</f>
        <v>0</v>
      </c>
      <c r="N87" s="76">
        <f>'ФАП (15-23)'!D87</f>
        <v>0</v>
      </c>
      <c r="O87" s="76"/>
      <c r="P87" s="76">
        <f>СМП!D87</f>
        <v>0</v>
      </c>
      <c r="Q87" s="76">
        <f>'Гемодиализ (пр.15-23)'!D87</f>
        <v>0</v>
      </c>
      <c r="R87" s="76">
        <f>'Мед.реаб.(АПУ,ДС,КС) 14-23'!D87</f>
        <v>2133270</v>
      </c>
      <c r="S87" s="76">
        <f t="shared" si="7"/>
        <v>144382880</v>
      </c>
    </row>
    <row r="88" spans="1:19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>КС!D88</f>
        <v>585649420</v>
      </c>
      <c r="E88" s="76">
        <f>'ДС (пр.15-23)'!D88</f>
        <v>99836683</v>
      </c>
      <c r="F88" s="76">
        <f t="shared" si="8"/>
        <v>845757499</v>
      </c>
      <c r="G88" s="76">
        <f>'АПУ профилактика 15-23'!D89</f>
        <v>293481318</v>
      </c>
      <c r="H88" s="76">
        <f>'АПУ профилактика 15-23'!N89</f>
        <v>82198198</v>
      </c>
      <c r="I88" s="76">
        <f>'АПУ неотл.пом. 15-23'!D88</f>
        <v>35303808</v>
      </c>
      <c r="J88" s="76">
        <f>'АПУ обращения 15-23'!D88</f>
        <v>268392084</v>
      </c>
      <c r="K88" s="76">
        <f>'ОДИ ПГГ Пр.15-23'!D88</f>
        <v>136389440</v>
      </c>
      <c r="L88" s="76">
        <f>'ОДИ МЗ РБ 13-23'!D88</f>
        <v>3282650</v>
      </c>
      <c r="M88" s="97">
        <f>'Тестирование на грипп 13-23'!D88</f>
        <v>22280924</v>
      </c>
      <c r="N88" s="76">
        <f>'ФАП (15-23)'!D88</f>
        <v>4429077</v>
      </c>
      <c r="O88" s="76"/>
      <c r="P88" s="76">
        <f>СМП!D88</f>
        <v>0</v>
      </c>
      <c r="Q88" s="76">
        <f>'Гемодиализ (пр.15-23)'!D88</f>
        <v>0</v>
      </c>
      <c r="R88" s="76">
        <f>'Мед.реаб.(АПУ,ДС,КС) 14-23'!D88</f>
        <v>44576764</v>
      </c>
      <c r="S88" s="76">
        <f t="shared" si="7"/>
        <v>1575820366</v>
      </c>
    </row>
    <row r="89" spans="1:19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>КС!D89</f>
        <v>451617554</v>
      </c>
      <c r="E89" s="76">
        <f>'ДС (пр.15-23)'!D89</f>
        <v>19267471</v>
      </c>
      <c r="F89" s="76">
        <f t="shared" si="8"/>
        <v>184211383</v>
      </c>
      <c r="G89" s="76">
        <f>'АПУ профилактика 15-23'!D90</f>
        <v>99249138</v>
      </c>
      <c r="H89" s="76">
        <f>'АПУ профилактика 15-23'!N90</f>
        <v>0</v>
      </c>
      <c r="I89" s="76">
        <f>'АПУ неотл.пом. 15-23'!D89</f>
        <v>22059439</v>
      </c>
      <c r="J89" s="76">
        <f>'АПУ обращения 15-23'!D89</f>
        <v>44704817</v>
      </c>
      <c r="K89" s="76">
        <f>'ОДИ ПГГ Пр.15-23'!D89</f>
        <v>18197989</v>
      </c>
      <c r="L89" s="76">
        <f>'ОДИ МЗ РБ 13-23'!D89</f>
        <v>0</v>
      </c>
      <c r="M89" s="97">
        <f>'Тестирование на грипп 13-23'!D89</f>
        <v>0</v>
      </c>
      <c r="N89" s="76">
        <f>'ФАП (15-23)'!D89</f>
        <v>0</v>
      </c>
      <c r="O89" s="76"/>
      <c r="P89" s="76">
        <f>СМП!D89</f>
        <v>0</v>
      </c>
      <c r="Q89" s="76">
        <f>'Гемодиализ (пр.15-23)'!D89</f>
        <v>0</v>
      </c>
      <c r="R89" s="76">
        <f>'Мед.реаб.(АПУ,ДС,КС) 14-23'!D89</f>
        <v>180147626</v>
      </c>
      <c r="S89" s="76">
        <f t="shared" si="7"/>
        <v>835244034</v>
      </c>
    </row>
    <row r="90" spans="1:19" s="1" customFormat="1" x14ac:dyDescent="0.2">
      <c r="A90" s="25">
        <v>80</v>
      </c>
      <c r="B90" s="12" t="s">
        <v>151</v>
      </c>
      <c r="C90" s="10" t="s">
        <v>254</v>
      </c>
      <c r="D90" s="76">
        <f>КС!D90</f>
        <v>942006962</v>
      </c>
      <c r="E90" s="76">
        <f>'ДС (пр.15-23)'!D90</f>
        <v>69978316</v>
      </c>
      <c r="F90" s="76">
        <f t="shared" si="8"/>
        <v>496918316</v>
      </c>
      <c r="G90" s="76">
        <f>'АПУ профилактика 15-23'!D91</f>
        <v>222919437</v>
      </c>
      <c r="H90" s="76">
        <f>'АПУ профилактика 15-23'!N91</f>
        <v>52846521</v>
      </c>
      <c r="I90" s="76">
        <f>'АПУ неотл.пом. 15-23'!D90</f>
        <v>28925770</v>
      </c>
      <c r="J90" s="76">
        <f>'АПУ обращения 15-23'!D90</f>
        <v>176784638</v>
      </c>
      <c r="K90" s="76">
        <f>'ОДИ ПГГ Пр.15-23'!D90</f>
        <v>13394384</v>
      </c>
      <c r="L90" s="76">
        <f>'ОДИ МЗ РБ 13-23'!D90</f>
        <v>0</v>
      </c>
      <c r="M90" s="97">
        <f>'Тестирование на грипп 13-23'!D90</f>
        <v>0</v>
      </c>
      <c r="N90" s="76">
        <f>'ФАП (15-23)'!D90</f>
        <v>2047566</v>
      </c>
      <c r="O90" s="76"/>
      <c r="P90" s="76">
        <f>СМП!D90</f>
        <v>0</v>
      </c>
      <c r="Q90" s="76">
        <f>'Гемодиализ (пр.15-23)'!D90</f>
        <v>5910060</v>
      </c>
      <c r="R90" s="76">
        <f>'Мед.реаб.(АПУ,ДС,КС) 14-23'!D90</f>
        <v>119843272</v>
      </c>
      <c r="S90" s="76">
        <f t="shared" si="7"/>
        <v>1634656926</v>
      </c>
    </row>
    <row r="91" spans="1:19" s="1" customFormat="1" x14ac:dyDescent="0.2">
      <c r="A91" s="25">
        <v>81</v>
      </c>
      <c r="B91" s="12" t="s">
        <v>152</v>
      </c>
      <c r="C91" s="10" t="s">
        <v>380</v>
      </c>
      <c r="D91" s="76">
        <f>КС!D91</f>
        <v>333082778</v>
      </c>
      <c r="E91" s="76">
        <f>'ДС (пр.15-23)'!D91</f>
        <v>7426708</v>
      </c>
      <c r="F91" s="76">
        <f t="shared" si="8"/>
        <v>63853455</v>
      </c>
      <c r="G91" s="76">
        <f>'АПУ профилактика 15-23'!D92</f>
        <v>11300480</v>
      </c>
      <c r="H91" s="76">
        <f>'АПУ профилактика 15-23'!N92</f>
        <v>0</v>
      </c>
      <c r="I91" s="76">
        <f>'АПУ неотл.пом. 15-23'!D91</f>
        <v>0</v>
      </c>
      <c r="J91" s="76">
        <f>'АПУ обращения 15-23'!D91</f>
        <v>50156410</v>
      </c>
      <c r="K91" s="76">
        <f>'ОДИ ПГГ Пр.15-23'!D91</f>
        <v>0</v>
      </c>
      <c r="L91" s="76">
        <f>'ОДИ МЗ РБ 13-23'!D91</f>
        <v>2396565</v>
      </c>
      <c r="M91" s="97">
        <f>'Тестирование на грипп 13-23'!D91</f>
        <v>0</v>
      </c>
      <c r="N91" s="76">
        <f>'ФАП (15-23)'!D91</f>
        <v>0</v>
      </c>
      <c r="O91" s="76"/>
      <c r="P91" s="76">
        <f>СМП!D91</f>
        <v>0</v>
      </c>
      <c r="Q91" s="76">
        <f>'Гемодиализ (пр.15-23)'!D91</f>
        <v>0</v>
      </c>
      <c r="R91" s="76">
        <f>'Мед.реаб.(АПУ,ДС,КС) 14-23'!D91</f>
        <v>0</v>
      </c>
      <c r="S91" s="76">
        <f t="shared" si="7"/>
        <v>404362941</v>
      </c>
    </row>
    <row r="92" spans="1:19" s="1" customFormat="1" x14ac:dyDescent="0.2">
      <c r="A92" s="25">
        <v>82</v>
      </c>
      <c r="B92" s="14" t="s">
        <v>153</v>
      </c>
      <c r="C92" s="10" t="s">
        <v>287</v>
      </c>
      <c r="D92" s="76">
        <f>КС!D92</f>
        <v>0</v>
      </c>
      <c r="E92" s="76">
        <f>'ДС (пр.15-23)'!D92</f>
        <v>0</v>
      </c>
      <c r="F92" s="76">
        <f t="shared" si="8"/>
        <v>0</v>
      </c>
      <c r="G92" s="76">
        <f>'АПУ профилактика 15-23'!D93</f>
        <v>0</v>
      </c>
      <c r="H92" s="76">
        <f>'АПУ профилактика 15-23'!N93</f>
        <v>0</v>
      </c>
      <c r="I92" s="76">
        <f>'АПУ неотл.пом. 15-23'!D92</f>
        <v>0</v>
      </c>
      <c r="J92" s="76">
        <f>'АПУ обращения 15-23'!D92</f>
        <v>0</v>
      </c>
      <c r="K92" s="76">
        <f>'ОДИ ПГГ Пр.15-23'!D92</f>
        <v>0</v>
      </c>
      <c r="L92" s="76">
        <f>'ОДИ МЗ РБ 13-23'!D92</f>
        <v>0</v>
      </c>
      <c r="M92" s="97">
        <f>'Тестирование на грипп 13-23'!D92</f>
        <v>0</v>
      </c>
      <c r="N92" s="76">
        <f>'ФАП (15-23)'!D92</f>
        <v>0</v>
      </c>
      <c r="O92" s="76"/>
      <c r="P92" s="76">
        <f>СМП!D92</f>
        <v>1811018543</v>
      </c>
      <c r="Q92" s="76">
        <f>'Гемодиализ (пр.15-23)'!D92</f>
        <v>0</v>
      </c>
      <c r="R92" s="76">
        <f>'Мед.реаб.(АПУ,ДС,КС) 14-23'!D92</f>
        <v>0</v>
      </c>
      <c r="S92" s="76">
        <f t="shared" si="7"/>
        <v>1811018543</v>
      </c>
    </row>
    <row r="93" spans="1:19" s="1" customFormat="1" ht="24" x14ac:dyDescent="0.2">
      <c r="A93" s="142">
        <v>83</v>
      </c>
      <c r="B93" s="145" t="s">
        <v>154</v>
      </c>
      <c r="C93" s="17" t="s">
        <v>274</v>
      </c>
      <c r="D93" s="76">
        <f>КС!D93</f>
        <v>559171190</v>
      </c>
      <c r="E93" s="76">
        <f>'ДС (пр.15-23)'!D93</f>
        <v>210624967</v>
      </c>
      <c r="F93" s="76">
        <f t="shared" si="8"/>
        <v>70339974</v>
      </c>
      <c r="G93" s="76">
        <f>'АПУ профилактика 15-23'!D94</f>
        <v>15109424</v>
      </c>
      <c r="H93" s="76">
        <f>'АПУ профилактика 15-23'!N94</f>
        <v>272869</v>
      </c>
      <c r="I93" s="76">
        <f>'АПУ неотл.пом. 15-23'!D93</f>
        <v>12337850</v>
      </c>
      <c r="J93" s="76">
        <f>'АПУ обращения 15-23'!D93</f>
        <v>38465614</v>
      </c>
      <c r="K93" s="76">
        <f>'ОДИ ПГГ Пр.15-23'!D93</f>
        <v>3856087</v>
      </c>
      <c r="L93" s="76">
        <f>'ОДИ МЗ РБ 13-23'!D93</f>
        <v>0</v>
      </c>
      <c r="M93" s="97">
        <f>'Тестирование на грипп 13-23'!D93</f>
        <v>298130</v>
      </c>
      <c r="N93" s="76">
        <f>'ФАП (15-23)'!D93</f>
        <v>0</v>
      </c>
      <c r="O93" s="76"/>
      <c r="P93" s="76">
        <f>СМП!D93</f>
        <v>0</v>
      </c>
      <c r="Q93" s="76">
        <f>'Гемодиализ (пр.15-23)'!D93</f>
        <v>0</v>
      </c>
      <c r="R93" s="76">
        <f>'Мед.реаб.(АПУ,ДС,КС) 14-23'!D93</f>
        <v>0</v>
      </c>
      <c r="S93" s="76">
        <f t="shared" si="7"/>
        <v>840136131</v>
      </c>
    </row>
    <row r="94" spans="1:19" s="1" customFormat="1" ht="36" x14ac:dyDescent="0.2">
      <c r="A94" s="143"/>
      <c r="B94" s="146"/>
      <c r="C94" s="10" t="s">
        <v>378</v>
      </c>
      <c r="D94" s="76">
        <f>КС!D94</f>
        <v>0</v>
      </c>
      <c r="E94" s="76">
        <f>'ДС (пр.15-23)'!D94</f>
        <v>0</v>
      </c>
      <c r="F94" s="76">
        <f t="shared" si="8"/>
        <v>27560272</v>
      </c>
      <c r="G94" s="76">
        <f>'АПУ профилактика 15-23'!D95</f>
        <v>11212420</v>
      </c>
      <c r="H94" s="76">
        <f>'АПУ профилактика 15-23'!N95</f>
        <v>272869</v>
      </c>
      <c r="I94" s="76">
        <f>'АПУ неотл.пом. 15-23'!D94</f>
        <v>2671170</v>
      </c>
      <c r="J94" s="76">
        <f>'АПУ обращения 15-23'!D94</f>
        <v>9249596</v>
      </c>
      <c r="K94" s="76">
        <f>'ОДИ ПГГ Пр.15-23'!D94</f>
        <v>3856087</v>
      </c>
      <c r="L94" s="76">
        <f>'ОДИ МЗ РБ 13-23'!D94</f>
        <v>0</v>
      </c>
      <c r="M94" s="97">
        <f>'Тестирование на грипп 13-23'!D94</f>
        <v>298130</v>
      </c>
      <c r="N94" s="76">
        <f>'ФАП (15-23)'!D94</f>
        <v>0</v>
      </c>
      <c r="O94" s="76"/>
      <c r="P94" s="76">
        <f>СМП!D94</f>
        <v>0</v>
      </c>
      <c r="Q94" s="76">
        <f>'Гемодиализ (пр.15-23)'!D94</f>
        <v>0</v>
      </c>
      <c r="R94" s="76">
        <f>'Мед.реаб.(АПУ,ДС,КС) 14-23'!D94</f>
        <v>0</v>
      </c>
      <c r="S94" s="76">
        <f t="shared" si="7"/>
        <v>27560272</v>
      </c>
    </row>
    <row r="95" spans="1:19" s="1" customFormat="1" ht="24" x14ac:dyDescent="0.2">
      <c r="A95" s="143"/>
      <c r="B95" s="146"/>
      <c r="C95" s="10" t="s">
        <v>275</v>
      </c>
      <c r="D95" s="76">
        <f>КС!D95</f>
        <v>0</v>
      </c>
      <c r="E95" s="76">
        <f>'ДС (пр.15-23)'!D95</f>
        <v>0</v>
      </c>
      <c r="F95" s="76">
        <f t="shared" si="8"/>
        <v>11097307</v>
      </c>
      <c r="G95" s="76">
        <f>'АПУ профилактика 15-23'!D96</f>
        <v>2244204</v>
      </c>
      <c r="H95" s="76">
        <f>'АПУ профилактика 15-23'!N96</f>
        <v>0</v>
      </c>
      <c r="I95" s="76">
        <f>'АПУ неотл.пом. 15-23'!D95</f>
        <v>0</v>
      </c>
      <c r="J95" s="76">
        <f>'АПУ обращения 15-23'!D95</f>
        <v>8853103</v>
      </c>
      <c r="K95" s="76">
        <f>'ОДИ ПГГ Пр.15-23'!D95</f>
        <v>0</v>
      </c>
      <c r="L95" s="76">
        <f>'ОДИ МЗ РБ 13-23'!D95</f>
        <v>0</v>
      </c>
      <c r="M95" s="97">
        <f>'Тестирование на грипп 13-23'!D95</f>
        <v>0</v>
      </c>
      <c r="N95" s="76">
        <f>'ФАП (15-23)'!D95</f>
        <v>0</v>
      </c>
      <c r="O95" s="76"/>
      <c r="P95" s="76">
        <f>СМП!D95</f>
        <v>0</v>
      </c>
      <c r="Q95" s="76">
        <f>'Гемодиализ (пр.15-23)'!D95</f>
        <v>0</v>
      </c>
      <c r="R95" s="76">
        <f>'Мед.реаб.(АПУ,ДС,КС) 14-23'!D95</f>
        <v>0</v>
      </c>
      <c r="S95" s="76">
        <f t="shared" si="7"/>
        <v>11097307</v>
      </c>
    </row>
    <row r="96" spans="1:19" s="1" customFormat="1" ht="36" x14ac:dyDescent="0.2">
      <c r="A96" s="144"/>
      <c r="B96" s="147"/>
      <c r="C96" s="28" t="s">
        <v>379</v>
      </c>
      <c r="D96" s="76">
        <f>КС!D96</f>
        <v>559171190</v>
      </c>
      <c r="E96" s="76">
        <f>'ДС (пр.15-23)'!D96</f>
        <v>210624967</v>
      </c>
      <c r="F96" s="76">
        <f t="shared" si="8"/>
        <v>31682395</v>
      </c>
      <c r="G96" s="76">
        <f>'АПУ профилактика 15-23'!D97</f>
        <v>1652800</v>
      </c>
      <c r="H96" s="76">
        <f>'АПУ профилактика 15-23'!N97</f>
        <v>0</v>
      </c>
      <c r="I96" s="76">
        <f>'АПУ неотл.пом. 15-23'!D96</f>
        <v>9666680</v>
      </c>
      <c r="J96" s="76">
        <f>'АПУ обращения 15-23'!D96</f>
        <v>20362915</v>
      </c>
      <c r="K96" s="76">
        <f>'ОДИ ПГГ Пр.15-23'!D96</f>
        <v>0</v>
      </c>
      <c r="L96" s="76">
        <f>'ОДИ МЗ РБ 13-23'!D96</f>
        <v>0</v>
      </c>
      <c r="M96" s="97">
        <f>'Тестирование на грипп 13-23'!D96</f>
        <v>0</v>
      </c>
      <c r="N96" s="76">
        <f>'ФАП (15-23)'!D96</f>
        <v>0</v>
      </c>
      <c r="O96" s="76"/>
      <c r="P96" s="76">
        <f>СМП!D96</f>
        <v>0</v>
      </c>
      <c r="Q96" s="76">
        <f>'Гемодиализ (пр.15-23)'!D96</f>
        <v>0</v>
      </c>
      <c r="R96" s="76">
        <f>'Мед.реаб.(АПУ,ДС,КС) 14-23'!D96</f>
        <v>0</v>
      </c>
      <c r="S96" s="76">
        <f t="shared" si="7"/>
        <v>801478552</v>
      </c>
    </row>
    <row r="97" spans="1:19" s="1" customFormat="1" ht="24" x14ac:dyDescent="0.2">
      <c r="A97" s="25">
        <v>84</v>
      </c>
      <c r="B97" s="14" t="s">
        <v>155</v>
      </c>
      <c r="C97" s="10" t="s">
        <v>51</v>
      </c>
      <c r="D97" s="76">
        <f>КС!D97</f>
        <v>0</v>
      </c>
      <c r="E97" s="76">
        <f>'ДС (пр.15-23)'!D97</f>
        <v>0</v>
      </c>
      <c r="F97" s="76">
        <f t="shared" si="8"/>
        <v>3303188</v>
      </c>
      <c r="G97" s="76">
        <f>'АПУ профилактика 15-23'!D98</f>
        <v>1681386</v>
      </c>
      <c r="H97" s="76">
        <f>'АПУ профилактика 15-23'!N98</f>
        <v>0</v>
      </c>
      <c r="I97" s="76">
        <f>'АПУ неотл.пом. 15-23'!D97</f>
        <v>0</v>
      </c>
      <c r="J97" s="76">
        <f>'АПУ обращения 15-23'!D97</f>
        <v>1621802</v>
      </c>
      <c r="K97" s="76">
        <f>'ОДИ ПГГ Пр.15-23'!D97</f>
        <v>0</v>
      </c>
      <c r="L97" s="76">
        <f>'ОДИ МЗ РБ 13-23'!D97</f>
        <v>0</v>
      </c>
      <c r="M97" s="97">
        <f>'Тестирование на грипп 13-23'!D97</f>
        <v>0</v>
      </c>
      <c r="N97" s="76">
        <f>'ФАП (15-23)'!D97</f>
        <v>0</v>
      </c>
      <c r="O97" s="76"/>
      <c r="P97" s="76">
        <f>СМП!D97</f>
        <v>0</v>
      </c>
      <c r="Q97" s="76">
        <f>'Гемодиализ (пр.15-23)'!D97</f>
        <v>0</v>
      </c>
      <c r="R97" s="76">
        <f>'Мед.реаб.(АПУ,ДС,КС) 14-23'!D97</f>
        <v>0</v>
      </c>
      <c r="S97" s="76">
        <f t="shared" si="7"/>
        <v>3303188</v>
      </c>
    </row>
    <row r="98" spans="1:19" s="1" customFormat="1" x14ac:dyDescent="0.2">
      <c r="A98" s="25">
        <v>85</v>
      </c>
      <c r="B98" s="14" t="s">
        <v>156</v>
      </c>
      <c r="C98" s="10" t="s">
        <v>157</v>
      </c>
      <c r="D98" s="76">
        <f>КС!D98</f>
        <v>0</v>
      </c>
      <c r="E98" s="76">
        <f>'ДС (пр.15-23)'!D98</f>
        <v>1332001</v>
      </c>
      <c r="F98" s="76">
        <f t="shared" si="8"/>
        <v>22897258</v>
      </c>
      <c r="G98" s="76">
        <f>'АПУ профилактика 15-23'!D99</f>
        <v>8505283</v>
      </c>
      <c r="H98" s="76">
        <f>'АПУ профилактика 15-23'!N99</f>
        <v>3050785</v>
      </c>
      <c r="I98" s="76">
        <f>'АПУ неотл.пом. 15-23'!D98</f>
        <v>2114732</v>
      </c>
      <c r="J98" s="76">
        <f>'АПУ обращения 15-23'!D98</f>
        <v>8796737</v>
      </c>
      <c r="K98" s="76">
        <f>'ОДИ ПГГ Пр.15-23'!D98</f>
        <v>429721</v>
      </c>
      <c r="L98" s="76">
        <f>'ОДИ МЗ РБ 13-23'!D98</f>
        <v>0</v>
      </c>
      <c r="M98" s="97">
        <f>'Тестирование на грипп 13-23'!D98</f>
        <v>0</v>
      </c>
      <c r="N98" s="76">
        <f>'ФАП (15-23)'!D98</f>
        <v>0</v>
      </c>
      <c r="O98" s="76"/>
      <c r="P98" s="76">
        <f>СМП!D98</f>
        <v>0</v>
      </c>
      <c r="Q98" s="76">
        <f>'Гемодиализ (пр.15-23)'!D98</f>
        <v>0</v>
      </c>
      <c r="R98" s="76">
        <f>'Мед.реаб.(АПУ,ДС,КС) 14-23'!D98</f>
        <v>0</v>
      </c>
      <c r="S98" s="76">
        <f t="shared" si="7"/>
        <v>24229259</v>
      </c>
    </row>
    <row r="99" spans="1:19" s="1" customFormat="1" x14ac:dyDescent="0.2">
      <c r="A99" s="25">
        <v>86</v>
      </c>
      <c r="B99" s="26" t="s">
        <v>158</v>
      </c>
      <c r="C99" s="10" t="s">
        <v>159</v>
      </c>
      <c r="D99" s="76">
        <f>КС!D99</f>
        <v>190587706</v>
      </c>
      <c r="E99" s="76">
        <f>'ДС (пр.15-23)'!D99</f>
        <v>15639533</v>
      </c>
      <c r="F99" s="76">
        <f t="shared" si="8"/>
        <v>102389213</v>
      </c>
      <c r="G99" s="76">
        <f>'АПУ профилактика 15-23'!D100</f>
        <v>35428288</v>
      </c>
      <c r="H99" s="76">
        <f>'АПУ профилактика 15-23'!N100</f>
        <v>9409753</v>
      </c>
      <c r="I99" s="76">
        <f>'АПУ неотл.пом. 15-23'!D99</f>
        <v>5823122</v>
      </c>
      <c r="J99" s="76">
        <f>'АПУ обращения 15-23'!D99</f>
        <v>35940870</v>
      </c>
      <c r="K99" s="76">
        <f>'ОДИ ПГГ Пр.15-23'!D99</f>
        <v>15787180</v>
      </c>
      <c r="L99" s="76">
        <f>'ОДИ МЗ РБ 13-23'!D99</f>
        <v>0</v>
      </c>
      <c r="M99" s="97">
        <f>'Тестирование на грипп 13-23'!D99</f>
        <v>0</v>
      </c>
      <c r="N99" s="76">
        <f>'ФАП (15-23)'!D99</f>
        <v>0</v>
      </c>
      <c r="O99" s="76"/>
      <c r="P99" s="76">
        <f>СМП!D99</f>
        <v>0</v>
      </c>
      <c r="Q99" s="76">
        <f>'Гемодиализ (пр.15-23)'!D99</f>
        <v>0</v>
      </c>
      <c r="R99" s="76">
        <f>'Мед.реаб.(АПУ,ДС,КС) 14-23'!D99</f>
        <v>45544553</v>
      </c>
      <c r="S99" s="76">
        <f t="shared" si="7"/>
        <v>354161005</v>
      </c>
    </row>
    <row r="100" spans="1:19" s="1" customFormat="1" x14ac:dyDescent="0.2">
      <c r="A100" s="25">
        <v>87</v>
      </c>
      <c r="B100" s="14" t="s">
        <v>160</v>
      </c>
      <c r="C100" s="10" t="s">
        <v>28</v>
      </c>
      <c r="D100" s="76">
        <f>КС!D100</f>
        <v>41476540</v>
      </c>
      <c r="E100" s="76">
        <f>'ДС (пр.15-23)'!D100</f>
        <v>9541427</v>
      </c>
      <c r="F100" s="76">
        <f t="shared" si="8"/>
        <v>119359705</v>
      </c>
      <c r="G100" s="76">
        <f>'АПУ профилактика 15-23'!D101</f>
        <v>32696607</v>
      </c>
      <c r="H100" s="76">
        <f>'АПУ профилактика 15-23'!N101</f>
        <v>6441953</v>
      </c>
      <c r="I100" s="76">
        <f>'АПУ неотл.пом. 15-23'!D100</f>
        <v>6918085</v>
      </c>
      <c r="J100" s="76">
        <f>'АПУ обращения 15-23'!D100</f>
        <v>34708129</v>
      </c>
      <c r="K100" s="76">
        <f>'ОДИ ПГГ Пр.15-23'!D100</f>
        <v>1239123</v>
      </c>
      <c r="L100" s="76">
        <f>'ОДИ МЗ РБ 13-23'!D100</f>
        <v>0</v>
      </c>
      <c r="M100" s="97">
        <f>'Тестирование на грипп 13-23'!D100</f>
        <v>0</v>
      </c>
      <c r="N100" s="76">
        <f>'ФАП (15-23)'!D100</f>
        <v>37355808</v>
      </c>
      <c r="O100" s="76"/>
      <c r="P100" s="76">
        <f>СМП!D100</f>
        <v>0</v>
      </c>
      <c r="Q100" s="76">
        <f>'Гемодиализ (пр.15-23)'!D100</f>
        <v>0</v>
      </c>
      <c r="R100" s="76">
        <f>'Мед.реаб.(АПУ,ДС,КС) 14-23'!D100</f>
        <v>829290</v>
      </c>
      <c r="S100" s="76">
        <f t="shared" si="7"/>
        <v>171206962</v>
      </c>
    </row>
    <row r="101" spans="1:19" s="1" customFormat="1" x14ac:dyDescent="0.2">
      <c r="A101" s="25">
        <v>88</v>
      </c>
      <c r="B101" s="26" t="s">
        <v>161</v>
      </c>
      <c r="C101" s="10" t="s">
        <v>12</v>
      </c>
      <c r="D101" s="76">
        <f>КС!D101</f>
        <v>40838619</v>
      </c>
      <c r="E101" s="76">
        <f>'ДС (пр.15-23)'!D101</f>
        <v>10532032</v>
      </c>
      <c r="F101" s="76">
        <f t="shared" si="8"/>
        <v>103814470</v>
      </c>
      <c r="G101" s="76">
        <f>'АПУ профилактика 15-23'!D102</f>
        <v>30835397</v>
      </c>
      <c r="H101" s="76">
        <f>'АПУ профилактика 15-23'!N102</f>
        <v>5039633</v>
      </c>
      <c r="I101" s="76">
        <f>'АПУ неотл.пом. 15-23'!D101</f>
        <v>7156366</v>
      </c>
      <c r="J101" s="76">
        <f>'АПУ обращения 15-23'!D101</f>
        <v>35344966</v>
      </c>
      <c r="K101" s="76">
        <f>'ОДИ ПГГ Пр.15-23'!D101</f>
        <v>587540</v>
      </c>
      <c r="L101" s="76">
        <f>'ОДИ МЗ РБ 13-23'!D101</f>
        <v>0</v>
      </c>
      <c r="M101" s="97">
        <f>'Тестирование на грипп 13-23'!D101</f>
        <v>0</v>
      </c>
      <c r="N101" s="76">
        <f>'ФАП (15-23)'!D101</f>
        <v>24850568</v>
      </c>
      <c r="O101" s="76"/>
      <c r="P101" s="76">
        <f>СМП!D101</f>
        <v>0</v>
      </c>
      <c r="Q101" s="76">
        <f>'Гемодиализ (пр.15-23)'!D101</f>
        <v>0</v>
      </c>
      <c r="R101" s="76">
        <f>'Мед.реаб.(АПУ,ДС,КС) 14-23'!D101</f>
        <v>1557400</v>
      </c>
      <c r="S101" s="76">
        <f t="shared" si="7"/>
        <v>156742521</v>
      </c>
    </row>
    <row r="102" spans="1:19" s="1" customFormat="1" x14ac:dyDescent="0.2">
      <c r="A102" s="25">
        <v>89</v>
      </c>
      <c r="B102" s="26" t="s">
        <v>162</v>
      </c>
      <c r="C102" s="10" t="s">
        <v>27</v>
      </c>
      <c r="D102" s="76">
        <f>КС!D102</f>
        <v>95997102</v>
      </c>
      <c r="E102" s="76">
        <f>'ДС (пр.15-23)'!D102</f>
        <v>28194115</v>
      </c>
      <c r="F102" s="76">
        <f t="shared" si="8"/>
        <v>255500028</v>
      </c>
      <c r="G102" s="76">
        <f>'АПУ профилактика 15-23'!D103</f>
        <v>97256485</v>
      </c>
      <c r="H102" s="76">
        <f>'АПУ профилактика 15-23'!N103</f>
        <v>18481936</v>
      </c>
      <c r="I102" s="76">
        <f>'АПУ неотл.пом. 15-23'!D102</f>
        <v>19912598</v>
      </c>
      <c r="J102" s="76">
        <f>'АПУ обращения 15-23'!D102</f>
        <v>96008270</v>
      </c>
      <c r="K102" s="76">
        <f>'ОДИ ПГГ Пр.15-23'!D102</f>
        <v>4373048</v>
      </c>
      <c r="L102" s="76">
        <f>'ОДИ МЗ РБ 13-23'!D102</f>
        <v>0</v>
      </c>
      <c r="M102" s="97">
        <f>'Тестирование на грипп 13-23'!D102</f>
        <v>0</v>
      </c>
      <c r="N102" s="76">
        <f>'ФАП (15-23)'!D102</f>
        <v>19467691</v>
      </c>
      <c r="O102" s="76"/>
      <c r="P102" s="76">
        <f>СМП!D102</f>
        <v>0</v>
      </c>
      <c r="Q102" s="76">
        <f>'Гемодиализ (пр.15-23)'!D102</f>
        <v>0</v>
      </c>
      <c r="R102" s="76">
        <f>'Мед.реаб.(АПУ,ДС,КС) 14-23'!D102</f>
        <v>0</v>
      </c>
      <c r="S102" s="76">
        <f t="shared" si="7"/>
        <v>379691245</v>
      </c>
    </row>
    <row r="103" spans="1:19" s="1" customFormat="1" x14ac:dyDescent="0.2">
      <c r="A103" s="25">
        <v>90</v>
      </c>
      <c r="B103" s="14" t="s">
        <v>163</v>
      </c>
      <c r="C103" s="10" t="s">
        <v>45</v>
      </c>
      <c r="D103" s="76">
        <f>КС!D103</f>
        <v>50475523</v>
      </c>
      <c r="E103" s="76">
        <f>'ДС (пр.15-23)'!D103</f>
        <v>13311464</v>
      </c>
      <c r="F103" s="76">
        <f t="shared" si="8"/>
        <v>129712921</v>
      </c>
      <c r="G103" s="76">
        <f>'АПУ профилактика 15-23'!D104</f>
        <v>39046130</v>
      </c>
      <c r="H103" s="76">
        <f>'АПУ профилактика 15-23'!N104</f>
        <v>7404027</v>
      </c>
      <c r="I103" s="76">
        <f>'АПУ неотл.пом. 15-23'!D103</f>
        <v>7963634</v>
      </c>
      <c r="J103" s="76">
        <f>'АПУ обращения 15-23'!D103</f>
        <v>38067799</v>
      </c>
      <c r="K103" s="76">
        <f>'ОДИ ПГГ Пр.15-23'!D103</f>
        <v>3247436</v>
      </c>
      <c r="L103" s="76">
        <f>'ОДИ МЗ РБ 13-23'!D103</f>
        <v>0</v>
      </c>
      <c r="M103" s="97">
        <f>'Тестирование на грипп 13-23'!D103</f>
        <v>0</v>
      </c>
      <c r="N103" s="76">
        <f>'ФАП (15-23)'!D103</f>
        <v>33983895</v>
      </c>
      <c r="O103" s="76"/>
      <c r="P103" s="76">
        <f>СМП!D103</f>
        <v>0</v>
      </c>
      <c r="Q103" s="76">
        <f>'Гемодиализ (пр.15-23)'!D103</f>
        <v>0</v>
      </c>
      <c r="R103" s="76">
        <f>'Мед.реаб.(АПУ,ДС,КС) 14-23'!D103</f>
        <v>0</v>
      </c>
      <c r="S103" s="76">
        <f t="shared" si="7"/>
        <v>193499908</v>
      </c>
    </row>
    <row r="104" spans="1:19" s="1" customFormat="1" x14ac:dyDescent="0.2">
      <c r="A104" s="25">
        <v>91</v>
      </c>
      <c r="B104" s="14" t="s">
        <v>164</v>
      </c>
      <c r="C104" s="10" t="s">
        <v>33</v>
      </c>
      <c r="D104" s="76">
        <f>КС!D104</f>
        <v>79417835</v>
      </c>
      <c r="E104" s="76">
        <f>'ДС (пр.15-23)'!D104</f>
        <v>15992782</v>
      </c>
      <c r="F104" s="76">
        <f t="shared" si="8"/>
        <v>176684649</v>
      </c>
      <c r="G104" s="76">
        <f>'АПУ профилактика 15-23'!D105</f>
        <v>47892152</v>
      </c>
      <c r="H104" s="76">
        <f>'АПУ профилактика 15-23'!N105</f>
        <v>14747572</v>
      </c>
      <c r="I104" s="76">
        <f>'АПУ неотл.пом. 15-23'!D104</f>
        <v>10430293</v>
      </c>
      <c r="J104" s="76">
        <f>'АПУ обращения 15-23'!D104</f>
        <v>49351009</v>
      </c>
      <c r="K104" s="76">
        <f>'ОДИ ПГГ Пр.15-23'!D104</f>
        <v>4596750</v>
      </c>
      <c r="L104" s="76">
        <f>'ОДИ МЗ РБ 13-23'!D104</f>
        <v>0</v>
      </c>
      <c r="M104" s="97">
        <f>'Тестирование на грипп 13-23'!D104</f>
        <v>0</v>
      </c>
      <c r="N104" s="76">
        <f>'ФАП (15-23)'!D104</f>
        <v>49666873</v>
      </c>
      <c r="O104" s="76"/>
      <c r="P104" s="76">
        <f>СМП!D104</f>
        <v>0</v>
      </c>
      <c r="Q104" s="76">
        <f>'Гемодиализ (пр.15-23)'!D104</f>
        <v>0</v>
      </c>
      <c r="R104" s="76">
        <f>'Мед.реаб.(АПУ,ДС,КС) 14-23'!D104</f>
        <v>263223</v>
      </c>
      <c r="S104" s="76">
        <f t="shared" si="7"/>
        <v>272358489</v>
      </c>
    </row>
    <row r="105" spans="1:19" s="1" customFormat="1" x14ac:dyDescent="0.2">
      <c r="A105" s="25">
        <v>92</v>
      </c>
      <c r="B105" s="12" t="s">
        <v>165</v>
      </c>
      <c r="C105" s="10" t="s">
        <v>29</v>
      </c>
      <c r="D105" s="76">
        <f>КС!D105</f>
        <v>68705120</v>
      </c>
      <c r="E105" s="76">
        <f>'ДС (пр.15-23)'!D105</f>
        <v>34413282</v>
      </c>
      <c r="F105" s="76">
        <f t="shared" si="8"/>
        <v>313029963</v>
      </c>
      <c r="G105" s="76">
        <f>'АПУ профилактика 15-23'!D106</f>
        <v>105513530</v>
      </c>
      <c r="H105" s="76">
        <f>'АПУ профилактика 15-23'!N106</f>
        <v>13581550</v>
      </c>
      <c r="I105" s="76">
        <f>'АПУ неотл.пом. 15-23'!D105</f>
        <v>23953836</v>
      </c>
      <c r="J105" s="76">
        <f>'АПУ обращения 15-23'!D105</f>
        <v>112933142</v>
      </c>
      <c r="K105" s="76">
        <f>'ОДИ ПГГ Пр.15-23'!D105</f>
        <v>0</v>
      </c>
      <c r="L105" s="76">
        <f>'ОДИ МЗ РБ 13-23'!D105</f>
        <v>0</v>
      </c>
      <c r="M105" s="97">
        <f>'Тестирование на грипп 13-23'!D105</f>
        <v>0</v>
      </c>
      <c r="N105" s="76">
        <f>'ФАП (15-23)'!D105</f>
        <v>57047905</v>
      </c>
      <c r="O105" s="76"/>
      <c r="P105" s="76">
        <f>СМП!D105</f>
        <v>0</v>
      </c>
      <c r="Q105" s="76">
        <f>'Гемодиализ (пр.15-23)'!D105</f>
        <v>0</v>
      </c>
      <c r="R105" s="76">
        <f>'Мед.реаб.(АПУ,ДС,КС) 14-23'!D105</f>
        <v>0</v>
      </c>
      <c r="S105" s="76">
        <f t="shared" si="7"/>
        <v>416148365</v>
      </c>
    </row>
    <row r="106" spans="1:19" s="1" customFormat="1" x14ac:dyDescent="0.2">
      <c r="A106" s="25">
        <v>93</v>
      </c>
      <c r="B106" s="12" t="s">
        <v>166</v>
      </c>
      <c r="C106" s="10" t="s">
        <v>30</v>
      </c>
      <c r="D106" s="76">
        <f>КС!D106</f>
        <v>113513359</v>
      </c>
      <c r="E106" s="76">
        <f>'ДС (пр.15-23)'!D106</f>
        <v>28869778</v>
      </c>
      <c r="F106" s="76">
        <f t="shared" si="8"/>
        <v>256801498</v>
      </c>
      <c r="G106" s="76">
        <f>'АПУ профилактика 15-23'!D107</f>
        <v>88675977</v>
      </c>
      <c r="H106" s="76">
        <f>'АПУ профилактика 15-23'!N107</f>
        <v>11802277</v>
      </c>
      <c r="I106" s="76">
        <f>'АПУ неотл.пом. 15-23'!D106</f>
        <v>18034711</v>
      </c>
      <c r="J106" s="76">
        <f>'АПУ обращения 15-23'!D106</f>
        <v>83254780</v>
      </c>
      <c r="K106" s="76">
        <f>'ОДИ ПГГ Пр.15-23'!D106</f>
        <v>842436</v>
      </c>
      <c r="L106" s="76">
        <f>'ОДИ МЗ РБ 13-23'!D106</f>
        <v>0</v>
      </c>
      <c r="M106" s="97">
        <f>'Тестирование на грипп 13-23'!D106</f>
        <v>0</v>
      </c>
      <c r="N106" s="76">
        <f>'ФАП (15-23)'!D106</f>
        <v>54191317</v>
      </c>
      <c r="O106" s="76"/>
      <c r="P106" s="76">
        <f>СМП!D106</f>
        <v>0</v>
      </c>
      <c r="Q106" s="76">
        <f>'Гемодиализ (пр.15-23)'!D106</f>
        <v>0</v>
      </c>
      <c r="R106" s="76">
        <f>'Мед.реаб.(АПУ,ДС,КС) 14-23'!D106</f>
        <v>0</v>
      </c>
      <c r="S106" s="76">
        <f t="shared" si="7"/>
        <v>399184635</v>
      </c>
    </row>
    <row r="107" spans="1:19" s="1" customFormat="1" x14ac:dyDescent="0.2">
      <c r="A107" s="25">
        <v>94</v>
      </c>
      <c r="B107" s="26" t="s">
        <v>167</v>
      </c>
      <c r="C107" s="10" t="s">
        <v>14</v>
      </c>
      <c r="D107" s="76">
        <f>КС!D107</f>
        <v>32997261</v>
      </c>
      <c r="E107" s="76">
        <f>'ДС (пр.15-23)'!D107</f>
        <v>9456801</v>
      </c>
      <c r="F107" s="76">
        <f t="shared" si="8"/>
        <v>104341429</v>
      </c>
      <c r="G107" s="76">
        <f>'АПУ профилактика 15-23'!D108</f>
        <v>29988231</v>
      </c>
      <c r="H107" s="76">
        <f>'АПУ профилактика 15-23'!N108</f>
        <v>7022854</v>
      </c>
      <c r="I107" s="76">
        <f>'АПУ неотл.пом. 15-23'!D107</f>
        <v>6544397</v>
      </c>
      <c r="J107" s="76">
        <f>'АПУ обращения 15-23'!D107</f>
        <v>33271361</v>
      </c>
      <c r="K107" s="76">
        <f>'ОДИ ПГГ Пр.15-23'!D107</f>
        <v>867138</v>
      </c>
      <c r="L107" s="76">
        <f>'ОДИ МЗ РБ 13-23'!D107</f>
        <v>0</v>
      </c>
      <c r="M107" s="97">
        <f>'Тестирование на грипп 13-23'!D107</f>
        <v>0</v>
      </c>
      <c r="N107" s="76">
        <f>'ФАП (15-23)'!D107</f>
        <v>26647448</v>
      </c>
      <c r="O107" s="76"/>
      <c r="P107" s="76">
        <f>СМП!D107</f>
        <v>0</v>
      </c>
      <c r="Q107" s="76">
        <f>'Гемодиализ (пр.15-23)'!D107</f>
        <v>0</v>
      </c>
      <c r="R107" s="76">
        <f>'Мед.реаб.(АПУ,ДС,КС) 14-23'!D107</f>
        <v>0</v>
      </c>
      <c r="S107" s="76">
        <f t="shared" ref="S107:S138" si="9">D107+E107+F107+P107+Q107+R107</f>
        <v>146795491</v>
      </c>
    </row>
    <row r="108" spans="1:19" s="1" customFormat="1" x14ac:dyDescent="0.2">
      <c r="A108" s="25">
        <v>95</v>
      </c>
      <c r="B108" s="12" t="s">
        <v>168</v>
      </c>
      <c r="C108" s="10" t="s">
        <v>31</v>
      </c>
      <c r="D108" s="76">
        <f>КС!D108</f>
        <v>49797932</v>
      </c>
      <c r="E108" s="76">
        <f>'ДС (пр.15-23)'!D108</f>
        <v>15178036</v>
      </c>
      <c r="F108" s="76">
        <f t="shared" si="8"/>
        <v>150523660</v>
      </c>
      <c r="G108" s="76">
        <f>'АПУ профилактика 15-23'!D109</f>
        <v>45164112</v>
      </c>
      <c r="H108" s="76">
        <f>'АПУ профилактика 15-23'!N109</f>
        <v>10155219</v>
      </c>
      <c r="I108" s="76">
        <f>'АПУ неотл.пом. 15-23'!D108</f>
        <v>10121883</v>
      </c>
      <c r="J108" s="76">
        <f>'АПУ обращения 15-23'!D108</f>
        <v>40620213</v>
      </c>
      <c r="K108" s="76">
        <f>'ОДИ ПГГ Пр.15-23'!D108</f>
        <v>1060283</v>
      </c>
      <c r="L108" s="76">
        <f>'ОДИ МЗ РБ 13-23'!D108</f>
        <v>0</v>
      </c>
      <c r="M108" s="97">
        <f>'Тестирование на грипп 13-23'!D108</f>
        <v>0</v>
      </c>
      <c r="N108" s="76">
        <f>'ФАП (15-23)'!D108</f>
        <v>43401950</v>
      </c>
      <c r="O108" s="76"/>
      <c r="P108" s="76">
        <f>СМП!D108</f>
        <v>0</v>
      </c>
      <c r="Q108" s="76">
        <f>'Гемодиализ (пр.15-23)'!D108</f>
        <v>0</v>
      </c>
      <c r="R108" s="76">
        <f>'Мед.реаб.(АПУ,ДС,КС) 14-23'!D108</f>
        <v>0</v>
      </c>
      <c r="S108" s="76">
        <f t="shared" si="9"/>
        <v>215499628</v>
      </c>
    </row>
    <row r="109" spans="1:19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f>КС!D109</f>
        <v>102064755</v>
      </c>
      <c r="E109" s="76">
        <f>'ДС (пр.15-23)'!D109</f>
        <v>15105735</v>
      </c>
      <c r="F109" s="76">
        <f t="shared" si="8"/>
        <v>153569336</v>
      </c>
      <c r="G109" s="76">
        <f>'АПУ профилактика 15-23'!D110</f>
        <v>45060542</v>
      </c>
      <c r="H109" s="76">
        <f>'АПУ профилактика 15-23'!N110</f>
        <v>9745916</v>
      </c>
      <c r="I109" s="76">
        <f>'АПУ неотл.пом. 15-23'!D109</f>
        <v>9761935</v>
      </c>
      <c r="J109" s="76">
        <f>'АПУ обращения 15-23'!D109</f>
        <v>46011938</v>
      </c>
      <c r="K109" s="76">
        <f>'ОДИ ПГГ Пр.15-23'!D109</f>
        <v>1783375</v>
      </c>
      <c r="L109" s="76">
        <f>'ОДИ МЗ РБ 13-23'!D109</f>
        <v>0</v>
      </c>
      <c r="M109" s="97">
        <f>'Тестирование на грипп 13-23'!D109</f>
        <v>0</v>
      </c>
      <c r="N109" s="76">
        <f>'ФАП (15-23)'!D109</f>
        <v>41205630</v>
      </c>
      <c r="O109" s="76"/>
      <c r="P109" s="76">
        <f>СМП!D109</f>
        <v>0</v>
      </c>
      <c r="Q109" s="76">
        <f>'Гемодиализ (пр.15-23)'!D109</f>
        <v>0</v>
      </c>
      <c r="R109" s="76">
        <f>'Мед.реаб.(АПУ,ДС,КС) 14-23'!D109</f>
        <v>0</v>
      </c>
      <c r="S109" s="76">
        <f t="shared" si="9"/>
        <v>270739826</v>
      </c>
    </row>
    <row r="110" spans="1:19" s="22" customFormat="1" x14ac:dyDescent="0.2">
      <c r="A110" s="25">
        <v>97</v>
      </c>
      <c r="B110" s="24" t="s">
        <v>170</v>
      </c>
      <c r="C110" s="21" t="s">
        <v>13</v>
      </c>
      <c r="D110" s="76">
        <f>КС!D110</f>
        <v>213664076</v>
      </c>
      <c r="E110" s="76">
        <f>'ДС (пр.15-23)'!D110</f>
        <v>19118097</v>
      </c>
      <c r="F110" s="76">
        <f t="shared" si="8"/>
        <v>170579404</v>
      </c>
      <c r="G110" s="76">
        <f>'АПУ профилактика 15-23'!D111</f>
        <v>62419014</v>
      </c>
      <c r="H110" s="76">
        <f>'АПУ профилактика 15-23'!N111</f>
        <v>9014515</v>
      </c>
      <c r="I110" s="76">
        <f>'АПУ неотл.пом. 15-23'!D110</f>
        <v>9294140</v>
      </c>
      <c r="J110" s="76">
        <f>'АПУ обращения 15-23'!D110</f>
        <v>52619156</v>
      </c>
      <c r="K110" s="76">
        <f>'ОДИ ПГГ Пр.15-23'!D110</f>
        <v>12501141</v>
      </c>
      <c r="L110" s="76">
        <f>'ОДИ МЗ РБ 13-23'!D110</f>
        <v>1194000</v>
      </c>
      <c r="M110" s="97">
        <f>'Тестирование на грипп 13-23'!D110</f>
        <v>0</v>
      </c>
      <c r="N110" s="76">
        <f>'ФАП (15-23)'!D110</f>
        <v>23537438</v>
      </c>
      <c r="O110" s="79"/>
      <c r="P110" s="76">
        <f>СМП!D110</f>
        <v>104078029</v>
      </c>
      <c r="Q110" s="76">
        <f>'Гемодиализ (пр.15-23)'!D110</f>
        <v>0</v>
      </c>
      <c r="R110" s="76">
        <f>'Мед.реаб.(АПУ,ДС,КС) 14-23'!D110</f>
        <v>14845944</v>
      </c>
      <c r="S110" s="76">
        <f t="shared" si="9"/>
        <v>522285550</v>
      </c>
    </row>
    <row r="111" spans="1:19" s="1" customFormat="1" x14ac:dyDescent="0.2">
      <c r="A111" s="25">
        <v>98</v>
      </c>
      <c r="B111" s="26" t="s">
        <v>171</v>
      </c>
      <c r="C111" s="10" t="s">
        <v>32</v>
      </c>
      <c r="D111" s="76">
        <f>КС!D111</f>
        <v>41343443</v>
      </c>
      <c r="E111" s="76">
        <f>'ДС (пр.15-23)'!D111</f>
        <v>12226692</v>
      </c>
      <c r="F111" s="76">
        <f t="shared" si="8"/>
        <v>111435923</v>
      </c>
      <c r="G111" s="76">
        <f>'АПУ профилактика 15-23'!D112</f>
        <v>39885118</v>
      </c>
      <c r="H111" s="76">
        <f>'АПУ профилактика 15-23'!N112</f>
        <v>6112823</v>
      </c>
      <c r="I111" s="76">
        <f>'АПУ неотл.пом. 15-23'!D111</f>
        <v>7633117</v>
      </c>
      <c r="J111" s="76">
        <f>'АПУ обращения 15-23'!D111</f>
        <v>35125691</v>
      </c>
      <c r="K111" s="76">
        <f>'ОДИ ПГГ Пр.15-23'!D111</f>
        <v>1166105</v>
      </c>
      <c r="L111" s="76">
        <f>'ОДИ МЗ РБ 13-23'!D111</f>
        <v>0</v>
      </c>
      <c r="M111" s="97">
        <f>'Тестирование на грипп 13-23'!D111</f>
        <v>0</v>
      </c>
      <c r="N111" s="76">
        <f>'ФАП (15-23)'!D111</f>
        <v>21513069</v>
      </c>
      <c r="O111" s="76"/>
      <c r="P111" s="76">
        <f>СМП!D111</f>
        <v>0</v>
      </c>
      <c r="Q111" s="76">
        <f>'Гемодиализ (пр.15-23)'!D111</f>
        <v>0</v>
      </c>
      <c r="R111" s="76">
        <f>'Мед.реаб.(АПУ,ДС,КС) 14-23'!D111</f>
        <v>0</v>
      </c>
      <c r="S111" s="76">
        <f t="shared" si="9"/>
        <v>165006058</v>
      </c>
    </row>
    <row r="112" spans="1:19" s="1" customFormat="1" x14ac:dyDescent="0.2">
      <c r="A112" s="25">
        <v>99</v>
      </c>
      <c r="B112" s="26" t="s">
        <v>172</v>
      </c>
      <c r="C112" s="10" t="s">
        <v>55</v>
      </c>
      <c r="D112" s="76">
        <f>КС!D112</f>
        <v>56716238</v>
      </c>
      <c r="E112" s="76">
        <f>'ДС (пр.15-23)'!D112</f>
        <v>17292797</v>
      </c>
      <c r="F112" s="76">
        <f t="shared" si="8"/>
        <v>171922149</v>
      </c>
      <c r="G112" s="76">
        <f>'АПУ профилактика 15-23'!D113</f>
        <v>51181758</v>
      </c>
      <c r="H112" s="76">
        <f>'АПУ профилактика 15-23'!N113</f>
        <v>11783992</v>
      </c>
      <c r="I112" s="76">
        <f>'АПУ неотл.пом. 15-23'!D112</f>
        <v>10785160</v>
      </c>
      <c r="J112" s="76">
        <f>'АПУ обращения 15-23'!D112</f>
        <v>49450478</v>
      </c>
      <c r="K112" s="76">
        <f>'ОДИ ПГГ Пр.15-23'!D112</f>
        <v>1998612</v>
      </c>
      <c r="L112" s="76">
        <f>'ОДИ МЗ РБ 13-23'!D112</f>
        <v>0</v>
      </c>
      <c r="M112" s="97">
        <f>'Тестирование на грипп 13-23'!D112</f>
        <v>0</v>
      </c>
      <c r="N112" s="76">
        <f>'ФАП (15-23)'!D112</f>
        <v>46722149</v>
      </c>
      <c r="O112" s="76"/>
      <c r="P112" s="76">
        <f>СМП!D112</f>
        <v>0</v>
      </c>
      <c r="Q112" s="76">
        <f>'Гемодиализ (пр.15-23)'!D112</f>
        <v>0</v>
      </c>
      <c r="R112" s="76">
        <f>'Мед.реаб.(АПУ,ДС,КС) 14-23'!D112</f>
        <v>0</v>
      </c>
      <c r="S112" s="76">
        <f t="shared" si="9"/>
        <v>245931184</v>
      </c>
    </row>
    <row r="113" spans="1:19" s="1" customFormat="1" x14ac:dyDescent="0.2">
      <c r="A113" s="25">
        <v>100</v>
      </c>
      <c r="B113" s="12" t="s">
        <v>173</v>
      </c>
      <c r="C113" s="10" t="s">
        <v>34</v>
      </c>
      <c r="D113" s="76">
        <f>КС!D113</f>
        <v>96739755</v>
      </c>
      <c r="E113" s="76">
        <f>'ДС (пр.15-23)'!D113</f>
        <v>29501513</v>
      </c>
      <c r="F113" s="76">
        <f t="shared" si="8"/>
        <v>268690080</v>
      </c>
      <c r="G113" s="76">
        <f>'АПУ профилактика 15-23'!D114</f>
        <v>85922902</v>
      </c>
      <c r="H113" s="76">
        <f>'АПУ профилактика 15-23'!N114</f>
        <v>18078259</v>
      </c>
      <c r="I113" s="76">
        <f>'АПУ неотл.пом. 15-23'!D113</f>
        <v>18730667</v>
      </c>
      <c r="J113" s="76">
        <f>'АПУ обращения 15-23'!D113</f>
        <v>88306190</v>
      </c>
      <c r="K113" s="76">
        <f>'ОДИ ПГГ Пр.15-23'!D113</f>
        <v>6529684</v>
      </c>
      <c r="L113" s="76">
        <f>'ОДИ МЗ РБ 13-23'!D113</f>
        <v>0</v>
      </c>
      <c r="M113" s="97">
        <f>'Тестирование на грипп 13-23'!D113</f>
        <v>0</v>
      </c>
      <c r="N113" s="76">
        <f>'ФАП (15-23)'!D113</f>
        <v>51122378</v>
      </c>
      <c r="O113" s="76"/>
      <c r="P113" s="76">
        <f>СМП!D113</f>
        <v>0</v>
      </c>
      <c r="Q113" s="76">
        <f>'Гемодиализ (пр.15-23)'!D113</f>
        <v>0</v>
      </c>
      <c r="R113" s="76">
        <f>'Мед.реаб.(АПУ,ДС,КС) 14-23'!D113</f>
        <v>0</v>
      </c>
      <c r="S113" s="76">
        <f t="shared" si="9"/>
        <v>394931348</v>
      </c>
    </row>
    <row r="114" spans="1:19" s="1" customFormat="1" x14ac:dyDescent="0.2">
      <c r="A114" s="25">
        <v>101</v>
      </c>
      <c r="B114" s="14" t="s">
        <v>174</v>
      </c>
      <c r="C114" s="10" t="s">
        <v>243</v>
      </c>
      <c r="D114" s="76">
        <f>КС!D114</f>
        <v>41041796</v>
      </c>
      <c r="E114" s="76">
        <f>'ДС (пр.15-23)'!D114</f>
        <v>13025991</v>
      </c>
      <c r="F114" s="76">
        <f t="shared" si="8"/>
        <v>135003155</v>
      </c>
      <c r="G114" s="76">
        <f>'АПУ профилактика 15-23'!D115</f>
        <v>39998111</v>
      </c>
      <c r="H114" s="76">
        <f>'АПУ профилактика 15-23'!N115</f>
        <v>9914700</v>
      </c>
      <c r="I114" s="76">
        <f>'АПУ неотл.пом. 15-23'!D114</f>
        <v>8768252</v>
      </c>
      <c r="J114" s="76">
        <f>'АПУ обращения 15-23'!D114</f>
        <v>38498462</v>
      </c>
      <c r="K114" s="76">
        <f>'ОДИ ПГГ Пр.15-23'!D114</f>
        <v>955220</v>
      </c>
      <c r="L114" s="76">
        <f>'ОДИ МЗ РБ 13-23'!D114</f>
        <v>0</v>
      </c>
      <c r="M114" s="97">
        <f>'Тестирование на грипп 13-23'!D114</f>
        <v>0</v>
      </c>
      <c r="N114" s="76">
        <f>'ФАП (15-23)'!D114</f>
        <v>36868410</v>
      </c>
      <c r="O114" s="76"/>
      <c r="P114" s="76">
        <f>СМП!D114</f>
        <v>0</v>
      </c>
      <c r="Q114" s="76">
        <f>'Гемодиализ (пр.15-23)'!D114</f>
        <v>0</v>
      </c>
      <c r="R114" s="76">
        <f>'Мед.реаб.(АПУ,ДС,КС) 14-23'!D114</f>
        <v>5615900</v>
      </c>
      <c r="S114" s="76">
        <f t="shared" si="9"/>
        <v>194686842</v>
      </c>
    </row>
    <row r="115" spans="1:19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>КС!D115</f>
        <v>0</v>
      </c>
      <c r="E115" s="76">
        <f>'ДС (пр.15-23)'!D115</f>
        <v>0</v>
      </c>
      <c r="F115" s="76">
        <f t="shared" si="8"/>
        <v>1359119</v>
      </c>
      <c r="G115" s="76">
        <f>'АПУ профилактика 15-23'!D116</f>
        <v>1359119</v>
      </c>
      <c r="H115" s="76">
        <f>'АПУ профилактика 15-23'!N116</f>
        <v>0</v>
      </c>
      <c r="I115" s="76">
        <f>'АПУ неотл.пом. 15-23'!D115</f>
        <v>0</v>
      </c>
      <c r="J115" s="76">
        <f>'АПУ обращения 15-23'!D115</f>
        <v>0</v>
      </c>
      <c r="K115" s="76">
        <f>'ОДИ ПГГ Пр.15-23'!D115</f>
        <v>0</v>
      </c>
      <c r="L115" s="76">
        <f>'ОДИ МЗ РБ 13-23'!D115</f>
        <v>0</v>
      </c>
      <c r="M115" s="97">
        <f>'Тестирование на грипп 13-23'!D115</f>
        <v>0</v>
      </c>
      <c r="N115" s="76">
        <f>'ФАП (15-23)'!D115</f>
        <v>0</v>
      </c>
      <c r="O115" s="76"/>
      <c r="P115" s="76">
        <f>СМП!D115</f>
        <v>0</v>
      </c>
      <c r="Q115" s="76">
        <f>'Гемодиализ (пр.15-23)'!D115</f>
        <v>203399597</v>
      </c>
      <c r="R115" s="76">
        <f>'Мед.реаб.(АПУ,ДС,КС) 14-23'!D115</f>
        <v>0</v>
      </c>
      <c r="S115" s="76">
        <f t="shared" si="9"/>
        <v>204758716</v>
      </c>
    </row>
    <row r="116" spans="1:19" s="1" customFormat="1" x14ac:dyDescent="0.2">
      <c r="A116" s="25">
        <v>103</v>
      </c>
      <c r="B116" s="12" t="s">
        <v>177</v>
      </c>
      <c r="C116" s="10" t="s">
        <v>178</v>
      </c>
      <c r="D116" s="76">
        <f>КС!D116</f>
        <v>0</v>
      </c>
      <c r="E116" s="76">
        <f>'ДС (пр.15-23)'!D116</f>
        <v>105432755</v>
      </c>
      <c r="F116" s="76">
        <f t="shared" si="8"/>
        <v>0</v>
      </c>
      <c r="G116" s="76">
        <f>'АПУ профилактика 15-23'!D117</f>
        <v>0</v>
      </c>
      <c r="H116" s="76">
        <f>'АПУ профилактика 15-23'!N117</f>
        <v>0</v>
      </c>
      <c r="I116" s="76">
        <f>'АПУ неотл.пом. 15-23'!D116</f>
        <v>0</v>
      </c>
      <c r="J116" s="76">
        <f>'АПУ обращения 15-23'!D116</f>
        <v>0</v>
      </c>
      <c r="K116" s="76">
        <f>'ОДИ ПГГ Пр.15-23'!D116</f>
        <v>0</v>
      </c>
      <c r="L116" s="76">
        <f>'ОДИ МЗ РБ 13-23'!D116</f>
        <v>0</v>
      </c>
      <c r="M116" s="97">
        <f>'Тестирование на грипп 13-23'!D116</f>
        <v>0</v>
      </c>
      <c r="N116" s="76">
        <f>'ФАП (15-23)'!D116</f>
        <v>0</v>
      </c>
      <c r="O116" s="76"/>
      <c r="P116" s="76">
        <f>СМП!D116</f>
        <v>0</v>
      </c>
      <c r="Q116" s="76">
        <f>'Гемодиализ (пр.15-23)'!D116</f>
        <v>0</v>
      </c>
      <c r="R116" s="76">
        <f>'Мед.реаб.(АПУ,ДС,КС) 14-23'!D116</f>
        <v>0</v>
      </c>
      <c r="S116" s="76">
        <f t="shared" si="9"/>
        <v>105432755</v>
      </c>
    </row>
    <row r="117" spans="1:19" s="1" customFormat="1" x14ac:dyDescent="0.2">
      <c r="A117" s="25">
        <v>104</v>
      </c>
      <c r="B117" s="26" t="s">
        <v>179</v>
      </c>
      <c r="C117" s="10" t="s">
        <v>180</v>
      </c>
      <c r="D117" s="76">
        <f>КС!D117</f>
        <v>0</v>
      </c>
      <c r="E117" s="76">
        <f>'ДС (пр.15-23)'!D117</f>
        <v>0</v>
      </c>
      <c r="F117" s="76">
        <f t="shared" si="8"/>
        <v>193528</v>
      </c>
      <c r="G117" s="76">
        <f>'АПУ профилактика 15-23'!D118</f>
        <v>193528</v>
      </c>
      <c r="H117" s="76">
        <f>'АПУ профилактика 15-23'!N118</f>
        <v>0</v>
      </c>
      <c r="I117" s="76">
        <f>'АПУ неотл.пом. 15-23'!D117</f>
        <v>0</v>
      </c>
      <c r="J117" s="76">
        <f>'АПУ обращения 15-23'!D117</f>
        <v>0</v>
      </c>
      <c r="K117" s="76">
        <f>'ОДИ ПГГ Пр.15-23'!D117</f>
        <v>0</v>
      </c>
      <c r="L117" s="76">
        <f>'ОДИ МЗ РБ 13-23'!D117</f>
        <v>0</v>
      </c>
      <c r="M117" s="97">
        <f>'Тестирование на грипп 13-23'!D117</f>
        <v>0</v>
      </c>
      <c r="N117" s="76">
        <f>'ФАП (15-23)'!D117</f>
        <v>0</v>
      </c>
      <c r="O117" s="76"/>
      <c r="P117" s="76">
        <f>СМП!D117</f>
        <v>0</v>
      </c>
      <c r="Q117" s="76">
        <f>'Гемодиализ (пр.15-23)'!D117</f>
        <v>28843288</v>
      </c>
      <c r="R117" s="76">
        <f>'Мед.реаб.(АПУ,ДС,КС) 14-23'!D117</f>
        <v>0</v>
      </c>
      <c r="S117" s="76">
        <f t="shared" si="9"/>
        <v>29036816</v>
      </c>
    </row>
    <row r="118" spans="1:19" s="1" customFormat="1" x14ac:dyDescent="0.2">
      <c r="A118" s="25">
        <v>105</v>
      </c>
      <c r="B118" s="26" t="s">
        <v>181</v>
      </c>
      <c r="C118" s="10" t="s">
        <v>182</v>
      </c>
      <c r="D118" s="76">
        <f>КС!D118</f>
        <v>0</v>
      </c>
      <c r="E118" s="76">
        <f>'ДС (пр.15-23)'!D118</f>
        <v>211043</v>
      </c>
      <c r="F118" s="76">
        <f t="shared" si="8"/>
        <v>27476</v>
      </c>
      <c r="G118" s="76">
        <f>'АПУ профилактика 15-23'!D119</f>
        <v>0</v>
      </c>
      <c r="H118" s="76">
        <f>'АПУ профилактика 15-23'!N119</f>
        <v>0</v>
      </c>
      <c r="I118" s="76">
        <f>'АПУ неотл.пом. 15-23'!D118</f>
        <v>0</v>
      </c>
      <c r="J118" s="76">
        <f>'АПУ обращения 15-23'!D118</f>
        <v>27476</v>
      </c>
      <c r="K118" s="76">
        <f>'ОДИ ПГГ Пр.15-23'!D118</f>
        <v>0</v>
      </c>
      <c r="L118" s="76">
        <f>'ОДИ МЗ РБ 13-23'!D118</f>
        <v>0</v>
      </c>
      <c r="M118" s="97">
        <f>'Тестирование на грипп 13-23'!D118</f>
        <v>0</v>
      </c>
      <c r="N118" s="76">
        <f>'ФАП (15-23)'!D118</f>
        <v>0</v>
      </c>
      <c r="O118" s="76"/>
      <c r="P118" s="76">
        <f>СМП!D118</f>
        <v>0</v>
      </c>
      <c r="Q118" s="76">
        <f>'Гемодиализ (пр.15-23)'!D118</f>
        <v>0</v>
      </c>
      <c r="R118" s="76">
        <f>'Мед.реаб.(АПУ,ДС,КС) 14-23'!D118</f>
        <v>0</v>
      </c>
      <c r="S118" s="76">
        <f t="shared" si="9"/>
        <v>238519</v>
      </c>
    </row>
    <row r="119" spans="1:19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>КС!D119</f>
        <v>0</v>
      </c>
      <c r="E119" s="76">
        <f>'ДС (пр.15-23)'!D119</f>
        <v>233013</v>
      </c>
      <c r="F119" s="76">
        <f t="shared" si="8"/>
        <v>0</v>
      </c>
      <c r="G119" s="76">
        <f>'АПУ профилактика 15-23'!D120</f>
        <v>0</v>
      </c>
      <c r="H119" s="76">
        <f>'АПУ профилактика 15-23'!N120</f>
        <v>0</v>
      </c>
      <c r="I119" s="76">
        <f>'АПУ неотл.пом. 15-23'!D119</f>
        <v>0</v>
      </c>
      <c r="J119" s="76">
        <f>'АПУ обращения 15-23'!D119</f>
        <v>0</v>
      </c>
      <c r="K119" s="76">
        <f>'ОДИ ПГГ Пр.15-23'!D119</f>
        <v>0</v>
      </c>
      <c r="L119" s="76">
        <f>'ОДИ МЗ РБ 13-23'!D119</f>
        <v>0</v>
      </c>
      <c r="M119" s="97">
        <f>'Тестирование на грипп 13-23'!D119</f>
        <v>0</v>
      </c>
      <c r="N119" s="76">
        <f>'ФАП (15-23)'!D119</f>
        <v>0</v>
      </c>
      <c r="O119" s="76"/>
      <c r="P119" s="76">
        <f>СМП!D119</f>
        <v>0</v>
      </c>
      <c r="Q119" s="76">
        <f>'Гемодиализ (пр.15-23)'!D119</f>
        <v>0</v>
      </c>
      <c r="R119" s="76">
        <f>'Мед.реаб.(АПУ,ДС,КС) 14-23'!D119</f>
        <v>0</v>
      </c>
      <c r="S119" s="76">
        <f t="shared" si="9"/>
        <v>233013</v>
      </c>
    </row>
    <row r="120" spans="1:19" s="1" customFormat="1" ht="24" x14ac:dyDescent="0.2">
      <c r="A120" s="25">
        <v>107</v>
      </c>
      <c r="B120" s="26" t="s">
        <v>185</v>
      </c>
      <c r="C120" s="10" t="s">
        <v>186</v>
      </c>
      <c r="D120" s="76">
        <f>КС!D120</f>
        <v>0</v>
      </c>
      <c r="E120" s="76">
        <f>'ДС (пр.15-23)'!D120</f>
        <v>286938</v>
      </c>
      <c r="F120" s="76">
        <f t="shared" si="8"/>
        <v>0</v>
      </c>
      <c r="G120" s="76">
        <f>'АПУ профилактика 15-23'!D121</f>
        <v>0</v>
      </c>
      <c r="H120" s="76">
        <f>'АПУ профилактика 15-23'!N121</f>
        <v>0</v>
      </c>
      <c r="I120" s="76">
        <f>'АПУ неотл.пом. 15-23'!D120</f>
        <v>0</v>
      </c>
      <c r="J120" s="76">
        <f>'АПУ обращения 15-23'!D120</f>
        <v>0</v>
      </c>
      <c r="K120" s="76">
        <f>'ОДИ ПГГ Пр.15-23'!D120</f>
        <v>0</v>
      </c>
      <c r="L120" s="76">
        <f>'ОДИ МЗ РБ 13-23'!D120</f>
        <v>0</v>
      </c>
      <c r="M120" s="97">
        <f>'Тестирование на грипп 13-23'!D120</f>
        <v>0</v>
      </c>
      <c r="N120" s="76">
        <f>'ФАП (15-23)'!D120</f>
        <v>0</v>
      </c>
      <c r="O120" s="76"/>
      <c r="P120" s="76">
        <f>СМП!D120</f>
        <v>0</v>
      </c>
      <c r="Q120" s="76">
        <f>'Гемодиализ (пр.15-23)'!D120</f>
        <v>0</v>
      </c>
      <c r="R120" s="76">
        <f>'Мед.реаб.(АПУ,ДС,КС) 14-23'!D120</f>
        <v>0</v>
      </c>
      <c r="S120" s="76">
        <f t="shared" si="9"/>
        <v>286938</v>
      </c>
    </row>
    <row r="121" spans="1:19" s="1" customFormat="1" x14ac:dyDescent="0.2">
      <c r="A121" s="25">
        <v>108</v>
      </c>
      <c r="B121" s="26" t="s">
        <v>187</v>
      </c>
      <c r="C121" s="10" t="s">
        <v>188</v>
      </c>
      <c r="D121" s="76">
        <f>КС!D121</f>
        <v>0</v>
      </c>
      <c r="E121" s="76">
        <f>'ДС (пр.15-23)'!D121</f>
        <v>0</v>
      </c>
      <c r="F121" s="76">
        <f t="shared" si="8"/>
        <v>3090829</v>
      </c>
      <c r="G121" s="76">
        <f>'АПУ профилактика 15-23'!D122</f>
        <v>0</v>
      </c>
      <c r="H121" s="76">
        <f>'АПУ профилактика 15-23'!N122</f>
        <v>0</v>
      </c>
      <c r="I121" s="76">
        <f>'АПУ неотл.пом. 15-23'!D121</f>
        <v>0</v>
      </c>
      <c r="J121" s="76">
        <f>'АПУ обращения 15-23'!D121</f>
        <v>0</v>
      </c>
      <c r="K121" s="76">
        <f>'ОДИ ПГГ Пр.15-23'!D121</f>
        <v>3090829</v>
      </c>
      <c r="L121" s="76">
        <f>'ОДИ МЗ РБ 13-23'!D121</f>
        <v>0</v>
      </c>
      <c r="M121" s="97">
        <f>'Тестирование на грипп 13-23'!D121</f>
        <v>0</v>
      </c>
      <c r="N121" s="76">
        <f>'ФАП (15-23)'!D121</f>
        <v>0</v>
      </c>
      <c r="O121" s="76"/>
      <c r="P121" s="76">
        <f>СМП!D121</f>
        <v>0</v>
      </c>
      <c r="Q121" s="76">
        <f>'Гемодиализ (пр.15-23)'!D121</f>
        <v>0</v>
      </c>
      <c r="R121" s="76">
        <f>'Мед.реаб.(АПУ,ДС,КС) 14-23'!D121</f>
        <v>0</v>
      </c>
      <c r="S121" s="76">
        <f t="shared" si="9"/>
        <v>3090829</v>
      </c>
    </row>
    <row r="122" spans="1:19" s="1" customFormat="1" x14ac:dyDescent="0.2">
      <c r="A122" s="25">
        <v>109</v>
      </c>
      <c r="B122" s="26" t="s">
        <v>189</v>
      </c>
      <c r="C122" s="10" t="s">
        <v>190</v>
      </c>
      <c r="D122" s="76">
        <f>КС!D122</f>
        <v>0</v>
      </c>
      <c r="E122" s="76">
        <f>'ДС (пр.15-23)'!D122</f>
        <v>24452334</v>
      </c>
      <c r="F122" s="76">
        <f t="shared" si="8"/>
        <v>4974934</v>
      </c>
      <c r="G122" s="76">
        <f>'АПУ профилактика 15-23'!D123</f>
        <v>4974934</v>
      </c>
      <c r="H122" s="76">
        <f>'АПУ профилактика 15-23'!N123</f>
        <v>0</v>
      </c>
      <c r="I122" s="76">
        <f>'АПУ неотл.пом. 15-23'!D122</f>
        <v>0</v>
      </c>
      <c r="J122" s="76">
        <f>'АПУ обращения 15-23'!D122</f>
        <v>0</v>
      </c>
      <c r="K122" s="76">
        <f>'ОДИ ПГГ Пр.15-23'!D122</f>
        <v>0</v>
      </c>
      <c r="L122" s="76">
        <f>'ОДИ МЗ РБ 13-23'!D122</f>
        <v>0</v>
      </c>
      <c r="M122" s="97">
        <f>'Тестирование на грипп 13-23'!D122</f>
        <v>0</v>
      </c>
      <c r="N122" s="76">
        <f>'ФАП (15-23)'!D122</f>
        <v>0</v>
      </c>
      <c r="O122" s="76"/>
      <c r="P122" s="76">
        <f>СМП!D122</f>
        <v>0</v>
      </c>
      <c r="Q122" s="76">
        <f>'Гемодиализ (пр.15-23)'!D122</f>
        <v>752799615</v>
      </c>
      <c r="R122" s="76">
        <f>'Мед.реаб.(АПУ,ДС,КС) 14-23'!D122</f>
        <v>0</v>
      </c>
      <c r="S122" s="76">
        <f t="shared" si="9"/>
        <v>782226883</v>
      </c>
    </row>
    <row r="123" spans="1:19" s="1" customFormat="1" x14ac:dyDescent="0.2">
      <c r="A123" s="25">
        <v>110</v>
      </c>
      <c r="B123" s="18" t="s">
        <v>191</v>
      </c>
      <c r="C123" s="16" t="s">
        <v>192</v>
      </c>
      <c r="D123" s="76">
        <f>КС!D123</f>
        <v>0</v>
      </c>
      <c r="E123" s="76">
        <f>'ДС (пр.15-23)'!D123</f>
        <v>0</v>
      </c>
      <c r="F123" s="76">
        <f t="shared" si="8"/>
        <v>68221706</v>
      </c>
      <c r="G123" s="76">
        <f>'АПУ профилактика 15-23'!D124</f>
        <v>0</v>
      </c>
      <c r="H123" s="76">
        <f>'АПУ профилактика 15-23'!N124</f>
        <v>0</v>
      </c>
      <c r="I123" s="76">
        <f>'АПУ неотл.пом. 15-23'!D123</f>
        <v>0</v>
      </c>
      <c r="J123" s="76">
        <f>'АПУ обращения 15-23'!D123</f>
        <v>0</v>
      </c>
      <c r="K123" s="76">
        <f>'ОДИ ПГГ Пр.15-23'!D123</f>
        <v>68221706</v>
      </c>
      <c r="L123" s="76">
        <f>'ОДИ МЗ РБ 13-23'!D123</f>
        <v>0</v>
      </c>
      <c r="M123" s="97">
        <f>'Тестирование на грипп 13-23'!D123</f>
        <v>0</v>
      </c>
      <c r="N123" s="76">
        <f>'ФАП (15-23)'!D123</f>
        <v>0</v>
      </c>
      <c r="O123" s="76"/>
      <c r="P123" s="76">
        <f>СМП!D123</f>
        <v>0</v>
      </c>
      <c r="Q123" s="76">
        <f>'Гемодиализ (пр.15-23)'!D123</f>
        <v>0</v>
      </c>
      <c r="R123" s="76">
        <f>'Мед.реаб.(АПУ,ДС,КС) 14-23'!D123</f>
        <v>0</v>
      </c>
      <c r="S123" s="76">
        <f t="shared" si="9"/>
        <v>68221706</v>
      </c>
    </row>
    <row r="124" spans="1:19" s="1" customFormat="1" x14ac:dyDescent="0.2">
      <c r="A124" s="25">
        <v>111</v>
      </c>
      <c r="B124" s="18" t="s">
        <v>276</v>
      </c>
      <c r="C124" s="16" t="s">
        <v>252</v>
      </c>
      <c r="D124" s="76">
        <f>КС!D124</f>
        <v>0</v>
      </c>
      <c r="E124" s="76">
        <f>'ДС (пр.15-23)'!D124</f>
        <v>0</v>
      </c>
      <c r="F124" s="76">
        <f t="shared" si="8"/>
        <v>260002</v>
      </c>
      <c r="G124" s="76">
        <f>'АПУ профилактика 15-23'!D125</f>
        <v>260002</v>
      </c>
      <c r="H124" s="76">
        <f>'АПУ профилактика 15-23'!N125</f>
        <v>0</v>
      </c>
      <c r="I124" s="76">
        <f>'АПУ неотл.пом. 15-23'!D124</f>
        <v>0</v>
      </c>
      <c r="J124" s="76">
        <f>'АПУ обращения 15-23'!D124</f>
        <v>0</v>
      </c>
      <c r="K124" s="76">
        <f>'ОДИ ПГГ Пр.15-23'!D124</f>
        <v>0</v>
      </c>
      <c r="L124" s="76">
        <f>'ОДИ МЗ РБ 13-23'!D124</f>
        <v>0</v>
      </c>
      <c r="M124" s="97">
        <f>'Тестирование на грипп 13-23'!D124</f>
        <v>0</v>
      </c>
      <c r="N124" s="76">
        <f>'ФАП (15-23)'!D124</f>
        <v>0</v>
      </c>
      <c r="O124" s="76"/>
      <c r="P124" s="76">
        <f>СМП!D124</f>
        <v>0</v>
      </c>
      <c r="Q124" s="76">
        <f>'Гемодиализ (пр.15-23)'!D124</f>
        <v>0</v>
      </c>
      <c r="R124" s="76">
        <f>'Мед.реаб.(АПУ,ДС,КС) 14-23'!D124</f>
        <v>0</v>
      </c>
      <c r="S124" s="76">
        <f t="shared" si="9"/>
        <v>260002</v>
      </c>
    </row>
    <row r="125" spans="1:19" s="1" customFormat="1" x14ac:dyDescent="0.2">
      <c r="A125" s="25">
        <v>112</v>
      </c>
      <c r="B125" s="14" t="s">
        <v>193</v>
      </c>
      <c r="C125" s="10" t="s">
        <v>194</v>
      </c>
      <c r="D125" s="76">
        <f>КС!D125</f>
        <v>198626061</v>
      </c>
      <c r="E125" s="76">
        <f>'ДС (пр.15-23)'!D125</f>
        <v>53676256</v>
      </c>
      <c r="F125" s="76">
        <f t="shared" si="8"/>
        <v>7371739</v>
      </c>
      <c r="G125" s="76">
        <f>'АПУ профилактика 15-23'!D126</f>
        <v>0</v>
      </c>
      <c r="H125" s="76">
        <f>'АПУ профилактика 15-23'!N126</f>
        <v>0</v>
      </c>
      <c r="I125" s="76">
        <f>'АПУ неотл.пом. 15-23'!D125</f>
        <v>0</v>
      </c>
      <c r="J125" s="76">
        <f>'АПУ обращения 15-23'!D125</f>
        <v>0</v>
      </c>
      <c r="K125" s="76">
        <f>'ОДИ ПГГ Пр.15-23'!D125</f>
        <v>7371739</v>
      </c>
      <c r="L125" s="76">
        <f>'ОДИ МЗ РБ 13-23'!D125</f>
        <v>0</v>
      </c>
      <c r="M125" s="97">
        <f>'Тестирование на грипп 13-23'!D125</f>
        <v>0</v>
      </c>
      <c r="N125" s="76">
        <f>'ФАП (15-23)'!D125</f>
        <v>0</v>
      </c>
      <c r="O125" s="76"/>
      <c r="P125" s="76">
        <f>СМП!D125</f>
        <v>0</v>
      </c>
      <c r="Q125" s="76">
        <f>'Гемодиализ (пр.15-23)'!D125</f>
        <v>0</v>
      </c>
      <c r="R125" s="76">
        <f>'Мед.реаб.(АПУ,ДС,КС) 14-23'!D125</f>
        <v>0</v>
      </c>
      <c r="S125" s="76">
        <f t="shared" si="9"/>
        <v>259674056</v>
      </c>
    </row>
    <row r="126" spans="1:19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>КС!D126</f>
        <v>0</v>
      </c>
      <c r="E126" s="76">
        <f>'ДС (пр.15-23)'!D126</f>
        <v>0</v>
      </c>
      <c r="F126" s="76">
        <f t="shared" si="8"/>
        <v>25889</v>
      </c>
      <c r="G126" s="76">
        <f>'АПУ профилактика 15-23'!D127</f>
        <v>0</v>
      </c>
      <c r="H126" s="76">
        <f>'АПУ профилактика 15-23'!N127</f>
        <v>0</v>
      </c>
      <c r="I126" s="76">
        <f>'АПУ неотл.пом. 15-23'!D126</f>
        <v>0</v>
      </c>
      <c r="J126" s="76">
        <f>'АПУ обращения 15-23'!D126</f>
        <v>25889</v>
      </c>
      <c r="K126" s="76">
        <f>'ОДИ ПГГ Пр.15-23'!D126</f>
        <v>0</v>
      </c>
      <c r="L126" s="76">
        <f>'ОДИ МЗ РБ 13-23'!D126</f>
        <v>0</v>
      </c>
      <c r="M126" s="97">
        <f>'Тестирование на грипп 13-23'!D126</f>
        <v>0</v>
      </c>
      <c r="N126" s="76">
        <f>'ФАП (15-23)'!D126</f>
        <v>0</v>
      </c>
      <c r="O126" s="76"/>
      <c r="P126" s="76">
        <f>СМП!D126</f>
        <v>0</v>
      </c>
      <c r="Q126" s="76">
        <f>'Гемодиализ (пр.15-23)'!D126</f>
        <v>0</v>
      </c>
      <c r="R126" s="76">
        <f>'Мед.реаб.(АПУ,ДС,КС) 14-23'!D126</f>
        <v>0</v>
      </c>
      <c r="S126" s="76">
        <f t="shared" si="9"/>
        <v>25889</v>
      </c>
    </row>
    <row r="127" spans="1:19" s="1" customFormat="1" x14ac:dyDescent="0.2">
      <c r="A127" s="25">
        <v>114</v>
      </c>
      <c r="B127" s="12" t="s">
        <v>197</v>
      </c>
      <c r="C127" s="19" t="s">
        <v>198</v>
      </c>
      <c r="D127" s="76">
        <f>КС!D127</f>
        <v>0</v>
      </c>
      <c r="E127" s="76">
        <f>'ДС (пр.15-23)'!D127</f>
        <v>21161493</v>
      </c>
      <c r="F127" s="76">
        <f t="shared" si="8"/>
        <v>0</v>
      </c>
      <c r="G127" s="76">
        <f>'АПУ профилактика 15-23'!D128</f>
        <v>0</v>
      </c>
      <c r="H127" s="76">
        <f>'АПУ профилактика 15-23'!N128</f>
        <v>0</v>
      </c>
      <c r="I127" s="76">
        <f>'АПУ неотл.пом. 15-23'!D127</f>
        <v>0</v>
      </c>
      <c r="J127" s="76">
        <f>'АПУ обращения 15-23'!D127</f>
        <v>0</v>
      </c>
      <c r="K127" s="76">
        <f>'ОДИ ПГГ Пр.15-23'!D127</f>
        <v>0</v>
      </c>
      <c r="L127" s="76">
        <f>'ОДИ МЗ РБ 13-23'!D127</f>
        <v>0</v>
      </c>
      <c r="M127" s="97">
        <f>'Тестирование на грипп 13-23'!D127</f>
        <v>0</v>
      </c>
      <c r="N127" s="76">
        <f>'ФАП (15-23)'!D127</f>
        <v>0</v>
      </c>
      <c r="O127" s="76"/>
      <c r="P127" s="76">
        <f>СМП!D127</f>
        <v>0</v>
      </c>
      <c r="Q127" s="76">
        <f>'Гемодиализ (пр.15-23)'!D127</f>
        <v>0</v>
      </c>
      <c r="R127" s="76">
        <f>'Мед.реаб.(АПУ,ДС,КС) 14-23'!D127</f>
        <v>0</v>
      </c>
      <c r="S127" s="76">
        <f t="shared" si="9"/>
        <v>21161493</v>
      </c>
    </row>
    <row r="128" spans="1:19" s="1" customFormat="1" x14ac:dyDescent="0.2">
      <c r="A128" s="25">
        <v>115</v>
      </c>
      <c r="B128" s="26" t="s">
        <v>199</v>
      </c>
      <c r="C128" s="10" t="s">
        <v>290</v>
      </c>
      <c r="D128" s="76">
        <f>КС!D128</f>
        <v>17475700</v>
      </c>
      <c r="E128" s="76">
        <f>'ДС (пр.15-23)'!D128</f>
        <v>262040</v>
      </c>
      <c r="F128" s="76">
        <f t="shared" si="8"/>
        <v>4706734</v>
      </c>
      <c r="G128" s="76">
        <f>'АПУ профилактика 15-23'!D129</f>
        <v>0</v>
      </c>
      <c r="H128" s="76">
        <f>'АПУ профилактика 15-23'!N129</f>
        <v>0</v>
      </c>
      <c r="I128" s="76">
        <f>'АПУ неотл.пом. 15-23'!D128</f>
        <v>0</v>
      </c>
      <c r="J128" s="76">
        <f>'АПУ обращения 15-23'!D128</f>
        <v>0</v>
      </c>
      <c r="K128" s="76">
        <f>'ОДИ ПГГ Пр.15-23'!D128</f>
        <v>4706734</v>
      </c>
      <c r="L128" s="76">
        <f>'ОДИ МЗ РБ 13-23'!D128</f>
        <v>0</v>
      </c>
      <c r="M128" s="97">
        <f>'Тестирование на грипп 13-23'!D128</f>
        <v>0</v>
      </c>
      <c r="N128" s="76">
        <f>'ФАП (15-23)'!D128</f>
        <v>0</v>
      </c>
      <c r="O128" s="76"/>
      <c r="P128" s="76">
        <f>СМП!D128</f>
        <v>0</v>
      </c>
      <c r="Q128" s="76">
        <f>'Гемодиализ (пр.15-23)'!D128</f>
        <v>0</v>
      </c>
      <c r="R128" s="76">
        <f>'Мед.реаб.(АПУ,ДС,КС) 14-23'!D128</f>
        <v>0</v>
      </c>
      <c r="S128" s="76">
        <f t="shared" si="9"/>
        <v>22444474</v>
      </c>
    </row>
    <row r="129" spans="1:19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>КС!D129</f>
        <v>0</v>
      </c>
      <c r="E129" s="76">
        <f>'ДС (пр.15-23)'!D129</f>
        <v>130088</v>
      </c>
      <c r="F129" s="76">
        <f t="shared" si="8"/>
        <v>5174844</v>
      </c>
      <c r="G129" s="76">
        <f>'АПУ профилактика 15-23'!D130</f>
        <v>0</v>
      </c>
      <c r="H129" s="76">
        <f>'АПУ профилактика 15-23'!N130</f>
        <v>0</v>
      </c>
      <c r="I129" s="76">
        <f>'АПУ неотл.пом. 15-23'!D129</f>
        <v>0</v>
      </c>
      <c r="J129" s="76">
        <f>'АПУ обращения 15-23'!D129</f>
        <v>80986</v>
      </c>
      <c r="K129" s="76">
        <f>'ОДИ ПГГ Пр.15-23'!D129</f>
        <v>5093858</v>
      </c>
      <c r="L129" s="76">
        <f>'ОДИ МЗ РБ 13-23'!D129</f>
        <v>0</v>
      </c>
      <c r="M129" s="97">
        <f>'Тестирование на грипп 13-23'!D129</f>
        <v>0</v>
      </c>
      <c r="N129" s="76">
        <f>'ФАП (15-23)'!D129</f>
        <v>0</v>
      </c>
      <c r="O129" s="76"/>
      <c r="P129" s="76">
        <f>СМП!D129</f>
        <v>0</v>
      </c>
      <c r="Q129" s="76">
        <f>'Гемодиализ (пр.15-23)'!D129</f>
        <v>0</v>
      </c>
      <c r="R129" s="76">
        <f>'Мед.реаб.(АПУ,ДС,КС) 14-23'!D129</f>
        <v>0</v>
      </c>
      <c r="S129" s="76">
        <f t="shared" si="9"/>
        <v>5304932</v>
      </c>
    </row>
    <row r="130" spans="1:19" s="1" customFormat="1" x14ac:dyDescent="0.2">
      <c r="A130" s="25">
        <v>117</v>
      </c>
      <c r="B130" s="14" t="s">
        <v>201</v>
      </c>
      <c r="C130" s="10" t="s">
        <v>202</v>
      </c>
      <c r="D130" s="76">
        <f>КС!D130</f>
        <v>0</v>
      </c>
      <c r="E130" s="76">
        <f>'ДС (пр.15-23)'!D130</f>
        <v>0</v>
      </c>
      <c r="F130" s="76">
        <f t="shared" si="8"/>
        <v>0</v>
      </c>
      <c r="G130" s="76">
        <f>'АПУ профилактика 15-23'!D131</f>
        <v>0</v>
      </c>
      <c r="H130" s="76">
        <f>'АПУ профилактика 15-23'!N131</f>
        <v>0</v>
      </c>
      <c r="I130" s="76">
        <f>'АПУ неотл.пом. 15-23'!D130</f>
        <v>0</v>
      </c>
      <c r="J130" s="76">
        <f>'АПУ обращения 15-23'!D130</f>
        <v>0</v>
      </c>
      <c r="K130" s="76">
        <f>'ОДИ ПГГ Пр.15-23'!D130</f>
        <v>0</v>
      </c>
      <c r="L130" s="76">
        <f>'ОДИ МЗ РБ 13-23'!D130</f>
        <v>0</v>
      </c>
      <c r="M130" s="97">
        <f>'Тестирование на грипп 13-23'!D130</f>
        <v>0</v>
      </c>
      <c r="N130" s="76">
        <f>'ФАП (15-23)'!D130</f>
        <v>0</v>
      </c>
      <c r="O130" s="76"/>
      <c r="P130" s="76">
        <f>СМП!D130</f>
        <v>0</v>
      </c>
      <c r="Q130" s="76">
        <f>'Гемодиализ (пр.15-23)'!D130</f>
        <v>0</v>
      </c>
      <c r="R130" s="76">
        <f>'Мед.реаб.(АПУ,ДС,КС) 14-23'!D130</f>
        <v>0</v>
      </c>
      <c r="S130" s="76">
        <f t="shared" si="9"/>
        <v>0</v>
      </c>
    </row>
    <row r="131" spans="1:19" s="1" customFormat="1" x14ac:dyDescent="0.2">
      <c r="A131" s="25">
        <v>118</v>
      </c>
      <c r="B131" s="14" t="s">
        <v>203</v>
      </c>
      <c r="C131" s="10" t="s">
        <v>204</v>
      </c>
      <c r="D131" s="76">
        <f>КС!D131</f>
        <v>0</v>
      </c>
      <c r="E131" s="76">
        <f>'ДС (пр.15-23)'!D131</f>
        <v>0</v>
      </c>
      <c r="F131" s="76">
        <f t="shared" si="8"/>
        <v>0</v>
      </c>
      <c r="G131" s="76">
        <f>'АПУ профилактика 15-23'!D132</f>
        <v>0</v>
      </c>
      <c r="H131" s="76">
        <f>'АПУ профилактика 15-23'!N132</f>
        <v>0</v>
      </c>
      <c r="I131" s="76">
        <f>'АПУ неотл.пом. 15-23'!D131</f>
        <v>0</v>
      </c>
      <c r="J131" s="76">
        <f>'АПУ обращения 15-23'!D131</f>
        <v>0</v>
      </c>
      <c r="K131" s="76">
        <f>'ОДИ ПГГ Пр.15-23'!D131</f>
        <v>0</v>
      </c>
      <c r="L131" s="76">
        <f>'ОДИ МЗ РБ 13-23'!D131</f>
        <v>0</v>
      </c>
      <c r="M131" s="97">
        <f>'Тестирование на грипп 13-23'!D131</f>
        <v>0</v>
      </c>
      <c r="N131" s="76">
        <f>'ФАП (15-23)'!D131</f>
        <v>0</v>
      </c>
      <c r="O131" s="76"/>
      <c r="P131" s="76">
        <f>СМП!D131</f>
        <v>0</v>
      </c>
      <c r="Q131" s="76">
        <f>'Гемодиализ (пр.15-23)'!D131</f>
        <v>0</v>
      </c>
      <c r="R131" s="76">
        <f>'Мед.реаб.(АПУ,ДС,КС) 14-23'!D131</f>
        <v>0</v>
      </c>
      <c r="S131" s="76">
        <f t="shared" si="9"/>
        <v>0</v>
      </c>
    </row>
    <row r="132" spans="1:19" s="1" customFormat="1" x14ac:dyDescent="0.2">
      <c r="A132" s="25">
        <v>119</v>
      </c>
      <c r="B132" s="12" t="s">
        <v>205</v>
      </c>
      <c r="C132" s="10" t="s">
        <v>206</v>
      </c>
      <c r="D132" s="76">
        <f>КС!D132</f>
        <v>0</v>
      </c>
      <c r="E132" s="76">
        <f>'ДС (пр.15-23)'!D132</f>
        <v>0</v>
      </c>
      <c r="F132" s="76">
        <f t="shared" si="8"/>
        <v>236553</v>
      </c>
      <c r="G132" s="76">
        <f>'АПУ профилактика 15-23'!D133</f>
        <v>236553</v>
      </c>
      <c r="H132" s="76">
        <f>'АПУ профилактика 15-23'!N133</f>
        <v>0</v>
      </c>
      <c r="I132" s="76">
        <f>'АПУ неотл.пом. 15-23'!D132</f>
        <v>0</v>
      </c>
      <c r="J132" s="76">
        <f>'АПУ обращения 15-23'!D132</f>
        <v>0</v>
      </c>
      <c r="K132" s="76">
        <f>'ОДИ ПГГ Пр.15-23'!D132</f>
        <v>0</v>
      </c>
      <c r="L132" s="76">
        <f>'ОДИ МЗ РБ 13-23'!D132</f>
        <v>0</v>
      </c>
      <c r="M132" s="97">
        <f>'Тестирование на грипп 13-23'!D132</f>
        <v>0</v>
      </c>
      <c r="N132" s="76">
        <f>'ФАП (15-23)'!D132</f>
        <v>0</v>
      </c>
      <c r="O132" s="76"/>
      <c r="P132" s="76">
        <f>СМП!D132</f>
        <v>0</v>
      </c>
      <c r="Q132" s="76">
        <f>'Гемодиализ (пр.15-23)'!D132</f>
        <v>34990278</v>
      </c>
      <c r="R132" s="76">
        <f>'Мед.реаб.(АПУ,ДС,КС) 14-23'!D132</f>
        <v>0</v>
      </c>
      <c r="S132" s="76">
        <f t="shared" si="9"/>
        <v>35226831</v>
      </c>
    </row>
    <row r="133" spans="1:19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>КС!D133</f>
        <v>0</v>
      </c>
      <c r="E133" s="76">
        <f>'ДС (пр.15-23)'!D133</f>
        <v>44058065</v>
      </c>
      <c r="F133" s="76">
        <f t="shared" si="8"/>
        <v>0</v>
      </c>
      <c r="G133" s="76">
        <f>'АПУ профилактика 15-23'!D134</f>
        <v>0</v>
      </c>
      <c r="H133" s="76">
        <f>'АПУ профилактика 15-23'!N134</f>
        <v>0</v>
      </c>
      <c r="I133" s="76">
        <f>'АПУ неотл.пом. 15-23'!D133</f>
        <v>0</v>
      </c>
      <c r="J133" s="76">
        <f>'АПУ обращения 15-23'!D133</f>
        <v>0</v>
      </c>
      <c r="K133" s="76">
        <f>'ОДИ ПГГ Пр.15-23'!D133</f>
        <v>0</v>
      </c>
      <c r="L133" s="76">
        <f>'ОДИ МЗ РБ 13-23'!D133</f>
        <v>0</v>
      </c>
      <c r="M133" s="97">
        <f>'Тестирование на грипп 13-23'!D133</f>
        <v>0</v>
      </c>
      <c r="N133" s="76">
        <f>'ФАП (15-23)'!D133</f>
        <v>0</v>
      </c>
      <c r="O133" s="76"/>
      <c r="P133" s="76">
        <f>СМП!D133</f>
        <v>0</v>
      </c>
      <c r="Q133" s="76">
        <f>'Гемодиализ (пр.15-23)'!D133</f>
        <v>0</v>
      </c>
      <c r="R133" s="76">
        <f>'Мед.реаб.(АПУ,ДС,КС) 14-23'!D133</f>
        <v>0</v>
      </c>
      <c r="S133" s="76">
        <f t="shared" si="9"/>
        <v>44058065</v>
      </c>
    </row>
    <row r="134" spans="1:19" s="1" customFormat="1" x14ac:dyDescent="0.2">
      <c r="A134" s="25">
        <v>121</v>
      </c>
      <c r="B134" s="26" t="s">
        <v>209</v>
      </c>
      <c r="C134" s="10" t="s">
        <v>210</v>
      </c>
      <c r="D134" s="76">
        <f>КС!D134</f>
        <v>0</v>
      </c>
      <c r="E134" s="76">
        <f>'ДС (пр.15-23)'!D134</f>
        <v>0</v>
      </c>
      <c r="F134" s="76">
        <f t="shared" si="8"/>
        <v>1658766</v>
      </c>
      <c r="G134" s="76">
        <f>'АПУ профилактика 15-23'!D135</f>
        <v>1658766</v>
      </c>
      <c r="H134" s="76">
        <f>'АПУ профилактика 15-23'!N135</f>
        <v>0</v>
      </c>
      <c r="I134" s="76">
        <f>'АПУ неотл.пом. 15-23'!D134</f>
        <v>0</v>
      </c>
      <c r="J134" s="76">
        <f>'АПУ обращения 15-23'!D134</f>
        <v>0</v>
      </c>
      <c r="K134" s="76">
        <f>'ОДИ ПГГ Пр.15-23'!D134</f>
        <v>0</v>
      </c>
      <c r="L134" s="76">
        <f>'ОДИ МЗ РБ 13-23'!D134</f>
        <v>0</v>
      </c>
      <c r="M134" s="97">
        <f>'Тестирование на грипп 13-23'!D134</f>
        <v>0</v>
      </c>
      <c r="N134" s="76">
        <f>'ФАП (15-23)'!D134</f>
        <v>0</v>
      </c>
      <c r="O134" s="76"/>
      <c r="P134" s="76">
        <f>СМП!D134</f>
        <v>0</v>
      </c>
      <c r="Q134" s="76">
        <f>'Гемодиализ (пр.15-23)'!D134</f>
        <v>242337004</v>
      </c>
      <c r="R134" s="76">
        <f>'Мед.реаб.(АПУ,ДС,КС) 14-23'!D134</f>
        <v>0</v>
      </c>
      <c r="S134" s="76">
        <f t="shared" si="9"/>
        <v>243995770</v>
      </c>
    </row>
    <row r="135" spans="1:19" s="1" customFormat="1" ht="24" x14ac:dyDescent="0.2">
      <c r="A135" s="25">
        <v>122</v>
      </c>
      <c r="B135" s="26" t="s">
        <v>211</v>
      </c>
      <c r="C135" s="88" t="s">
        <v>377</v>
      </c>
      <c r="D135" s="76">
        <f>КС!D135</f>
        <v>0</v>
      </c>
      <c r="E135" s="76">
        <f>'ДС (пр.15-23)'!D135</f>
        <v>172562</v>
      </c>
      <c r="F135" s="76">
        <f t="shared" si="8"/>
        <v>0</v>
      </c>
      <c r="G135" s="76">
        <f>'АПУ профилактика 15-23'!D136</f>
        <v>0</v>
      </c>
      <c r="H135" s="76">
        <f>'АПУ профилактика 15-23'!N136</f>
        <v>0</v>
      </c>
      <c r="I135" s="76">
        <f>'АПУ неотл.пом. 15-23'!D135</f>
        <v>0</v>
      </c>
      <c r="J135" s="76">
        <f>'АПУ обращения 15-23'!D135</f>
        <v>0</v>
      </c>
      <c r="K135" s="76">
        <f>'ОДИ ПГГ Пр.15-23'!D135</f>
        <v>0</v>
      </c>
      <c r="L135" s="76">
        <f>'ОДИ МЗ РБ 13-23'!D135</f>
        <v>0</v>
      </c>
      <c r="M135" s="97">
        <f>'Тестирование на грипп 13-23'!D135</f>
        <v>0</v>
      </c>
      <c r="N135" s="76">
        <f>'ФАП (15-23)'!D135</f>
        <v>0</v>
      </c>
      <c r="O135" s="76"/>
      <c r="P135" s="76">
        <f>СМП!D135</f>
        <v>0</v>
      </c>
      <c r="Q135" s="76">
        <f>'Гемодиализ (пр.15-23)'!D135</f>
        <v>0</v>
      </c>
      <c r="R135" s="76">
        <f>'Мед.реаб.(АПУ,ДС,КС) 14-23'!D135</f>
        <v>0</v>
      </c>
      <c r="S135" s="76">
        <f t="shared" si="9"/>
        <v>172562</v>
      </c>
    </row>
    <row r="136" spans="1:19" s="1" customFormat="1" x14ac:dyDescent="0.2">
      <c r="A136" s="25">
        <v>123</v>
      </c>
      <c r="B136" s="26" t="s">
        <v>212</v>
      </c>
      <c r="C136" s="10" t="s">
        <v>249</v>
      </c>
      <c r="D136" s="76">
        <f>КС!D136</f>
        <v>2122759104</v>
      </c>
      <c r="E136" s="76">
        <f>'ДС (пр.15-23)'!D136</f>
        <v>46786282</v>
      </c>
      <c r="F136" s="76">
        <f t="shared" si="8"/>
        <v>241249278</v>
      </c>
      <c r="G136" s="76">
        <f>'АПУ профилактика 15-23'!D137</f>
        <v>85058426</v>
      </c>
      <c r="H136" s="76">
        <f>'АПУ профилактика 15-23'!N137</f>
        <v>0</v>
      </c>
      <c r="I136" s="76">
        <f>'АПУ неотл.пом. 15-23'!D136</f>
        <v>0</v>
      </c>
      <c r="J136" s="76">
        <f>'АПУ обращения 15-23'!D136</f>
        <v>0</v>
      </c>
      <c r="K136" s="76">
        <f>'ОДИ ПГГ Пр.15-23'!D136</f>
        <v>140737707</v>
      </c>
      <c r="L136" s="76">
        <f>'ОДИ МЗ РБ 13-23'!D136</f>
        <v>8601870</v>
      </c>
      <c r="M136" s="97">
        <f>'Тестирование на грипп 13-23'!D136</f>
        <v>6851275</v>
      </c>
      <c r="N136" s="76">
        <f>'ФАП (15-23)'!D136</f>
        <v>0</v>
      </c>
      <c r="O136" s="76"/>
      <c r="P136" s="76">
        <f>СМП!D136</f>
        <v>0</v>
      </c>
      <c r="Q136" s="76">
        <f>'Гемодиализ (пр.15-23)'!D136</f>
        <v>22530568</v>
      </c>
      <c r="R136" s="76">
        <f>'Мед.реаб.(АПУ,ДС,КС) 14-23'!D136</f>
        <v>93708557</v>
      </c>
      <c r="S136" s="76">
        <f t="shared" si="9"/>
        <v>2527033789</v>
      </c>
    </row>
    <row r="137" spans="1:19" ht="10.5" customHeight="1" x14ac:dyDescent="0.2">
      <c r="A137" s="25">
        <v>124</v>
      </c>
      <c r="B137" s="26" t="s">
        <v>213</v>
      </c>
      <c r="C137" s="10" t="s">
        <v>214</v>
      </c>
      <c r="D137" s="76">
        <f>КС!D137</f>
        <v>3119295585</v>
      </c>
      <c r="E137" s="76">
        <f>'ДС (пр.15-23)'!D137</f>
        <v>3673043928</v>
      </c>
      <c r="F137" s="76">
        <f t="shared" si="8"/>
        <v>477297953</v>
      </c>
      <c r="G137" s="76">
        <f>'АПУ профилактика 15-23'!D138</f>
        <v>202464093</v>
      </c>
      <c r="H137" s="76">
        <f>'АПУ профилактика 15-23'!N138</f>
        <v>0</v>
      </c>
      <c r="I137" s="76">
        <f>'АПУ неотл.пом. 15-23'!D137</f>
        <v>0</v>
      </c>
      <c r="J137" s="76">
        <f>'АПУ обращения 15-23'!D137</f>
        <v>0</v>
      </c>
      <c r="K137" s="76">
        <f>'ОДИ ПГГ Пр.15-23'!D137</f>
        <v>250365363</v>
      </c>
      <c r="L137" s="76">
        <f>'ОДИ МЗ РБ 13-23'!D137</f>
        <v>15675380</v>
      </c>
      <c r="M137" s="97">
        <f>'Тестирование на грипп 13-23'!D137</f>
        <v>8793117</v>
      </c>
      <c r="N137" s="76">
        <f>'ФАП (15-23)'!D137</f>
        <v>0</v>
      </c>
      <c r="O137" s="80"/>
      <c r="P137" s="76">
        <f>СМП!D137</f>
        <v>0</v>
      </c>
      <c r="Q137" s="76">
        <f>'Гемодиализ (пр.15-23)'!D137</f>
        <v>0</v>
      </c>
      <c r="R137" s="76">
        <f>'Мед.реаб.(АПУ,ДС,КС) 14-23'!D137</f>
        <v>9073000</v>
      </c>
      <c r="S137" s="76">
        <f t="shared" si="9"/>
        <v>7278710466</v>
      </c>
    </row>
    <row r="138" spans="1:19" s="1" customFormat="1" x14ac:dyDescent="0.2">
      <c r="A138" s="25">
        <v>125</v>
      </c>
      <c r="B138" s="26" t="s">
        <v>215</v>
      </c>
      <c r="C138" s="10" t="s">
        <v>42</v>
      </c>
      <c r="D138" s="76">
        <f>КС!D138</f>
        <v>1249563837</v>
      </c>
      <c r="E138" s="76">
        <f>'ДС (пр.15-23)'!D138</f>
        <v>4485158</v>
      </c>
      <c r="F138" s="76">
        <f t="shared" si="8"/>
        <v>57877634</v>
      </c>
      <c r="G138" s="76">
        <f>'АПУ профилактика 15-23'!D139</f>
        <v>29988030</v>
      </c>
      <c r="H138" s="76">
        <f>'АПУ профилактика 15-23'!N139</f>
        <v>0</v>
      </c>
      <c r="I138" s="76">
        <f>'АПУ неотл.пом. 15-23'!D138</f>
        <v>545216</v>
      </c>
      <c r="J138" s="76">
        <f>'АПУ обращения 15-23'!D138</f>
        <v>0</v>
      </c>
      <c r="K138" s="76">
        <f>'ОДИ ПГГ Пр.15-23'!D138</f>
        <v>24477378</v>
      </c>
      <c r="L138" s="76">
        <f>'ОДИ МЗ РБ 13-23'!D138</f>
        <v>2867010</v>
      </c>
      <c r="M138" s="97">
        <f>'Тестирование на грипп 13-23'!D138</f>
        <v>0</v>
      </c>
      <c r="N138" s="76">
        <f>'ФАП (15-23)'!D138</f>
        <v>0</v>
      </c>
      <c r="O138" s="76"/>
      <c r="P138" s="76">
        <f>СМП!D138</f>
        <v>0</v>
      </c>
      <c r="Q138" s="76">
        <f>'Гемодиализ (пр.15-23)'!D138</f>
        <v>2760370</v>
      </c>
      <c r="R138" s="76">
        <f>'Мед.реаб.(АПУ,ДС,КС) 14-23'!D138</f>
        <v>33095214</v>
      </c>
      <c r="S138" s="76">
        <f t="shared" si="9"/>
        <v>1347782213</v>
      </c>
    </row>
    <row r="139" spans="1:19" s="1" customFormat="1" x14ac:dyDescent="0.2">
      <c r="A139" s="25">
        <v>126</v>
      </c>
      <c r="B139" s="12" t="s">
        <v>216</v>
      </c>
      <c r="C139" s="10" t="s">
        <v>48</v>
      </c>
      <c r="D139" s="76">
        <f>КС!D139</f>
        <v>983555504</v>
      </c>
      <c r="E139" s="76">
        <f>'ДС (пр.15-23)'!D139</f>
        <v>52870517</v>
      </c>
      <c r="F139" s="76">
        <f t="shared" si="8"/>
        <v>95375158</v>
      </c>
      <c r="G139" s="76">
        <f>'АПУ профилактика 15-23'!D140</f>
        <v>45461452</v>
      </c>
      <c r="H139" s="76">
        <f>'АПУ профилактика 15-23'!N140</f>
        <v>0</v>
      </c>
      <c r="I139" s="76">
        <f>'АПУ неотл.пом. 15-23'!D139</f>
        <v>23529186</v>
      </c>
      <c r="J139" s="76">
        <f>'АПУ обращения 15-23'!D139</f>
        <v>5645419</v>
      </c>
      <c r="K139" s="76">
        <f>'ОДИ ПГГ Пр.15-23'!D139</f>
        <v>20739101</v>
      </c>
      <c r="L139" s="76">
        <f>'ОДИ МЗ РБ 13-23'!D139</f>
        <v>0</v>
      </c>
      <c r="M139" s="97">
        <f>'Тестирование на грипп 13-23'!D139</f>
        <v>0</v>
      </c>
      <c r="N139" s="76">
        <f>'ФАП (15-23)'!D139</f>
        <v>0</v>
      </c>
      <c r="O139" s="76"/>
      <c r="P139" s="76">
        <f>СМП!D139</f>
        <v>0</v>
      </c>
      <c r="Q139" s="76">
        <f>'Гемодиализ (пр.15-23)'!D139</f>
        <v>23509240</v>
      </c>
      <c r="R139" s="76">
        <f>'Мед.реаб.(АПУ,ДС,КС) 14-23'!D139</f>
        <v>58252564</v>
      </c>
      <c r="S139" s="76">
        <f t="shared" ref="S139:S153" si="10">D139+E139+F139+P139+Q139+R139</f>
        <v>1213562983</v>
      </c>
    </row>
    <row r="140" spans="1:19" s="1" customFormat="1" x14ac:dyDescent="0.2">
      <c r="A140" s="25">
        <v>127</v>
      </c>
      <c r="B140" s="12" t="s">
        <v>217</v>
      </c>
      <c r="C140" s="10" t="s">
        <v>253</v>
      </c>
      <c r="D140" s="76">
        <f>КС!D140</f>
        <v>312155627</v>
      </c>
      <c r="E140" s="76">
        <f>'ДС (пр.15-23)'!D140</f>
        <v>41458652</v>
      </c>
      <c r="F140" s="76">
        <f t="shared" ref="F140:F153" si="11">G140+H140+I140+J140+K140+L140+N140+O140+M140</f>
        <v>119325708</v>
      </c>
      <c r="G140" s="76">
        <f>'АПУ профилактика 15-23'!D141</f>
        <v>19535835</v>
      </c>
      <c r="H140" s="76">
        <f>'АПУ профилактика 15-23'!N141</f>
        <v>0</v>
      </c>
      <c r="I140" s="76">
        <f>'АПУ неотл.пом. 15-23'!D140</f>
        <v>0</v>
      </c>
      <c r="J140" s="76">
        <f>'АПУ обращения 15-23'!D140</f>
        <v>60432561</v>
      </c>
      <c r="K140" s="76">
        <f>'ОДИ ПГГ Пр.15-23'!D140</f>
        <v>28520691</v>
      </c>
      <c r="L140" s="76">
        <f>'ОДИ МЗ РБ 13-23'!D140</f>
        <v>0</v>
      </c>
      <c r="M140" s="97">
        <f>'Тестирование на грипп 13-23'!D140</f>
        <v>10836621</v>
      </c>
      <c r="N140" s="76">
        <f>'ФАП (15-23)'!D140</f>
        <v>0</v>
      </c>
      <c r="O140" s="76"/>
      <c r="P140" s="76">
        <f>СМП!D140</f>
        <v>0</v>
      </c>
      <c r="Q140" s="76">
        <f>'Гемодиализ (пр.15-23)'!D140</f>
        <v>0</v>
      </c>
      <c r="R140" s="76">
        <f>'Мед.реаб.(АПУ,ДС,КС) 14-23'!D140</f>
        <v>0</v>
      </c>
      <c r="S140" s="76">
        <f t="shared" si="10"/>
        <v>472939987</v>
      </c>
    </row>
    <row r="141" spans="1:19" s="1" customFormat="1" x14ac:dyDescent="0.2">
      <c r="A141" s="25">
        <v>128</v>
      </c>
      <c r="B141" s="12" t="s">
        <v>218</v>
      </c>
      <c r="C141" s="10" t="s">
        <v>50</v>
      </c>
      <c r="D141" s="76">
        <f>КС!D141</f>
        <v>1108543423</v>
      </c>
      <c r="E141" s="76">
        <f>'ДС (пр.15-23)'!D141</f>
        <v>27091232</v>
      </c>
      <c r="F141" s="76">
        <f t="shared" si="11"/>
        <v>90296821</v>
      </c>
      <c r="G141" s="76">
        <f>'АПУ профилактика 15-23'!D142</f>
        <v>16091603</v>
      </c>
      <c r="H141" s="76">
        <f>'АПУ профилактика 15-23'!N142</f>
        <v>0</v>
      </c>
      <c r="I141" s="76">
        <f>'АПУ неотл.пом. 15-23'!D141</f>
        <v>0</v>
      </c>
      <c r="J141" s="76">
        <f>'АПУ обращения 15-23'!D141</f>
        <v>55252849</v>
      </c>
      <c r="K141" s="76">
        <f>'ОДИ ПГГ Пр.15-23'!D141</f>
        <v>11701019</v>
      </c>
      <c r="L141" s="76">
        <f>'ОДИ МЗ РБ 13-23'!D141</f>
        <v>7251350</v>
      </c>
      <c r="M141" s="97">
        <f>'Тестирование на грипп 13-23'!D141</f>
        <v>0</v>
      </c>
      <c r="N141" s="76">
        <f>'ФАП (15-23)'!D141</f>
        <v>0</v>
      </c>
      <c r="O141" s="76"/>
      <c r="P141" s="76">
        <f>СМП!D141</f>
        <v>0</v>
      </c>
      <c r="Q141" s="76">
        <f>'Гемодиализ (пр.15-23)'!D141</f>
        <v>0</v>
      </c>
      <c r="R141" s="76">
        <f>'Мед.реаб.(АПУ,ДС,КС) 14-23'!D141</f>
        <v>0</v>
      </c>
      <c r="S141" s="76">
        <f t="shared" si="10"/>
        <v>1225931476</v>
      </c>
    </row>
    <row r="142" spans="1:19" s="1" customFormat="1" x14ac:dyDescent="0.2">
      <c r="A142" s="25">
        <v>129</v>
      </c>
      <c r="B142" s="26" t="s">
        <v>219</v>
      </c>
      <c r="C142" s="10" t="s">
        <v>49</v>
      </c>
      <c r="D142" s="76">
        <f>КС!D142</f>
        <v>0</v>
      </c>
      <c r="E142" s="76">
        <f>'ДС (пр.15-23)'!D142</f>
        <v>88907162</v>
      </c>
      <c r="F142" s="76">
        <f t="shared" si="11"/>
        <v>124804980</v>
      </c>
      <c r="G142" s="76">
        <f>'АПУ профилактика 15-23'!D143</f>
        <v>31276398</v>
      </c>
      <c r="H142" s="76">
        <f>'АПУ профилактика 15-23'!N143</f>
        <v>0</v>
      </c>
      <c r="I142" s="76">
        <f>'АПУ неотл.пом. 15-23'!D142</f>
        <v>0</v>
      </c>
      <c r="J142" s="76">
        <f>'АПУ обращения 15-23'!D142</f>
        <v>0</v>
      </c>
      <c r="K142" s="76">
        <f>'ОДИ ПГГ Пр.15-23'!D142</f>
        <v>74316218</v>
      </c>
      <c r="L142" s="76">
        <f>'ОДИ МЗ РБ 13-23'!D142</f>
        <v>4441800</v>
      </c>
      <c r="M142" s="97">
        <f>'Тестирование на грипп 13-23'!D142</f>
        <v>14770564</v>
      </c>
      <c r="N142" s="76">
        <f>'ФАП (15-23)'!D142</f>
        <v>0</v>
      </c>
      <c r="O142" s="76"/>
      <c r="P142" s="76">
        <f>СМП!D142</f>
        <v>0</v>
      </c>
      <c r="Q142" s="76">
        <f>'Гемодиализ (пр.15-23)'!D142</f>
        <v>0</v>
      </c>
      <c r="R142" s="76">
        <f>'Мед.реаб.(АПУ,ДС,КС) 14-23'!D142</f>
        <v>0</v>
      </c>
      <c r="S142" s="76">
        <f t="shared" si="10"/>
        <v>213712142</v>
      </c>
    </row>
    <row r="143" spans="1:19" s="1" customFormat="1" x14ac:dyDescent="0.2">
      <c r="A143" s="25">
        <v>130</v>
      </c>
      <c r="B143" s="26" t="s">
        <v>220</v>
      </c>
      <c r="C143" s="10" t="s">
        <v>221</v>
      </c>
      <c r="D143" s="76">
        <f>КС!D143</f>
        <v>0</v>
      </c>
      <c r="E143" s="76">
        <f>'ДС (пр.15-23)'!D143</f>
        <v>0</v>
      </c>
      <c r="F143" s="76">
        <f t="shared" si="11"/>
        <v>14398749</v>
      </c>
      <c r="G143" s="76">
        <f>'АПУ профилактика 15-23'!D144</f>
        <v>13628299</v>
      </c>
      <c r="H143" s="76">
        <f>'АПУ профилактика 15-23'!N144</f>
        <v>0</v>
      </c>
      <c r="I143" s="76">
        <f>'АПУ неотл.пом. 15-23'!D143</f>
        <v>0</v>
      </c>
      <c r="J143" s="76">
        <f>'АПУ обращения 15-23'!D143</f>
        <v>0</v>
      </c>
      <c r="K143" s="76">
        <f>'ОДИ ПГГ Пр.15-23'!D143</f>
        <v>770450</v>
      </c>
      <c r="L143" s="76">
        <f>'ОДИ МЗ РБ 13-23'!D143</f>
        <v>0</v>
      </c>
      <c r="M143" s="97">
        <f>'Тестирование на грипп 13-23'!D143</f>
        <v>0</v>
      </c>
      <c r="N143" s="76">
        <f>'ФАП (15-23)'!D143</f>
        <v>0</v>
      </c>
      <c r="O143" s="76"/>
      <c r="P143" s="76">
        <f>СМП!D143</f>
        <v>0</v>
      </c>
      <c r="Q143" s="76">
        <f>'Гемодиализ (пр.15-23)'!D143</f>
        <v>0</v>
      </c>
      <c r="R143" s="76">
        <f>'Мед.реаб.(АПУ,ДС,КС) 14-23'!D143</f>
        <v>140175035</v>
      </c>
      <c r="S143" s="76">
        <f t="shared" si="10"/>
        <v>154573784</v>
      </c>
    </row>
    <row r="144" spans="1:19" s="1" customFormat="1" x14ac:dyDescent="0.2">
      <c r="A144" s="25">
        <v>131</v>
      </c>
      <c r="B144" s="26" t="s">
        <v>222</v>
      </c>
      <c r="C144" s="10" t="s">
        <v>43</v>
      </c>
      <c r="D144" s="76">
        <f>КС!D144</f>
        <v>287029869</v>
      </c>
      <c r="E144" s="76">
        <f>'ДС (пр.15-23)'!D144</f>
        <v>7666777</v>
      </c>
      <c r="F144" s="76">
        <f t="shared" si="11"/>
        <v>32418185</v>
      </c>
      <c r="G144" s="76">
        <f>'АПУ профилактика 15-23'!D145</f>
        <v>20204538</v>
      </c>
      <c r="H144" s="76">
        <f>'АПУ профилактика 15-23'!N145</f>
        <v>0</v>
      </c>
      <c r="I144" s="76">
        <f>'АПУ неотл.пом. 15-23'!D144</f>
        <v>0</v>
      </c>
      <c r="J144" s="76">
        <f>'АПУ обращения 15-23'!D144</f>
        <v>0</v>
      </c>
      <c r="K144" s="76">
        <f>'ОДИ ПГГ Пр.15-23'!D144</f>
        <v>12213647</v>
      </c>
      <c r="L144" s="76">
        <f>'ОДИ МЗ РБ 13-23'!D144</f>
        <v>0</v>
      </c>
      <c r="M144" s="97">
        <f>'Тестирование на грипп 13-23'!D144</f>
        <v>0</v>
      </c>
      <c r="N144" s="76">
        <f>'ФАП (15-23)'!D144</f>
        <v>0</v>
      </c>
      <c r="O144" s="76"/>
      <c r="P144" s="76">
        <f>СМП!D144</f>
        <v>0</v>
      </c>
      <c r="Q144" s="76">
        <f>'Гемодиализ (пр.15-23)'!D144</f>
        <v>0</v>
      </c>
      <c r="R144" s="76">
        <f>'Мед.реаб.(АПУ,ДС,КС) 14-23'!D144</f>
        <v>218452721</v>
      </c>
      <c r="S144" s="76">
        <f t="shared" si="10"/>
        <v>545567552</v>
      </c>
    </row>
    <row r="145" spans="1:19" s="1" customFormat="1" x14ac:dyDescent="0.2">
      <c r="A145" s="25">
        <v>132</v>
      </c>
      <c r="B145" s="12" t="s">
        <v>223</v>
      </c>
      <c r="C145" s="10" t="s">
        <v>251</v>
      </c>
      <c r="D145" s="76">
        <f>КС!D145</f>
        <v>1154298375</v>
      </c>
      <c r="E145" s="76">
        <f>'ДС (пр.15-23)'!D145</f>
        <v>36301351</v>
      </c>
      <c r="F145" s="76">
        <f t="shared" si="11"/>
        <v>359692007</v>
      </c>
      <c r="G145" s="76">
        <f>'АПУ профилактика 15-23'!D146</f>
        <v>97619176</v>
      </c>
      <c r="H145" s="76">
        <f>'АПУ профилактика 15-23'!N146</f>
        <v>28313650</v>
      </c>
      <c r="I145" s="76">
        <f>'АПУ неотл.пом. 15-23'!D145</f>
        <v>39916042</v>
      </c>
      <c r="J145" s="76">
        <f>'АПУ обращения 15-23'!D145</f>
        <v>98940337</v>
      </c>
      <c r="K145" s="76">
        <f>'ОДИ ПГГ Пр.15-23'!D145</f>
        <v>88401058</v>
      </c>
      <c r="L145" s="76">
        <f>'ОДИ МЗ РБ 13-23'!D145</f>
        <v>0</v>
      </c>
      <c r="M145" s="97">
        <f>'Тестирование на грипп 13-23'!D145</f>
        <v>6501744</v>
      </c>
      <c r="N145" s="76">
        <f>'ФАП (15-23)'!D145</f>
        <v>0</v>
      </c>
      <c r="O145" s="76"/>
      <c r="P145" s="76">
        <f>СМП!D145</f>
        <v>0</v>
      </c>
      <c r="Q145" s="76">
        <f>'Гемодиализ (пр.15-23)'!D145</f>
        <v>681930</v>
      </c>
      <c r="R145" s="76">
        <f>'Мед.реаб.(АПУ,ДС,КС) 14-23'!D145</f>
        <v>91071369</v>
      </c>
      <c r="S145" s="76">
        <f t="shared" si="10"/>
        <v>1642045032</v>
      </c>
    </row>
    <row r="146" spans="1:19" s="1" customFormat="1" x14ac:dyDescent="0.2">
      <c r="A146" s="25">
        <v>133</v>
      </c>
      <c r="B146" s="14" t="s">
        <v>224</v>
      </c>
      <c r="C146" s="10" t="s">
        <v>225</v>
      </c>
      <c r="D146" s="76">
        <f>КС!D146</f>
        <v>991942097</v>
      </c>
      <c r="E146" s="76">
        <f>'ДС (пр.15-23)'!D146</f>
        <v>66696633</v>
      </c>
      <c r="F146" s="76">
        <f t="shared" si="11"/>
        <v>626837390</v>
      </c>
      <c r="G146" s="76">
        <f>'АПУ профилактика 15-23'!D147</f>
        <v>217299158</v>
      </c>
      <c r="H146" s="76">
        <f>'АПУ профилактика 15-23'!N147</f>
        <v>37849991</v>
      </c>
      <c r="I146" s="76">
        <f>'АПУ неотл.пом. 15-23'!D146</f>
        <v>61143900</v>
      </c>
      <c r="J146" s="76">
        <f>'АПУ обращения 15-23'!D146</f>
        <v>206801405</v>
      </c>
      <c r="K146" s="76">
        <f>'ОДИ ПГГ Пр.15-23'!D146</f>
        <v>61700763</v>
      </c>
      <c r="L146" s="76">
        <f>'ОДИ МЗ РБ 13-23'!D146</f>
        <v>0</v>
      </c>
      <c r="M146" s="97">
        <f>'Тестирование на грипп 13-23'!D146</f>
        <v>7548054</v>
      </c>
      <c r="N146" s="76">
        <f>'ФАП (15-23)'!D146</f>
        <v>34494119</v>
      </c>
      <c r="O146" s="76"/>
      <c r="P146" s="76">
        <f>СМП!D146</f>
        <v>0</v>
      </c>
      <c r="Q146" s="76">
        <f>'Гемодиализ (пр.15-23)'!D146</f>
        <v>757700</v>
      </c>
      <c r="R146" s="76">
        <f>'Мед.реаб.(АПУ,ДС,КС) 14-23'!D146</f>
        <v>67873085</v>
      </c>
      <c r="S146" s="76">
        <f t="shared" si="10"/>
        <v>1754106905</v>
      </c>
    </row>
    <row r="147" spans="1:19" x14ac:dyDescent="0.2">
      <c r="A147" s="25">
        <v>134</v>
      </c>
      <c r="B147" s="26" t="s">
        <v>226</v>
      </c>
      <c r="C147" s="10" t="s">
        <v>227</v>
      </c>
      <c r="D147" s="76">
        <f>КС!D147</f>
        <v>873977212</v>
      </c>
      <c r="E147" s="76">
        <f>'ДС (пр.15-23)'!D147</f>
        <v>21478601</v>
      </c>
      <c r="F147" s="76">
        <f t="shared" si="11"/>
        <v>78742554</v>
      </c>
      <c r="G147" s="76">
        <f>'АПУ профилактика 15-23'!D148</f>
        <v>1365422</v>
      </c>
      <c r="H147" s="76">
        <f>'АПУ профилактика 15-23'!N148</f>
        <v>0</v>
      </c>
      <c r="I147" s="76">
        <f>'АПУ неотл.пом. 15-23'!D147</f>
        <v>3115520</v>
      </c>
      <c r="J147" s="76">
        <f>'АПУ обращения 15-23'!D147</f>
        <v>0</v>
      </c>
      <c r="K147" s="76">
        <f>'ОДИ ПГГ Пр.15-23'!D147</f>
        <v>55077356</v>
      </c>
      <c r="L147" s="76">
        <f>'ОДИ МЗ РБ 13-23'!D147</f>
        <v>0</v>
      </c>
      <c r="M147" s="97">
        <f>'Тестирование на грипп 13-23'!D147</f>
        <v>19184256</v>
      </c>
      <c r="N147" s="76">
        <f>'ФАП (15-23)'!D147</f>
        <v>0</v>
      </c>
      <c r="O147" s="80"/>
      <c r="P147" s="76">
        <f>СМП!D147</f>
        <v>0</v>
      </c>
      <c r="Q147" s="76">
        <f>'Гемодиализ (пр.15-23)'!D147</f>
        <v>1894250</v>
      </c>
      <c r="R147" s="76">
        <f>'Мед.реаб.(АПУ,ДС,КС) 14-23'!D147</f>
        <v>0</v>
      </c>
      <c r="S147" s="76">
        <f t="shared" si="10"/>
        <v>976092617</v>
      </c>
    </row>
    <row r="148" spans="1:19" x14ac:dyDescent="0.2">
      <c r="A148" s="25">
        <v>135</v>
      </c>
      <c r="B148" s="12" t="s">
        <v>228</v>
      </c>
      <c r="C148" s="10" t="s">
        <v>229</v>
      </c>
      <c r="D148" s="76">
        <f>КС!D148</f>
        <v>0</v>
      </c>
      <c r="E148" s="76">
        <f>'ДС (пр.15-23)'!D148</f>
        <v>0</v>
      </c>
      <c r="F148" s="76">
        <f t="shared" si="11"/>
        <v>55078053</v>
      </c>
      <c r="G148" s="76">
        <f>'АПУ профилактика 15-23'!D149</f>
        <v>11929573</v>
      </c>
      <c r="H148" s="76">
        <f>'АПУ профилактика 15-23'!N149</f>
        <v>0</v>
      </c>
      <c r="I148" s="76">
        <f>'АПУ неотл.пом. 15-23'!D148</f>
        <v>0</v>
      </c>
      <c r="J148" s="76">
        <f>'АПУ обращения 15-23'!D148</f>
        <v>43148480</v>
      </c>
      <c r="K148" s="76">
        <f>'ОДИ ПГГ Пр.15-23'!D148</f>
        <v>0</v>
      </c>
      <c r="L148" s="76">
        <f>'ОДИ МЗ РБ 13-23'!D148</f>
        <v>0</v>
      </c>
      <c r="M148" s="97">
        <f>'Тестирование на грипп 13-23'!D148</f>
        <v>0</v>
      </c>
      <c r="N148" s="76">
        <f>'ФАП (15-23)'!D148</f>
        <v>0</v>
      </c>
      <c r="O148" s="80"/>
      <c r="P148" s="76">
        <f>СМП!D148</f>
        <v>0</v>
      </c>
      <c r="Q148" s="76">
        <f>'Гемодиализ (пр.15-23)'!D148</f>
        <v>0</v>
      </c>
      <c r="R148" s="76">
        <f>'Мед.реаб.(АПУ,ДС,КС) 14-23'!D148</f>
        <v>0</v>
      </c>
      <c r="S148" s="76">
        <f t="shared" si="10"/>
        <v>55078053</v>
      </c>
    </row>
    <row r="149" spans="1:19" ht="12.75" x14ac:dyDescent="0.2">
      <c r="A149" s="25">
        <v>136</v>
      </c>
      <c r="B149" s="20" t="s">
        <v>230</v>
      </c>
      <c r="C149" s="13" t="s">
        <v>231</v>
      </c>
      <c r="D149" s="76">
        <f>КС!D149</f>
        <v>0</v>
      </c>
      <c r="E149" s="76">
        <f>'ДС (пр.15-23)'!D149</f>
        <v>119729874</v>
      </c>
      <c r="F149" s="76">
        <f t="shared" si="11"/>
        <v>434076953</v>
      </c>
      <c r="G149" s="76">
        <f>'АПУ профилактика 15-23'!D150</f>
        <v>0</v>
      </c>
      <c r="H149" s="76">
        <f>'АПУ профилактика 15-23'!N150</f>
        <v>0</v>
      </c>
      <c r="I149" s="76">
        <f>'АПУ неотл.пом. 15-23'!D149</f>
        <v>0</v>
      </c>
      <c r="J149" s="76">
        <f>'АПУ обращения 15-23'!D149</f>
        <v>0</v>
      </c>
      <c r="K149" s="76">
        <f>'ОДИ ПГГ Пр.15-23'!D149</f>
        <v>0</v>
      </c>
      <c r="L149" s="76">
        <f>'ОДИ МЗ РБ 13-23'!D149</f>
        <v>434076953</v>
      </c>
      <c r="M149" s="97">
        <f>'Тестирование на грипп 13-23'!D149</f>
        <v>0</v>
      </c>
      <c r="N149" s="76">
        <f>'ФАП (15-23)'!D149</f>
        <v>0</v>
      </c>
      <c r="O149" s="80"/>
      <c r="P149" s="76">
        <f>СМП!D149</f>
        <v>0</v>
      </c>
      <c r="Q149" s="76">
        <f>'Гемодиализ (пр.15-23)'!D149</f>
        <v>0</v>
      </c>
      <c r="R149" s="76">
        <f>'Мед.реаб.(АПУ,ДС,КС) 14-23'!D149</f>
        <v>0</v>
      </c>
      <c r="S149" s="76">
        <f t="shared" si="10"/>
        <v>553806827</v>
      </c>
    </row>
    <row r="150" spans="1:19" ht="12.75" x14ac:dyDescent="0.2">
      <c r="A150" s="25">
        <v>137</v>
      </c>
      <c r="B150" s="66" t="s">
        <v>278</v>
      </c>
      <c r="C150" s="67" t="s">
        <v>279</v>
      </c>
      <c r="D150" s="76">
        <f>КС!D150</f>
        <v>0</v>
      </c>
      <c r="E150" s="76">
        <f>'ДС (пр.15-23)'!D150</f>
        <v>0</v>
      </c>
      <c r="F150" s="76">
        <f t="shared" si="11"/>
        <v>0</v>
      </c>
      <c r="G150" s="76">
        <f>'АПУ профилактика 15-23'!D151</f>
        <v>0</v>
      </c>
      <c r="H150" s="76">
        <f>'АПУ профилактика 15-23'!N151</f>
        <v>0</v>
      </c>
      <c r="I150" s="76">
        <f>'АПУ неотл.пом. 15-23'!D150</f>
        <v>0</v>
      </c>
      <c r="J150" s="76">
        <f>'АПУ обращения 15-23'!D150</f>
        <v>0</v>
      </c>
      <c r="K150" s="76">
        <f>'ОДИ ПГГ Пр.15-23'!D150</f>
        <v>0</v>
      </c>
      <c r="L150" s="76">
        <f>'ОДИ МЗ РБ 13-23'!D150</f>
        <v>0</v>
      </c>
      <c r="M150" s="97">
        <f>'Тестирование на грипп 13-23'!D150</f>
        <v>0</v>
      </c>
      <c r="N150" s="76">
        <f>'ФАП (15-23)'!D150</f>
        <v>0</v>
      </c>
      <c r="O150" s="80"/>
      <c r="P150" s="76">
        <f>СМП!D150</f>
        <v>0</v>
      </c>
      <c r="Q150" s="76">
        <f>'Гемодиализ (пр.15-23)'!D150</f>
        <v>0</v>
      </c>
      <c r="R150" s="76">
        <f>'Мед.реаб.(АПУ,ДС,КС) 14-23'!D150</f>
        <v>0</v>
      </c>
      <c r="S150" s="76">
        <f t="shared" si="10"/>
        <v>0</v>
      </c>
    </row>
    <row r="151" spans="1:19" ht="12.75" x14ac:dyDescent="0.2">
      <c r="A151" s="25">
        <v>138</v>
      </c>
      <c r="B151" s="68" t="s">
        <v>280</v>
      </c>
      <c r="C151" s="69" t="s">
        <v>281</v>
      </c>
      <c r="D151" s="76">
        <f>КС!D151</f>
        <v>0</v>
      </c>
      <c r="E151" s="76">
        <f>'ДС (пр.15-23)'!D151</f>
        <v>0</v>
      </c>
      <c r="F151" s="76">
        <f t="shared" si="11"/>
        <v>0</v>
      </c>
      <c r="G151" s="76">
        <f>'АПУ профилактика 15-23'!D152</f>
        <v>0</v>
      </c>
      <c r="H151" s="76">
        <f>'АПУ профилактика 15-23'!N152</f>
        <v>0</v>
      </c>
      <c r="I151" s="76">
        <f>'АПУ неотл.пом. 15-23'!D151</f>
        <v>0</v>
      </c>
      <c r="J151" s="76">
        <f>'АПУ обращения 15-23'!D151</f>
        <v>0</v>
      </c>
      <c r="K151" s="76">
        <f>'ОДИ ПГГ Пр.15-23'!D151</f>
        <v>0</v>
      </c>
      <c r="L151" s="76">
        <f>'ОДИ МЗ РБ 13-23'!D151</f>
        <v>0</v>
      </c>
      <c r="M151" s="97">
        <f>'Тестирование на грипп 13-23'!D151</f>
        <v>0</v>
      </c>
      <c r="N151" s="76">
        <f>'ФАП (15-23)'!D151</f>
        <v>0</v>
      </c>
      <c r="O151" s="80"/>
      <c r="P151" s="76">
        <f>СМП!D151</f>
        <v>0</v>
      </c>
      <c r="Q151" s="76">
        <f>'Гемодиализ (пр.15-23)'!D151</f>
        <v>0</v>
      </c>
      <c r="R151" s="76">
        <f>'Мед.реаб.(АПУ,ДС,КС) 14-23'!D151</f>
        <v>0</v>
      </c>
      <c r="S151" s="76">
        <f t="shared" si="10"/>
        <v>0</v>
      </c>
    </row>
    <row r="152" spans="1:19" ht="12.75" x14ac:dyDescent="0.2">
      <c r="A152" s="25">
        <v>139</v>
      </c>
      <c r="B152" s="70" t="s">
        <v>282</v>
      </c>
      <c r="C152" s="71" t="s">
        <v>283</v>
      </c>
      <c r="D152" s="76">
        <f>КС!D152</f>
        <v>0</v>
      </c>
      <c r="E152" s="76">
        <f>'ДС (пр.15-23)'!D152</f>
        <v>0</v>
      </c>
      <c r="F152" s="76">
        <f t="shared" si="11"/>
        <v>0</v>
      </c>
      <c r="G152" s="76">
        <f>'АПУ профилактика 15-23'!D153</f>
        <v>0</v>
      </c>
      <c r="H152" s="76">
        <f>'АПУ профилактика 15-23'!N153</f>
        <v>0</v>
      </c>
      <c r="I152" s="76">
        <f>'АПУ неотл.пом. 15-23'!D152</f>
        <v>0</v>
      </c>
      <c r="J152" s="76">
        <f>'АПУ обращения 15-23'!D152</f>
        <v>0</v>
      </c>
      <c r="K152" s="76">
        <f>'ОДИ ПГГ Пр.15-23'!D152</f>
        <v>0</v>
      </c>
      <c r="L152" s="76">
        <f>'ОДИ МЗ РБ 13-23'!D152</f>
        <v>0</v>
      </c>
      <c r="M152" s="97">
        <f>'Тестирование на грипп 13-23'!D152</f>
        <v>0</v>
      </c>
      <c r="N152" s="76">
        <f>'ФАП (15-23)'!D152</f>
        <v>0</v>
      </c>
      <c r="O152" s="80"/>
      <c r="P152" s="76">
        <f>СМП!D152</f>
        <v>0</v>
      </c>
      <c r="Q152" s="76">
        <f>'Гемодиализ (пр.15-23)'!D152</f>
        <v>0</v>
      </c>
      <c r="R152" s="76">
        <f>'Мед.реаб.(АПУ,ДС,КС) 14-23'!D152</f>
        <v>0</v>
      </c>
      <c r="S152" s="76">
        <f t="shared" si="10"/>
        <v>0</v>
      </c>
    </row>
    <row r="153" spans="1:19" x14ac:dyDescent="0.2">
      <c r="A153" s="25">
        <v>140</v>
      </c>
      <c r="B153" s="25" t="s">
        <v>288</v>
      </c>
      <c r="C153" s="72" t="s">
        <v>289</v>
      </c>
      <c r="D153" s="76">
        <f>КС!D153</f>
        <v>0</v>
      </c>
      <c r="E153" s="76">
        <f>'ДС (пр.15-23)'!D153</f>
        <v>0</v>
      </c>
      <c r="F153" s="76">
        <f t="shared" si="11"/>
        <v>0</v>
      </c>
      <c r="G153" s="76">
        <f>'АПУ профилактика 15-23'!D154</f>
        <v>0</v>
      </c>
      <c r="H153" s="76">
        <f>'АПУ профилактика 15-23'!N154</f>
        <v>0</v>
      </c>
      <c r="I153" s="76">
        <f>'АПУ неотл.пом. 15-23'!D153</f>
        <v>0</v>
      </c>
      <c r="J153" s="76">
        <f>'АПУ обращения 15-23'!D153</f>
        <v>0</v>
      </c>
      <c r="K153" s="76">
        <f>'ОДИ ПГГ Пр.15-23'!D153</f>
        <v>0</v>
      </c>
      <c r="L153" s="76">
        <f>'ОДИ МЗ РБ 13-23'!D153</f>
        <v>0</v>
      </c>
      <c r="M153" s="97">
        <f>'Тестирование на грипп 13-23'!D153</f>
        <v>0</v>
      </c>
      <c r="N153" s="76">
        <f>'ФАП (15-23)'!D153</f>
        <v>0</v>
      </c>
      <c r="O153" s="80"/>
      <c r="P153" s="76">
        <f>СМП!D153</f>
        <v>0</v>
      </c>
      <c r="Q153" s="76">
        <f>'Гемодиализ (пр.15-23)'!D153</f>
        <v>0</v>
      </c>
      <c r="R153" s="76">
        <f>'Мед.реаб.(АПУ,ДС,КС) 14-23'!D153</f>
        <v>14315333</v>
      </c>
      <c r="S153" s="76">
        <f t="shared" si="10"/>
        <v>14315333</v>
      </c>
    </row>
    <row r="154" spans="1:19" x14ac:dyDescent="0.2">
      <c r="A154" s="25">
        <v>141</v>
      </c>
      <c r="B154" s="129" t="s">
        <v>395</v>
      </c>
      <c r="C154" s="72" t="s">
        <v>394</v>
      </c>
      <c r="D154" s="76">
        <f>КС!D154</f>
        <v>0</v>
      </c>
      <c r="E154" s="76">
        <f>'ДС (пр.15-23)'!D154</f>
        <v>0</v>
      </c>
      <c r="F154" s="76">
        <f t="shared" ref="F154:F155" si="12">G154+H154+I154+J154+K154+L154+N154+O154+M154</f>
        <v>0</v>
      </c>
      <c r="G154" s="76">
        <f>'АПУ профилактика 15-23'!D155</f>
        <v>0</v>
      </c>
      <c r="H154" s="76">
        <f>'АПУ профилактика 15-23'!N155</f>
        <v>0</v>
      </c>
      <c r="I154" s="76">
        <f>'АПУ неотл.пом. 15-23'!D154</f>
        <v>0</v>
      </c>
      <c r="J154" s="76">
        <f>'АПУ обращения 15-23'!D154</f>
        <v>0</v>
      </c>
      <c r="K154" s="76">
        <f>'ОДИ ПГГ Пр.15-23'!D154</f>
        <v>0</v>
      </c>
      <c r="L154" s="76">
        <f>'ОДИ МЗ РБ 13-23'!D154</f>
        <v>0</v>
      </c>
      <c r="M154" s="97">
        <f>'Тестирование на грипп 13-23'!D154</f>
        <v>0</v>
      </c>
      <c r="N154" s="76">
        <f>'ФАП (15-23)'!D154</f>
        <v>0</v>
      </c>
      <c r="O154" s="80"/>
      <c r="P154" s="76">
        <f>СМП!D154</f>
        <v>0</v>
      </c>
      <c r="Q154" s="76">
        <f>'Гемодиализ (пр.15-23)'!D154</f>
        <v>0</v>
      </c>
      <c r="R154" s="76">
        <f>'Мед.реаб.(АПУ,ДС,КС) 14-23'!D154</f>
        <v>0</v>
      </c>
      <c r="S154" s="76">
        <f t="shared" ref="S154:S155" si="13">D154+E154+F154+P154+Q154+R154</f>
        <v>0</v>
      </c>
    </row>
    <row r="155" spans="1:19" x14ac:dyDescent="0.2">
      <c r="A155" s="25">
        <v>142</v>
      </c>
      <c r="B155" s="133" t="s">
        <v>409</v>
      </c>
      <c r="C155" s="72" t="s">
        <v>408</v>
      </c>
      <c r="D155" s="76">
        <f>КС!D155</f>
        <v>0</v>
      </c>
      <c r="E155" s="76">
        <f>'ДС (пр.15-23)'!D155</f>
        <v>0</v>
      </c>
      <c r="F155" s="76">
        <f t="shared" si="12"/>
        <v>0</v>
      </c>
      <c r="G155" s="76">
        <f>'АПУ профилактика 15-23'!D156</f>
        <v>0</v>
      </c>
      <c r="H155" s="76">
        <f>'АПУ профилактика 15-23'!N156</f>
        <v>0</v>
      </c>
      <c r="I155" s="76">
        <f>'АПУ неотл.пом. 15-23'!D155</f>
        <v>0</v>
      </c>
      <c r="J155" s="76">
        <f>'АПУ обращения 15-23'!D155</f>
        <v>0</v>
      </c>
      <c r="K155" s="76">
        <f>'ОДИ ПГГ Пр.15-23'!D155</f>
        <v>0</v>
      </c>
      <c r="L155" s="76">
        <f>'ОДИ МЗ РБ 13-23'!D155</f>
        <v>0</v>
      </c>
      <c r="M155" s="97">
        <f>'Тестирование на грипп 13-23'!D155</f>
        <v>0</v>
      </c>
      <c r="N155" s="76">
        <f>'ФАП (15-23)'!D155</f>
        <v>0</v>
      </c>
      <c r="O155" s="80"/>
      <c r="P155" s="76">
        <f>СМП!D155</f>
        <v>0</v>
      </c>
      <c r="Q155" s="76">
        <f>'Гемодиализ (пр.15-23)'!D155</f>
        <v>0</v>
      </c>
      <c r="R155" s="76">
        <f>'Мед.реаб.(АПУ,ДС,КС) 14-23'!D155</f>
        <v>0</v>
      </c>
      <c r="S155" s="76">
        <f t="shared" si="13"/>
        <v>0</v>
      </c>
    </row>
  </sheetData>
  <mergeCells count="18">
    <mergeCell ref="P5:P7"/>
    <mergeCell ref="S5:S7"/>
    <mergeCell ref="G6:O6"/>
    <mergeCell ref="Q5:Q7"/>
    <mergeCell ref="A2:S2"/>
    <mergeCell ref="R5:R7"/>
    <mergeCell ref="A93:A96"/>
    <mergeCell ref="B93:B96"/>
    <mergeCell ref="D5:D7"/>
    <mergeCell ref="E5:E7"/>
    <mergeCell ref="F6:F7"/>
    <mergeCell ref="A8:C8"/>
    <mergeCell ref="A10:C10"/>
    <mergeCell ref="A4:A7"/>
    <mergeCell ref="B4:B7"/>
    <mergeCell ref="C4:C7"/>
    <mergeCell ref="D4:S4"/>
    <mergeCell ref="F5:O5"/>
  </mergeCells>
  <pageMargins left="0" right="0" top="0" bottom="0" header="0" footer="0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V161"/>
  <sheetViews>
    <sheetView zoomScale="98" zoomScaleNormal="98" workbookViewId="0">
      <pane xSplit="3" ySplit="10" topLeftCell="D140" activePane="bottomRight" state="frozen"/>
      <selection pane="topRight" activeCell="D1" sqref="D1"/>
      <selection pane="bottomLeft" activeCell="A11" sqref="A11"/>
      <selection pane="bottomRight" activeCell="K12" sqref="K12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4" style="8" customWidth="1"/>
    <col min="8" max="16384" width="9.140625" style="8"/>
  </cols>
  <sheetData>
    <row r="2" spans="1:7" ht="35.25" customHeight="1" x14ac:dyDescent="0.2">
      <c r="A2" s="162" t="s">
        <v>400</v>
      </c>
      <c r="B2" s="162"/>
      <c r="C2" s="162"/>
      <c r="D2" s="162"/>
      <c r="E2" s="162"/>
      <c r="F2" s="162"/>
      <c r="G2" s="162"/>
    </row>
    <row r="3" spans="1:7" x14ac:dyDescent="0.2">
      <c r="C3" s="9"/>
      <c r="G3" s="8" t="s">
        <v>308</v>
      </c>
    </row>
    <row r="4" spans="1:7" s="2" customFormat="1" ht="15.75" customHeight="1" x14ac:dyDescent="0.2">
      <c r="A4" s="169" t="s">
        <v>46</v>
      </c>
      <c r="B4" s="169" t="s">
        <v>59</v>
      </c>
      <c r="C4" s="170" t="s">
        <v>47</v>
      </c>
      <c r="D4" s="168" t="s">
        <v>336</v>
      </c>
      <c r="E4" s="168"/>
      <c r="F4" s="168"/>
      <c r="G4" s="168"/>
    </row>
    <row r="5" spans="1:7" ht="15" customHeight="1" x14ac:dyDescent="0.2">
      <c r="A5" s="169"/>
      <c r="B5" s="169"/>
      <c r="C5" s="170"/>
      <c r="D5" s="168" t="s">
        <v>303</v>
      </c>
      <c r="E5" s="168" t="s">
        <v>337</v>
      </c>
      <c r="F5" s="168" t="s">
        <v>338</v>
      </c>
      <c r="G5" s="168" t="s">
        <v>339</v>
      </c>
    </row>
    <row r="6" spans="1:7" ht="14.25" customHeight="1" x14ac:dyDescent="0.2">
      <c r="A6" s="169"/>
      <c r="B6" s="169"/>
      <c r="C6" s="170"/>
      <c r="D6" s="168"/>
      <c r="E6" s="168"/>
      <c r="F6" s="168"/>
      <c r="G6" s="168"/>
    </row>
    <row r="7" spans="1:7" ht="30.75" customHeight="1" x14ac:dyDescent="0.2">
      <c r="A7" s="169"/>
      <c r="B7" s="169"/>
      <c r="C7" s="170"/>
      <c r="D7" s="168"/>
      <c r="E7" s="168"/>
      <c r="F7" s="168"/>
      <c r="G7" s="168"/>
    </row>
    <row r="8" spans="1:7" s="2" customFormat="1" x14ac:dyDescent="0.2">
      <c r="A8" s="161" t="s">
        <v>248</v>
      </c>
      <c r="B8" s="161"/>
      <c r="C8" s="161"/>
      <c r="D8" s="77">
        <f>D9+D10</f>
        <v>4151436195</v>
      </c>
      <c r="E8" s="77">
        <f t="shared" ref="E8:G8" si="0">E9+E10</f>
        <v>3870865560</v>
      </c>
      <c r="F8" s="77">
        <f t="shared" si="0"/>
        <v>33559780</v>
      </c>
      <c r="G8" s="77">
        <f t="shared" si="0"/>
        <v>161113024</v>
      </c>
    </row>
    <row r="9" spans="1:7" s="3" customFormat="1" ht="11.25" customHeight="1" x14ac:dyDescent="0.2">
      <c r="A9" s="5"/>
      <c r="B9" s="5"/>
      <c r="C9" s="11" t="s">
        <v>56</v>
      </c>
      <c r="D9" s="78">
        <f>85839528+58303</f>
        <v>85897831</v>
      </c>
      <c r="E9" s="78"/>
      <c r="F9" s="78"/>
      <c r="G9" s="78"/>
    </row>
    <row r="10" spans="1:7" s="2" customFormat="1" x14ac:dyDescent="0.2">
      <c r="A10" s="161" t="s">
        <v>247</v>
      </c>
      <c r="B10" s="161"/>
      <c r="C10" s="161"/>
      <c r="D10" s="77">
        <f>SUM(D11:D155)</f>
        <v>4065538364</v>
      </c>
      <c r="E10" s="77">
        <f t="shared" ref="E10:G10" si="1">SUM(E11:E155)</f>
        <v>3870865560</v>
      </c>
      <c r="F10" s="77">
        <f t="shared" si="1"/>
        <v>33559780</v>
      </c>
      <c r="G10" s="77">
        <f t="shared" si="1"/>
        <v>161113024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>SUM(E11:G11)</f>
        <v>0</v>
      </c>
      <c r="E11" s="76"/>
      <c r="F11" s="76"/>
      <c r="G11" s="76"/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6">
        <f t="shared" ref="D12:D75" si="2">SUM(E12:G12)</f>
        <v>0</v>
      </c>
      <c r="E12" s="76"/>
      <c r="F12" s="76"/>
      <c r="G12" s="76"/>
    </row>
    <row r="13" spans="1:7" s="22" customFormat="1" x14ac:dyDescent="0.2">
      <c r="A13" s="25">
        <v>3</v>
      </c>
      <c r="B13" s="27" t="s">
        <v>62</v>
      </c>
      <c r="C13" s="21" t="s">
        <v>5</v>
      </c>
      <c r="D13" s="76">
        <f t="shared" si="2"/>
        <v>156085380</v>
      </c>
      <c r="E13" s="79">
        <v>152758005</v>
      </c>
      <c r="F13" s="79">
        <v>3327375</v>
      </c>
      <c r="G13" s="79"/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 t="shared" si="2"/>
        <v>0</v>
      </c>
      <c r="E14" s="76"/>
      <c r="F14" s="76"/>
      <c r="G14" s="76"/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6">
        <f t="shared" si="2"/>
        <v>0</v>
      </c>
      <c r="E15" s="76"/>
      <c r="F15" s="76"/>
      <c r="G15" s="76"/>
    </row>
    <row r="16" spans="1:7" s="22" customFormat="1" x14ac:dyDescent="0.2">
      <c r="A16" s="25">
        <v>6</v>
      </c>
      <c r="B16" s="27" t="s">
        <v>65</v>
      </c>
      <c r="C16" s="21" t="s">
        <v>66</v>
      </c>
      <c r="D16" s="76">
        <f t="shared" si="2"/>
        <v>324746681</v>
      </c>
      <c r="E16" s="79">
        <v>319974420</v>
      </c>
      <c r="F16" s="79">
        <v>4772261</v>
      </c>
      <c r="G16" s="79"/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6">
        <f t="shared" si="2"/>
        <v>0</v>
      </c>
      <c r="E17" s="76"/>
      <c r="F17" s="76"/>
      <c r="G17" s="76"/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6">
        <f t="shared" si="2"/>
        <v>0</v>
      </c>
      <c r="E18" s="76"/>
      <c r="F18" s="76"/>
      <c r="G18" s="76"/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6">
        <f t="shared" si="2"/>
        <v>0</v>
      </c>
      <c r="E19" s="76"/>
      <c r="F19" s="76"/>
      <c r="G19" s="76"/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6">
        <f t="shared" si="2"/>
        <v>0</v>
      </c>
      <c r="E20" s="76"/>
      <c r="F20" s="76"/>
      <c r="G20" s="76"/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6">
        <f t="shared" si="2"/>
        <v>0</v>
      </c>
      <c r="E21" s="76"/>
      <c r="F21" s="76"/>
      <c r="G21" s="76"/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6">
        <f t="shared" si="2"/>
        <v>0</v>
      </c>
      <c r="E22" s="76"/>
      <c r="F22" s="76"/>
      <c r="G22" s="76"/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6">
        <f t="shared" si="2"/>
        <v>0</v>
      </c>
      <c r="E23" s="76"/>
      <c r="F23" s="76"/>
      <c r="G23" s="76"/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6">
        <f t="shared" si="2"/>
        <v>0</v>
      </c>
      <c r="E24" s="76"/>
      <c r="F24" s="76"/>
      <c r="G24" s="76"/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6">
        <f t="shared" si="2"/>
        <v>0</v>
      </c>
      <c r="E25" s="76"/>
      <c r="F25" s="76"/>
      <c r="G25" s="76"/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6">
        <f t="shared" si="2"/>
        <v>0</v>
      </c>
      <c r="E26" s="76"/>
      <c r="F26" s="76"/>
      <c r="G26" s="76"/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6">
        <f t="shared" si="2"/>
        <v>0</v>
      </c>
      <c r="E27" s="76"/>
      <c r="F27" s="76"/>
      <c r="G27" s="76"/>
    </row>
    <row r="28" spans="1:7" s="22" customFormat="1" x14ac:dyDescent="0.2">
      <c r="A28" s="25">
        <v>18</v>
      </c>
      <c r="B28" s="27" t="s">
        <v>78</v>
      </c>
      <c r="C28" s="21" t="s">
        <v>9</v>
      </c>
      <c r="D28" s="76">
        <f t="shared" si="2"/>
        <v>222799397</v>
      </c>
      <c r="E28" s="79">
        <v>220915977</v>
      </c>
      <c r="F28" s="79">
        <v>1883420</v>
      </c>
      <c r="G28" s="79"/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6">
        <f t="shared" si="2"/>
        <v>0</v>
      </c>
      <c r="E29" s="76"/>
      <c r="F29" s="76"/>
      <c r="G29" s="76"/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6">
        <f t="shared" si="2"/>
        <v>0</v>
      </c>
      <c r="E30" s="76"/>
      <c r="F30" s="76"/>
      <c r="G30" s="76"/>
    </row>
    <row r="31" spans="1:7" x14ac:dyDescent="0.2">
      <c r="A31" s="25">
        <v>21</v>
      </c>
      <c r="B31" s="12" t="s">
        <v>81</v>
      </c>
      <c r="C31" s="10" t="s">
        <v>82</v>
      </c>
      <c r="D31" s="76">
        <f t="shared" si="2"/>
        <v>0</v>
      </c>
      <c r="E31" s="80"/>
      <c r="F31" s="80"/>
      <c r="G31" s="80"/>
    </row>
    <row r="32" spans="1:7" s="22" customFormat="1" x14ac:dyDescent="0.2">
      <c r="A32" s="25">
        <v>22</v>
      </c>
      <c r="B32" s="23" t="s">
        <v>83</v>
      </c>
      <c r="C32" s="21" t="s">
        <v>40</v>
      </c>
      <c r="D32" s="76">
        <f t="shared" si="2"/>
        <v>151763448</v>
      </c>
      <c r="E32" s="79">
        <v>150382273</v>
      </c>
      <c r="F32" s="79">
        <v>1381175</v>
      </c>
      <c r="G32" s="79"/>
    </row>
    <row r="33" spans="1:7" s="22" customFormat="1" x14ac:dyDescent="0.2">
      <c r="A33" s="25">
        <v>23</v>
      </c>
      <c r="B33" s="27" t="s">
        <v>84</v>
      </c>
      <c r="C33" s="21" t="s">
        <v>85</v>
      </c>
      <c r="D33" s="76">
        <f t="shared" si="2"/>
        <v>24201955</v>
      </c>
      <c r="E33" s="79">
        <v>23740619</v>
      </c>
      <c r="F33" s="79">
        <v>461336</v>
      </c>
      <c r="G33" s="79"/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 t="shared" si="2"/>
        <v>0</v>
      </c>
      <c r="E34" s="76"/>
      <c r="F34" s="76"/>
      <c r="G34" s="76"/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6">
        <f t="shared" si="2"/>
        <v>0</v>
      </c>
      <c r="E35" s="76"/>
      <c r="F35" s="76"/>
      <c r="G35" s="76"/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6">
        <f t="shared" si="2"/>
        <v>0</v>
      </c>
      <c r="E36" s="76"/>
      <c r="F36" s="76"/>
      <c r="G36" s="76"/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6">
        <f t="shared" si="2"/>
        <v>0</v>
      </c>
      <c r="E37" s="76"/>
      <c r="F37" s="76"/>
      <c r="G37" s="76"/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 t="shared" si="2"/>
        <v>0</v>
      </c>
      <c r="E38" s="76"/>
      <c r="F38" s="76"/>
      <c r="G38" s="76"/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6">
        <f t="shared" si="2"/>
        <v>0</v>
      </c>
      <c r="E39" s="76"/>
      <c r="F39" s="76"/>
      <c r="G39" s="76"/>
    </row>
    <row r="40" spans="1:7" s="22" customFormat="1" x14ac:dyDescent="0.2">
      <c r="A40" s="25">
        <v>30</v>
      </c>
      <c r="B40" s="23" t="s">
        <v>98</v>
      </c>
      <c r="C40" s="73" t="s">
        <v>292</v>
      </c>
      <c r="D40" s="76">
        <f t="shared" si="2"/>
        <v>649367174</v>
      </c>
      <c r="E40" s="79">
        <v>644654434</v>
      </c>
      <c r="F40" s="79">
        <v>4712740</v>
      </c>
      <c r="G40" s="79"/>
    </row>
    <row r="41" spans="1:7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f t="shared" si="2"/>
        <v>0</v>
      </c>
      <c r="E41" s="79"/>
      <c r="F41" s="79"/>
      <c r="G41" s="79"/>
    </row>
    <row r="42" spans="1:7" s="22" customFormat="1" x14ac:dyDescent="0.2">
      <c r="A42" s="25">
        <v>32</v>
      </c>
      <c r="B42" s="24" t="s">
        <v>100</v>
      </c>
      <c r="C42" s="21" t="s">
        <v>41</v>
      </c>
      <c r="D42" s="76">
        <f t="shared" si="2"/>
        <v>228613968</v>
      </c>
      <c r="E42" s="79">
        <v>224533225</v>
      </c>
      <c r="F42" s="79">
        <v>4080743</v>
      </c>
      <c r="G42" s="79"/>
    </row>
    <row r="43" spans="1:7" x14ac:dyDescent="0.2">
      <c r="A43" s="25">
        <v>33</v>
      </c>
      <c r="B43" s="12" t="s">
        <v>101</v>
      </c>
      <c r="C43" s="10" t="s">
        <v>39</v>
      </c>
      <c r="D43" s="76">
        <f t="shared" si="2"/>
        <v>0</v>
      </c>
      <c r="E43" s="80"/>
      <c r="F43" s="80"/>
      <c r="G43" s="80"/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6">
        <f t="shared" si="2"/>
        <v>0</v>
      </c>
      <c r="E44" s="76"/>
      <c r="F44" s="76"/>
      <c r="G44" s="76"/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6">
        <f t="shared" si="2"/>
        <v>0</v>
      </c>
      <c r="E45" s="76"/>
      <c r="F45" s="76"/>
      <c r="G45" s="76"/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6">
        <f t="shared" si="2"/>
        <v>0</v>
      </c>
      <c r="E46" s="76"/>
      <c r="F46" s="76"/>
      <c r="G46" s="76"/>
    </row>
    <row r="47" spans="1:7" x14ac:dyDescent="0.2">
      <c r="A47" s="25">
        <v>37</v>
      </c>
      <c r="B47" s="12" t="s">
        <v>105</v>
      </c>
      <c r="C47" s="10" t="s">
        <v>237</v>
      </c>
      <c r="D47" s="76">
        <f t="shared" si="2"/>
        <v>0</v>
      </c>
      <c r="E47" s="80"/>
      <c r="F47" s="80"/>
      <c r="G47" s="80"/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6">
        <f t="shared" si="2"/>
        <v>0</v>
      </c>
      <c r="E48" s="76"/>
      <c r="F48" s="76"/>
      <c r="G48" s="76"/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6">
        <f t="shared" si="2"/>
        <v>0</v>
      </c>
      <c r="E49" s="76"/>
      <c r="F49" s="76"/>
      <c r="G49" s="76"/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6">
        <f t="shared" si="2"/>
        <v>0</v>
      </c>
      <c r="E50" s="76"/>
      <c r="F50" s="76"/>
      <c r="G50" s="76"/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6">
        <f t="shared" si="2"/>
        <v>0</v>
      </c>
      <c r="E51" s="76"/>
      <c r="F51" s="76"/>
      <c r="G51" s="76"/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6">
        <f t="shared" si="2"/>
        <v>0</v>
      </c>
      <c r="E52" s="76"/>
      <c r="F52" s="76"/>
      <c r="G52" s="76"/>
    </row>
    <row r="53" spans="1:7" s="22" customFormat="1" x14ac:dyDescent="0.2">
      <c r="A53" s="25">
        <v>43</v>
      </c>
      <c r="B53" s="27" t="s">
        <v>112</v>
      </c>
      <c r="C53" s="21" t="s">
        <v>113</v>
      </c>
      <c r="D53" s="76">
        <f t="shared" si="2"/>
        <v>392863789</v>
      </c>
      <c r="E53" s="79">
        <v>386648504</v>
      </c>
      <c r="F53" s="79">
        <v>6215285</v>
      </c>
      <c r="G53" s="79"/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6">
        <f t="shared" si="2"/>
        <v>0</v>
      </c>
      <c r="E54" s="76"/>
      <c r="F54" s="76"/>
      <c r="G54" s="76"/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 t="shared" si="2"/>
        <v>0</v>
      </c>
      <c r="E55" s="76"/>
      <c r="F55" s="76"/>
      <c r="G55" s="76"/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6">
        <f t="shared" si="2"/>
        <v>0</v>
      </c>
      <c r="E56" s="76"/>
      <c r="F56" s="76"/>
      <c r="G56" s="76"/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6">
        <f t="shared" si="2"/>
        <v>0</v>
      </c>
      <c r="E57" s="76"/>
      <c r="F57" s="76"/>
      <c r="G57" s="76"/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6">
        <f t="shared" si="2"/>
        <v>0</v>
      </c>
      <c r="E58" s="76"/>
      <c r="F58" s="76"/>
      <c r="G58" s="76"/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 t="shared" si="2"/>
        <v>0</v>
      </c>
      <c r="E59" s="76"/>
      <c r="F59" s="76"/>
      <c r="G59" s="76"/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6">
        <f t="shared" si="2"/>
        <v>0</v>
      </c>
      <c r="E60" s="76"/>
      <c r="F60" s="76"/>
      <c r="G60" s="76"/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6">
        <f t="shared" si="2"/>
        <v>0</v>
      </c>
      <c r="E61" s="76"/>
      <c r="F61" s="76"/>
      <c r="G61" s="76"/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6">
        <f t="shared" si="2"/>
        <v>0</v>
      </c>
      <c r="E62" s="76"/>
      <c r="F62" s="76"/>
      <c r="G62" s="76"/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6">
        <f t="shared" si="2"/>
        <v>0</v>
      </c>
      <c r="E63" s="76"/>
      <c r="F63" s="76"/>
      <c r="G63" s="76"/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6">
        <f t="shared" si="2"/>
        <v>0</v>
      </c>
      <c r="E64" s="76"/>
      <c r="F64" s="76"/>
      <c r="G64" s="76"/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6">
        <f t="shared" si="2"/>
        <v>0</v>
      </c>
      <c r="E65" s="76"/>
      <c r="F65" s="76"/>
      <c r="G65" s="76"/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6">
        <f t="shared" si="2"/>
        <v>0</v>
      </c>
      <c r="E66" s="76"/>
      <c r="F66" s="76"/>
      <c r="G66" s="76"/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6">
        <f t="shared" si="2"/>
        <v>0</v>
      </c>
      <c r="E67" s="76"/>
      <c r="F67" s="76"/>
      <c r="G67" s="76"/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6">
        <f t="shared" si="2"/>
        <v>0</v>
      </c>
      <c r="E68" s="76"/>
      <c r="F68" s="76"/>
      <c r="G68" s="76"/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6">
        <f t="shared" si="2"/>
        <v>0</v>
      </c>
      <c r="E69" s="76"/>
      <c r="F69" s="76"/>
      <c r="G69" s="76"/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 t="shared" si="2"/>
        <v>0</v>
      </c>
      <c r="E70" s="76"/>
      <c r="F70" s="76"/>
      <c r="G70" s="76"/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 t="shared" si="2"/>
        <v>0</v>
      </c>
      <c r="E71" s="76"/>
      <c r="F71" s="76"/>
      <c r="G71" s="76"/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6">
        <f t="shared" si="2"/>
        <v>0</v>
      </c>
      <c r="E72" s="76"/>
      <c r="F72" s="76"/>
      <c r="G72" s="76"/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6">
        <f t="shared" si="2"/>
        <v>0</v>
      </c>
      <c r="E73" s="76"/>
      <c r="F73" s="76"/>
      <c r="G73" s="76"/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6">
        <f t="shared" si="2"/>
        <v>0</v>
      </c>
      <c r="E74" s="76"/>
      <c r="F74" s="76"/>
      <c r="G74" s="76"/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6">
        <f t="shared" si="2"/>
        <v>0</v>
      </c>
      <c r="E75" s="76"/>
      <c r="F75" s="76"/>
      <c r="G75" s="76"/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6">
        <f t="shared" ref="D76:D139" si="3">SUM(E76:G76)</f>
        <v>0</v>
      </c>
      <c r="E76" s="76"/>
      <c r="F76" s="76"/>
      <c r="G76" s="76"/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6">
        <f t="shared" si="3"/>
        <v>0</v>
      </c>
      <c r="E77" s="76"/>
      <c r="F77" s="76"/>
      <c r="G77" s="76"/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6">
        <f t="shared" si="3"/>
        <v>0</v>
      </c>
      <c r="E78" s="76"/>
      <c r="F78" s="76"/>
      <c r="G78" s="76"/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6">
        <f t="shared" si="3"/>
        <v>0</v>
      </c>
      <c r="E79" s="76"/>
      <c r="F79" s="76"/>
      <c r="G79" s="76"/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6">
        <f t="shared" si="3"/>
        <v>0</v>
      </c>
      <c r="E80" s="76"/>
      <c r="F80" s="76"/>
      <c r="G80" s="76"/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6">
        <f t="shared" si="3"/>
        <v>0</v>
      </c>
      <c r="E81" s="76"/>
      <c r="F81" s="76"/>
      <c r="G81" s="76"/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6">
        <f t="shared" si="3"/>
        <v>0</v>
      </c>
      <c r="E82" s="76"/>
      <c r="F82" s="76"/>
      <c r="G82" s="76"/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6">
        <f t="shared" si="3"/>
        <v>0</v>
      </c>
      <c r="E83" s="76"/>
      <c r="F83" s="76"/>
      <c r="G83" s="76"/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6">
        <f t="shared" si="3"/>
        <v>0</v>
      </c>
      <c r="E84" s="76"/>
      <c r="F84" s="76"/>
      <c r="G84" s="76"/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6">
        <f t="shared" si="3"/>
        <v>0</v>
      </c>
      <c r="E85" s="76"/>
      <c r="F85" s="76"/>
      <c r="G85" s="76"/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6">
        <f t="shared" si="3"/>
        <v>0</v>
      </c>
      <c r="E86" s="76"/>
      <c r="F86" s="76"/>
      <c r="G86" s="76"/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6">
        <f t="shared" si="3"/>
        <v>0</v>
      </c>
      <c r="E87" s="76"/>
      <c r="F87" s="76"/>
      <c r="G87" s="76"/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 t="shared" si="3"/>
        <v>0</v>
      </c>
      <c r="E88" s="76"/>
      <c r="F88" s="76"/>
      <c r="G88" s="76"/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 t="shared" si="3"/>
        <v>0</v>
      </c>
      <c r="E89" s="76"/>
      <c r="F89" s="76"/>
      <c r="G89" s="76"/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6">
        <f t="shared" si="3"/>
        <v>0</v>
      </c>
      <c r="E90" s="76"/>
      <c r="F90" s="76"/>
      <c r="G90" s="76"/>
    </row>
    <row r="91" spans="1:7" s="1" customFormat="1" x14ac:dyDescent="0.2">
      <c r="A91" s="25">
        <v>81</v>
      </c>
      <c r="B91" s="12" t="s">
        <v>152</v>
      </c>
      <c r="C91" s="10" t="s">
        <v>380</v>
      </c>
      <c r="D91" s="76">
        <f t="shared" si="3"/>
        <v>0</v>
      </c>
      <c r="E91" s="76"/>
      <c r="F91" s="76"/>
      <c r="G91" s="76"/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6">
        <f t="shared" si="3"/>
        <v>1811018543</v>
      </c>
      <c r="E92" s="76">
        <v>1644059003</v>
      </c>
      <c r="F92" s="76">
        <v>5846516</v>
      </c>
      <c r="G92" s="76">
        <v>161113024</v>
      </c>
    </row>
    <row r="93" spans="1:7" s="1" customFormat="1" ht="24" x14ac:dyDescent="0.2">
      <c r="A93" s="142">
        <v>83</v>
      </c>
      <c r="B93" s="145" t="s">
        <v>154</v>
      </c>
      <c r="C93" s="17" t="s">
        <v>274</v>
      </c>
      <c r="D93" s="76">
        <f t="shared" si="3"/>
        <v>0</v>
      </c>
      <c r="E93" s="76"/>
      <c r="F93" s="76"/>
      <c r="G93" s="76"/>
    </row>
    <row r="94" spans="1:7" s="1" customFormat="1" ht="36" x14ac:dyDescent="0.2">
      <c r="A94" s="143"/>
      <c r="B94" s="146"/>
      <c r="C94" s="10" t="s">
        <v>378</v>
      </c>
      <c r="D94" s="76">
        <f t="shared" si="3"/>
        <v>0</v>
      </c>
      <c r="E94" s="76"/>
      <c r="F94" s="76"/>
      <c r="G94" s="76"/>
    </row>
    <row r="95" spans="1:7" s="1" customFormat="1" ht="24" x14ac:dyDescent="0.2">
      <c r="A95" s="143"/>
      <c r="B95" s="146"/>
      <c r="C95" s="10" t="s">
        <v>275</v>
      </c>
      <c r="D95" s="76">
        <f t="shared" si="3"/>
        <v>0</v>
      </c>
      <c r="E95" s="76"/>
      <c r="F95" s="76"/>
      <c r="G95" s="76"/>
    </row>
    <row r="96" spans="1:7" s="1" customFormat="1" ht="36" x14ac:dyDescent="0.2">
      <c r="A96" s="144"/>
      <c r="B96" s="147"/>
      <c r="C96" s="28" t="s">
        <v>379</v>
      </c>
      <c r="D96" s="76">
        <f t="shared" si="3"/>
        <v>0</v>
      </c>
      <c r="E96" s="76"/>
      <c r="F96" s="76"/>
      <c r="G96" s="76"/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6">
        <f t="shared" si="3"/>
        <v>0</v>
      </c>
      <c r="E97" s="76"/>
      <c r="F97" s="76"/>
      <c r="G97" s="76"/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6">
        <f t="shared" si="3"/>
        <v>0</v>
      </c>
      <c r="E98" s="76"/>
      <c r="F98" s="76"/>
      <c r="G98" s="76"/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6">
        <f t="shared" si="3"/>
        <v>0</v>
      </c>
      <c r="E99" s="76"/>
      <c r="F99" s="76"/>
      <c r="G99" s="76"/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6">
        <f t="shared" si="3"/>
        <v>0</v>
      </c>
      <c r="E100" s="76"/>
      <c r="F100" s="76"/>
      <c r="G100" s="76"/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6">
        <f t="shared" si="3"/>
        <v>0</v>
      </c>
      <c r="E101" s="76"/>
      <c r="F101" s="76"/>
      <c r="G101" s="76"/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6">
        <f t="shared" si="3"/>
        <v>0</v>
      </c>
      <c r="E102" s="76"/>
      <c r="F102" s="76"/>
      <c r="G102" s="76"/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6">
        <f t="shared" si="3"/>
        <v>0</v>
      </c>
      <c r="E103" s="76"/>
      <c r="F103" s="76"/>
      <c r="G103" s="76"/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6">
        <f t="shared" si="3"/>
        <v>0</v>
      </c>
      <c r="E104" s="76"/>
      <c r="F104" s="76"/>
      <c r="G104" s="76"/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6">
        <f t="shared" si="3"/>
        <v>0</v>
      </c>
      <c r="E105" s="76"/>
      <c r="F105" s="76"/>
      <c r="G105" s="76"/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6">
        <f t="shared" si="3"/>
        <v>0</v>
      </c>
      <c r="E106" s="76"/>
      <c r="F106" s="76"/>
      <c r="G106" s="76"/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6">
        <f t="shared" si="3"/>
        <v>0</v>
      </c>
      <c r="E107" s="76"/>
      <c r="F107" s="76"/>
      <c r="G107" s="76"/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6">
        <f t="shared" si="3"/>
        <v>0</v>
      </c>
      <c r="E108" s="76"/>
      <c r="F108" s="76"/>
      <c r="G108" s="76"/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f t="shared" si="3"/>
        <v>0</v>
      </c>
      <c r="E109" s="76"/>
      <c r="F109" s="76"/>
      <c r="G109" s="76"/>
    </row>
    <row r="110" spans="1:7" s="22" customFormat="1" x14ac:dyDescent="0.2">
      <c r="A110" s="25">
        <v>97</v>
      </c>
      <c r="B110" s="24" t="s">
        <v>170</v>
      </c>
      <c r="C110" s="21" t="s">
        <v>13</v>
      </c>
      <c r="D110" s="76">
        <f t="shared" si="3"/>
        <v>104078029</v>
      </c>
      <c r="E110" s="79">
        <v>103199100</v>
      </c>
      <c r="F110" s="79">
        <v>878929</v>
      </c>
      <c r="G110" s="79"/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6">
        <f t="shared" si="3"/>
        <v>0</v>
      </c>
      <c r="E111" s="76"/>
      <c r="F111" s="76"/>
      <c r="G111" s="76"/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6">
        <f t="shared" si="3"/>
        <v>0</v>
      </c>
      <c r="E112" s="76"/>
      <c r="F112" s="76"/>
      <c r="G112" s="76"/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6">
        <f t="shared" si="3"/>
        <v>0</v>
      </c>
      <c r="E113" s="76"/>
      <c r="F113" s="76"/>
      <c r="G113" s="76"/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6">
        <f t="shared" si="3"/>
        <v>0</v>
      </c>
      <c r="E114" s="76"/>
      <c r="F114" s="76"/>
      <c r="G114" s="76"/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 t="shared" si="3"/>
        <v>0</v>
      </c>
      <c r="E115" s="76"/>
      <c r="F115" s="76"/>
      <c r="G115" s="76"/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6">
        <f t="shared" si="3"/>
        <v>0</v>
      </c>
      <c r="E116" s="76"/>
      <c r="F116" s="76"/>
      <c r="G116" s="76"/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6">
        <f t="shared" si="3"/>
        <v>0</v>
      </c>
      <c r="E117" s="76"/>
      <c r="F117" s="76"/>
      <c r="G117" s="76"/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6">
        <f t="shared" si="3"/>
        <v>0</v>
      </c>
      <c r="E118" s="76"/>
      <c r="F118" s="76"/>
      <c r="G118" s="76"/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 t="shared" si="3"/>
        <v>0</v>
      </c>
      <c r="E119" s="76"/>
      <c r="F119" s="76"/>
      <c r="G119" s="76"/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6">
        <f t="shared" si="3"/>
        <v>0</v>
      </c>
      <c r="E120" s="76"/>
      <c r="F120" s="76"/>
      <c r="G120" s="76"/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6">
        <f t="shared" si="3"/>
        <v>0</v>
      </c>
      <c r="E121" s="76"/>
      <c r="F121" s="76"/>
      <c r="G121" s="76"/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6">
        <f t="shared" si="3"/>
        <v>0</v>
      </c>
      <c r="E122" s="76"/>
      <c r="F122" s="76"/>
      <c r="G122" s="76"/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6">
        <f t="shared" si="3"/>
        <v>0</v>
      </c>
      <c r="E123" s="76"/>
      <c r="F123" s="76"/>
      <c r="G123" s="76"/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6">
        <f t="shared" si="3"/>
        <v>0</v>
      </c>
      <c r="E124" s="76"/>
      <c r="F124" s="76"/>
      <c r="G124" s="76"/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6">
        <f t="shared" si="3"/>
        <v>0</v>
      </c>
      <c r="E125" s="76"/>
      <c r="F125" s="76"/>
      <c r="G125" s="76"/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 t="shared" si="3"/>
        <v>0</v>
      </c>
      <c r="E126" s="76"/>
      <c r="F126" s="76"/>
      <c r="G126" s="76"/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6">
        <f t="shared" si="3"/>
        <v>0</v>
      </c>
      <c r="E127" s="76"/>
      <c r="F127" s="76"/>
      <c r="G127" s="76"/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6">
        <f t="shared" si="3"/>
        <v>0</v>
      </c>
      <c r="E128" s="76"/>
      <c r="F128" s="76"/>
      <c r="G128" s="76"/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 t="shared" si="3"/>
        <v>0</v>
      </c>
      <c r="E129" s="76"/>
      <c r="F129" s="76"/>
      <c r="G129" s="76"/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6">
        <f t="shared" si="3"/>
        <v>0</v>
      </c>
      <c r="E130" s="76"/>
      <c r="F130" s="76"/>
      <c r="G130" s="76"/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6">
        <f t="shared" si="3"/>
        <v>0</v>
      </c>
      <c r="E131" s="76"/>
      <c r="F131" s="76"/>
      <c r="G131" s="76"/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6">
        <f t="shared" si="3"/>
        <v>0</v>
      </c>
      <c r="E132" s="76"/>
      <c r="F132" s="76"/>
      <c r="G132" s="76"/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 t="shared" si="3"/>
        <v>0</v>
      </c>
      <c r="E133" s="76"/>
      <c r="F133" s="76"/>
      <c r="G133" s="76"/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6">
        <f t="shared" si="3"/>
        <v>0</v>
      </c>
      <c r="E134" s="76"/>
      <c r="F134" s="76"/>
      <c r="G134" s="76"/>
    </row>
    <row r="135" spans="1:7" s="1" customFormat="1" ht="24" x14ac:dyDescent="0.2">
      <c r="A135" s="25">
        <v>122</v>
      </c>
      <c r="B135" s="26" t="s">
        <v>211</v>
      </c>
      <c r="C135" s="88" t="s">
        <v>377</v>
      </c>
      <c r="D135" s="76">
        <f t="shared" si="3"/>
        <v>0</v>
      </c>
      <c r="E135" s="76"/>
      <c r="F135" s="76"/>
      <c r="G135" s="76"/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6">
        <f t="shared" si="3"/>
        <v>0</v>
      </c>
      <c r="E136" s="76"/>
      <c r="F136" s="76"/>
      <c r="G136" s="76"/>
    </row>
    <row r="137" spans="1:7" ht="10.5" customHeight="1" x14ac:dyDescent="0.2">
      <c r="A137" s="25">
        <v>124</v>
      </c>
      <c r="B137" s="26" t="s">
        <v>213</v>
      </c>
      <c r="C137" s="10" t="s">
        <v>214</v>
      </c>
      <c r="D137" s="76">
        <f t="shared" si="3"/>
        <v>0</v>
      </c>
      <c r="E137" s="80"/>
      <c r="F137" s="80"/>
      <c r="G137" s="80"/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6">
        <f t="shared" si="3"/>
        <v>0</v>
      </c>
      <c r="E138" s="76"/>
      <c r="F138" s="76"/>
      <c r="G138" s="76"/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6">
        <f t="shared" si="3"/>
        <v>0</v>
      </c>
      <c r="E139" s="76"/>
      <c r="F139" s="76"/>
      <c r="G139" s="76"/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6">
        <f t="shared" ref="D140:D155" si="4">SUM(E140:G140)</f>
        <v>0</v>
      </c>
      <c r="E140" s="76"/>
      <c r="F140" s="76"/>
      <c r="G140" s="76"/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6">
        <f t="shared" si="4"/>
        <v>0</v>
      </c>
      <c r="E141" s="76"/>
      <c r="F141" s="76"/>
      <c r="G141" s="76"/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6">
        <f t="shared" si="4"/>
        <v>0</v>
      </c>
      <c r="E142" s="76"/>
      <c r="F142" s="76"/>
      <c r="G142" s="76"/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6">
        <f t="shared" si="4"/>
        <v>0</v>
      </c>
      <c r="E143" s="76"/>
      <c r="F143" s="76"/>
      <c r="G143" s="76"/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6">
        <f t="shared" si="4"/>
        <v>0</v>
      </c>
      <c r="E144" s="76"/>
      <c r="F144" s="76"/>
      <c r="G144" s="76"/>
    </row>
    <row r="145" spans="1:74" s="1" customFormat="1" x14ac:dyDescent="0.2">
      <c r="A145" s="25">
        <v>132</v>
      </c>
      <c r="B145" s="12" t="s">
        <v>223</v>
      </c>
      <c r="C145" s="10" t="s">
        <v>251</v>
      </c>
      <c r="D145" s="76">
        <f t="shared" si="4"/>
        <v>0</v>
      </c>
      <c r="E145" s="76"/>
      <c r="F145" s="76"/>
      <c r="G145" s="76"/>
    </row>
    <row r="146" spans="1:74" s="1" customFormat="1" x14ac:dyDescent="0.2">
      <c r="A146" s="25">
        <v>133</v>
      </c>
      <c r="B146" s="14" t="s">
        <v>224</v>
      </c>
      <c r="C146" s="10" t="s">
        <v>225</v>
      </c>
      <c r="D146" s="76">
        <f t="shared" si="4"/>
        <v>0</v>
      </c>
      <c r="E146" s="76"/>
      <c r="F146" s="76"/>
      <c r="G146" s="76"/>
    </row>
    <row r="147" spans="1:74" x14ac:dyDescent="0.2">
      <c r="A147" s="25">
        <v>134</v>
      </c>
      <c r="B147" s="26" t="s">
        <v>226</v>
      </c>
      <c r="C147" s="10" t="s">
        <v>227</v>
      </c>
      <c r="D147" s="76">
        <f t="shared" si="4"/>
        <v>0</v>
      </c>
      <c r="E147" s="80"/>
      <c r="F147" s="80"/>
      <c r="G147" s="80"/>
    </row>
    <row r="148" spans="1:74" x14ac:dyDescent="0.2">
      <c r="A148" s="25">
        <v>135</v>
      </c>
      <c r="B148" s="12" t="s">
        <v>228</v>
      </c>
      <c r="C148" s="10" t="s">
        <v>229</v>
      </c>
      <c r="D148" s="76">
        <f t="shared" si="4"/>
        <v>0</v>
      </c>
      <c r="E148" s="80"/>
      <c r="F148" s="80"/>
      <c r="G148" s="80"/>
    </row>
    <row r="149" spans="1:74" ht="12.75" x14ac:dyDescent="0.2">
      <c r="A149" s="25">
        <v>136</v>
      </c>
      <c r="B149" s="20" t="s">
        <v>230</v>
      </c>
      <c r="C149" s="13" t="s">
        <v>231</v>
      </c>
      <c r="D149" s="76">
        <f t="shared" si="4"/>
        <v>0</v>
      </c>
      <c r="E149" s="80"/>
      <c r="F149" s="80"/>
      <c r="G149" s="80"/>
    </row>
    <row r="150" spans="1:74" ht="12.75" x14ac:dyDescent="0.2">
      <c r="A150" s="25">
        <v>137</v>
      </c>
      <c r="B150" s="66" t="s">
        <v>278</v>
      </c>
      <c r="C150" s="67" t="s">
        <v>279</v>
      </c>
      <c r="D150" s="76">
        <f t="shared" si="4"/>
        <v>0</v>
      </c>
      <c r="E150" s="80"/>
      <c r="F150" s="80"/>
      <c r="G150" s="80"/>
    </row>
    <row r="151" spans="1:74" ht="12.75" x14ac:dyDescent="0.2">
      <c r="A151" s="25">
        <v>138</v>
      </c>
      <c r="B151" s="68" t="s">
        <v>280</v>
      </c>
      <c r="C151" s="69" t="s">
        <v>281</v>
      </c>
      <c r="D151" s="76">
        <f t="shared" si="4"/>
        <v>0</v>
      </c>
      <c r="E151" s="80"/>
      <c r="F151" s="80"/>
      <c r="G151" s="80"/>
    </row>
    <row r="152" spans="1:74" ht="12.75" x14ac:dyDescent="0.2">
      <c r="A152" s="25">
        <v>139</v>
      </c>
      <c r="B152" s="70" t="s">
        <v>282</v>
      </c>
      <c r="C152" s="71" t="s">
        <v>283</v>
      </c>
      <c r="D152" s="76">
        <f t="shared" si="4"/>
        <v>0</v>
      </c>
      <c r="E152" s="80"/>
      <c r="F152" s="80"/>
      <c r="G152" s="80"/>
    </row>
    <row r="153" spans="1:74" x14ac:dyDescent="0.2">
      <c r="A153" s="25">
        <v>140</v>
      </c>
      <c r="B153" s="25" t="s">
        <v>288</v>
      </c>
      <c r="C153" s="72" t="s">
        <v>289</v>
      </c>
      <c r="D153" s="76">
        <f t="shared" si="4"/>
        <v>0</v>
      </c>
      <c r="E153" s="80"/>
      <c r="F153" s="80"/>
      <c r="G153" s="80"/>
    </row>
    <row r="154" spans="1:74" x14ac:dyDescent="0.2">
      <c r="A154" s="25">
        <v>141</v>
      </c>
      <c r="B154" s="129" t="s">
        <v>395</v>
      </c>
      <c r="C154" s="72" t="s">
        <v>394</v>
      </c>
      <c r="D154" s="76">
        <f t="shared" si="4"/>
        <v>0</v>
      </c>
      <c r="E154" s="125"/>
      <c r="F154" s="125"/>
      <c r="G154" s="125"/>
    </row>
    <row r="155" spans="1:74" x14ac:dyDescent="0.2">
      <c r="A155" s="25">
        <v>142</v>
      </c>
      <c r="B155" s="133" t="s">
        <v>409</v>
      </c>
      <c r="C155" s="72" t="s">
        <v>408</v>
      </c>
      <c r="D155" s="76">
        <f t="shared" si="4"/>
        <v>0</v>
      </c>
      <c r="E155" s="125"/>
      <c r="F155" s="125"/>
      <c r="G155" s="125"/>
    </row>
    <row r="156" spans="1:74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</row>
    <row r="157" spans="1:74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</row>
    <row r="158" spans="1:74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</row>
    <row r="160" spans="1:74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</row>
    <row r="161" spans="1:74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</row>
  </sheetData>
  <autoFilter ref="A2:G155" xr:uid="{DC3588B0-A309-499F-BD01-ED8163894F34}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3">
    <mergeCell ref="A2:G2"/>
    <mergeCell ref="A10:C10"/>
    <mergeCell ref="A93:A96"/>
    <mergeCell ref="B93:B96"/>
    <mergeCell ref="D4:G4"/>
    <mergeCell ref="F5:F7"/>
    <mergeCell ref="G5:G7"/>
    <mergeCell ref="A8:C8"/>
    <mergeCell ref="A4:A7"/>
    <mergeCell ref="B4:B7"/>
    <mergeCell ref="C4:C7"/>
    <mergeCell ref="D5:D7"/>
    <mergeCell ref="E5:E7"/>
  </mergeCells>
  <pageMargins left="0" right="0" top="0" bottom="0" header="0" footer="0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160"/>
  <sheetViews>
    <sheetView zoomScale="98" zoomScaleNormal="98" workbookViewId="0">
      <pane ySplit="10" topLeftCell="A132" activePane="bottomLeft" state="frozen"/>
      <selection pane="bottomLeft" activeCell="L19" sqref="L19"/>
    </sheetView>
  </sheetViews>
  <sheetFormatPr defaultRowHeight="12" x14ac:dyDescent="0.2"/>
  <cols>
    <col min="1" max="1" width="4.7109375" style="6" customWidth="1"/>
    <col min="2" max="2" width="11.140625" style="6" customWidth="1"/>
    <col min="3" max="3" width="31.7109375" style="7" bestFit="1" customWidth="1"/>
    <col min="4" max="4" width="11.5703125" style="8" customWidth="1"/>
    <col min="5" max="5" width="11.140625" style="8" bestFit="1" customWidth="1"/>
    <col min="6" max="9" width="13.7109375" style="8" customWidth="1"/>
    <col min="10" max="10" width="10.28515625" style="8" customWidth="1"/>
    <col min="11" max="11" width="9.7109375" style="8" bestFit="1" customWidth="1"/>
    <col min="12" max="16384" width="9.140625" style="8"/>
  </cols>
  <sheetData>
    <row r="1" spans="1:11" ht="8.25" customHeight="1" x14ac:dyDescent="0.2"/>
    <row r="3" spans="1:11" ht="20.25" customHeight="1" x14ac:dyDescent="0.2">
      <c r="A3" s="174" t="s">
        <v>372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</row>
    <row r="4" spans="1:11" ht="9.75" customHeight="1" x14ac:dyDescent="0.2">
      <c r="A4" s="122"/>
      <c r="B4" s="122"/>
      <c r="C4" s="122"/>
    </row>
    <row r="5" spans="1:11" ht="3.75" customHeight="1" x14ac:dyDescent="0.2">
      <c r="C5" s="9"/>
    </row>
    <row r="6" spans="1:11" s="2" customFormat="1" ht="15.75" customHeight="1" x14ac:dyDescent="0.2">
      <c r="A6" s="175" t="s">
        <v>46</v>
      </c>
      <c r="B6" s="175" t="s">
        <v>59</v>
      </c>
      <c r="C6" s="175" t="s">
        <v>47</v>
      </c>
      <c r="D6" s="175" t="s">
        <v>369</v>
      </c>
      <c r="E6" s="175" t="s">
        <v>381</v>
      </c>
      <c r="F6" s="176" t="s">
        <v>374</v>
      </c>
      <c r="G6" s="176"/>
      <c r="H6" s="176"/>
      <c r="I6" s="176"/>
      <c r="J6" s="177" t="s">
        <v>371</v>
      </c>
    </row>
    <row r="7" spans="1:11" ht="47.25" customHeight="1" x14ac:dyDescent="0.2">
      <c r="A7" s="175"/>
      <c r="B7" s="175"/>
      <c r="C7" s="175"/>
      <c r="D7" s="175"/>
      <c r="E7" s="175"/>
      <c r="F7" s="112" t="s">
        <v>375</v>
      </c>
      <c r="G7" s="87" t="s">
        <v>340</v>
      </c>
      <c r="H7" s="87" t="s">
        <v>376</v>
      </c>
      <c r="I7" s="87" t="s">
        <v>370</v>
      </c>
      <c r="J7" s="177"/>
    </row>
    <row r="8" spans="1:11" s="2" customFormat="1" x14ac:dyDescent="0.2">
      <c r="A8" s="171" t="s">
        <v>248</v>
      </c>
      <c r="B8" s="171"/>
      <c r="C8" s="171"/>
      <c r="D8" s="124">
        <f>D9+D10</f>
        <v>7395611865</v>
      </c>
      <c r="E8" s="124">
        <f t="shared" ref="E8:J8" si="0">E9+E10</f>
        <v>7362395145</v>
      </c>
      <c r="F8" s="124">
        <f t="shared" si="0"/>
        <v>3799275662</v>
      </c>
      <c r="G8" s="124">
        <f t="shared" si="0"/>
        <v>300584908</v>
      </c>
      <c r="H8" s="124">
        <f t="shared" si="0"/>
        <v>11954956.040000003</v>
      </c>
      <c r="I8" s="124">
        <f t="shared" si="0"/>
        <v>37684117</v>
      </c>
      <c r="J8" s="124">
        <f t="shared" si="0"/>
        <v>33216720</v>
      </c>
    </row>
    <row r="9" spans="1:11" s="3" customFormat="1" ht="11.25" customHeight="1" x14ac:dyDescent="0.2">
      <c r="A9" s="93"/>
      <c r="B9" s="93"/>
      <c r="C9" s="94" t="s">
        <v>56</v>
      </c>
      <c r="D9" s="95">
        <v>384658143</v>
      </c>
      <c r="E9" s="95">
        <v>384658143</v>
      </c>
      <c r="F9" s="95"/>
      <c r="G9" s="95"/>
      <c r="H9" s="95"/>
      <c r="I9" s="95"/>
      <c r="J9" s="95"/>
      <c r="K9" s="81"/>
    </row>
    <row r="10" spans="1:11" s="2" customFormat="1" x14ac:dyDescent="0.2">
      <c r="A10" s="171" t="s">
        <v>247</v>
      </c>
      <c r="B10" s="171"/>
      <c r="C10" s="171"/>
      <c r="D10" s="124">
        <f>SUM(D11:D155)-D96</f>
        <v>7010953722</v>
      </c>
      <c r="E10" s="124">
        <f t="shared" ref="E10:J10" si="1">SUM(E11:E155)-E96</f>
        <v>6977737002</v>
      </c>
      <c r="F10" s="124">
        <f t="shared" si="1"/>
        <v>3799275662</v>
      </c>
      <c r="G10" s="124">
        <f t="shared" si="1"/>
        <v>300584908</v>
      </c>
      <c r="H10" s="124">
        <f t="shared" si="1"/>
        <v>11954956.040000003</v>
      </c>
      <c r="I10" s="124">
        <f t="shared" si="1"/>
        <v>37684117</v>
      </c>
      <c r="J10" s="124">
        <f t="shared" si="1"/>
        <v>33216720</v>
      </c>
    </row>
    <row r="11" spans="1:11" s="1" customFormat="1" ht="12" customHeight="1" x14ac:dyDescent="0.2">
      <c r="A11" s="120">
        <v>1</v>
      </c>
      <c r="B11" s="96" t="s">
        <v>60</v>
      </c>
      <c r="C11" s="88" t="s">
        <v>44</v>
      </c>
      <c r="D11" s="97">
        <f t="shared" ref="D11:D42" si="2">E11+J11</f>
        <v>12159792</v>
      </c>
      <c r="E11" s="97">
        <v>12159792</v>
      </c>
      <c r="F11" s="97"/>
      <c r="G11" s="97"/>
      <c r="H11" s="97"/>
      <c r="I11" s="97"/>
      <c r="J11" s="97"/>
    </row>
    <row r="12" spans="1:11" s="1" customFormat="1" x14ac:dyDescent="0.2">
      <c r="A12" s="120">
        <v>2</v>
      </c>
      <c r="B12" s="96" t="s">
        <v>61</v>
      </c>
      <c r="C12" s="88" t="s">
        <v>232</v>
      </c>
      <c r="D12" s="97">
        <f t="shared" si="2"/>
        <v>12949238</v>
      </c>
      <c r="E12" s="97">
        <v>12949238</v>
      </c>
      <c r="F12" s="97"/>
      <c r="G12" s="97"/>
      <c r="H12" s="97"/>
      <c r="I12" s="97"/>
      <c r="J12" s="97"/>
    </row>
    <row r="13" spans="1:11" s="22" customFormat="1" x14ac:dyDescent="0.2">
      <c r="A13" s="120">
        <v>3</v>
      </c>
      <c r="B13" s="98" t="s">
        <v>62</v>
      </c>
      <c r="C13" s="99" t="s">
        <v>5</v>
      </c>
      <c r="D13" s="97">
        <f t="shared" si="2"/>
        <v>35927542</v>
      </c>
      <c r="E13" s="100">
        <v>35927542</v>
      </c>
      <c r="F13" s="100"/>
      <c r="G13" s="100"/>
      <c r="H13" s="100">
        <v>565437.11</v>
      </c>
      <c r="I13" s="100"/>
      <c r="J13" s="100"/>
    </row>
    <row r="14" spans="1:11" s="1" customFormat="1" ht="14.25" customHeight="1" x14ac:dyDescent="0.2">
      <c r="A14" s="120">
        <v>4</v>
      </c>
      <c r="B14" s="96" t="s">
        <v>63</v>
      </c>
      <c r="C14" s="88" t="s">
        <v>233</v>
      </c>
      <c r="D14" s="97">
        <f t="shared" si="2"/>
        <v>13417660</v>
      </c>
      <c r="E14" s="97">
        <v>13417660</v>
      </c>
      <c r="F14" s="97"/>
      <c r="G14" s="97"/>
      <c r="H14" s="97"/>
      <c r="I14" s="97"/>
      <c r="J14" s="97"/>
    </row>
    <row r="15" spans="1:11" s="1" customFormat="1" x14ac:dyDescent="0.2">
      <c r="A15" s="120">
        <v>5</v>
      </c>
      <c r="B15" s="96" t="s">
        <v>64</v>
      </c>
      <c r="C15" s="88" t="s">
        <v>8</v>
      </c>
      <c r="D15" s="97">
        <f t="shared" si="2"/>
        <v>14535647</v>
      </c>
      <c r="E15" s="97">
        <v>14535647</v>
      </c>
      <c r="F15" s="97"/>
      <c r="G15" s="97"/>
      <c r="H15" s="97"/>
      <c r="I15" s="97"/>
      <c r="J15" s="97"/>
    </row>
    <row r="16" spans="1:11" s="22" customFormat="1" x14ac:dyDescent="0.2">
      <c r="A16" s="120">
        <v>6</v>
      </c>
      <c r="B16" s="98" t="s">
        <v>65</v>
      </c>
      <c r="C16" s="99" t="s">
        <v>66</v>
      </c>
      <c r="D16" s="97">
        <f t="shared" si="2"/>
        <v>93449760</v>
      </c>
      <c r="E16" s="100">
        <v>93449760</v>
      </c>
      <c r="F16" s="100"/>
      <c r="G16" s="100"/>
      <c r="H16" s="100">
        <v>565437.11</v>
      </c>
      <c r="I16" s="100"/>
      <c r="J16" s="100"/>
    </row>
    <row r="17" spans="1:10" s="1" customFormat="1" x14ac:dyDescent="0.2">
      <c r="A17" s="120">
        <v>7</v>
      </c>
      <c r="B17" s="96" t="s">
        <v>67</v>
      </c>
      <c r="C17" s="88" t="s">
        <v>234</v>
      </c>
      <c r="D17" s="97">
        <f t="shared" si="2"/>
        <v>34984845</v>
      </c>
      <c r="E17" s="97">
        <v>34984845</v>
      </c>
      <c r="F17" s="97"/>
      <c r="G17" s="97"/>
      <c r="H17" s="97"/>
      <c r="I17" s="97"/>
      <c r="J17" s="97"/>
    </row>
    <row r="18" spans="1:10" s="1" customFormat="1" x14ac:dyDescent="0.2">
      <c r="A18" s="120">
        <v>8</v>
      </c>
      <c r="B18" s="121" t="s">
        <v>68</v>
      </c>
      <c r="C18" s="88" t="s">
        <v>17</v>
      </c>
      <c r="D18" s="97">
        <f t="shared" si="2"/>
        <v>15518498</v>
      </c>
      <c r="E18" s="97">
        <v>15518498</v>
      </c>
      <c r="F18" s="97"/>
      <c r="G18" s="97"/>
      <c r="H18" s="97"/>
      <c r="I18" s="97"/>
      <c r="J18" s="97"/>
    </row>
    <row r="19" spans="1:10" s="1" customFormat="1" x14ac:dyDescent="0.2">
      <c r="A19" s="120">
        <v>9</v>
      </c>
      <c r="B19" s="121" t="s">
        <v>69</v>
      </c>
      <c r="C19" s="88" t="s">
        <v>6</v>
      </c>
      <c r="D19" s="97">
        <f t="shared" si="2"/>
        <v>12774064</v>
      </c>
      <c r="E19" s="97">
        <v>12774064</v>
      </c>
      <c r="F19" s="97"/>
      <c r="G19" s="97"/>
      <c r="H19" s="97"/>
      <c r="I19" s="97"/>
      <c r="J19" s="97"/>
    </row>
    <row r="20" spans="1:10" s="1" customFormat="1" x14ac:dyDescent="0.2">
      <c r="A20" s="120">
        <v>10</v>
      </c>
      <c r="B20" s="121" t="s">
        <v>70</v>
      </c>
      <c r="C20" s="88" t="s">
        <v>18</v>
      </c>
      <c r="D20" s="97">
        <f t="shared" si="2"/>
        <v>16861186</v>
      </c>
      <c r="E20" s="97">
        <v>16861186</v>
      </c>
      <c r="F20" s="97"/>
      <c r="G20" s="97"/>
      <c r="H20" s="97"/>
      <c r="I20" s="97"/>
      <c r="J20" s="97"/>
    </row>
    <row r="21" spans="1:10" s="1" customFormat="1" x14ac:dyDescent="0.2">
      <c r="A21" s="120">
        <v>11</v>
      </c>
      <c r="B21" s="121" t="s">
        <v>71</v>
      </c>
      <c r="C21" s="88" t="s">
        <v>7</v>
      </c>
      <c r="D21" s="97">
        <f t="shared" si="2"/>
        <v>13457873</v>
      </c>
      <c r="E21" s="97">
        <v>13457873</v>
      </c>
      <c r="F21" s="97"/>
      <c r="G21" s="97"/>
      <c r="H21" s="97"/>
      <c r="I21" s="97"/>
      <c r="J21" s="97"/>
    </row>
    <row r="22" spans="1:10" s="1" customFormat="1" x14ac:dyDescent="0.2">
      <c r="A22" s="120">
        <v>12</v>
      </c>
      <c r="B22" s="121" t="s">
        <v>72</v>
      </c>
      <c r="C22" s="88" t="s">
        <v>19</v>
      </c>
      <c r="D22" s="97">
        <f t="shared" si="2"/>
        <v>26751433</v>
      </c>
      <c r="E22" s="97">
        <v>26751433</v>
      </c>
      <c r="F22" s="97"/>
      <c r="G22" s="97"/>
      <c r="H22" s="97"/>
      <c r="I22" s="97"/>
      <c r="J22" s="97"/>
    </row>
    <row r="23" spans="1:10" s="1" customFormat="1" x14ac:dyDescent="0.2">
      <c r="A23" s="120">
        <v>13</v>
      </c>
      <c r="B23" s="121" t="s">
        <v>256</v>
      </c>
      <c r="C23" s="88" t="s">
        <v>257</v>
      </c>
      <c r="D23" s="97">
        <f t="shared" si="2"/>
        <v>0</v>
      </c>
      <c r="E23" s="97">
        <v>0</v>
      </c>
      <c r="F23" s="97"/>
      <c r="G23" s="97"/>
      <c r="H23" s="97"/>
      <c r="I23" s="97"/>
      <c r="J23" s="97"/>
    </row>
    <row r="24" spans="1:10" s="1" customFormat="1" x14ac:dyDescent="0.2">
      <c r="A24" s="120">
        <v>14</v>
      </c>
      <c r="B24" s="96" t="s">
        <v>73</v>
      </c>
      <c r="C24" s="88" t="s">
        <v>74</v>
      </c>
      <c r="D24" s="97">
        <f t="shared" si="2"/>
        <v>0</v>
      </c>
      <c r="E24" s="97">
        <v>0</v>
      </c>
      <c r="F24" s="97"/>
      <c r="G24" s="97"/>
      <c r="H24" s="97"/>
      <c r="I24" s="97"/>
      <c r="J24" s="97"/>
    </row>
    <row r="25" spans="1:10" s="1" customFormat="1" x14ac:dyDescent="0.2">
      <c r="A25" s="120">
        <v>15</v>
      </c>
      <c r="B25" s="121" t="s">
        <v>75</v>
      </c>
      <c r="C25" s="88" t="s">
        <v>22</v>
      </c>
      <c r="D25" s="97">
        <f t="shared" si="2"/>
        <v>17716154</v>
      </c>
      <c r="E25" s="97">
        <v>17716154</v>
      </c>
      <c r="F25" s="97"/>
      <c r="G25" s="97"/>
      <c r="H25" s="97"/>
      <c r="I25" s="97"/>
      <c r="J25" s="97"/>
    </row>
    <row r="26" spans="1:10" s="1" customFormat="1" x14ac:dyDescent="0.2">
      <c r="A26" s="120">
        <v>16</v>
      </c>
      <c r="B26" s="121" t="s">
        <v>76</v>
      </c>
      <c r="C26" s="88" t="s">
        <v>10</v>
      </c>
      <c r="D26" s="97">
        <f t="shared" si="2"/>
        <v>24888780</v>
      </c>
      <c r="E26" s="97">
        <v>24888780</v>
      </c>
      <c r="F26" s="97"/>
      <c r="G26" s="97"/>
      <c r="H26" s="97"/>
      <c r="I26" s="97"/>
      <c r="J26" s="97"/>
    </row>
    <row r="27" spans="1:10" s="1" customFormat="1" x14ac:dyDescent="0.2">
      <c r="A27" s="120">
        <v>17</v>
      </c>
      <c r="B27" s="121" t="s">
        <v>77</v>
      </c>
      <c r="C27" s="88" t="s">
        <v>235</v>
      </c>
      <c r="D27" s="97">
        <f t="shared" si="2"/>
        <v>31806348</v>
      </c>
      <c r="E27" s="97">
        <v>31806348</v>
      </c>
      <c r="F27" s="97"/>
      <c r="G27" s="97"/>
      <c r="H27" s="97"/>
      <c r="I27" s="97"/>
      <c r="J27" s="97"/>
    </row>
    <row r="28" spans="1:10" s="22" customFormat="1" x14ac:dyDescent="0.2">
      <c r="A28" s="120">
        <v>18</v>
      </c>
      <c r="B28" s="98" t="s">
        <v>78</v>
      </c>
      <c r="C28" s="99" t="s">
        <v>9</v>
      </c>
      <c r="D28" s="97">
        <f t="shared" si="2"/>
        <v>64880199</v>
      </c>
      <c r="E28" s="100">
        <v>64880199</v>
      </c>
      <c r="F28" s="100"/>
      <c r="G28" s="100"/>
      <c r="H28" s="100">
        <v>807767.29999999993</v>
      </c>
      <c r="I28" s="100"/>
      <c r="J28" s="100"/>
    </row>
    <row r="29" spans="1:10" s="1" customFormat="1" x14ac:dyDescent="0.2">
      <c r="A29" s="120">
        <v>19</v>
      </c>
      <c r="B29" s="96" t="s">
        <v>79</v>
      </c>
      <c r="C29" s="88" t="s">
        <v>11</v>
      </c>
      <c r="D29" s="97">
        <f t="shared" si="2"/>
        <v>10795567</v>
      </c>
      <c r="E29" s="97">
        <v>10795567</v>
      </c>
      <c r="F29" s="97"/>
      <c r="G29" s="97"/>
      <c r="H29" s="97"/>
      <c r="I29" s="97"/>
      <c r="J29" s="97"/>
    </row>
    <row r="30" spans="1:10" s="1" customFormat="1" x14ac:dyDescent="0.2">
      <c r="A30" s="120">
        <v>20</v>
      </c>
      <c r="B30" s="96" t="s">
        <v>80</v>
      </c>
      <c r="C30" s="88" t="s">
        <v>236</v>
      </c>
      <c r="D30" s="97">
        <f t="shared" si="2"/>
        <v>8330324</v>
      </c>
      <c r="E30" s="97">
        <v>8330324</v>
      </c>
      <c r="F30" s="97"/>
      <c r="G30" s="97"/>
      <c r="H30" s="97"/>
      <c r="I30" s="97"/>
      <c r="J30" s="97"/>
    </row>
    <row r="31" spans="1:10" x14ac:dyDescent="0.2">
      <c r="A31" s="120">
        <v>21</v>
      </c>
      <c r="B31" s="96" t="s">
        <v>81</v>
      </c>
      <c r="C31" s="88" t="s">
        <v>82</v>
      </c>
      <c r="D31" s="97">
        <f t="shared" si="2"/>
        <v>42365899</v>
      </c>
      <c r="E31" s="101">
        <v>42365899</v>
      </c>
      <c r="F31" s="101"/>
      <c r="G31" s="101"/>
      <c r="H31" s="101"/>
      <c r="I31" s="101"/>
      <c r="J31" s="101"/>
    </row>
    <row r="32" spans="1:10" s="22" customFormat="1" x14ac:dyDescent="0.2">
      <c r="A32" s="120">
        <v>22</v>
      </c>
      <c r="B32" s="102" t="s">
        <v>83</v>
      </c>
      <c r="C32" s="99" t="s">
        <v>40</v>
      </c>
      <c r="D32" s="97">
        <f t="shared" si="2"/>
        <v>35251097</v>
      </c>
      <c r="E32" s="100">
        <v>35251097</v>
      </c>
      <c r="F32" s="100"/>
      <c r="G32" s="100"/>
      <c r="H32" s="100">
        <v>403883.64999999997</v>
      </c>
      <c r="I32" s="100"/>
      <c r="J32" s="100"/>
    </row>
    <row r="33" spans="1:10" s="22" customFormat="1" x14ac:dyDescent="0.2">
      <c r="A33" s="120">
        <v>23</v>
      </c>
      <c r="B33" s="98" t="s">
        <v>84</v>
      </c>
      <c r="C33" s="99" t="s">
        <v>85</v>
      </c>
      <c r="D33" s="97">
        <f t="shared" si="2"/>
        <v>7203787</v>
      </c>
      <c r="E33" s="100">
        <v>7203787</v>
      </c>
      <c r="F33" s="100"/>
      <c r="G33" s="100"/>
      <c r="H33" s="100"/>
      <c r="I33" s="100"/>
      <c r="J33" s="100"/>
    </row>
    <row r="34" spans="1:10" s="1" customFormat="1" ht="12" customHeight="1" x14ac:dyDescent="0.2">
      <c r="A34" s="120">
        <v>24</v>
      </c>
      <c r="B34" s="121" t="s">
        <v>86</v>
      </c>
      <c r="C34" s="88" t="s">
        <v>87</v>
      </c>
      <c r="D34" s="97">
        <f t="shared" si="2"/>
        <v>0</v>
      </c>
      <c r="E34" s="97">
        <v>0</v>
      </c>
      <c r="F34" s="97"/>
      <c r="G34" s="97"/>
      <c r="H34" s="97"/>
      <c r="I34" s="97"/>
      <c r="J34" s="97"/>
    </row>
    <row r="35" spans="1:10" s="1" customFormat="1" ht="24" x14ac:dyDescent="0.2">
      <c r="A35" s="120">
        <v>25</v>
      </c>
      <c r="B35" s="121" t="s">
        <v>88</v>
      </c>
      <c r="C35" s="88" t="s">
        <v>89</v>
      </c>
      <c r="D35" s="97">
        <f t="shared" si="2"/>
        <v>0</v>
      </c>
      <c r="E35" s="97">
        <v>0</v>
      </c>
      <c r="F35" s="97"/>
      <c r="G35" s="97"/>
      <c r="H35" s="97"/>
      <c r="I35" s="97"/>
      <c r="J35" s="97"/>
    </row>
    <row r="36" spans="1:10" s="1" customFormat="1" x14ac:dyDescent="0.2">
      <c r="A36" s="120">
        <v>26</v>
      </c>
      <c r="B36" s="96" t="s">
        <v>90</v>
      </c>
      <c r="C36" s="88" t="s">
        <v>91</v>
      </c>
      <c r="D36" s="97">
        <f t="shared" si="2"/>
        <v>114280248</v>
      </c>
      <c r="E36" s="97">
        <v>114280248</v>
      </c>
      <c r="F36" s="97"/>
      <c r="G36" s="97"/>
      <c r="H36" s="97"/>
      <c r="I36" s="97"/>
      <c r="J36" s="97"/>
    </row>
    <row r="37" spans="1:10" s="1" customFormat="1" x14ac:dyDescent="0.2">
      <c r="A37" s="120">
        <v>27</v>
      </c>
      <c r="B37" s="121" t="s">
        <v>92</v>
      </c>
      <c r="C37" s="88" t="s">
        <v>93</v>
      </c>
      <c r="D37" s="97">
        <f t="shared" si="2"/>
        <v>37013998</v>
      </c>
      <c r="E37" s="97">
        <v>37013998</v>
      </c>
      <c r="F37" s="97"/>
      <c r="G37" s="97"/>
      <c r="H37" s="97"/>
      <c r="I37" s="97"/>
      <c r="J37" s="97"/>
    </row>
    <row r="38" spans="1:10" s="1" customFormat="1" ht="15.75" customHeight="1" x14ac:dyDescent="0.2">
      <c r="A38" s="120">
        <v>28</v>
      </c>
      <c r="B38" s="121" t="s">
        <v>94</v>
      </c>
      <c r="C38" s="88" t="s">
        <v>95</v>
      </c>
      <c r="D38" s="97">
        <f t="shared" si="2"/>
        <v>31879772</v>
      </c>
      <c r="E38" s="97">
        <v>31879772</v>
      </c>
      <c r="F38" s="97"/>
      <c r="G38" s="97"/>
      <c r="H38" s="97">
        <v>4038836.5</v>
      </c>
      <c r="I38" s="97"/>
      <c r="J38" s="97"/>
    </row>
    <row r="39" spans="1:10" s="1" customFormat="1" x14ac:dyDescent="0.2">
      <c r="A39" s="120">
        <v>29</v>
      </c>
      <c r="B39" s="96" t="s">
        <v>96</v>
      </c>
      <c r="C39" s="88" t="s">
        <v>97</v>
      </c>
      <c r="D39" s="97">
        <f t="shared" si="2"/>
        <v>0</v>
      </c>
      <c r="E39" s="97">
        <v>0</v>
      </c>
      <c r="F39" s="97"/>
      <c r="G39" s="97"/>
      <c r="H39" s="97"/>
      <c r="I39" s="97"/>
      <c r="J39" s="97"/>
    </row>
    <row r="40" spans="1:10" s="22" customFormat="1" x14ac:dyDescent="0.2">
      <c r="A40" s="120">
        <v>30</v>
      </c>
      <c r="B40" s="102" t="s">
        <v>98</v>
      </c>
      <c r="C40" s="88" t="s">
        <v>292</v>
      </c>
      <c r="D40" s="97">
        <f t="shared" si="2"/>
        <v>0</v>
      </c>
      <c r="E40" s="100">
        <v>0</v>
      </c>
      <c r="F40" s="100"/>
      <c r="G40" s="100"/>
      <c r="H40" s="100"/>
      <c r="I40" s="100"/>
      <c r="J40" s="100"/>
    </row>
    <row r="41" spans="1:10" s="22" customFormat="1" ht="20.25" customHeight="1" x14ac:dyDescent="0.2">
      <c r="A41" s="120">
        <v>31</v>
      </c>
      <c r="B41" s="98" t="s">
        <v>99</v>
      </c>
      <c r="C41" s="99" t="s">
        <v>57</v>
      </c>
      <c r="D41" s="97">
        <f t="shared" si="2"/>
        <v>5111259</v>
      </c>
      <c r="E41" s="100">
        <v>5111259</v>
      </c>
      <c r="F41" s="100"/>
      <c r="G41" s="100"/>
      <c r="H41" s="100"/>
      <c r="I41" s="100"/>
      <c r="J41" s="100"/>
    </row>
    <row r="42" spans="1:10" s="22" customFormat="1" x14ac:dyDescent="0.2">
      <c r="A42" s="120">
        <v>32</v>
      </c>
      <c r="B42" s="102" t="s">
        <v>100</v>
      </c>
      <c r="C42" s="99" t="s">
        <v>41</v>
      </c>
      <c r="D42" s="97">
        <f t="shared" si="2"/>
        <v>54425452</v>
      </c>
      <c r="E42" s="100">
        <v>54425452</v>
      </c>
      <c r="F42" s="100"/>
      <c r="G42" s="100"/>
      <c r="H42" s="100">
        <v>565437.11</v>
      </c>
      <c r="I42" s="100"/>
      <c r="J42" s="100"/>
    </row>
    <row r="43" spans="1:10" x14ac:dyDescent="0.2">
      <c r="A43" s="120">
        <v>33</v>
      </c>
      <c r="B43" s="96" t="s">
        <v>101</v>
      </c>
      <c r="C43" s="88" t="s">
        <v>39</v>
      </c>
      <c r="D43" s="97">
        <f t="shared" ref="D43:D74" si="3">E43+J43</f>
        <v>71640054</v>
      </c>
      <c r="E43" s="101">
        <v>71640054</v>
      </c>
      <c r="F43" s="101"/>
      <c r="G43" s="101"/>
      <c r="H43" s="101">
        <v>646214.11</v>
      </c>
      <c r="I43" s="101"/>
      <c r="J43" s="101"/>
    </row>
    <row r="44" spans="1:10" s="1" customFormat="1" x14ac:dyDescent="0.2">
      <c r="A44" s="120">
        <v>34</v>
      </c>
      <c r="B44" s="96" t="s">
        <v>102</v>
      </c>
      <c r="C44" s="88" t="s">
        <v>16</v>
      </c>
      <c r="D44" s="97">
        <f t="shared" si="3"/>
        <v>14821224</v>
      </c>
      <c r="E44" s="97">
        <v>14821224</v>
      </c>
      <c r="F44" s="97"/>
      <c r="G44" s="97"/>
      <c r="H44" s="97"/>
      <c r="I44" s="97"/>
      <c r="J44" s="97"/>
    </row>
    <row r="45" spans="1:10" s="1" customFormat="1" x14ac:dyDescent="0.2">
      <c r="A45" s="120">
        <v>35</v>
      </c>
      <c r="B45" s="121" t="s">
        <v>103</v>
      </c>
      <c r="C45" s="88" t="s">
        <v>21</v>
      </c>
      <c r="D45" s="97">
        <f t="shared" si="3"/>
        <v>50960586</v>
      </c>
      <c r="E45" s="97">
        <v>50960586</v>
      </c>
      <c r="F45" s="97"/>
      <c r="G45" s="97"/>
      <c r="H45" s="97">
        <v>807767.29999999993</v>
      </c>
      <c r="I45" s="97"/>
      <c r="J45" s="97"/>
    </row>
    <row r="46" spans="1:10" s="1" customFormat="1" x14ac:dyDescent="0.2">
      <c r="A46" s="120">
        <v>36</v>
      </c>
      <c r="B46" s="96" t="s">
        <v>104</v>
      </c>
      <c r="C46" s="88" t="s">
        <v>25</v>
      </c>
      <c r="D46" s="97">
        <f t="shared" si="3"/>
        <v>18694023</v>
      </c>
      <c r="E46" s="97">
        <v>18694023</v>
      </c>
      <c r="F46" s="97"/>
      <c r="G46" s="97"/>
      <c r="H46" s="97"/>
      <c r="I46" s="97"/>
      <c r="J46" s="97"/>
    </row>
    <row r="47" spans="1:10" x14ac:dyDescent="0.2">
      <c r="A47" s="120">
        <v>37</v>
      </c>
      <c r="B47" s="96" t="s">
        <v>105</v>
      </c>
      <c r="C47" s="88" t="s">
        <v>237</v>
      </c>
      <c r="D47" s="97">
        <f t="shared" si="3"/>
        <v>52303109</v>
      </c>
      <c r="E47" s="101">
        <v>52303109</v>
      </c>
      <c r="F47" s="101"/>
      <c r="G47" s="101"/>
      <c r="H47" s="101">
        <v>807767.29999999993</v>
      </c>
      <c r="I47" s="101"/>
      <c r="J47" s="101"/>
    </row>
    <row r="48" spans="1:10" s="1" customFormat="1" x14ac:dyDescent="0.2">
      <c r="A48" s="120">
        <v>38</v>
      </c>
      <c r="B48" s="103" t="s">
        <v>106</v>
      </c>
      <c r="C48" s="104" t="s">
        <v>238</v>
      </c>
      <c r="D48" s="97">
        <f t="shared" si="3"/>
        <v>17812195</v>
      </c>
      <c r="E48" s="97">
        <v>17812195</v>
      </c>
      <c r="F48" s="97"/>
      <c r="G48" s="97"/>
      <c r="H48" s="97"/>
      <c r="I48" s="97"/>
      <c r="J48" s="97"/>
    </row>
    <row r="49" spans="1:10" s="1" customFormat="1" x14ac:dyDescent="0.2">
      <c r="A49" s="120">
        <v>39</v>
      </c>
      <c r="B49" s="96" t="s">
        <v>107</v>
      </c>
      <c r="C49" s="88" t="s">
        <v>239</v>
      </c>
      <c r="D49" s="97">
        <f t="shared" si="3"/>
        <v>10574166</v>
      </c>
      <c r="E49" s="97">
        <v>10574166</v>
      </c>
      <c r="F49" s="97"/>
      <c r="G49" s="97"/>
      <c r="H49" s="97"/>
      <c r="I49" s="97"/>
      <c r="J49" s="97"/>
    </row>
    <row r="50" spans="1:10" s="1" customFormat="1" x14ac:dyDescent="0.2">
      <c r="A50" s="120">
        <v>40</v>
      </c>
      <c r="B50" s="96" t="s">
        <v>108</v>
      </c>
      <c r="C50" s="88" t="s">
        <v>24</v>
      </c>
      <c r="D50" s="97">
        <f t="shared" si="3"/>
        <v>19289471</v>
      </c>
      <c r="E50" s="97">
        <v>19289471</v>
      </c>
      <c r="F50" s="97"/>
      <c r="G50" s="97"/>
      <c r="H50" s="97"/>
      <c r="I50" s="97"/>
      <c r="J50" s="97"/>
    </row>
    <row r="51" spans="1:10" s="1" customFormat="1" x14ac:dyDescent="0.2">
      <c r="A51" s="120">
        <v>41</v>
      </c>
      <c r="B51" s="121" t="s">
        <v>109</v>
      </c>
      <c r="C51" s="88" t="s">
        <v>20</v>
      </c>
      <c r="D51" s="97">
        <f t="shared" si="3"/>
        <v>8894223</v>
      </c>
      <c r="E51" s="97">
        <v>8894223</v>
      </c>
      <c r="F51" s="97"/>
      <c r="G51" s="97"/>
      <c r="H51" s="97"/>
      <c r="I51" s="97"/>
      <c r="J51" s="97"/>
    </row>
    <row r="52" spans="1:10" s="1" customFormat="1" x14ac:dyDescent="0.2">
      <c r="A52" s="120">
        <v>42</v>
      </c>
      <c r="B52" s="96" t="s">
        <v>110</v>
      </c>
      <c r="C52" s="88" t="s">
        <v>111</v>
      </c>
      <c r="D52" s="97">
        <f t="shared" si="3"/>
        <v>14757683</v>
      </c>
      <c r="E52" s="97">
        <v>14757683</v>
      </c>
      <c r="F52" s="97"/>
      <c r="G52" s="97"/>
      <c r="H52" s="97"/>
      <c r="I52" s="97">
        <v>5292713</v>
      </c>
      <c r="J52" s="97"/>
    </row>
    <row r="53" spans="1:10" s="22" customFormat="1" x14ac:dyDescent="0.2">
      <c r="A53" s="120">
        <v>43</v>
      </c>
      <c r="B53" s="98" t="s">
        <v>112</v>
      </c>
      <c r="C53" s="99" t="s">
        <v>113</v>
      </c>
      <c r="D53" s="97">
        <f t="shared" si="3"/>
        <v>68241176</v>
      </c>
      <c r="E53" s="100">
        <v>68241176</v>
      </c>
      <c r="F53" s="100"/>
      <c r="G53" s="100"/>
      <c r="H53" s="100">
        <v>1373204.14</v>
      </c>
      <c r="I53" s="100"/>
      <c r="J53" s="100"/>
    </row>
    <row r="54" spans="1:10" s="1" customFormat="1" x14ac:dyDescent="0.2">
      <c r="A54" s="120">
        <v>44</v>
      </c>
      <c r="B54" s="96" t="s">
        <v>114</v>
      </c>
      <c r="C54" s="88" t="s">
        <v>244</v>
      </c>
      <c r="D54" s="97">
        <f t="shared" si="3"/>
        <v>17177474</v>
      </c>
      <c r="E54" s="97">
        <v>17177474</v>
      </c>
      <c r="F54" s="97"/>
      <c r="G54" s="97"/>
      <c r="H54" s="97"/>
      <c r="I54" s="97"/>
      <c r="J54" s="97"/>
    </row>
    <row r="55" spans="1:10" s="1" customFormat="1" ht="10.5" customHeight="1" x14ac:dyDescent="0.2">
      <c r="A55" s="120">
        <v>45</v>
      </c>
      <c r="B55" s="96" t="s">
        <v>115</v>
      </c>
      <c r="C55" s="88" t="s">
        <v>2</v>
      </c>
      <c r="D55" s="97">
        <f t="shared" si="3"/>
        <v>52340468</v>
      </c>
      <c r="E55" s="97">
        <v>52340468</v>
      </c>
      <c r="F55" s="97"/>
      <c r="G55" s="97"/>
      <c r="H55" s="97"/>
      <c r="I55" s="97"/>
      <c r="J55" s="97"/>
    </row>
    <row r="56" spans="1:10" s="1" customFormat="1" x14ac:dyDescent="0.2">
      <c r="A56" s="120">
        <v>46</v>
      </c>
      <c r="B56" s="121" t="s">
        <v>116</v>
      </c>
      <c r="C56" s="88" t="s">
        <v>3</v>
      </c>
      <c r="D56" s="97">
        <f t="shared" si="3"/>
        <v>11642163</v>
      </c>
      <c r="E56" s="97">
        <v>11642163</v>
      </c>
      <c r="F56" s="97"/>
      <c r="G56" s="97"/>
      <c r="H56" s="97"/>
      <c r="I56" s="97"/>
      <c r="J56" s="97"/>
    </row>
    <row r="57" spans="1:10" s="1" customFormat="1" x14ac:dyDescent="0.2">
      <c r="A57" s="120">
        <v>47</v>
      </c>
      <c r="B57" s="121" t="s">
        <v>117</v>
      </c>
      <c r="C57" s="88" t="s">
        <v>240</v>
      </c>
      <c r="D57" s="97">
        <f t="shared" si="3"/>
        <v>19159296</v>
      </c>
      <c r="E57" s="97">
        <v>19159296</v>
      </c>
      <c r="F57" s="97"/>
      <c r="G57" s="97"/>
      <c r="H57" s="97"/>
      <c r="I57" s="97"/>
      <c r="J57" s="97"/>
    </row>
    <row r="58" spans="1:10" s="1" customFormat="1" x14ac:dyDescent="0.2">
      <c r="A58" s="120">
        <v>48</v>
      </c>
      <c r="B58" s="96" t="s">
        <v>118</v>
      </c>
      <c r="C58" s="88" t="s">
        <v>0</v>
      </c>
      <c r="D58" s="97">
        <f t="shared" si="3"/>
        <v>22930960</v>
      </c>
      <c r="E58" s="97">
        <v>22930960</v>
      </c>
      <c r="F58" s="97"/>
      <c r="G58" s="97"/>
      <c r="H58" s="97"/>
      <c r="I58" s="97"/>
      <c r="J58" s="97"/>
    </row>
    <row r="59" spans="1:10" s="1" customFormat="1" ht="10.5" customHeight="1" x14ac:dyDescent="0.2">
      <c r="A59" s="120">
        <v>49</v>
      </c>
      <c r="B59" s="121" t="s">
        <v>119</v>
      </c>
      <c r="C59" s="88" t="s">
        <v>4</v>
      </c>
      <c r="D59" s="97">
        <f t="shared" si="3"/>
        <v>7429888</v>
      </c>
      <c r="E59" s="97">
        <v>7429888</v>
      </c>
      <c r="F59" s="97"/>
      <c r="G59" s="97"/>
      <c r="H59" s="97"/>
      <c r="I59" s="97"/>
      <c r="J59" s="97"/>
    </row>
    <row r="60" spans="1:10" s="1" customFormat="1" x14ac:dyDescent="0.2">
      <c r="A60" s="120">
        <v>50</v>
      </c>
      <c r="B60" s="96" t="s">
        <v>120</v>
      </c>
      <c r="C60" s="88" t="s">
        <v>1</v>
      </c>
      <c r="D60" s="97">
        <f t="shared" si="3"/>
        <v>15229461</v>
      </c>
      <c r="E60" s="97">
        <v>15229461</v>
      </c>
      <c r="F60" s="97"/>
      <c r="G60" s="97"/>
      <c r="H60" s="97"/>
      <c r="I60" s="97"/>
      <c r="J60" s="97"/>
    </row>
    <row r="61" spans="1:10" s="1" customFormat="1" x14ac:dyDescent="0.2">
      <c r="A61" s="120">
        <v>51</v>
      </c>
      <c r="B61" s="121" t="s">
        <v>121</v>
      </c>
      <c r="C61" s="88" t="s">
        <v>241</v>
      </c>
      <c r="D61" s="97">
        <f t="shared" si="3"/>
        <v>21536544</v>
      </c>
      <c r="E61" s="97">
        <v>21536544</v>
      </c>
      <c r="F61" s="97"/>
      <c r="G61" s="97"/>
      <c r="H61" s="97"/>
      <c r="I61" s="97"/>
      <c r="J61" s="97"/>
    </row>
    <row r="62" spans="1:10" s="1" customFormat="1" x14ac:dyDescent="0.2">
      <c r="A62" s="120">
        <v>52</v>
      </c>
      <c r="B62" s="121" t="s">
        <v>122</v>
      </c>
      <c r="C62" s="88" t="s">
        <v>26</v>
      </c>
      <c r="D62" s="97">
        <f t="shared" si="3"/>
        <v>81721074</v>
      </c>
      <c r="E62" s="97">
        <v>81721074</v>
      </c>
      <c r="F62" s="97"/>
      <c r="G62" s="97"/>
      <c r="H62" s="97">
        <v>807767.29999999993</v>
      </c>
      <c r="I62" s="97"/>
      <c r="J62" s="97"/>
    </row>
    <row r="63" spans="1:10" s="1" customFormat="1" x14ac:dyDescent="0.2">
      <c r="A63" s="120">
        <v>53</v>
      </c>
      <c r="B63" s="121" t="s">
        <v>123</v>
      </c>
      <c r="C63" s="88" t="s">
        <v>242</v>
      </c>
      <c r="D63" s="97">
        <f t="shared" si="3"/>
        <v>13413724</v>
      </c>
      <c r="E63" s="97">
        <v>13413724</v>
      </c>
      <c r="F63" s="97"/>
      <c r="G63" s="97"/>
      <c r="H63" s="97"/>
      <c r="I63" s="97"/>
      <c r="J63" s="97"/>
    </row>
    <row r="64" spans="1:10" s="1" customFormat="1" x14ac:dyDescent="0.2">
      <c r="A64" s="120">
        <v>54</v>
      </c>
      <c r="B64" s="121" t="s">
        <v>124</v>
      </c>
      <c r="C64" s="88" t="s">
        <v>125</v>
      </c>
      <c r="D64" s="97">
        <f t="shared" si="3"/>
        <v>43940</v>
      </c>
      <c r="E64" s="97">
        <v>43940</v>
      </c>
      <c r="F64" s="97"/>
      <c r="G64" s="97"/>
      <c r="H64" s="97"/>
      <c r="I64" s="97"/>
      <c r="J64" s="97"/>
    </row>
    <row r="65" spans="1:10" s="1" customFormat="1" x14ac:dyDescent="0.2">
      <c r="A65" s="120">
        <v>55</v>
      </c>
      <c r="B65" s="121" t="s">
        <v>246</v>
      </c>
      <c r="C65" s="88" t="s">
        <v>245</v>
      </c>
      <c r="D65" s="97">
        <f t="shared" si="3"/>
        <v>0</v>
      </c>
      <c r="E65" s="97">
        <v>0</v>
      </c>
      <c r="F65" s="97"/>
      <c r="G65" s="97"/>
      <c r="H65" s="97"/>
      <c r="I65" s="97"/>
      <c r="J65" s="97"/>
    </row>
    <row r="66" spans="1:10" s="1" customFormat="1" x14ac:dyDescent="0.2">
      <c r="A66" s="120">
        <v>56</v>
      </c>
      <c r="B66" s="121" t="s">
        <v>258</v>
      </c>
      <c r="C66" s="88" t="s">
        <v>259</v>
      </c>
      <c r="D66" s="97">
        <f t="shared" si="3"/>
        <v>0</v>
      </c>
      <c r="E66" s="97">
        <v>0</v>
      </c>
      <c r="F66" s="97"/>
      <c r="G66" s="97"/>
      <c r="H66" s="97"/>
      <c r="I66" s="97"/>
      <c r="J66" s="97"/>
    </row>
    <row r="67" spans="1:10" s="1" customFormat="1" x14ac:dyDescent="0.2">
      <c r="A67" s="120">
        <v>57</v>
      </c>
      <c r="B67" s="121" t="s">
        <v>126</v>
      </c>
      <c r="C67" s="88" t="s">
        <v>54</v>
      </c>
      <c r="D67" s="97">
        <f t="shared" si="3"/>
        <v>24363521</v>
      </c>
      <c r="E67" s="97">
        <v>24363521</v>
      </c>
      <c r="F67" s="97"/>
      <c r="G67" s="97"/>
      <c r="H67" s="97"/>
      <c r="I67" s="97"/>
      <c r="J67" s="97"/>
    </row>
    <row r="68" spans="1:10" s="1" customFormat="1" x14ac:dyDescent="0.2">
      <c r="A68" s="120">
        <v>58</v>
      </c>
      <c r="B68" s="96" t="s">
        <v>127</v>
      </c>
      <c r="C68" s="88" t="s">
        <v>260</v>
      </c>
      <c r="D68" s="97">
        <f t="shared" si="3"/>
        <v>20629862</v>
      </c>
      <c r="E68" s="97">
        <v>20629862</v>
      </c>
      <c r="F68" s="97"/>
      <c r="G68" s="97"/>
      <c r="H68" s="97"/>
      <c r="I68" s="97"/>
      <c r="J68" s="97"/>
    </row>
    <row r="69" spans="1:10" s="1" customFormat="1" ht="24" x14ac:dyDescent="0.2">
      <c r="A69" s="120">
        <v>59</v>
      </c>
      <c r="B69" s="96" t="s">
        <v>128</v>
      </c>
      <c r="C69" s="88" t="s">
        <v>129</v>
      </c>
      <c r="D69" s="97">
        <f t="shared" si="3"/>
        <v>26990970</v>
      </c>
      <c r="E69" s="97">
        <v>26990970</v>
      </c>
      <c r="F69" s="97"/>
      <c r="G69" s="97"/>
      <c r="H69" s="97"/>
      <c r="I69" s="97"/>
      <c r="J69" s="97"/>
    </row>
    <row r="70" spans="1:10" s="1" customFormat="1" ht="23.25" customHeight="1" x14ac:dyDescent="0.2">
      <c r="A70" s="120">
        <v>60</v>
      </c>
      <c r="B70" s="96" t="s">
        <v>130</v>
      </c>
      <c r="C70" s="88" t="s">
        <v>261</v>
      </c>
      <c r="D70" s="97">
        <f t="shared" si="3"/>
        <v>37009043</v>
      </c>
      <c r="E70" s="97">
        <v>37009043</v>
      </c>
      <c r="F70" s="97"/>
      <c r="G70" s="97"/>
      <c r="H70" s="97"/>
      <c r="I70" s="97"/>
      <c r="J70" s="97"/>
    </row>
    <row r="71" spans="1:10" s="1" customFormat="1" ht="27.75" customHeight="1" x14ac:dyDescent="0.2">
      <c r="A71" s="120">
        <v>61</v>
      </c>
      <c r="B71" s="121" t="s">
        <v>131</v>
      </c>
      <c r="C71" s="88" t="s">
        <v>250</v>
      </c>
      <c r="D71" s="97">
        <f t="shared" si="3"/>
        <v>15503986</v>
      </c>
      <c r="E71" s="97">
        <v>15503986</v>
      </c>
      <c r="F71" s="97"/>
      <c r="G71" s="97"/>
      <c r="H71" s="97"/>
      <c r="I71" s="97"/>
      <c r="J71" s="97"/>
    </row>
    <row r="72" spans="1:10" s="1" customFormat="1" ht="24" x14ac:dyDescent="0.2">
      <c r="A72" s="120">
        <v>62</v>
      </c>
      <c r="B72" s="96" t="s">
        <v>132</v>
      </c>
      <c r="C72" s="88" t="s">
        <v>262</v>
      </c>
      <c r="D72" s="97">
        <f t="shared" si="3"/>
        <v>0</v>
      </c>
      <c r="E72" s="97">
        <v>0</v>
      </c>
      <c r="F72" s="97"/>
      <c r="G72" s="97"/>
      <c r="H72" s="97"/>
      <c r="I72" s="97"/>
      <c r="J72" s="97"/>
    </row>
    <row r="73" spans="1:10" s="1" customFormat="1" ht="24" x14ac:dyDescent="0.2">
      <c r="A73" s="120">
        <v>63</v>
      </c>
      <c r="B73" s="96" t="s">
        <v>133</v>
      </c>
      <c r="C73" s="88" t="s">
        <v>263</v>
      </c>
      <c r="D73" s="97">
        <f t="shared" si="3"/>
        <v>0</v>
      </c>
      <c r="E73" s="97">
        <v>0</v>
      </c>
      <c r="F73" s="97"/>
      <c r="G73" s="97"/>
      <c r="H73" s="97"/>
      <c r="I73" s="97"/>
      <c r="J73" s="97"/>
    </row>
    <row r="74" spans="1:10" s="1" customFormat="1" x14ac:dyDescent="0.2">
      <c r="A74" s="120">
        <v>64</v>
      </c>
      <c r="B74" s="96" t="s">
        <v>134</v>
      </c>
      <c r="C74" s="88" t="s">
        <v>264</v>
      </c>
      <c r="D74" s="97">
        <f t="shared" si="3"/>
        <v>45294435</v>
      </c>
      <c r="E74" s="97">
        <v>45294435</v>
      </c>
      <c r="F74" s="97"/>
      <c r="G74" s="97"/>
      <c r="H74" s="97"/>
      <c r="I74" s="97"/>
      <c r="J74" s="97"/>
    </row>
    <row r="75" spans="1:10" s="1" customFormat="1" x14ac:dyDescent="0.2">
      <c r="A75" s="120">
        <v>65</v>
      </c>
      <c r="B75" s="96" t="s">
        <v>135</v>
      </c>
      <c r="C75" s="88" t="s">
        <v>53</v>
      </c>
      <c r="D75" s="97">
        <f t="shared" ref="D75:D93" si="4">E75+J75</f>
        <v>27946713</v>
      </c>
      <c r="E75" s="97">
        <v>27946713</v>
      </c>
      <c r="F75" s="97"/>
      <c r="G75" s="97"/>
      <c r="H75" s="97"/>
      <c r="I75" s="97"/>
      <c r="J75" s="97"/>
    </row>
    <row r="76" spans="1:10" s="1" customFormat="1" x14ac:dyDescent="0.2">
      <c r="A76" s="120">
        <v>66</v>
      </c>
      <c r="B76" s="96" t="s">
        <v>136</v>
      </c>
      <c r="C76" s="88" t="s">
        <v>265</v>
      </c>
      <c r="D76" s="97">
        <f t="shared" si="4"/>
        <v>70140490</v>
      </c>
      <c r="E76" s="97">
        <v>70140490</v>
      </c>
      <c r="F76" s="97">
        <v>213040</v>
      </c>
      <c r="G76" s="97"/>
      <c r="H76" s="97"/>
      <c r="I76" s="97"/>
      <c r="J76" s="97"/>
    </row>
    <row r="77" spans="1:10" s="1" customFormat="1" ht="24" x14ac:dyDescent="0.2">
      <c r="A77" s="120">
        <v>67</v>
      </c>
      <c r="B77" s="96" t="s">
        <v>137</v>
      </c>
      <c r="C77" s="88" t="s">
        <v>266</v>
      </c>
      <c r="D77" s="97">
        <f t="shared" si="4"/>
        <v>0</v>
      </c>
      <c r="E77" s="97">
        <v>0</v>
      </c>
      <c r="F77" s="97"/>
      <c r="G77" s="97"/>
      <c r="H77" s="97"/>
      <c r="I77" s="97"/>
      <c r="J77" s="97"/>
    </row>
    <row r="78" spans="1:10" s="1" customFormat="1" ht="24" x14ac:dyDescent="0.2">
      <c r="A78" s="120">
        <v>68</v>
      </c>
      <c r="B78" s="96" t="s">
        <v>138</v>
      </c>
      <c r="C78" s="88" t="s">
        <v>267</v>
      </c>
      <c r="D78" s="97">
        <f t="shared" si="4"/>
        <v>0</v>
      </c>
      <c r="E78" s="97">
        <v>0</v>
      </c>
      <c r="F78" s="97"/>
      <c r="G78" s="97"/>
      <c r="H78" s="97"/>
      <c r="I78" s="97"/>
      <c r="J78" s="97"/>
    </row>
    <row r="79" spans="1:10" s="1" customFormat="1" ht="24" x14ac:dyDescent="0.2">
      <c r="A79" s="120">
        <v>69</v>
      </c>
      <c r="B79" s="96" t="s">
        <v>139</v>
      </c>
      <c r="C79" s="88" t="s">
        <v>268</v>
      </c>
      <c r="D79" s="97">
        <f t="shared" si="4"/>
        <v>0</v>
      </c>
      <c r="E79" s="97">
        <v>0</v>
      </c>
      <c r="F79" s="97"/>
      <c r="G79" s="97"/>
      <c r="H79" s="97"/>
      <c r="I79" s="97"/>
      <c r="J79" s="97"/>
    </row>
    <row r="80" spans="1:10" s="1" customFormat="1" ht="24" x14ac:dyDescent="0.2">
      <c r="A80" s="120">
        <v>70</v>
      </c>
      <c r="B80" s="96" t="s">
        <v>140</v>
      </c>
      <c r="C80" s="88" t="s">
        <v>269</v>
      </c>
      <c r="D80" s="97">
        <f t="shared" si="4"/>
        <v>0</v>
      </c>
      <c r="E80" s="97">
        <v>0</v>
      </c>
      <c r="F80" s="97"/>
      <c r="G80" s="97"/>
      <c r="H80" s="97"/>
      <c r="I80" s="97"/>
      <c r="J80" s="97"/>
    </row>
    <row r="81" spans="1:10" s="1" customFormat="1" ht="24" x14ac:dyDescent="0.2">
      <c r="A81" s="120">
        <v>71</v>
      </c>
      <c r="B81" s="96" t="s">
        <v>141</v>
      </c>
      <c r="C81" s="88" t="s">
        <v>270</v>
      </c>
      <c r="D81" s="97">
        <f t="shared" si="4"/>
        <v>0</v>
      </c>
      <c r="E81" s="97">
        <v>0</v>
      </c>
      <c r="F81" s="97"/>
      <c r="G81" s="97"/>
      <c r="H81" s="97"/>
      <c r="I81" s="97"/>
      <c r="J81" s="97"/>
    </row>
    <row r="82" spans="1:10" s="1" customFormat="1" ht="24" x14ac:dyDescent="0.2">
      <c r="A82" s="120">
        <v>72</v>
      </c>
      <c r="B82" s="96" t="s">
        <v>142</v>
      </c>
      <c r="C82" s="88" t="s">
        <v>271</v>
      </c>
      <c r="D82" s="97">
        <f t="shared" si="4"/>
        <v>0</v>
      </c>
      <c r="E82" s="97">
        <v>0</v>
      </c>
      <c r="F82" s="97"/>
      <c r="G82" s="97"/>
      <c r="H82" s="97"/>
      <c r="I82" s="97"/>
      <c r="J82" s="97"/>
    </row>
    <row r="83" spans="1:10" s="1" customFormat="1" ht="24" x14ac:dyDescent="0.2">
      <c r="A83" s="120">
        <v>73</v>
      </c>
      <c r="B83" s="96" t="s">
        <v>143</v>
      </c>
      <c r="C83" s="88" t="s">
        <v>272</v>
      </c>
      <c r="D83" s="97">
        <f t="shared" si="4"/>
        <v>0</v>
      </c>
      <c r="E83" s="97">
        <v>0</v>
      </c>
      <c r="F83" s="97"/>
      <c r="G83" s="97"/>
      <c r="H83" s="97"/>
      <c r="I83" s="97"/>
      <c r="J83" s="97"/>
    </row>
    <row r="84" spans="1:10" s="1" customFormat="1" x14ac:dyDescent="0.2">
      <c r="A84" s="120">
        <v>74</v>
      </c>
      <c r="B84" s="121" t="s">
        <v>144</v>
      </c>
      <c r="C84" s="88" t="s">
        <v>145</v>
      </c>
      <c r="D84" s="97">
        <f t="shared" si="4"/>
        <v>53726294</v>
      </c>
      <c r="E84" s="97">
        <v>53726294</v>
      </c>
      <c r="F84" s="97"/>
      <c r="G84" s="97"/>
      <c r="H84" s="97"/>
      <c r="I84" s="97"/>
      <c r="J84" s="97"/>
    </row>
    <row r="85" spans="1:10" s="1" customFormat="1" x14ac:dyDescent="0.2">
      <c r="A85" s="120">
        <v>75</v>
      </c>
      <c r="B85" s="96" t="s">
        <v>146</v>
      </c>
      <c r="C85" s="88" t="s">
        <v>273</v>
      </c>
      <c r="D85" s="97">
        <f t="shared" si="4"/>
        <v>92799781</v>
      </c>
      <c r="E85" s="97">
        <v>92799781</v>
      </c>
      <c r="F85" s="97"/>
      <c r="G85" s="97"/>
      <c r="H85" s="97"/>
      <c r="I85" s="97"/>
      <c r="J85" s="97"/>
    </row>
    <row r="86" spans="1:10" s="1" customFormat="1" x14ac:dyDescent="0.2">
      <c r="A86" s="120">
        <v>76</v>
      </c>
      <c r="B86" s="121" t="s">
        <v>147</v>
      </c>
      <c r="C86" s="88" t="s">
        <v>36</v>
      </c>
      <c r="D86" s="97">
        <f t="shared" si="4"/>
        <v>51576852</v>
      </c>
      <c r="E86" s="97">
        <v>51576852</v>
      </c>
      <c r="F86" s="97"/>
      <c r="G86" s="97"/>
      <c r="H86" s="97"/>
      <c r="I86" s="97"/>
      <c r="J86" s="97"/>
    </row>
    <row r="87" spans="1:10" s="1" customFormat="1" x14ac:dyDescent="0.2">
      <c r="A87" s="120">
        <v>77</v>
      </c>
      <c r="B87" s="96" t="s">
        <v>148</v>
      </c>
      <c r="C87" s="88" t="s">
        <v>38</v>
      </c>
      <c r="D87" s="97">
        <f t="shared" si="4"/>
        <v>13163476</v>
      </c>
      <c r="E87" s="97">
        <v>13163476</v>
      </c>
      <c r="F87" s="97"/>
      <c r="G87" s="97"/>
      <c r="H87" s="97"/>
      <c r="I87" s="97"/>
      <c r="J87" s="97"/>
    </row>
    <row r="88" spans="1:10" s="1" customFormat="1" ht="13.5" customHeight="1" x14ac:dyDescent="0.2">
      <c r="A88" s="120">
        <v>78</v>
      </c>
      <c r="B88" s="96" t="s">
        <v>149</v>
      </c>
      <c r="C88" s="88" t="s">
        <v>37</v>
      </c>
      <c r="D88" s="97">
        <f t="shared" si="4"/>
        <v>99836683</v>
      </c>
      <c r="E88" s="97">
        <v>99836683</v>
      </c>
      <c r="F88" s="97">
        <v>17405382</v>
      </c>
      <c r="G88" s="97"/>
      <c r="H88" s="97"/>
      <c r="I88" s="97"/>
      <c r="J88" s="97"/>
    </row>
    <row r="89" spans="1:10" s="1" customFormat="1" ht="14.25" customHeight="1" x14ac:dyDescent="0.2">
      <c r="A89" s="120">
        <v>79</v>
      </c>
      <c r="B89" s="96" t="s">
        <v>150</v>
      </c>
      <c r="C89" s="88" t="s">
        <v>52</v>
      </c>
      <c r="D89" s="97">
        <f t="shared" si="4"/>
        <v>19267471</v>
      </c>
      <c r="E89" s="97">
        <v>19267471</v>
      </c>
      <c r="F89" s="97"/>
      <c r="G89" s="97"/>
      <c r="H89" s="97"/>
      <c r="I89" s="97"/>
      <c r="J89" s="97"/>
    </row>
    <row r="90" spans="1:10" s="1" customFormat="1" x14ac:dyDescent="0.2">
      <c r="A90" s="120">
        <v>80</v>
      </c>
      <c r="B90" s="96" t="s">
        <v>151</v>
      </c>
      <c r="C90" s="88" t="s">
        <v>254</v>
      </c>
      <c r="D90" s="97">
        <f t="shared" si="4"/>
        <v>69978316</v>
      </c>
      <c r="E90" s="97">
        <v>69978316</v>
      </c>
      <c r="F90" s="97"/>
      <c r="G90" s="97"/>
      <c r="H90" s="97"/>
      <c r="I90" s="97"/>
      <c r="J90" s="97"/>
    </row>
    <row r="91" spans="1:10" s="1" customFormat="1" x14ac:dyDescent="0.2">
      <c r="A91" s="120">
        <v>81</v>
      </c>
      <c r="B91" s="96" t="s">
        <v>152</v>
      </c>
      <c r="C91" s="10" t="s">
        <v>380</v>
      </c>
      <c r="D91" s="97">
        <f>E91+J91</f>
        <v>7426708</v>
      </c>
      <c r="E91" s="97">
        <v>7426708</v>
      </c>
      <c r="F91" s="97"/>
      <c r="G91" s="97"/>
      <c r="H91" s="97"/>
      <c r="I91" s="97"/>
      <c r="J91" s="97"/>
    </row>
    <row r="92" spans="1:10" s="1" customFormat="1" x14ac:dyDescent="0.2">
      <c r="A92" s="120">
        <v>82</v>
      </c>
      <c r="B92" s="96" t="s">
        <v>153</v>
      </c>
      <c r="C92" s="88" t="s">
        <v>287</v>
      </c>
      <c r="D92" s="97">
        <f t="shared" si="4"/>
        <v>0</v>
      </c>
      <c r="E92" s="97">
        <v>0</v>
      </c>
      <c r="F92" s="97"/>
      <c r="G92" s="97"/>
      <c r="H92" s="97"/>
      <c r="I92" s="97"/>
      <c r="J92" s="97"/>
    </row>
    <row r="93" spans="1:10" s="1" customFormat="1" ht="24" x14ac:dyDescent="0.2">
      <c r="A93" s="172">
        <v>83</v>
      </c>
      <c r="B93" s="173" t="s">
        <v>154</v>
      </c>
      <c r="C93" s="105" t="s">
        <v>274</v>
      </c>
      <c r="D93" s="97">
        <f t="shared" si="4"/>
        <v>210624967</v>
      </c>
      <c r="E93" s="97">
        <v>210624967</v>
      </c>
      <c r="F93" s="97"/>
      <c r="G93" s="97"/>
      <c r="H93" s="97"/>
      <c r="I93" s="97"/>
      <c r="J93" s="97"/>
    </row>
    <row r="94" spans="1:10" s="1" customFormat="1" ht="36" x14ac:dyDescent="0.2">
      <c r="A94" s="172"/>
      <c r="B94" s="173"/>
      <c r="C94" s="10" t="s">
        <v>378</v>
      </c>
      <c r="D94" s="109"/>
      <c r="E94" s="109"/>
      <c r="F94" s="97"/>
      <c r="G94" s="97"/>
      <c r="H94" s="97"/>
      <c r="I94" s="97"/>
      <c r="J94" s="97"/>
    </row>
    <row r="95" spans="1:10" s="1" customFormat="1" ht="24" x14ac:dyDescent="0.2">
      <c r="A95" s="172"/>
      <c r="B95" s="173"/>
      <c r="C95" s="10" t="s">
        <v>275</v>
      </c>
      <c r="D95" s="97">
        <f>E97+J95</f>
        <v>0</v>
      </c>
      <c r="E95" s="97"/>
      <c r="F95" s="97"/>
      <c r="G95" s="97"/>
      <c r="H95" s="97"/>
      <c r="I95" s="97"/>
      <c r="J95" s="97"/>
    </row>
    <row r="96" spans="1:10" s="1" customFormat="1" ht="36" x14ac:dyDescent="0.2">
      <c r="A96" s="172"/>
      <c r="B96" s="173"/>
      <c r="C96" s="123" t="s">
        <v>379</v>
      </c>
      <c r="D96" s="97">
        <f>E96+J94</f>
        <v>210624967</v>
      </c>
      <c r="E96" s="97">
        <v>210624967</v>
      </c>
      <c r="F96" s="97"/>
      <c r="G96" s="97"/>
      <c r="H96" s="97"/>
      <c r="I96" s="97"/>
      <c r="J96" s="97"/>
    </row>
    <row r="97" spans="1:10" s="1" customFormat="1" ht="24" x14ac:dyDescent="0.2">
      <c r="A97" s="120">
        <v>84</v>
      </c>
      <c r="B97" s="96" t="s">
        <v>155</v>
      </c>
      <c r="C97" s="88" t="s">
        <v>51</v>
      </c>
      <c r="D97" s="97">
        <f t="shared" ref="D97:D128" si="5">E97+J97</f>
        <v>0</v>
      </c>
      <c r="E97" s="97"/>
      <c r="F97" s="97"/>
      <c r="G97" s="97"/>
      <c r="H97" s="97"/>
      <c r="I97" s="97"/>
      <c r="J97" s="97"/>
    </row>
    <row r="98" spans="1:10" s="1" customFormat="1" x14ac:dyDescent="0.2">
      <c r="A98" s="120">
        <v>85</v>
      </c>
      <c r="B98" s="96" t="s">
        <v>156</v>
      </c>
      <c r="C98" s="88" t="s">
        <v>157</v>
      </c>
      <c r="D98" s="97">
        <f t="shared" si="5"/>
        <v>1332001</v>
      </c>
      <c r="E98" s="89">
        <v>1332001</v>
      </c>
      <c r="F98" s="119"/>
      <c r="G98" s="119"/>
      <c r="H98" s="119"/>
      <c r="I98" s="119"/>
      <c r="J98" s="119"/>
    </row>
    <row r="99" spans="1:10" s="1" customFormat="1" x14ac:dyDescent="0.2">
      <c r="A99" s="120">
        <v>86</v>
      </c>
      <c r="B99" s="121" t="s">
        <v>158</v>
      </c>
      <c r="C99" s="88" t="s">
        <v>159</v>
      </c>
      <c r="D99" s="97">
        <f t="shared" si="5"/>
        <v>15639533</v>
      </c>
      <c r="E99" s="89">
        <v>15639533</v>
      </c>
      <c r="F99" s="119"/>
      <c r="G99" s="119"/>
      <c r="H99" s="119"/>
      <c r="I99" s="119"/>
      <c r="J99" s="119"/>
    </row>
    <row r="100" spans="1:10" s="1" customFormat="1" x14ac:dyDescent="0.2">
      <c r="A100" s="120">
        <v>87</v>
      </c>
      <c r="B100" s="96" t="s">
        <v>160</v>
      </c>
      <c r="C100" s="88" t="s">
        <v>28</v>
      </c>
      <c r="D100" s="97">
        <f t="shared" si="5"/>
        <v>9541427</v>
      </c>
      <c r="E100" s="90">
        <v>9541427</v>
      </c>
      <c r="F100" s="119"/>
      <c r="G100" s="119"/>
      <c r="H100" s="119"/>
      <c r="I100" s="119"/>
      <c r="J100" s="119"/>
    </row>
    <row r="101" spans="1:10" s="1" customFormat="1" x14ac:dyDescent="0.2">
      <c r="A101" s="120">
        <v>88</v>
      </c>
      <c r="B101" s="121" t="s">
        <v>161</v>
      </c>
      <c r="C101" s="88" t="s">
        <v>12</v>
      </c>
      <c r="D101" s="97">
        <f t="shared" si="5"/>
        <v>10532032</v>
      </c>
      <c r="E101" s="89">
        <v>10532032</v>
      </c>
      <c r="F101" s="119"/>
      <c r="G101" s="119"/>
      <c r="H101" s="119"/>
      <c r="I101" s="119"/>
      <c r="J101" s="119"/>
    </row>
    <row r="102" spans="1:10" s="1" customFormat="1" x14ac:dyDescent="0.2">
      <c r="A102" s="120">
        <v>89</v>
      </c>
      <c r="B102" s="121" t="s">
        <v>162</v>
      </c>
      <c r="C102" s="88" t="s">
        <v>27</v>
      </c>
      <c r="D102" s="97">
        <f t="shared" si="5"/>
        <v>28194115</v>
      </c>
      <c r="E102" s="89">
        <v>28194115</v>
      </c>
      <c r="F102" s="119"/>
      <c r="G102" s="119"/>
      <c r="H102" s="119"/>
      <c r="I102" s="119"/>
      <c r="J102" s="119"/>
    </row>
    <row r="103" spans="1:10" s="1" customFormat="1" x14ac:dyDescent="0.2">
      <c r="A103" s="120">
        <v>90</v>
      </c>
      <c r="B103" s="96" t="s">
        <v>163</v>
      </c>
      <c r="C103" s="88" t="s">
        <v>45</v>
      </c>
      <c r="D103" s="97">
        <f t="shared" si="5"/>
        <v>13311464</v>
      </c>
      <c r="E103" s="90">
        <v>13311464</v>
      </c>
      <c r="F103" s="119"/>
      <c r="G103" s="119"/>
      <c r="H103" s="119"/>
      <c r="I103" s="119"/>
      <c r="J103" s="119"/>
    </row>
    <row r="104" spans="1:10" s="1" customFormat="1" x14ac:dyDescent="0.2">
      <c r="A104" s="120">
        <v>91</v>
      </c>
      <c r="B104" s="96" t="s">
        <v>164</v>
      </c>
      <c r="C104" s="88" t="s">
        <v>33</v>
      </c>
      <c r="D104" s="97">
        <f t="shared" si="5"/>
        <v>15992782</v>
      </c>
      <c r="E104" s="89">
        <v>15992782</v>
      </c>
      <c r="F104" s="119"/>
      <c r="G104" s="119"/>
      <c r="H104" s="119"/>
      <c r="I104" s="119"/>
      <c r="J104" s="119"/>
    </row>
    <row r="105" spans="1:10" s="1" customFormat="1" x14ac:dyDescent="0.2">
      <c r="A105" s="120">
        <v>92</v>
      </c>
      <c r="B105" s="96" t="s">
        <v>165</v>
      </c>
      <c r="C105" s="88" t="s">
        <v>29</v>
      </c>
      <c r="D105" s="97">
        <f t="shared" si="5"/>
        <v>34413282</v>
      </c>
      <c r="E105" s="90">
        <v>34413282</v>
      </c>
      <c r="F105" s="119"/>
      <c r="G105" s="119"/>
      <c r="H105" s="119"/>
      <c r="I105" s="119"/>
      <c r="J105" s="119"/>
    </row>
    <row r="106" spans="1:10" s="1" customFormat="1" x14ac:dyDescent="0.2">
      <c r="A106" s="120">
        <v>93</v>
      </c>
      <c r="B106" s="96" t="s">
        <v>166</v>
      </c>
      <c r="C106" s="88" t="s">
        <v>30</v>
      </c>
      <c r="D106" s="97">
        <f t="shared" si="5"/>
        <v>28869778</v>
      </c>
      <c r="E106" s="89">
        <v>28869778</v>
      </c>
      <c r="F106" s="119"/>
      <c r="G106" s="119"/>
      <c r="H106" s="119"/>
      <c r="I106" s="119"/>
      <c r="J106" s="119"/>
    </row>
    <row r="107" spans="1:10" s="1" customFormat="1" x14ac:dyDescent="0.2">
      <c r="A107" s="120">
        <v>94</v>
      </c>
      <c r="B107" s="121" t="s">
        <v>167</v>
      </c>
      <c r="C107" s="88" t="s">
        <v>14</v>
      </c>
      <c r="D107" s="97">
        <f t="shared" si="5"/>
        <v>9456801</v>
      </c>
      <c r="E107" s="89">
        <v>9456801</v>
      </c>
      <c r="F107" s="119"/>
      <c r="G107" s="119"/>
      <c r="H107" s="119"/>
      <c r="I107" s="119"/>
      <c r="J107" s="119"/>
    </row>
    <row r="108" spans="1:10" s="1" customFormat="1" x14ac:dyDescent="0.2">
      <c r="A108" s="120">
        <v>95</v>
      </c>
      <c r="B108" s="96" t="s">
        <v>168</v>
      </c>
      <c r="C108" s="88" t="s">
        <v>31</v>
      </c>
      <c r="D108" s="97">
        <f t="shared" si="5"/>
        <v>15178036</v>
      </c>
      <c r="E108" s="91">
        <v>15178036</v>
      </c>
      <c r="F108" s="119"/>
      <c r="G108" s="119"/>
      <c r="H108" s="119"/>
      <c r="I108" s="119"/>
      <c r="J108" s="119"/>
    </row>
    <row r="109" spans="1:10" s="1" customFormat="1" ht="12" customHeight="1" x14ac:dyDescent="0.2">
      <c r="A109" s="120">
        <v>96</v>
      </c>
      <c r="B109" s="96" t="s">
        <v>169</v>
      </c>
      <c r="C109" s="88" t="s">
        <v>15</v>
      </c>
      <c r="D109" s="97">
        <f t="shared" si="5"/>
        <v>15105735</v>
      </c>
      <c r="E109" s="90">
        <v>15105735</v>
      </c>
      <c r="F109" s="119"/>
      <c r="G109" s="119"/>
      <c r="H109" s="119"/>
      <c r="I109" s="119"/>
      <c r="J109" s="119"/>
    </row>
    <row r="110" spans="1:10" s="22" customFormat="1" x14ac:dyDescent="0.2">
      <c r="A110" s="120">
        <v>97</v>
      </c>
      <c r="B110" s="102" t="s">
        <v>170</v>
      </c>
      <c r="C110" s="99" t="s">
        <v>13</v>
      </c>
      <c r="D110" s="97">
        <f t="shared" si="5"/>
        <v>19118097</v>
      </c>
      <c r="E110" s="89">
        <v>19118097</v>
      </c>
      <c r="F110" s="119">
        <v>90485</v>
      </c>
      <c r="G110" s="119"/>
      <c r="H110" s="119">
        <v>565437.11</v>
      </c>
      <c r="I110" s="119"/>
      <c r="J110" s="119"/>
    </row>
    <row r="111" spans="1:10" s="1" customFormat="1" x14ac:dyDescent="0.2">
      <c r="A111" s="120">
        <v>98</v>
      </c>
      <c r="B111" s="121" t="s">
        <v>171</v>
      </c>
      <c r="C111" s="88" t="s">
        <v>32</v>
      </c>
      <c r="D111" s="97">
        <f t="shared" si="5"/>
        <v>12226692</v>
      </c>
      <c r="E111" s="91">
        <v>12226692</v>
      </c>
      <c r="F111" s="119"/>
      <c r="G111" s="119"/>
      <c r="H111" s="119"/>
      <c r="I111" s="119"/>
      <c r="J111" s="119"/>
    </row>
    <row r="112" spans="1:10" s="1" customFormat="1" x14ac:dyDescent="0.2">
      <c r="A112" s="120">
        <v>99</v>
      </c>
      <c r="B112" s="121" t="s">
        <v>172</v>
      </c>
      <c r="C112" s="88" t="s">
        <v>55</v>
      </c>
      <c r="D112" s="97">
        <f t="shared" si="5"/>
        <v>17292797</v>
      </c>
      <c r="E112" s="89">
        <v>17292797</v>
      </c>
      <c r="F112" s="119"/>
      <c r="G112" s="119"/>
      <c r="H112" s="119"/>
      <c r="I112" s="119"/>
      <c r="J112" s="119"/>
    </row>
    <row r="113" spans="1:10" s="1" customFormat="1" x14ac:dyDescent="0.2">
      <c r="A113" s="120">
        <v>100</v>
      </c>
      <c r="B113" s="96" t="s">
        <v>173</v>
      </c>
      <c r="C113" s="88" t="s">
        <v>34</v>
      </c>
      <c r="D113" s="97">
        <f t="shared" si="5"/>
        <v>29501513</v>
      </c>
      <c r="E113" s="89">
        <v>29501513</v>
      </c>
      <c r="F113" s="119"/>
      <c r="G113" s="119"/>
      <c r="H113" s="119"/>
      <c r="I113" s="119"/>
      <c r="J113" s="119"/>
    </row>
    <row r="114" spans="1:10" s="1" customFormat="1" x14ac:dyDescent="0.2">
      <c r="A114" s="120">
        <v>101</v>
      </c>
      <c r="B114" s="96" t="s">
        <v>174</v>
      </c>
      <c r="C114" s="88" t="s">
        <v>243</v>
      </c>
      <c r="D114" s="97">
        <f t="shared" si="5"/>
        <v>13025991</v>
      </c>
      <c r="E114" s="90">
        <v>13025991</v>
      </c>
      <c r="F114" s="119"/>
      <c r="G114" s="119"/>
      <c r="H114" s="119"/>
      <c r="I114" s="119"/>
      <c r="J114" s="119"/>
    </row>
    <row r="115" spans="1:10" s="1" customFormat="1" ht="13.5" customHeight="1" x14ac:dyDescent="0.2">
      <c r="A115" s="120">
        <v>102</v>
      </c>
      <c r="B115" s="96" t="s">
        <v>175</v>
      </c>
      <c r="C115" s="88" t="s">
        <v>176</v>
      </c>
      <c r="D115" s="97">
        <f t="shared" si="5"/>
        <v>0</v>
      </c>
      <c r="E115" s="91">
        <v>0</v>
      </c>
      <c r="F115" s="119"/>
      <c r="G115" s="119"/>
      <c r="H115" s="119"/>
      <c r="I115" s="119"/>
      <c r="J115" s="119"/>
    </row>
    <row r="116" spans="1:10" s="1" customFormat="1" x14ac:dyDescent="0.2">
      <c r="A116" s="120">
        <v>103</v>
      </c>
      <c r="B116" s="96" t="s">
        <v>177</v>
      </c>
      <c r="C116" s="88" t="s">
        <v>178</v>
      </c>
      <c r="D116" s="97">
        <f t="shared" si="5"/>
        <v>105432755</v>
      </c>
      <c r="E116" s="91">
        <v>105432755</v>
      </c>
      <c r="F116" s="119"/>
      <c r="G116" s="119">
        <v>105432755</v>
      </c>
      <c r="H116" s="119"/>
      <c r="I116" s="119"/>
      <c r="J116" s="119"/>
    </row>
    <row r="117" spans="1:10" s="1" customFormat="1" x14ac:dyDescent="0.2">
      <c r="A117" s="120">
        <v>104</v>
      </c>
      <c r="B117" s="121" t="s">
        <v>179</v>
      </c>
      <c r="C117" s="88" t="s">
        <v>180</v>
      </c>
      <c r="D117" s="97">
        <f t="shared" si="5"/>
        <v>0</v>
      </c>
      <c r="E117" s="119">
        <v>0</v>
      </c>
      <c r="F117" s="119"/>
      <c r="G117" s="119">
        <v>0</v>
      </c>
      <c r="H117" s="119"/>
      <c r="I117" s="119"/>
      <c r="J117" s="119"/>
    </row>
    <row r="118" spans="1:10" s="1" customFormat="1" x14ac:dyDescent="0.2">
      <c r="A118" s="120">
        <v>105</v>
      </c>
      <c r="B118" s="121" t="s">
        <v>181</v>
      </c>
      <c r="C118" s="88" t="s">
        <v>182</v>
      </c>
      <c r="D118" s="97">
        <f t="shared" si="5"/>
        <v>211043</v>
      </c>
      <c r="E118" s="89">
        <v>211043</v>
      </c>
      <c r="F118" s="119"/>
      <c r="G118" s="119">
        <v>0</v>
      </c>
      <c r="H118" s="119"/>
      <c r="I118" s="119"/>
      <c r="J118" s="119"/>
    </row>
    <row r="119" spans="1:10" s="1" customFormat="1" ht="12.75" customHeight="1" x14ac:dyDescent="0.2">
      <c r="A119" s="120">
        <v>106</v>
      </c>
      <c r="B119" s="121" t="s">
        <v>183</v>
      </c>
      <c r="C119" s="88" t="s">
        <v>184</v>
      </c>
      <c r="D119" s="97">
        <f t="shared" si="5"/>
        <v>233013</v>
      </c>
      <c r="E119" s="90">
        <v>233013</v>
      </c>
      <c r="F119" s="119"/>
      <c r="G119" s="119">
        <v>0</v>
      </c>
      <c r="H119" s="119"/>
      <c r="I119" s="119"/>
      <c r="J119" s="119"/>
    </row>
    <row r="120" spans="1:10" s="1" customFormat="1" ht="24" x14ac:dyDescent="0.2">
      <c r="A120" s="120">
        <v>107</v>
      </c>
      <c r="B120" s="121" t="s">
        <v>185</v>
      </c>
      <c r="C120" s="88" t="s">
        <v>186</v>
      </c>
      <c r="D120" s="97">
        <f t="shared" si="5"/>
        <v>286938</v>
      </c>
      <c r="E120" s="91">
        <v>286938</v>
      </c>
      <c r="F120" s="119"/>
      <c r="G120" s="119">
        <v>0</v>
      </c>
      <c r="H120" s="119"/>
      <c r="I120" s="119"/>
      <c r="J120" s="119"/>
    </row>
    <row r="121" spans="1:10" s="1" customFormat="1" x14ac:dyDescent="0.2">
      <c r="A121" s="120">
        <v>108</v>
      </c>
      <c r="B121" s="121" t="s">
        <v>187</v>
      </c>
      <c r="C121" s="88" t="s">
        <v>188</v>
      </c>
      <c r="D121" s="97">
        <f t="shared" si="5"/>
        <v>0</v>
      </c>
      <c r="E121" s="119">
        <v>0</v>
      </c>
      <c r="F121" s="119"/>
      <c r="G121" s="119">
        <v>0</v>
      </c>
      <c r="H121" s="119"/>
      <c r="I121" s="119"/>
      <c r="J121" s="119"/>
    </row>
    <row r="122" spans="1:10" s="1" customFormat="1" x14ac:dyDescent="0.2">
      <c r="A122" s="120">
        <v>109</v>
      </c>
      <c r="B122" s="121" t="s">
        <v>189</v>
      </c>
      <c r="C122" s="88" t="s">
        <v>190</v>
      </c>
      <c r="D122" s="97">
        <f t="shared" si="5"/>
        <v>24452334</v>
      </c>
      <c r="E122" s="89">
        <v>24452334</v>
      </c>
      <c r="F122" s="119"/>
      <c r="G122" s="119">
        <v>0</v>
      </c>
      <c r="H122" s="106"/>
      <c r="I122" s="89">
        <v>24452334</v>
      </c>
      <c r="J122" s="119"/>
    </row>
    <row r="123" spans="1:10" s="1" customFormat="1" x14ac:dyDescent="0.2">
      <c r="A123" s="120">
        <v>110</v>
      </c>
      <c r="B123" s="120" t="s">
        <v>191</v>
      </c>
      <c r="C123" s="104" t="s">
        <v>192</v>
      </c>
      <c r="D123" s="97">
        <f t="shared" si="5"/>
        <v>0</v>
      </c>
      <c r="E123" s="119">
        <v>0</v>
      </c>
      <c r="F123" s="119"/>
      <c r="G123" s="119">
        <v>0</v>
      </c>
      <c r="H123" s="106"/>
      <c r="I123" s="119"/>
      <c r="J123" s="119"/>
    </row>
    <row r="124" spans="1:10" s="1" customFormat="1" x14ac:dyDescent="0.2">
      <c r="A124" s="120">
        <v>111</v>
      </c>
      <c r="B124" s="120" t="s">
        <v>276</v>
      </c>
      <c r="C124" s="104" t="s">
        <v>252</v>
      </c>
      <c r="D124" s="97">
        <f t="shared" si="5"/>
        <v>0</v>
      </c>
      <c r="E124" s="119">
        <v>0</v>
      </c>
      <c r="F124" s="119"/>
      <c r="G124" s="119">
        <v>0</v>
      </c>
      <c r="H124" s="106"/>
      <c r="I124" s="119"/>
      <c r="J124" s="119"/>
    </row>
    <row r="125" spans="1:10" s="1" customFormat="1" x14ac:dyDescent="0.2">
      <c r="A125" s="120">
        <v>112</v>
      </c>
      <c r="B125" s="96" t="s">
        <v>193</v>
      </c>
      <c r="C125" s="88" t="s">
        <v>194</v>
      </c>
      <c r="D125" s="97">
        <f t="shared" si="5"/>
        <v>53676256</v>
      </c>
      <c r="E125" s="91">
        <v>53676256</v>
      </c>
      <c r="F125" s="119">
        <v>9251903</v>
      </c>
      <c r="G125" s="119">
        <v>44424353</v>
      </c>
      <c r="H125" s="106"/>
      <c r="I125" s="119"/>
      <c r="J125" s="119"/>
    </row>
    <row r="126" spans="1:10" s="1" customFormat="1" ht="11.25" customHeight="1" x14ac:dyDescent="0.2">
      <c r="A126" s="120">
        <v>113</v>
      </c>
      <c r="B126" s="121" t="s">
        <v>195</v>
      </c>
      <c r="C126" s="88" t="s">
        <v>196</v>
      </c>
      <c r="D126" s="97">
        <f t="shared" si="5"/>
        <v>0</v>
      </c>
      <c r="E126" s="119">
        <v>0</v>
      </c>
      <c r="F126" s="119"/>
      <c r="G126" s="119">
        <v>0</v>
      </c>
      <c r="H126" s="106"/>
      <c r="I126" s="119"/>
      <c r="J126" s="119"/>
    </row>
    <row r="127" spans="1:10" s="1" customFormat="1" x14ac:dyDescent="0.2">
      <c r="A127" s="120">
        <v>114</v>
      </c>
      <c r="B127" s="96" t="s">
        <v>197</v>
      </c>
      <c r="C127" s="88" t="s">
        <v>198</v>
      </c>
      <c r="D127" s="97">
        <f t="shared" si="5"/>
        <v>21161493</v>
      </c>
      <c r="E127" s="91">
        <v>21161493</v>
      </c>
      <c r="F127" s="119"/>
      <c r="G127" s="119">
        <v>21161493</v>
      </c>
      <c r="H127" s="106"/>
      <c r="I127" s="119"/>
      <c r="J127" s="119"/>
    </row>
    <row r="128" spans="1:10" s="1" customFormat="1" x14ac:dyDescent="0.2">
      <c r="A128" s="120">
        <v>115</v>
      </c>
      <c r="B128" s="121" t="s">
        <v>199</v>
      </c>
      <c r="C128" s="88" t="s">
        <v>290</v>
      </c>
      <c r="D128" s="97">
        <f t="shared" si="5"/>
        <v>262040</v>
      </c>
      <c r="E128" s="89">
        <v>262040</v>
      </c>
      <c r="F128" s="119"/>
      <c r="G128" s="119">
        <v>0</v>
      </c>
      <c r="H128" s="106"/>
      <c r="I128" s="119"/>
      <c r="J128" s="119"/>
    </row>
    <row r="129" spans="1:10" s="1" customFormat="1" ht="14.25" customHeight="1" x14ac:dyDescent="0.2">
      <c r="A129" s="120">
        <v>116</v>
      </c>
      <c r="B129" s="96" t="s">
        <v>200</v>
      </c>
      <c r="C129" s="88" t="s">
        <v>277</v>
      </c>
      <c r="D129" s="97">
        <f t="shared" ref="D129:D155" si="6">E129+J129</f>
        <v>130088</v>
      </c>
      <c r="E129" s="89">
        <v>130088</v>
      </c>
      <c r="F129" s="119"/>
      <c r="G129" s="119">
        <v>0</v>
      </c>
      <c r="H129" s="106"/>
      <c r="I129" s="119"/>
      <c r="J129" s="119"/>
    </row>
    <row r="130" spans="1:10" s="1" customFormat="1" x14ac:dyDescent="0.2">
      <c r="A130" s="120">
        <v>117</v>
      </c>
      <c r="B130" s="96" t="s">
        <v>201</v>
      </c>
      <c r="C130" s="88" t="s">
        <v>202</v>
      </c>
      <c r="D130" s="97">
        <f t="shared" si="6"/>
        <v>0</v>
      </c>
      <c r="E130" s="119">
        <v>0</v>
      </c>
      <c r="F130" s="119"/>
      <c r="G130" s="119">
        <v>0</v>
      </c>
      <c r="H130" s="106"/>
      <c r="I130" s="119"/>
      <c r="J130" s="119"/>
    </row>
    <row r="131" spans="1:10" s="1" customFormat="1" x14ac:dyDescent="0.2">
      <c r="A131" s="120">
        <v>118</v>
      </c>
      <c r="B131" s="96" t="s">
        <v>203</v>
      </c>
      <c r="C131" s="88" t="s">
        <v>204</v>
      </c>
      <c r="D131" s="97">
        <f t="shared" si="6"/>
        <v>0</v>
      </c>
      <c r="E131" s="119">
        <v>0</v>
      </c>
      <c r="F131" s="119"/>
      <c r="G131" s="119">
        <v>0</v>
      </c>
      <c r="H131" s="106"/>
      <c r="I131" s="119"/>
      <c r="J131" s="119"/>
    </row>
    <row r="132" spans="1:10" s="1" customFormat="1" x14ac:dyDescent="0.2">
      <c r="A132" s="120">
        <v>119</v>
      </c>
      <c r="B132" s="96" t="s">
        <v>205</v>
      </c>
      <c r="C132" s="88" t="s">
        <v>206</v>
      </c>
      <c r="D132" s="97">
        <f t="shared" si="6"/>
        <v>0</v>
      </c>
      <c r="E132" s="119">
        <v>0</v>
      </c>
      <c r="F132" s="119"/>
      <c r="G132" s="119">
        <v>0</v>
      </c>
      <c r="H132" s="106"/>
      <c r="I132" s="119"/>
      <c r="J132" s="119"/>
    </row>
    <row r="133" spans="1:10" s="1" customFormat="1" ht="13.5" customHeight="1" x14ac:dyDescent="0.2">
      <c r="A133" s="120">
        <v>120</v>
      </c>
      <c r="B133" s="96" t="s">
        <v>207</v>
      </c>
      <c r="C133" s="88" t="s">
        <v>208</v>
      </c>
      <c r="D133" s="97">
        <f t="shared" si="6"/>
        <v>44058065</v>
      </c>
      <c r="E133" s="92">
        <v>44058065</v>
      </c>
      <c r="F133" s="119"/>
      <c r="G133" s="119">
        <v>44058065</v>
      </c>
      <c r="H133" s="106"/>
      <c r="I133" s="119"/>
      <c r="J133" s="119"/>
    </row>
    <row r="134" spans="1:10" s="1" customFormat="1" x14ac:dyDescent="0.2">
      <c r="A134" s="120">
        <v>121</v>
      </c>
      <c r="B134" s="121" t="s">
        <v>209</v>
      </c>
      <c r="C134" s="88" t="s">
        <v>210</v>
      </c>
      <c r="D134" s="97">
        <f t="shared" si="6"/>
        <v>0</v>
      </c>
      <c r="E134" s="119">
        <v>0</v>
      </c>
      <c r="F134" s="119"/>
      <c r="G134" s="119">
        <v>0</v>
      </c>
      <c r="H134" s="106"/>
      <c r="I134" s="119"/>
      <c r="J134" s="119"/>
    </row>
    <row r="135" spans="1:10" s="1" customFormat="1" ht="24" x14ac:dyDescent="0.2">
      <c r="A135" s="120">
        <v>122</v>
      </c>
      <c r="B135" s="121" t="s">
        <v>211</v>
      </c>
      <c r="C135" s="88" t="s">
        <v>377</v>
      </c>
      <c r="D135" s="97">
        <f t="shared" si="6"/>
        <v>172562</v>
      </c>
      <c r="E135" s="89">
        <v>172562</v>
      </c>
      <c r="F135" s="119"/>
      <c r="G135" s="119">
        <v>0</v>
      </c>
      <c r="H135" s="106"/>
      <c r="I135" s="119"/>
      <c r="J135" s="119"/>
    </row>
    <row r="136" spans="1:10" s="1" customFormat="1" x14ac:dyDescent="0.2">
      <c r="A136" s="120">
        <v>123</v>
      </c>
      <c r="B136" s="121" t="s">
        <v>212</v>
      </c>
      <c r="C136" s="88" t="s">
        <v>249</v>
      </c>
      <c r="D136" s="97">
        <f t="shared" si="6"/>
        <v>46786282</v>
      </c>
      <c r="E136" s="89">
        <v>46786282</v>
      </c>
      <c r="F136" s="119"/>
      <c r="G136" s="119">
        <v>0</v>
      </c>
      <c r="H136" s="106"/>
      <c r="I136" s="119">
        <v>7939070</v>
      </c>
      <c r="J136" s="119"/>
    </row>
    <row r="137" spans="1:10" ht="10.5" customHeight="1" x14ac:dyDescent="0.2">
      <c r="A137" s="120">
        <v>124</v>
      </c>
      <c r="B137" s="121" t="s">
        <v>213</v>
      </c>
      <c r="C137" s="88" t="s">
        <v>214</v>
      </c>
      <c r="D137" s="97">
        <f t="shared" si="6"/>
        <v>3673043928</v>
      </c>
      <c r="E137" s="89">
        <v>3652064918</v>
      </c>
      <c r="F137" s="119">
        <v>3652064918</v>
      </c>
      <c r="G137" s="119">
        <v>0</v>
      </c>
      <c r="H137" s="119"/>
      <c r="I137" s="119"/>
      <c r="J137" s="119">
        <v>20979010</v>
      </c>
    </row>
    <row r="138" spans="1:10" s="1" customFormat="1" x14ac:dyDescent="0.2">
      <c r="A138" s="120">
        <v>125</v>
      </c>
      <c r="B138" s="121" t="s">
        <v>215</v>
      </c>
      <c r="C138" s="88" t="s">
        <v>42</v>
      </c>
      <c r="D138" s="97">
        <f t="shared" si="6"/>
        <v>4485158</v>
      </c>
      <c r="E138" s="89">
        <v>4485158</v>
      </c>
      <c r="F138" s="119"/>
      <c r="G138" s="119">
        <v>0</v>
      </c>
      <c r="H138" s="119"/>
      <c r="I138" s="119"/>
      <c r="J138" s="119"/>
    </row>
    <row r="139" spans="1:10" s="1" customFormat="1" x14ac:dyDescent="0.2">
      <c r="A139" s="120">
        <v>126</v>
      </c>
      <c r="B139" s="96" t="s">
        <v>216</v>
      </c>
      <c r="C139" s="88" t="s">
        <v>48</v>
      </c>
      <c r="D139" s="97">
        <f t="shared" si="6"/>
        <v>52870517</v>
      </c>
      <c r="E139" s="89">
        <v>52870517</v>
      </c>
      <c r="F139" s="119">
        <v>12757770</v>
      </c>
      <c r="G139" s="119">
        <v>0</v>
      </c>
      <c r="H139" s="119"/>
      <c r="I139" s="119"/>
      <c r="J139" s="119"/>
    </row>
    <row r="140" spans="1:10" s="1" customFormat="1" x14ac:dyDescent="0.2">
      <c r="A140" s="120">
        <v>127</v>
      </c>
      <c r="B140" s="96" t="s">
        <v>217</v>
      </c>
      <c r="C140" s="88" t="s">
        <v>253</v>
      </c>
      <c r="D140" s="97">
        <f t="shared" si="6"/>
        <v>41458652</v>
      </c>
      <c r="E140" s="89">
        <v>41458652</v>
      </c>
      <c r="F140" s="119"/>
      <c r="G140" s="119">
        <v>0</v>
      </c>
      <c r="H140" s="119"/>
      <c r="I140" s="119"/>
      <c r="J140" s="119"/>
    </row>
    <row r="141" spans="1:10" s="1" customFormat="1" x14ac:dyDescent="0.2">
      <c r="A141" s="120">
        <v>128</v>
      </c>
      <c r="B141" s="96" t="s">
        <v>218</v>
      </c>
      <c r="C141" s="88" t="s">
        <v>50</v>
      </c>
      <c r="D141" s="97">
        <f t="shared" si="6"/>
        <v>27091232</v>
      </c>
      <c r="E141" s="91">
        <v>27091232</v>
      </c>
      <c r="F141" s="119"/>
      <c r="G141" s="119">
        <v>0</v>
      </c>
      <c r="H141" s="119"/>
      <c r="I141" s="119"/>
      <c r="J141" s="119"/>
    </row>
    <row r="142" spans="1:10" s="1" customFormat="1" x14ac:dyDescent="0.2">
      <c r="A142" s="120">
        <v>129</v>
      </c>
      <c r="B142" s="121" t="s">
        <v>219</v>
      </c>
      <c r="C142" s="88" t="s">
        <v>49</v>
      </c>
      <c r="D142" s="97">
        <f t="shared" si="6"/>
        <v>88907162</v>
      </c>
      <c r="E142" s="91">
        <v>88907162</v>
      </c>
      <c r="F142" s="119"/>
      <c r="G142" s="119">
        <v>85508242</v>
      </c>
      <c r="H142" s="119"/>
      <c r="I142" s="119"/>
      <c r="J142" s="119"/>
    </row>
    <row r="143" spans="1:10" s="1" customFormat="1" x14ac:dyDescent="0.2">
      <c r="A143" s="120">
        <v>130</v>
      </c>
      <c r="B143" s="121" t="s">
        <v>220</v>
      </c>
      <c r="C143" s="88" t="s">
        <v>221</v>
      </c>
      <c r="D143" s="97">
        <f t="shared" si="6"/>
        <v>0</v>
      </c>
      <c r="E143" s="89">
        <v>0</v>
      </c>
      <c r="F143" s="119"/>
      <c r="G143" s="119">
        <v>0</v>
      </c>
      <c r="H143" s="119"/>
      <c r="I143" s="119"/>
      <c r="J143" s="119"/>
    </row>
    <row r="144" spans="1:10" s="1" customFormat="1" x14ac:dyDescent="0.2">
      <c r="A144" s="120">
        <v>131</v>
      </c>
      <c r="B144" s="121" t="s">
        <v>222</v>
      </c>
      <c r="C144" s="88" t="s">
        <v>43</v>
      </c>
      <c r="D144" s="97">
        <f t="shared" si="6"/>
        <v>7666777</v>
      </c>
      <c r="E144" s="89">
        <v>7666777</v>
      </c>
      <c r="F144" s="119"/>
      <c r="G144" s="119">
        <v>0</v>
      </c>
      <c r="H144" s="119"/>
      <c r="I144" s="119"/>
      <c r="J144" s="119"/>
    </row>
    <row r="145" spans="1:66" s="1" customFormat="1" x14ac:dyDescent="0.2">
      <c r="A145" s="120">
        <v>132</v>
      </c>
      <c r="B145" s="96" t="s">
        <v>223</v>
      </c>
      <c r="C145" s="88" t="s">
        <v>251</v>
      </c>
      <c r="D145" s="97">
        <f t="shared" si="6"/>
        <v>36301351</v>
      </c>
      <c r="E145" s="89">
        <v>36301351</v>
      </c>
      <c r="F145" s="119"/>
      <c r="G145" s="119">
        <v>0</v>
      </c>
      <c r="H145" s="119"/>
      <c r="I145" s="119"/>
      <c r="J145" s="119"/>
    </row>
    <row r="146" spans="1:66" s="1" customFormat="1" x14ac:dyDescent="0.2">
      <c r="A146" s="120">
        <v>133</v>
      </c>
      <c r="B146" s="96" t="s">
        <v>224</v>
      </c>
      <c r="C146" s="88" t="s">
        <v>225</v>
      </c>
      <c r="D146" s="97">
        <f t="shared" si="6"/>
        <v>66696633</v>
      </c>
      <c r="E146" s="89">
        <v>66696633</v>
      </c>
      <c r="F146" s="119"/>
      <c r="G146" s="119">
        <v>0</v>
      </c>
      <c r="H146" s="119"/>
      <c r="I146" s="119"/>
      <c r="J146" s="119"/>
    </row>
    <row r="147" spans="1:66" x14ac:dyDescent="0.2">
      <c r="A147" s="120">
        <v>134</v>
      </c>
      <c r="B147" s="121" t="s">
        <v>226</v>
      </c>
      <c r="C147" s="88" t="s">
        <v>227</v>
      </c>
      <c r="D147" s="97">
        <f t="shared" si="6"/>
        <v>21478601</v>
      </c>
      <c r="E147" s="89">
        <v>21478601</v>
      </c>
      <c r="F147" s="119"/>
      <c r="G147" s="119"/>
      <c r="H147" s="119"/>
      <c r="I147" s="119"/>
      <c r="J147" s="119"/>
    </row>
    <row r="148" spans="1:66" x14ac:dyDescent="0.2">
      <c r="A148" s="120">
        <v>135</v>
      </c>
      <c r="B148" s="96" t="s">
        <v>228</v>
      </c>
      <c r="C148" s="88" t="s">
        <v>229</v>
      </c>
      <c r="D148" s="97">
        <f t="shared" si="6"/>
        <v>0</v>
      </c>
      <c r="E148" s="119">
        <v>0</v>
      </c>
      <c r="F148" s="119"/>
      <c r="G148" s="119"/>
      <c r="H148" s="119"/>
      <c r="I148" s="119"/>
      <c r="J148" s="119"/>
    </row>
    <row r="149" spans="1:66" ht="12.75" x14ac:dyDescent="0.2">
      <c r="A149" s="120">
        <v>136</v>
      </c>
      <c r="B149" s="66" t="s">
        <v>230</v>
      </c>
      <c r="C149" s="107" t="s">
        <v>231</v>
      </c>
      <c r="D149" s="97">
        <f t="shared" si="6"/>
        <v>119729874</v>
      </c>
      <c r="E149" s="89">
        <v>107492164</v>
      </c>
      <c r="F149" s="119">
        <v>107492164</v>
      </c>
      <c r="G149" s="119"/>
      <c r="H149" s="119"/>
      <c r="I149" s="119"/>
      <c r="J149" s="119">
        <v>12237710</v>
      </c>
    </row>
    <row r="150" spans="1:66" ht="12.75" x14ac:dyDescent="0.2">
      <c r="A150" s="120">
        <v>137</v>
      </c>
      <c r="B150" s="66" t="s">
        <v>278</v>
      </c>
      <c r="C150" s="67" t="s">
        <v>279</v>
      </c>
      <c r="D150" s="97">
        <f t="shared" si="6"/>
        <v>0</v>
      </c>
      <c r="E150" s="101"/>
      <c r="F150" s="101"/>
      <c r="G150" s="101"/>
      <c r="H150" s="101"/>
      <c r="I150" s="101"/>
      <c r="J150" s="101"/>
    </row>
    <row r="151" spans="1:66" ht="12.75" x14ac:dyDescent="0.2">
      <c r="A151" s="120">
        <v>138</v>
      </c>
      <c r="B151" s="66" t="s">
        <v>280</v>
      </c>
      <c r="C151" s="69" t="s">
        <v>281</v>
      </c>
      <c r="D151" s="97">
        <f t="shared" si="6"/>
        <v>0</v>
      </c>
      <c r="E151" s="101"/>
      <c r="F151" s="101"/>
      <c r="G151" s="101"/>
      <c r="H151" s="101"/>
      <c r="I151" s="101"/>
      <c r="J151" s="101"/>
    </row>
    <row r="152" spans="1:66" ht="12.75" x14ac:dyDescent="0.2">
      <c r="A152" s="120">
        <v>139</v>
      </c>
      <c r="B152" s="66" t="s">
        <v>282</v>
      </c>
      <c r="C152" s="67" t="s">
        <v>283</v>
      </c>
      <c r="D152" s="97">
        <f t="shared" si="6"/>
        <v>0</v>
      </c>
      <c r="E152" s="101"/>
      <c r="F152" s="101"/>
      <c r="G152" s="101"/>
      <c r="H152" s="101"/>
      <c r="I152" s="101"/>
      <c r="J152" s="101"/>
    </row>
    <row r="153" spans="1:66" x14ac:dyDescent="0.2">
      <c r="A153" s="120">
        <v>140</v>
      </c>
      <c r="B153" s="120" t="s">
        <v>288</v>
      </c>
      <c r="C153" s="108" t="s">
        <v>289</v>
      </c>
      <c r="D153" s="97">
        <f t="shared" si="6"/>
        <v>0</v>
      </c>
      <c r="E153" s="101"/>
      <c r="F153" s="101"/>
      <c r="G153" s="101"/>
      <c r="H153" s="101"/>
      <c r="I153" s="101"/>
      <c r="J153" s="101"/>
    </row>
    <row r="154" spans="1:66" x14ac:dyDescent="0.2">
      <c r="A154" s="25">
        <v>141</v>
      </c>
      <c r="B154" s="129" t="s">
        <v>395</v>
      </c>
      <c r="C154" s="72" t="s">
        <v>394</v>
      </c>
      <c r="D154" s="97">
        <f t="shared" si="6"/>
        <v>0</v>
      </c>
      <c r="E154" s="125"/>
      <c r="F154" s="125"/>
      <c r="G154" s="125"/>
      <c r="H154" s="125"/>
      <c r="I154" s="125"/>
      <c r="J154" s="125"/>
    </row>
    <row r="155" spans="1:66" s="4" customFormat="1" x14ac:dyDescent="0.2">
      <c r="A155" s="25">
        <v>142</v>
      </c>
      <c r="B155" s="133" t="s">
        <v>409</v>
      </c>
      <c r="C155" s="72" t="s">
        <v>408</v>
      </c>
      <c r="D155" s="97">
        <f t="shared" si="6"/>
        <v>0</v>
      </c>
      <c r="E155" s="125"/>
      <c r="F155" s="125"/>
      <c r="G155" s="125"/>
      <c r="H155" s="125"/>
      <c r="I155" s="125"/>
      <c r="J155" s="125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</row>
    <row r="156" spans="1:66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</row>
    <row r="157" spans="1:66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</row>
    <row r="159" spans="1:66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</row>
    <row r="160" spans="1:66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</row>
  </sheetData>
  <mergeCells count="12">
    <mergeCell ref="A8:C8"/>
    <mergeCell ref="A10:C10"/>
    <mergeCell ref="A93:A96"/>
    <mergeCell ref="B93:B96"/>
    <mergeCell ref="A3:K3"/>
    <mergeCell ref="A6:A7"/>
    <mergeCell ref="B6:B7"/>
    <mergeCell ref="C6:C7"/>
    <mergeCell ref="D6:D7"/>
    <mergeCell ref="E6:E7"/>
    <mergeCell ref="F6:I6"/>
    <mergeCell ref="J6:J7"/>
  </mergeCells>
  <pageMargins left="0" right="0" top="0" bottom="0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BT159"/>
  <sheetViews>
    <sheetView zoomScale="98" zoomScaleNormal="98" workbookViewId="0">
      <pane xSplit="3" ySplit="8" topLeftCell="D133" activePane="bottomRight" state="frozen"/>
      <selection pane="topRight" activeCell="D1" sqref="D1"/>
      <selection pane="bottomLeft" activeCell="A9" sqref="A9"/>
      <selection pane="bottomRight" activeCell="K148" sqref="K148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4" style="83" customWidth="1"/>
    <col min="5" max="5" width="16.140625" style="83" customWidth="1"/>
    <col min="6" max="8" width="13.140625" style="83" customWidth="1"/>
    <col min="9" max="16384" width="9.140625" style="8"/>
  </cols>
  <sheetData>
    <row r="2" spans="1:8" ht="33" customHeight="1" x14ac:dyDescent="0.2">
      <c r="A2" s="180" t="s">
        <v>401</v>
      </c>
      <c r="B2" s="180"/>
      <c r="C2" s="180"/>
      <c r="D2" s="180"/>
      <c r="E2" s="180"/>
      <c r="F2" s="180"/>
      <c r="G2" s="180"/>
      <c r="H2" s="180"/>
    </row>
    <row r="3" spans="1:8" x14ac:dyDescent="0.2">
      <c r="C3" s="9"/>
      <c r="H3" s="83" t="s">
        <v>308</v>
      </c>
    </row>
    <row r="4" spans="1:8" s="2" customFormat="1" ht="15.75" customHeight="1" x14ac:dyDescent="0.2">
      <c r="A4" s="169" t="s">
        <v>46</v>
      </c>
      <c r="B4" s="169" t="s">
        <v>59</v>
      </c>
      <c r="C4" s="170" t="s">
        <v>47</v>
      </c>
      <c r="D4" s="184" t="s">
        <v>341</v>
      </c>
      <c r="E4" s="184"/>
      <c r="F4" s="184"/>
      <c r="G4" s="184"/>
      <c r="H4" s="184"/>
    </row>
    <row r="5" spans="1:8" ht="15" customHeight="1" x14ac:dyDescent="0.2">
      <c r="A5" s="169"/>
      <c r="B5" s="169"/>
      <c r="C5" s="170"/>
      <c r="D5" s="181" t="s">
        <v>255</v>
      </c>
      <c r="E5" s="181" t="s">
        <v>367</v>
      </c>
      <c r="F5" s="181" t="s">
        <v>342</v>
      </c>
      <c r="G5" s="181" t="s">
        <v>343</v>
      </c>
      <c r="H5" s="181" t="s">
        <v>35</v>
      </c>
    </row>
    <row r="6" spans="1:8" ht="14.25" customHeight="1" x14ac:dyDescent="0.2">
      <c r="A6" s="169"/>
      <c r="B6" s="169"/>
      <c r="C6" s="170"/>
      <c r="D6" s="182"/>
      <c r="E6" s="182"/>
      <c r="F6" s="182"/>
      <c r="G6" s="182"/>
      <c r="H6" s="182"/>
    </row>
    <row r="7" spans="1:8" ht="30.75" customHeight="1" x14ac:dyDescent="0.2">
      <c r="A7" s="169"/>
      <c r="B7" s="169"/>
      <c r="C7" s="170"/>
      <c r="D7" s="183"/>
      <c r="E7" s="183"/>
      <c r="F7" s="183"/>
      <c r="G7" s="183"/>
      <c r="H7" s="183"/>
    </row>
    <row r="8" spans="1:8" s="2" customFormat="1" x14ac:dyDescent="0.2">
      <c r="A8" s="161" t="s">
        <v>248</v>
      </c>
      <c r="B8" s="161"/>
      <c r="C8" s="161"/>
      <c r="D8" s="135">
        <f>D9+D10</f>
        <v>28571678126</v>
      </c>
      <c r="E8" s="135">
        <f t="shared" ref="E8:H8" si="0">E9+E10</f>
        <v>20425542106</v>
      </c>
      <c r="F8" s="135">
        <f t="shared" si="0"/>
        <v>3302026000</v>
      </c>
      <c r="G8" s="135">
        <f t="shared" si="0"/>
        <v>708495588</v>
      </c>
      <c r="H8" s="135">
        <f t="shared" si="0"/>
        <v>4135614432</v>
      </c>
    </row>
    <row r="9" spans="1:8" s="3" customFormat="1" ht="11.25" customHeight="1" x14ac:dyDescent="0.2">
      <c r="A9" s="5"/>
      <c r="B9" s="5"/>
      <c r="C9" s="11" t="s">
        <v>56</v>
      </c>
      <c r="D9" s="136">
        <f>E9+F9+G9+H9</f>
        <v>2072566045</v>
      </c>
      <c r="E9" s="136">
        <f>1170139954+902426091</f>
        <v>2072566045</v>
      </c>
      <c r="F9" s="136"/>
      <c r="G9" s="136"/>
      <c r="H9" s="136"/>
    </row>
    <row r="10" spans="1:8" s="2" customFormat="1" x14ac:dyDescent="0.2">
      <c r="A10" s="161" t="s">
        <v>247</v>
      </c>
      <c r="B10" s="161"/>
      <c r="C10" s="161"/>
      <c r="D10" s="135">
        <f>SUM(D11:D155)-D96</f>
        <v>26499112081</v>
      </c>
      <c r="E10" s="135">
        <f t="shared" ref="E10:H10" si="1">SUM(E11:E155)-E96</f>
        <v>18352976061</v>
      </c>
      <c r="F10" s="135">
        <f t="shared" si="1"/>
        <v>3302026000</v>
      </c>
      <c r="G10" s="135">
        <f t="shared" si="1"/>
        <v>708495588</v>
      </c>
      <c r="H10" s="135">
        <f t="shared" si="1"/>
        <v>4135614432</v>
      </c>
    </row>
    <row r="11" spans="1:8" s="1" customFormat="1" ht="12" customHeight="1" x14ac:dyDescent="0.2">
      <c r="A11" s="25">
        <v>1</v>
      </c>
      <c r="B11" s="12" t="s">
        <v>60</v>
      </c>
      <c r="C11" s="10" t="s">
        <v>44</v>
      </c>
      <c r="D11" s="127">
        <f t="shared" ref="D11:D74" si="2">E11+F11+G11+H11</f>
        <v>55434563</v>
      </c>
      <c r="E11" s="127">
        <v>55434563</v>
      </c>
      <c r="F11" s="127">
        <v>0</v>
      </c>
      <c r="G11" s="127">
        <v>0</v>
      </c>
      <c r="H11" s="127">
        <v>0</v>
      </c>
    </row>
    <row r="12" spans="1:8" s="1" customFormat="1" x14ac:dyDescent="0.2">
      <c r="A12" s="25">
        <v>2</v>
      </c>
      <c r="B12" s="14" t="s">
        <v>61</v>
      </c>
      <c r="C12" s="10" t="s">
        <v>232</v>
      </c>
      <c r="D12" s="127">
        <f t="shared" si="2"/>
        <v>39522839</v>
      </c>
      <c r="E12" s="127">
        <v>39464065</v>
      </c>
      <c r="F12" s="127">
        <v>58774</v>
      </c>
      <c r="G12" s="127">
        <v>0</v>
      </c>
      <c r="H12" s="127">
        <v>0</v>
      </c>
    </row>
    <row r="13" spans="1:8" s="22" customFormat="1" x14ac:dyDescent="0.2">
      <c r="A13" s="25">
        <v>3</v>
      </c>
      <c r="B13" s="27" t="s">
        <v>62</v>
      </c>
      <c r="C13" s="21" t="s">
        <v>5</v>
      </c>
      <c r="D13" s="130">
        <f t="shared" si="2"/>
        <v>234080959</v>
      </c>
      <c r="E13" s="130">
        <v>234080959</v>
      </c>
      <c r="F13" s="130">
        <v>0</v>
      </c>
      <c r="G13" s="130">
        <v>0</v>
      </c>
      <c r="H13" s="130">
        <v>0</v>
      </c>
    </row>
    <row r="14" spans="1:8" s="1" customFormat="1" ht="14.25" customHeight="1" x14ac:dyDescent="0.2">
      <c r="A14" s="25">
        <v>4</v>
      </c>
      <c r="B14" s="12" t="s">
        <v>63</v>
      </c>
      <c r="C14" s="10" t="s">
        <v>233</v>
      </c>
      <c r="D14" s="127">
        <f t="shared" si="2"/>
        <v>45509823</v>
      </c>
      <c r="E14" s="127">
        <v>45509823</v>
      </c>
      <c r="F14" s="127">
        <v>0</v>
      </c>
      <c r="G14" s="127">
        <v>0</v>
      </c>
      <c r="H14" s="127">
        <v>0</v>
      </c>
    </row>
    <row r="15" spans="1:8" s="1" customFormat="1" x14ac:dyDescent="0.2">
      <c r="A15" s="25">
        <v>5</v>
      </c>
      <c r="B15" s="12" t="s">
        <v>64</v>
      </c>
      <c r="C15" s="10" t="s">
        <v>8</v>
      </c>
      <c r="D15" s="127">
        <f t="shared" si="2"/>
        <v>54443591</v>
      </c>
      <c r="E15" s="127">
        <v>54443591</v>
      </c>
      <c r="F15" s="127">
        <v>0</v>
      </c>
      <c r="G15" s="127">
        <v>0</v>
      </c>
      <c r="H15" s="127">
        <v>0</v>
      </c>
    </row>
    <row r="16" spans="1:8" s="22" customFormat="1" x14ac:dyDescent="0.2">
      <c r="A16" s="25">
        <v>6</v>
      </c>
      <c r="B16" s="27" t="s">
        <v>65</v>
      </c>
      <c r="C16" s="21" t="s">
        <v>66</v>
      </c>
      <c r="D16" s="130">
        <f t="shared" si="2"/>
        <v>619482915</v>
      </c>
      <c r="E16" s="130">
        <v>559111070</v>
      </c>
      <c r="F16" s="130">
        <v>9217534</v>
      </c>
      <c r="G16" s="130">
        <v>0</v>
      </c>
      <c r="H16" s="130">
        <v>51154311</v>
      </c>
    </row>
    <row r="17" spans="1:8" s="1" customFormat="1" x14ac:dyDescent="0.2">
      <c r="A17" s="25">
        <v>7</v>
      </c>
      <c r="B17" s="12" t="s">
        <v>67</v>
      </c>
      <c r="C17" s="10" t="s">
        <v>234</v>
      </c>
      <c r="D17" s="127">
        <f t="shared" si="2"/>
        <v>200828241</v>
      </c>
      <c r="E17" s="127">
        <v>200828241</v>
      </c>
      <c r="F17" s="127">
        <v>0</v>
      </c>
      <c r="G17" s="127">
        <v>0</v>
      </c>
      <c r="H17" s="127">
        <v>0</v>
      </c>
    </row>
    <row r="18" spans="1:8" s="1" customFormat="1" x14ac:dyDescent="0.2">
      <c r="A18" s="25">
        <v>8</v>
      </c>
      <c r="B18" s="26" t="s">
        <v>68</v>
      </c>
      <c r="C18" s="10" t="s">
        <v>17</v>
      </c>
      <c r="D18" s="127">
        <f t="shared" si="2"/>
        <v>40977125</v>
      </c>
      <c r="E18" s="127">
        <v>40864276</v>
      </c>
      <c r="F18" s="127">
        <v>112849</v>
      </c>
      <c r="G18" s="127">
        <v>0</v>
      </c>
      <c r="H18" s="127">
        <v>0</v>
      </c>
    </row>
    <row r="19" spans="1:8" s="1" customFormat="1" x14ac:dyDescent="0.2">
      <c r="A19" s="25">
        <v>9</v>
      </c>
      <c r="B19" s="26" t="s">
        <v>69</v>
      </c>
      <c r="C19" s="10" t="s">
        <v>6</v>
      </c>
      <c r="D19" s="127">
        <f t="shared" si="2"/>
        <v>66400238</v>
      </c>
      <c r="E19" s="127">
        <v>66400238</v>
      </c>
      <c r="F19" s="127">
        <v>0</v>
      </c>
      <c r="G19" s="127">
        <v>0</v>
      </c>
      <c r="H19" s="127">
        <v>0</v>
      </c>
    </row>
    <row r="20" spans="1:8" s="1" customFormat="1" x14ac:dyDescent="0.2">
      <c r="A20" s="25">
        <v>10</v>
      </c>
      <c r="B20" s="26" t="s">
        <v>70</v>
      </c>
      <c r="C20" s="10" t="s">
        <v>18</v>
      </c>
      <c r="D20" s="127">
        <f t="shared" si="2"/>
        <v>50391803</v>
      </c>
      <c r="E20" s="127">
        <v>50391803</v>
      </c>
      <c r="F20" s="127">
        <v>0</v>
      </c>
      <c r="G20" s="127">
        <v>0</v>
      </c>
      <c r="H20" s="127">
        <v>0</v>
      </c>
    </row>
    <row r="21" spans="1:8" s="1" customFormat="1" x14ac:dyDescent="0.2">
      <c r="A21" s="25">
        <v>11</v>
      </c>
      <c r="B21" s="26" t="s">
        <v>71</v>
      </c>
      <c r="C21" s="10" t="s">
        <v>7</v>
      </c>
      <c r="D21" s="127">
        <f t="shared" si="2"/>
        <v>54216351</v>
      </c>
      <c r="E21" s="127">
        <v>54216351</v>
      </c>
      <c r="F21" s="127">
        <v>0</v>
      </c>
      <c r="G21" s="127">
        <v>0</v>
      </c>
      <c r="H21" s="127">
        <v>0</v>
      </c>
    </row>
    <row r="22" spans="1:8" s="1" customFormat="1" x14ac:dyDescent="0.2">
      <c r="A22" s="25">
        <v>12</v>
      </c>
      <c r="B22" s="26" t="s">
        <v>72</v>
      </c>
      <c r="C22" s="10" t="s">
        <v>19</v>
      </c>
      <c r="D22" s="127">
        <f t="shared" si="2"/>
        <v>143439787</v>
      </c>
      <c r="E22" s="127">
        <v>143439787</v>
      </c>
      <c r="F22" s="127">
        <v>0</v>
      </c>
      <c r="G22" s="127">
        <v>0</v>
      </c>
      <c r="H22" s="127">
        <v>0</v>
      </c>
    </row>
    <row r="23" spans="1:8" s="1" customFormat="1" x14ac:dyDescent="0.2">
      <c r="A23" s="25">
        <v>13</v>
      </c>
      <c r="B23" s="26" t="s">
        <v>256</v>
      </c>
      <c r="C23" s="10" t="s">
        <v>257</v>
      </c>
      <c r="D23" s="127">
        <f t="shared" si="2"/>
        <v>0</v>
      </c>
      <c r="E23" s="127">
        <v>0</v>
      </c>
      <c r="F23" s="127">
        <v>0</v>
      </c>
      <c r="G23" s="127">
        <v>0</v>
      </c>
      <c r="H23" s="127">
        <v>0</v>
      </c>
    </row>
    <row r="24" spans="1:8" s="1" customFormat="1" x14ac:dyDescent="0.2">
      <c r="A24" s="25">
        <v>14</v>
      </c>
      <c r="B24" s="12" t="s">
        <v>73</v>
      </c>
      <c r="C24" s="10" t="s">
        <v>74</v>
      </c>
      <c r="D24" s="127">
        <f t="shared" si="2"/>
        <v>0</v>
      </c>
      <c r="E24" s="127">
        <v>0</v>
      </c>
      <c r="F24" s="127">
        <v>0</v>
      </c>
      <c r="G24" s="127">
        <v>0</v>
      </c>
      <c r="H24" s="127">
        <v>0</v>
      </c>
    </row>
    <row r="25" spans="1:8" s="1" customFormat="1" x14ac:dyDescent="0.2">
      <c r="A25" s="25">
        <v>15</v>
      </c>
      <c r="B25" s="26" t="s">
        <v>75</v>
      </c>
      <c r="C25" s="10" t="s">
        <v>22</v>
      </c>
      <c r="D25" s="127">
        <f t="shared" si="2"/>
        <v>60676913</v>
      </c>
      <c r="E25" s="127">
        <v>60676913</v>
      </c>
      <c r="F25" s="127">
        <v>0</v>
      </c>
      <c r="G25" s="127">
        <v>0</v>
      </c>
      <c r="H25" s="127">
        <v>0</v>
      </c>
    </row>
    <row r="26" spans="1:8" s="1" customFormat="1" x14ac:dyDescent="0.2">
      <c r="A26" s="25">
        <v>16</v>
      </c>
      <c r="B26" s="26" t="s">
        <v>76</v>
      </c>
      <c r="C26" s="10" t="s">
        <v>10</v>
      </c>
      <c r="D26" s="127">
        <f t="shared" si="2"/>
        <v>81186617</v>
      </c>
      <c r="E26" s="127">
        <v>81186617</v>
      </c>
      <c r="F26" s="127">
        <v>0</v>
      </c>
      <c r="G26" s="127">
        <v>0</v>
      </c>
      <c r="H26" s="127">
        <v>0</v>
      </c>
    </row>
    <row r="27" spans="1:8" s="1" customFormat="1" x14ac:dyDescent="0.2">
      <c r="A27" s="25">
        <v>17</v>
      </c>
      <c r="B27" s="26" t="s">
        <v>77</v>
      </c>
      <c r="C27" s="10" t="s">
        <v>235</v>
      </c>
      <c r="D27" s="127">
        <f t="shared" si="2"/>
        <v>132555699</v>
      </c>
      <c r="E27" s="127">
        <v>132555699</v>
      </c>
      <c r="F27" s="127">
        <v>0</v>
      </c>
      <c r="G27" s="127">
        <v>0</v>
      </c>
      <c r="H27" s="127">
        <v>0</v>
      </c>
    </row>
    <row r="28" spans="1:8" s="22" customFormat="1" x14ac:dyDescent="0.2">
      <c r="A28" s="25">
        <v>18</v>
      </c>
      <c r="B28" s="27" t="s">
        <v>78</v>
      </c>
      <c r="C28" s="21" t="s">
        <v>9</v>
      </c>
      <c r="D28" s="130">
        <f t="shared" si="2"/>
        <v>606306709</v>
      </c>
      <c r="E28" s="130">
        <v>556231704</v>
      </c>
      <c r="F28" s="130">
        <v>8090462</v>
      </c>
      <c r="G28" s="130">
        <v>0</v>
      </c>
      <c r="H28" s="130">
        <v>41984543</v>
      </c>
    </row>
    <row r="29" spans="1:8" s="1" customFormat="1" x14ac:dyDescent="0.2">
      <c r="A29" s="25">
        <v>19</v>
      </c>
      <c r="B29" s="12" t="s">
        <v>79</v>
      </c>
      <c r="C29" s="10" t="s">
        <v>11</v>
      </c>
      <c r="D29" s="127">
        <f t="shared" si="2"/>
        <v>31493032</v>
      </c>
      <c r="E29" s="127">
        <v>31493032</v>
      </c>
      <c r="F29" s="127">
        <v>0</v>
      </c>
      <c r="G29" s="127">
        <v>0</v>
      </c>
      <c r="H29" s="127">
        <v>0</v>
      </c>
    </row>
    <row r="30" spans="1:8" s="1" customFormat="1" x14ac:dyDescent="0.2">
      <c r="A30" s="25">
        <v>20</v>
      </c>
      <c r="B30" s="12" t="s">
        <v>80</v>
      </c>
      <c r="C30" s="10" t="s">
        <v>236</v>
      </c>
      <c r="D30" s="127">
        <f t="shared" si="2"/>
        <v>30648648</v>
      </c>
      <c r="E30" s="127">
        <v>30648648</v>
      </c>
      <c r="F30" s="127">
        <v>0</v>
      </c>
      <c r="G30" s="127">
        <v>0</v>
      </c>
      <c r="H30" s="127">
        <v>0</v>
      </c>
    </row>
    <row r="31" spans="1:8" x14ac:dyDescent="0.2">
      <c r="A31" s="25">
        <v>21</v>
      </c>
      <c r="B31" s="12" t="s">
        <v>81</v>
      </c>
      <c r="C31" s="10" t="s">
        <v>82</v>
      </c>
      <c r="D31" s="126">
        <f t="shared" si="2"/>
        <v>205406379</v>
      </c>
      <c r="E31" s="126">
        <v>204957056</v>
      </c>
      <c r="F31" s="126">
        <v>449323</v>
      </c>
      <c r="G31" s="126">
        <v>0</v>
      </c>
      <c r="H31" s="126">
        <v>0</v>
      </c>
    </row>
    <row r="32" spans="1:8" s="22" customFormat="1" x14ac:dyDescent="0.2">
      <c r="A32" s="25">
        <v>22</v>
      </c>
      <c r="B32" s="23" t="s">
        <v>83</v>
      </c>
      <c r="C32" s="21" t="s">
        <v>40</v>
      </c>
      <c r="D32" s="130">
        <f t="shared" si="2"/>
        <v>369619889</v>
      </c>
      <c r="E32" s="130">
        <v>321775310</v>
      </c>
      <c r="F32" s="130">
        <v>120393</v>
      </c>
      <c r="G32" s="130">
        <v>29844189</v>
      </c>
      <c r="H32" s="130">
        <v>17879997</v>
      </c>
    </row>
    <row r="33" spans="1:8" s="22" customFormat="1" x14ac:dyDescent="0.2">
      <c r="A33" s="25">
        <v>23</v>
      </c>
      <c r="B33" s="27" t="s">
        <v>84</v>
      </c>
      <c r="C33" s="21" t="s">
        <v>85</v>
      </c>
      <c r="D33" s="130">
        <f t="shared" si="2"/>
        <v>0</v>
      </c>
      <c r="E33" s="130">
        <v>0</v>
      </c>
      <c r="F33" s="130">
        <v>0</v>
      </c>
      <c r="G33" s="130">
        <v>0</v>
      </c>
      <c r="H33" s="130">
        <v>0</v>
      </c>
    </row>
    <row r="34" spans="1:8" s="1" customFormat="1" ht="12" customHeight="1" x14ac:dyDescent="0.2">
      <c r="A34" s="25">
        <v>24</v>
      </c>
      <c r="B34" s="26" t="s">
        <v>86</v>
      </c>
      <c r="C34" s="10" t="s">
        <v>87</v>
      </c>
      <c r="D34" s="127">
        <f t="shared" si="2"/>
        <v>0</v>
      </c>
      <c r="E34" s="127">
        <v>0</v>
      </c>
      <c r="F34" s="127">
        <v>0</v>
      </c>
      <c r="G34" s="127">
        <v>0</v>
      </c>
      <c r="H34" s="127">
        <v>0</v>
      </c>
    </row>
    <row r="35" spans="1:8" s="1" customFormat="1" ht="24" x14ac:dyDescent="0.2">
      <c r="A35" s="25">
        <v>25</v>
      </c>
      <c r="B35" s="26" t="s">
        <v>88</v>
      </c>
      <c r="C35" s="10" t="s">
        <v>89</v>
      </c>
      <c r="D35" s="127">
        <f t="shared" si="2"/>
        <v>0</v>
      </c>
      <c r="E35" s="127">
        <v>0</v>
      </c>
      <c r="F35" s="127">
        <v>0</v>
      </c>
      <c r="G35" s="127">
        <v>0</v>
      </c>
      <c r="H35" s="127">
        <v>0</v>
      </c>
    </row>
    <row r="36" spans="1:8" s="1" customFormat="1" x14ac:dyDescent="0.2">
      <c r="A36" s="25">
        <v>26</v>
      </c>
      <c r="B36" s="12" t="s">
        <v>90</v>
      </c>
      <c r="C36" s="10" t="s">
        <v>91</v>
      </c>
      <c r="D36" s="127">
        <f t="shared" si="2"/>
        <v>1288245935</v>
      </c>
      <c r="E36" s="127">
        <v>1017071484</v>
      </c>
      <c r="F36" s="127">
        <v>47921067</v>
      </c>
      <c r="G36" s="127">
        <v>0</v>
      </c>
      <c r="H36" s="127">
        <v>223253384</v>
      </c>
    </row>
    <row r="37" spans="1:8" s="1" customFormat="1" x14ac:dyDescent="0.2">
      <c r="A37" s="25">
        <v>27</v>
      </c>
      <c r="B37" s="26" t="s">
        <v>92</v>
      </c>
      <c r="C37" s="10" t="s">
        <v>93</v>
      </c>
      <c r="D37" s="127">
        <f t="shared" si="2"/>
        <v>176916206</v>
      </c>
      <c r="E37" s="127">
        <v>176612540</v>
      </c>
      <c r="F37" s="127">
        <v>303666</v>
      </c>
      <c r="G37" s="127">
        <v>0</v>
      </c>
      <c r="H37" s="127">
        <v>0</v>
      </c>
    </row>
    <row r="38" spans="1:8" s="1" customFormat="1" ht="15.75" customHeight="1" x14ac:dyDescent="0.2">
      <c r="A38" s="25">
        <v>28</v>
      </c>
      <c r="B38" s="26" t="s">
        <v>94</v>
      </c>
      <c r="C38" s="10" t="s">
        <v>95</v>
      </c>
      <c r="D38" s="127">
        <f t="shared" si="2"/>
        <v>102569979</v>
      </c>
      <c r="E38" s="127">
        <v>102569979</v>
      </c>
      <c r="F38" s="127">
        <v>0</v>
      </c>
      <c r="G38" s="127">
        <v>0</v>
      </c>
      <c r="H38" s="127">
        <v>0</v>
      </c>
    </row>
    <row r="39" spans="1:8" s="1" customFormat="1" x14ac:dyDescent="0.2">
      <c r="A39" s="25">
        <v>29</v>
      </c>
      <c r="B39" s="14" t="s">
        <v>96</v>
      </c>
      <c r="C39" s="10" t="s">
        <v>97</v>
      </c>
      <c r="D39" s="127">
        <f t="shared" si="2"/>
        <v>0</v>
      </c>
      <c r="E39" s="127">
        <v>0</v>
      </c>
      <c r="F39" s="127">
        <v>0</v>
      </c>
      <c r="G39" s="127">
        <v>0</v>
      </c>
      <c r="H39" s="127">
        <v>0</v>
      </c>
    </row>
    <row r="40" spans="1:8" s="22" customFormat="1" x14ac:dyDescent="0.2">
      <c r="A40" s="25">
        <v>30</v>
      </c>
      <c r="B40" s="23" t="s">
        <v>98</v>
      </c>
      <c r="C40" s="88" t="s">
        <v>292</v>
      </c>
      <c r="D40" s="130">
        <f t="shared" si="2"/>
        <v>0</v>
      </c>
      <c r="E40" s="130">
        <v>0</v>
      </c>
      <c r="F40" s="130">
        <v>0</v>
      </c>
      <c r="G40" s="130">
        <v>0</v>
      </c>
      <c r="H40" s="130">
        <v>0</v>
      </c>
    </row>
    <row r="41" spans="1:8" s="22" customFormat="1" ht="20.25" customHeight="1" x14ac:dyDescent="0.2">
      <c r="A41" s="25">
        <v>31</v>
      </c>
      <c r="B41" s="27" t="s">
        <v>99</v>
      </c>
      <c r="C41" s="21" t="s">
        <v>57</v>
      </c>
      <c r="D41" s="130">
        <f t="shared" si="2"/>
        <v>0</v>
      </c>
      <c r="E41" s="130">
        <v>0</v>
      </c>
      <c r="F41" s="130">
        <v>0</v>
      </c>
      <c r="G41" s="130">
        <v>0</v>
      </c>
      <c r="H41" s="130">
        <v>0</v>
      </c>
    </row>
    <row r="42" spans="1:8" s="22" customFormat="1" x14ac:dyDescent="0.2">
      <c r="A42" s="25">
        <v>32</v>
      </c>
      <c r="B42" s="24" t="s">
        <v>100</v>
      </c>
      <c r="C42" s="21" t="s">
        <v>41</v>
      </c>
      <c r="D42" s="130">
        <f t="shared" si="2"/>
        <v>482029402</v>
      </c>
      <c r="E42" s="130">
        <v>436867114</v>
      </c>
      <c r="F42" s="130">
        <v>11460412</v>
      </c>
      <c r="G42" s="130">
        <v>0</v>
      </c>
      <c r="H42" s="130">
        <v>33701876</v>
      </c>
    </row>
    <row r="43" spans="1:8" x14ac:dyDescent="0.2">
      <c r="A43" s="25">
        <v>33</v>
      </c>
      <c r="B43" s="12" t="s">
        <v>101</v>
      </c>
      <c r="C43" s="10" t="s">
        <v>39</v>
      </c>
      <c r="D43" s="126">
        <f t="shared" si="2"/>
        <v>543971279</v>
      </c>
      <c r="E43" s="126">
        <v>457534338</v>
      </c>
      <c r="F43" s="126">
        <v>7976213</v>
      </c>
      <c r="G43" s="126">
        <v>0</v>
      </c>
      <c r="H43" s="126">
        <v>78460728</v>
      </c>
    </row>
    <row r="44" spans="1:8" s="1" customFormat="1" x14ac:dyDescent="0.2">
      <c r="A44" s="25">
        <v>34</v>
      </c>
      <c r="B44" s="14" t="s">
        <v>102</v>
      </c>
      <c r="C44" s="10" t="s">
        <v>16</v>
      </c>
      <c r="D44" s="127">
        <f t="shared" si="2"/>
        <v>53347667</v>
      </c>
      <c r="E44" s="127">
        <v>53347667</v>
      </c>
      <c r="F44" s="127">
        <v>0</v>
      </c>
      <c r="G44" s="127">
        <v>0</v>
      </c>
      <c r="H44" s="127">
        <v>0</v>
      </c>
    </row>
    <row r="45" spans="1:8" s="1" customFormat="1" x14ac:dyDescent="0.2">
      <c r="A45" s="25">
        <v>35</v>
      </c>
      <c r="B45" s="26" t="s">
        <v>103</v>
      </c>
      <c r="C45" s="10" t="s">
        <v>21</v>
      </c>
      <c r="D45" s="127">
        <f t="shared" si="2"/>
        <v>369674355</v>
      </c>
      <c r="E45" s="127">
        <v>358726170</v>
      </c>
      <c r="F45" s="127">
        <v>1162433</v>
      </c>
      <c r="G45" s="127">
        <v>0</v>
      </c>
      <c r="H45" s="127">
        <v>9785752</v>
      </c>
    </row>
    <row r="46" spans="1:8" s="1" customFormat="1" x14ac:dyDescent="0.2">
      <c r="A46" s="25">
        <v>36</v>
      </c>
      <c r="B46" s="14" t="s">
        <v>104</v>
      </c>
      <c r="C46" s="10" t="s">
        <v>25</v>
      </c>
      <c r="D46" s="127">
        <f t="shared" si="2"/>
        <v>64984142</v>
      </c>
      <c r="E46" s="127">
        <v>64984142</v>
      </c>
      <c r="F46" s="127">
        <v>0</v>
      </c>
      <c r="G46" s="127">
        <v>0</v>
      </c>
      <c r="H46" s="127">
        <v>0</v>
      </c>
    </row>
    <row r="47" spans="1:8" x14ac:dyDescent="0.2">
      <c r="A47" s="25">
        <v>37</v>
      </c>
      <c r="B47" s="12" t="s">
        <v>105</v>
      </c>
      <c r="C47" s="10" t="s">
        <v>237</v>
      </c>
      <c r="D47" s="126">
        <f t="shared" si="2"/>
        <v>231149146</v>
      </c>
      <c r="E47" s="126">
        <v>231086940</v>
      </c>
      <c r="F47" s="126">
        <v>62206</v>
      </c>
      <c r="G47" s="126">
        <v>0</v>
      </c>
      <c r="H47" s="126">
        <v>0</v>
      </c>
    </row>
    <row r="48" spans="1:8" s="1" customFormat="1" x14ac:dyDescent="0.2">
      <c r="A48" s="25">
        <v>38</v>
      </c>
      <c r="B48" s="15" t="s">
        <v>106</v>
      </c>
      <c r="C48" s="16" t="s">
        <v>238</v>
      </c>
      <c r="D48" s="127">
        <f t="shared" si="2"/>
        <v>66208272</v>
      </c>
      <c r="E48" s="127">
        <v>66208272</v>
      </c>
      <c r="F48" s="127">
        <v>0</v>
      </c>
      <c r="G48" s="127">
        <v>0</v>
      </c>
      <c r="H48" s="127">
        <v>0</v>
      </c>
    </row>
    <row r="49" spans="1:8" s="1" customFormat="1" x14ac:dyDescent="0.2">
      <c r="A49" s="25">
        <v>39</v>
      </c>
      <c r="B49" s="12" t="s">
        <v>107</v>
      </c>
      <c r="C49" s="10" t="s">
        <v>239</v>
      </c>
      <c r="D49" s="127">
        <f t="shared" si="2"/>
        <v>40789737</v>
      </c>
      <c r="E49" s="127">
        <v>40789737</v>
      </c>
      <c r="F49" s="127">
        <v>0</v>
      </c>
      <c r="G49" s="127">
        <v>0</v>
      </c>
      <c r="H49" s="127">
        <v>0</v>
      </c>
    </row>
    <row r="50" spans="1:8" s="1" customFormat="1" x14ac:dyDescent="0.2">
      <c r="A50" s="25">
        <v>40</v>
      </c>
      <c r="B50" s="12" t="s">
        <v>108</v>
      </c>
      <c r="C50" s="10" t="s">
        <v>24</v>
      </c>
      <c r="D50" s="127">
        <f t="shared" si="2"/>
        <v>56843013</v>
      </c>
      <c r="E50" s="127">
        <v>56843013</v>
      </c>
      <c r="F50" s="127">
        <v>0</v>
      </c>
      <c r="G50" s="127">
        <v>0</v>
      </c>
      <c r="H50" s="127">
        <v>0</v>
      </c>
    </row>
    <row r="51" spans="1:8" s="1" customFormat="1" x14ac:dyDescent="0.2">
      <c r="A51" s="25">
        <v>41</v>
      </c>
      <c r="B51" s="26" t="s">
        <v>109</v>
      </c>
      <c r="C51" s="10" t="s">
        <v>20</v>
      </c>
      <c r="D51" s="127">
        <f t="shared" si="2"/>
        <v>31706736</v>
      </c>
      <c r="E51" s="127">
        <v>31706736</v>
      </c>
      <c r="F51" s="127">
        <v>0</v>
      </c>
      <c r="G51" s="127">
        <v>0</v>
      </c>
      <c r="H51" s="127">
        <v>0</v>
      </c>
    </row>
    <row r="52" spans="1:8" s="1" customFormat="1" x14ac:dyDescent="0.2">
      <c r="A52" s="25">
        <v>42</v>
      </c>
      <c r="B52" s="14" t="s">
        <v>110</v>
      </c>
      <c r="C52" s="10" t="s">
        <v>111</v>
      </c>
      <c r="D52" s="127">
        <f t="shared" si="2"/>
        <v>61478447</v>
      </c>
      <c r="E52" s="127">
        <v>39335575</v>
      </c>
      <c r="F52" s="127">
        <v>181557</v>
      </c>
      <c r="G52" s="127">
        <v>0</v>
      </c>
      <c r="H52" s="127">
        <v>21961315</v>
      </c>
    </row>
    <row r="53" spans="1:8" s="22" customFormat="1" x14ac:dyDescent="0.2">
      <c r="A53" s="25">
        <v>43</v>
      </c>
      <c r="B53" s="27" t="s">
        <v>112</v>
      </c>
      <c r="C53" s="21" t="s">
        <v>113</v>
      </c>
      <c r="D53" s="130">
        <f t="shared" si="2"/>
        <v>444688255</v>
      </c>
      <c r="E53" s="130">
        <v>426378407</v>
      </c>
      <c r="F53" s="130">
        <v>12737918</v>
      </c>
      <c r="G53" s="130">
        <v>0</v>
      </c>
      <c r="H53" s="130">
        <v>5571930</v>
      </c>
    </row>
    <row r="54" spans="1:8" s="1" customFormat="1" x14ac:dyDescent="0.2">
      <c r="A54" s="25">
        <v>44</v>
      </c>
      <c r="B54" s="12" t="s">
        <v>114</v>
      </c>
      <c r="C54" s="10" t="s">
        <v>244</v>
      </c>
      <c r="D54" s="127">
        <f t="shared" si="2"/>
        <v>63517176</v>
      </c>
      <c r="E54" s="127">
        <v>63428399</v>
      </c>
      <c r="F54" s="127">
        <v>88777</v>
      </c>
      <c r="G54" s="127">
        <v>0</v>
      </c>
      <c r="H54" s="127">
        <v>0</v>
      </c>
    </row>
    <row r="55" spans="1:8" s="1" customFormat="1" ht="10.5" customHeight="1" x14ac:dyDescent="0.2">
      <c r="A55" s="25">
        <v>45</v>
      </c>
      <c r="B55" s="12" t="s">
        <v>115</v>
      </c>
      <c r="C55" s="10" t="s">
        <v>2</v>
      </c>
      <c r="D55" s="127">
        <f t="shared" si="2"/>
        <v>326390609</v>
      </c>
      <c r="E55" s="127">
        <v>326182445</v>
      </c>
      <c r="F55" s="127">
        <v>208164</v>
      </c>
      <c r="G55" s="127">
        <v>0</v>
      </c>
      <c r="H55" s="127">
        <v>0</v>
      </c>
    </row>
    <row r="56" spans="1:8" s="1" customFormat="1" x14ac:dyDescent="0.2">
      <c r="A56" s="25">
        <v>46</v>
      </c>
      <c r="B56" s="26" t="s">
        <v>116</v>
      </c>
      <c r="C56" s="10" t="s">
        <v>3</v>
      </c>
      <c r="D56" s="127">
        <f t="shared" si="2"/>
        <v>48526123</v>
      </c>
      <c r="E56" s="127">
        <v>48526123</v>
      </c>
      <c r="F56" s="127">
        <v>0</v>
      </c>
      <c r="G56" s="127">
        <v>0</v>
      </c>
      <c r="H56" s="127">
        <v>0</v>
      </c>
    </row>
    <row r="57" spans="1:8" s="1" customFormat="1" x14ac:dyDescent="0.2">
      <c r="A57" s="25">
        <v>47</v>
      </c>
      <c r="B57" s="26" t="s">
        <v>117</v>
      </c>
      <c r="C57" s="10" t="s">
        <v>240</v>
      </c>
      <c r="D57" s="127">
        <f t="shared" si="2"/>
        <v>73324293</v>
      </c>
      <c r="E57" s="127">
        <v>73304877</v>
      </c>
      <c r="F57" s="127">
        <v>19416</v>
      </c>
      <c r="G57" s="127">
        <v>0</v>
      </c>
      <c r="H57" s="127">
        <v>0</v>
      </c>
    </row>
    <row r="58" spans="1:8" s="1" customFormat="1" x14ac:dyDescent="0.2">
      <c r="A58" s="25">
        <v>48</v>
      </c>
      <c r="B58" s="14" t="s">
        <v>118</v>
      </c>
      <c r="C58" s="10" t="s">
        <v>0</v>
      </c>
      <c r="D58" s="127">
        <f t="shared" si="2"/>
        <v>93870884</v>
      </c>
      <c r="E58" s="127">
        <v>93870884</v>
      </c>
      <c r="F58" s="127">
        <v>0</v>
      </c>
      <c r="G58" s="127">
        <v>0</v>
      </c>
      <c r="H58" s="127">
        <v>0</v>
      </c>
    </row>
    <row r="59" spans="1:8" s="1" customFormat="1" ht="10.5" customHeight="1" x14ac:dyDescent="0.2">
      <c r="A59" s="25">
        <v>49</v>
      </c>
      <c r="B59" s="26" t="s">
        <v>119</v>
      </c>
      <c r="C59" s="10" t="s">
        <v>4</v>
      </c>
      <c r="D59" s="127">
        <f t="shared" si="2"/>
        <v>35899638</v>
      </c>
      <c r="E59" s="127">
        <v>35899638</v>
      </c>
      <c r="F59" s="127">
        <v>0</v>
      </c>
      <c r="G59" s="127">
        <v>0</v>
      </c>
      <c r="H59" s="127">
        <v>0</v>
      </c>
    </row>
    <row r="60" spans="1:8" s="1" customFormat="1" x14ac:dyDescent="0.2">
      <c r="A60" s="25">
        <v>50</v>
      </c>
      <c r="B60" s="14" t="s">
        <v>120</v>
      </c>
      <c r="C60" s="10" t="s">
        <v>1</v>
      </c>
      <c r="D60" s="127">
        <f t="shared" si="2"/>
        <v>60455998</v>
      </c>
      <c r="E60" s="127">
        <v>60455998</v>
      </c>
      <c r="F60" s="127">
        <v>0</v>
      </c>
      <c r="G60" s="127">
        <v>0</v>
      </c>
      <c r="H60" s="127">
        <v>0</v>
      </c>
    </row>
    <row r="61" spans="1:8" s="1" customFormat="1" x14ac:dyDescent="0.2">
      <c r="A61" s="25">
        <v>51</v>
      </c>
      <c r="B61" s="26" t="s">
        <v>121</v>
      </c>
      <c r="C61" s="10" t="s">
        <v>241</v>
      </c>
      <c r="D61" s="127">
        <f t="shared" si="2"/>
        <v>81071316</v>
      </c>
      <c r="E61" s="127">
        <v>81071316</v>
      </c>
      <c r="F61" s="127">
        <v>0</v>
      </c>
      <c r="G61" s="127">
        <v>0</v>
      </c>
      <c r="H61" s="127">
        <v>0</v>
      </c>
    </row>
    <row r="62" spans="1:8" s="1" customFormat="1" x14ac:dyDescent="0.2">
      <c r="A62" s="25">
        <v>52</v>
      </c>
      <c r="B62" s="26" t="s">
        <v>122</v>
      </c>
      <c r="C62" s="10" t="s">
        <v>26</v>
      </c>
      <c r="D62" s="127">
        <f t="shared" si="2"/>
        <v>569986914</v>
      </c>
      <c r="E62" s="127">
        <v>446449350</v>
      </c>
      <c r="F62" s="127">
        <v>726986</v>
      </c>
      <c r="G62" s="127">
        <v>122810578</v>
      </c>
      <c r="H62" s="127">
        <v>0</v>
      </c>
    </row>
    <row r="63" spans="1:8" s="1" customFormat="1" x14ac:dyDescent="0.2">
      <c r="A63" s="25">
        <v>53</v>
      </c>
      <c r="B63" s="26" t="s">
        <v>123</v>
      </c>
      <c r="C63" s="10" t="s">
        <v>242</v>
      </c>
      <c r="D63" s="127">
        <f t="shared" si="2"/>
        <v>56544930</v>
      </c>
      <c r="E63" s="127">
        <v>56544930</v>
      </c>
      <c r="F63" s="127">
        <v>0</v>
      </c>
      <c r="G63" s="127">
        <v>0</v>
      </c>
      <c r="H63" s="127">
        <v>0</v>
      </c>
    </row>
    <row r="64" spans="1:8" s="1" customFormat="1" x14ac:dyDescent="0.2">
      <c r="A64" s="25">
        <v>54</v>
      </c>
      <c r="B64" s="26" t="s">
        <v>124</v>
      </c>
      <c r="C64" s="10" t="s">
        <v>125</v>
      </c>
      <c r="D64" s="127">
        <f t="shared" si="2"/>
        <v>0</v>
      </c>
      <c r="E64" s="127">
        <v>0</v>
      </c>
      <c r="F64" s="127">
        <v>0</v>
      </c>
      <c r="G64" s="127">
        <v>0</v>
      </c>
      <c r="H64" s="127">
        <v>0</v>
      </c>
    </row>
    <row r="65" spans="1:8" s="1" customFormat="1" x14ac:dyDescent="0.2">
      <c r="A65" s="25">
        <v>55</v>
      </c>
      <c r="B65" s="26" t="s">
        <v>246</v>
      </c>
      <c r="C65" s="10" t="s">
        <v>245</v>
      </c>
      <c r="D65" s="127">
        <f t="shared" si="2"/>
        <v>181908161</v>
      </c>
      <c r="E65" s="127">
        <v>80985642</v>
      </c>
      <c r="F65" s="127">
        <v>0</v>
      </c>
      <c r="G65" s="127">
        <v>0</v>
      </c>
      <c r="H65" s="127">
        <v>100922519</v>
      </c>
    </row>
    <row r="66" spans="1:8" s="1" customFormat="1" x14ac:dyDescent="0.2">
      <c r="A66" s="25">
        <v>56</v>
      </c>
      <c r="B66" s="26" t="s">
        <v>258</v>
      </c>
      <c r="C66" s="10" t="s">
        <v>259</v>
      </c>
      <c r="D66" s="127">
        <f t="shared" si="2"/>
        <v>0</v>
      </c>
      <c r="E66" s="127">
        <v>0</v>
      </c>
      <c r="F66" s="127">
        <v>0</v>
      </c>
      <c r="G66" s="127">
        <v>0</v>
      </c>
      <c r="H66" s="127">
        <v>0</v>
      </c>
    </row>
    <row r="67" spans="1:8" s="1" customFormat="1" x14ac:dyDescent="0.2">
      <c r="A67" s="25">
        <v>57</v>
      </c>
      <c r="B67" s="26" t="s">
        <v>126</v>
      </c>
      <c r="C67" s="10" t="s">
        <v>54</v>
      </c>
      <c r="D67" s="127">
        <f t="shared" si="2"/>
        <v>0</v>
      </c>
      <c r="E67" s="127">
        <v>0</v>
      </c>
      <c r="F67" s="127">
        <v>0</v>
      </c>
      <c r="G67" s="127">
        <v>0</v>
      </c>
      <c r="H67" s="127">
        <v>0</v>
      </c>
    </row>
    <row r="68" spans="1:8" s="1" customFormat="1" x14ac:dyDescent="0.2">
      <c r="A68" s="25">
        <v>58</v>
      </c>
      <c r="B68" s="14" t="s">
        <v>127</v>
      </c>
      <c r="C68" s="10" t="s">
        <v>260</v>
      </c>
      <c r="D68" s="127">
        <f t="shared" si="2"/>
        <v>0</v>
      </c>
      <c r="E68" s="127">
        <v>0</v>
      </c>
      <c r="F68" s="127">
        <v>0</v>
      </c>
      <c r="G68" s="127">
        <v>0</v>
      </c>
      <c r="H68" s="127">
        <v>0</v>
      </c>
    </row>
    <row r="69" spans="1:8" s="1" customFormat="1" ht="24" x14ac:dyDescent="0.2">
      <c r="A69" s="25">
        <v>59</v>
      </c>
      <c r="B69" s="12" t="s">
        <v>128</v>
      </c>
      <c r="C69" s="10" t="s">
        <v>129</v>
      </c>
      <c r="D69" s="127">
        <f t="shared" si="2"/>
        <v>0</v>
      </c>
      <c r="E69" s="127">
        <v>0</v>
      </c>
      <c r="F69" s="127">
        <v>0</v>
      </c>
      <c r="G69" s="127">
        <v>0</v>
      </c>
      <c r="H69" s="127">
        <v>0</v>
      </c>
    </row>
    <row r="70" spans="1:8" s="1" customFormat="1" ht="23.25" customHeight="1" x14ac:dyDescent="0.2">
      <c r="A70" s="25">
        <v>60</v>
      </c>
      <c r="B70" s="14" t="s">
        <v>130</v>
      </c>
      <c r="C70" s="10" t="s">
        <v>261</v>
      </c>
      <c r="D70" s="127">
        <f t="shared" si="2"/>
        <v>0</v>
      </c>
      <c r="E70" s="127">
        <v>0</v>
      </c>
      <c r="F70" s="127">
        <v>0</v>
      </c>
      <c r="G70" s="127">
        <v>0</v>
      </c>
      <c r="H70" s="127">
        <v>0</v>
      </c>
    </row>
    <row r="71" spans="1:8" s="1" customFormat="1" ht="27.75" customHeight="1" x14ac:dyDescent="0.2">
      <c r="A71" s="25">
        <v>61</v>
      </c>
      <c r="B71" s="26" t="s">
        <v>131</v>
      </c>
      <c r="C71" s="10" t="s">
        <v>250</v>
      </c>
      <c r="D71" s="127">
        <f t="shared" si="2"/>
        <v>0</v>
      </c>
      <c r="E71" s="127">
        <v>0</v>
      </c>
      <c r="F71" s="127">
        <v>0</v>
      </c>
      <c r="G71" s="127">
        <v>0</v>
      </c>
      <c r="H71" s="127">
        <v>0</v>
      </c>
    </row>
    <row r="72" spans="1:8" s="1" customFormat="1" ht="24" x14ac:dyDescent="0.2">
      <c r="A72" s="25">
        <v>62</v>
      </c>
      <c r="B72" s="12" t="s">
        <v>132</v>
      </c>
      <c r="C72" s="10" t="s">
        <v>262</v>
      </c>
      <c r="D72" s="127">
        <f t="shared" si="2"/>
        <v>0</v>
      </c>
      <c r="E72" s="127">
        <v>0</v>
      </c>
      <c r="F72" s="127">
        <v>0</v>
      </c>
      <c r="G72" s="127">
        <v>0</v>
      </c>
      <c r="H72" s="127">
        <v>0</v>
      </c>
    </row>
    <row r="73" spans="1:8" s="1" customFormat="1" ht="24" x14ac:dyDescent="0.2">
      <c r="A73" s="25">
        <v>63</v>
      </c>
      <c r="B73" s="12" t="s">
        <v>133</v>
      </c>
      <c r="C73" s="10" t="s">
        <v>263</v>
      </c>
      <c r="D73" s="127">
        <f t="shared" si="2"/>
        <v>0</v>
      </c>
      <c r="E73" s="127">
        <v>0</v>
      </c>
      <c r="F73" s="127">
        <v>0</v>
      </c>
      <c r="G73" s="127">
        <v>0</v>
      </c>
      <c r="H73" s="127">
        <v>0</v>
      </c>
    </row>
    <row r="74" spans="1:8" s="1" customFormat="1" x14ac:dyDescent="0.2">
      <c r="A74" s="25">
        <v>64</v>
      </c>
      <c r="B74" s="14" t="s">
        <v>134</v>
      </c>
      <c r="C74" s="10" t="s">
        <v>264</v>
      </c>
      <c r="D74" s="127">
        <f t="shared" si="2"/>
        <v>0</v>
      </c>
      <c r="E74" s="127">
        <v>0</v>
      </c>
      <c r="F74" s="127">
        <v>0</v>
      </c>
      <c r="G74" s="127">
        <v>0</v>
      </c>
      <c r="H74" s="127">
        <v>0</v>
      </c>
    </row>
    <row r="75" spans="1:8" s="1" customFormat="1" x14ac:dyDescent="0.2">
      <c r="A75" s="25">
        <v>65</v>
      </c>
      <c r="B75" s="14" t="s">
        <v>135</v>
      </c>
      <c r="C75" s="10" t="s">
        <v>53</v>
      </c>
      <c r="D75" s="127">
        <f t="shared" ref="D75:D92" si="3">E75+F75+G75+H75</f>
        <v>0</v>
      </c>
      <c r="E75" s="127">
        <v>0</v>
      </c>
      <c r="F75" s="127">
        <v>0</v>
      </c>
      <c r="G75" s="127">
        <v>0</v>
      </c>
      <c r="H75" s="127">
        <v>0</v>
      </c>
    </row>
    <row r="76" spans="1:8" s="1" customFormat="1" x14ac:dyDescent="0.2">
      <c r="A76" s="25">
        <v>66</v>
      </c>
      <c r="B76" s="14" t="s">
        <v>136</v>
      </c>
      <c r="C76" s="10" t="s">
        <v>265</v>
      </c>
      <c r="D76" s="127">
        <f t="shared" si="3"/>
        <v>0</v>
      </c>
      <c r="E76" s="127">
        <v>0</v>
      </c>
      <c r="F76" s="127">
        <v>0</v>
      </c>
      <c r="G76" s="127">
        <v>0</v>
      </c>
      <c r="H76" s="127">
        <v>0</v>
      </c>
    </row>
    <row r="77" spans="1:8" s="1" customFormat="1" ht="24" x14ac:dyDescent="0.2">
      <c r="A77" s="25">
        <v>67</v>
      </c>
      <c r="B77" s="14" t="s">
        <v>137</v>
      </c>
      <c r="C77" s="10" t="s">
        <v>266</v>
      </c>
      <c r="D77" s="127">
        <f t="shared" si="3"/>
        <v>0</v>
      </c>
      <c r="E77" s="127">
        <v>0</v>
      </c>
      <c r="F77" s="127">
        <v>0</v>
      </c>
      <c r="G77" s="127">
        <v>0</v>
      </c>
      <c r="H77" s="127">
        <v>0</v>
      </c>
    </row>
    <row r="78" spans="1:8" s="1" customFormat="1" ht="24" x14ac:dyDescent="0.2">
      <c r="A78" s="25">
        <v>68</v>
      </c>
      <c r="B78" s="12" t="s">
        <v>138</v>
      </c>
      <c r="C78" s="10" t="s">
        <v>267</v>
      </c>
      <c r="D78" s="127">
        <f t="shared" si="3"/>
        <v>0</v>
      </c>
      <c r="E78" s="127">
        <v>0</v>
      </c>
      <c r="F78" s="127">
        <v>0</v>
      </c>
      <c r="G78" s="127">
        <v>0</v>
      </c>
      <c r="H78" s="127">
        <v>0</v>
      </c>
    </row>
    <row r="79" spans="1:8" s="1" customFormat="1" ht="24" x14ac:dyDescent="0.2">
      <c r="A79" s="25">
        <v>69</v>
      </c>
      <c r="B79" s="14" t="s">
        <v>139</v>
      </c>
      <c r="C79" s="10" t="s">
        <v>268</v>
      </c>
      <c r="D79" s="127">
        <f t="shared" si="3"/>
        <v>0</v>
      </c>
      <c r="E79" s="127">
        <v>0</v>
      </c>
      <c r="F79" s="127">
        <v>0</v>
      </c>
      <c r="G79" s="127">
        <v>0</v>
      </c>
      <c r="H79" s="127">
        <v>0</v>
      </c>
    </row>
    <row r="80" spans="1:8" s="1" customFormat="1" ht="24" x14ac:dyDescent="0.2">
      <c r="A80" s="25">
        <v>70</v>
      </c>
      <c r="B80" s="14" t="s">
        <v>140</v>
      </c>
      <c r="C80" s="10" t="s">
        <v>269</v>
      </c>
      <c r="D80" s="127">
        <f t="shared" si="3"/>
        <v>0</v>
      </c>
      <c r="E80" s="127">
        <v>0</v>
      </c>
      <c r="F80" s="127">
        <v>0</v>
      </c>
      <c r="G80" s="127">
        <v>0</v>
      </c>
      <c r="H80" s="127">
        <v>0</v>
      </c>
    </row>
    <row r="81" spans="1:8" s="1" customFormat="1" ht="24" x14ac:dyDescent="0.2">
      <c r="A81" s="25">
        <v>71</v>
      </c>
      <c r="B81" s="12" t="s">
        <v>141</v>
      </c>
      <c r="C81" s="10" t="s">
        <v>270</v>
      </c>
      <c r="D81" s="127">
        <f t="shared" si="3"/>
        <v>0</v>
      </c>
      <c r="E81" s="127">
        <v>0</v>
      </c>
      <c r="F81" s="127">
        <v>0</v>
      </c>
      <c r="G81" s="127">
        <v>0</v>
      </c>
      <c r="H81" s="127">
        <v>0</v>
      </c>
    </row>
    <row r="82" spans="1:8" s="1" customFormat="1" ht="24" x14ac:dyDescent="0.2">
      <c r="A82" s="25">
        <v>72</v>
      </c>
      <c r="B82" s="12" t="s">
        <v>142</v>
      </c>
      <c r="C82" s="10" t="s">
        <v>271</v>
      </c>
      <c r="D82" s="127">
        <f t="shared" si="3"/>
        <v>0</v>
      </c>
      <c r="E82" s="127">
        <v>0</v>
      </c>
      <c r="F82" s="127">
        <v>0</v>
      </c>
      <c r="G82" s="127">
        <v>0</v>
      </c>
      <c r="H82" s="127">
        <v>0</v>
      </c>
    </row>
    <row r="83" spans="1:8" s="1" customFormat="1" ht="24" x14ac:dyDescent="0.2">
      <c r="A83" s="25">
        <v>73</v>
      </c>
      <c r="B83" s="12" t="s">
        <v>143</v>
      </c>
      <c r="C83" s="10" t="s">
        <v>272</v>
      </c>
      <c r="D83" s="127">
        <f t="shared" si="3"/>
        <v>0</v>
      </c>
      <c r="E83" s="127">
        <v>0</v>
      </c>
      <c r="F83" s="127">
        <v>0</v>
      </c>
      <c r="G83" s="127">
        <v>0</v>
      </c>
      <c r="H83" s="127">
        <v>0</v>
      </c>
    </row>
    <row r="84" spans="1:8" s="1" customFormat="1" x14ac:dyDescent="0.2">
      <c r="A84" s="25">
        <v>74</v>
      </c>
      <c r="B84" s="26" t="s">
        <v>144</v>
      </c>
      <c r="C84" s="10" t="s">
        <v>145</v>
      </c>
      <c r="D84" s="127">
        <f t="shared" si="3"/>
        <v>364996215</v>
      </c>
      <c r="E84" s="127">
        <v>270292064</v>
      </c>
      <c r="F84" s="127">
        <v>10583</v>
      </c>
      <c r="G84" s="127">
        <v>94693568</v>
      </c>
      <c r="H84" s="127">
        <v>0</v>
      </c>
    </row>
    <row r="85" spans="1:8" s="1" customFormat="1" x14ac:dyDescent="0.2">
      <c r="A85" s="25">
        <v>75</v>
      </c>
      <c r="B85" s="12" t="s">
        <v>146</v>
      </c>
      <c r="C85" s="10" t="s">
        <v>273</v>
      </c>
      <c r="D85" s="127">
        <f t="shared" si="3"/>
        <v>76612665</v>
      </c>
      <c r="E85" s="127">
        <v>76612665</v>
      </c>
      <c r="F85" s="127">
        <v>0</v>
      </c>
      <c r="G85" s="127">
        <v>0</v>
      </c>
      <c r="H85" s="127">
        <v>0</v>
      </c>
    </row>
    <row r="86" spans="1:8" s="1" customFormat="1" x14ac:dyDescent="0.2">
      <c r="A86" s="25">
        <v>76</v>
      </c>
      <c r="B86" s="26" t="s">
        <v>147</v>
      </c>
      <c r="C86" s="10" t="s">
        <v>36</v>
      </c>
      <c r="D86" s="127">
        <f t="shared" si="3"/>
        <v>697063460</v>
      </c>
      <c r="E86" s="127">
        <v>603363200</v>
      </c>
      <c r="F86" s="127">
        <v>10583</v>
      </c>
      <c r="G86" s="127">
        <v>0</v>
      </c>
      <c r="H86" s="127">
        <v>93689677</v>
      </c>
    </row>
    <row r="87" spans="1:8" s="1" customFormat="1" x14ac:dyDescent="0.2">
      <c r="A87" s="25">
        <v>77</v>
      </c>
      <c r="B87" s="12" t="s">
        <v>148</v>
      </c>
      <c r="C87" s="10" t="s">
        <v>38</v>
      </c>
      <c r="D87" s="127">
        <f t="shared" si="3"/>
        <v>25591649</v>
      </c>
      <c r="E87" s="127">
        <v>25591649</v>
      </c>
      <c r="F87" s="127">
        <v>0</v>
      </c>
      <c r="G87" s="127">
        <v>0</v>
      </c>
      <c r="H87" s="127">
        <v>0</v>
      </c>
    </row>
    <row r="88" spans="1:8" s="1" customFormat="1" ht="13.5" customHeight="1" x14ac:dyDescent="0.2">
      <c r="A88" s="25">
        <v>78</v>
      </c>
      <c r="B88" s="12" t="s">
        <v>149</v>
      </c>
      <c r="C88" s="10" t="s">
        <v>37</v>
      </c>
      <c r="D88" s="127">
        <f t="shared" si="3"/>
        <v>585649420</v>
      </c>
      <c r="E88" s="127">
        <v>461478005</v>
      </c>
      <c r="F88" s="127">
        <v>65354567</v>
      </c>
      <c r="G88" s="127">
        <v>0</v>
      </c>
      <c r="H88" s="127">
        <v>58816848</v>
      </c>
    </row>
    <row r="89" spans="1:8" s="1" customFormat="1" ht="14.25" customHeight="1" x14ac:dyDescent="0.2">
      <c r="A89" s="25">
        <v>79</v>
      </c>
      <c r="B89" s="12" t="s">
        <v>150</v>
      </c>
      <c r="C89" s="10" t="s">
        <v>52</v>
      </c>
      <c r="D89" s="127">
        <f t="shared" si="3"/>
        <v>451617554</v>
      </c>
      <c r="E89" s="127">
        <v>353184538</v>
      </c>
      <c r="F89" s="127">
        <v>0</v>
      </c>
      <c r="G89" s="127">
        <v>0</v>
      </c>
      <c r="H89" s="127">
        <v>98433016</v>
      </c>
    </row>
    <row r="90" spans="1:8" s="1" customFormat="1" x14ac:dyDescent="0.2">
      <c r="A90" s="25">
        <v>80</v>
      </c>
      <c r="B90" s="12" t="s">
        <v>151</v>
      </c>
      <c r="C90" s="10" t="s">
        <v>254</v>
      </c>
      <c r="D90" s="127">
        <f t="shared" si="3"/>
        <v>942006962</v>
      </c>
      <c r="E90" s="127">
        <v>635170756</v>
      </c>
      <c r="F90" s="127">
        <v>117564</v>
      </c>
      <c r="G90" s="127">
        <v>37057730</v>
      </c>
      <c r="H90" s="127">
        <v>269660912</v>
      </c>
    </row>
    <row r="91" spans="1:8" s="1" customFormat="1" x14ac:dyDescent="0.2">
      <c r="A91" s="25">
        <v>81</v>
      </c>
      <c r="B91" s="12" t="s">
        <v>152</v>
      </c>
      <c r="C91" s="10" t="s">
        <v>380</v>
      </c>
      <c r="D91" s="127">
        <f t="shared" si="3"/>
        <v>333082778</v>
      </c>
      <c r="E91" s="127">
        <v>301540773</v>
      </c>
      <c r="F91" s="127">
        <v>0</v>
      </c>
      <c r="G91" s="127">
        <v>0</v>
      </c>
      <c r="H91" s="127">
        <v>31542005</v>
      </c>
    </row>
    <row r="92" spans="1:8" s="1" customFormat="1" x14ac:dyDescent="0.2">
      <c r="A92" s="25">
        <v>82</v>
      </c>
      <c r="B92" s="14" t="s">
        <v>153</v>
      </c>
      <c r="C92" s="10" t="s">
        <v>287</v>
      </c>
      <c r="D92" s="127">
        <f t="shared" si="3"/>
        <v>0</v>
      </c>
      <c r="E92" s="127">
        <v>0</v>
      </c>
      <c r="F92" s="127">
        <v>0</v>
      </c>
      <c r="G92" s="127">
        <v>0</v>
      </c>
      <c r="H92" s="127">
        <v>0</v>
      </c>
    </row>
    <row r="93" spans="1:8" s="1" customFormat="1" ht="24" x14ac:dyDescent="0.2">
      <c r="A93" s="178">
        <v>83</v>
      </c>
      <c r="B93" s="179" t="s">
        <v>154</v>
      </c>
      <c r="C93" s="17" t="s">
        <v>274</v>
      </c>
      <c r="D93" s="127">
        <f>E93+F93+G93+H93</f>
        <v>559171190</v>
      </c>
      <c r="E93" s="127">
        <v>551747775</v>
      </c>
      <c r="F93" s="127">
        <v>0</v>
      </c>
      <c r="G93" s="127">
        <v>0</v>
      </c>
      <c r="H93" s="127">
        <v>7423415</v>
      </c>
    </row>
    <row r="94" spans="1:8" s="1" customFormat="1" ht="36" x14ac:dyDescent="0.2">
      <c r="A94" s="143"/>
      <c r="B94" s="146"/>
      <c r="C94" s="10" t="s">
        <v>378</v>
      </c>
      <c r="D94" s="127">
        <f t="shared" ref="D94:D155" si="4">E94+F94+G94+H94</f>
        <v>0</v>
      </c>
      <c r="E94" s="127">
        <v>0</v>
      </c>
      <c r="F94" s="127">
        <v>0</v>
      </c>
      <c r="G94" s="127">
        <v>0</v>
      </c>
      <c r="H94" s="127">
        <v>0</v>
      </c>
    </row>
    <row r="95" spans="1:8" s="1" customFormat="1" ht="24" x14ac:dyDescent="0.2">
      <c r="A95" s="143"/>
      <c r="B95" s="146"/>
      <c r="C95" s="10" t="s">
        <v>275</v>
      </c>
      <c r="D95" s="127">
        <f t="shared" si="4"/>
        <v>0</v>
      </c>
      <c r="E95" s="127">
        <v>0</v>
      </c>
      <c r="F95" s="127">
        <v>0</v>
      </c>
      <c r="G95" s="127">
        <v>0</v>
      </c>
      <c r="H95" s="127">
        <v>0</v>
      </c>
    </row>
    <row r="96" spans="1:8" s="1" customFormat="1" ht="36" x14ac:dyDescent="0.2">
      <c r="A96" s="144"/>
      <c r="B96" s="147"/>
      <c r="C96" s="123" t="s">
        <v>379</v>
      </c>
      <c r="D96" s="127">
        <f t="shared" si="4"/>
        <v>559171190</v>
      </c>
      <c r="E96" s="127">
        <v>551747775</v>
      </c>
      <c r="F96" s="127">
        <v>0</v>
      </c>
      <c r="G96" s="127">
        <v>0</v>
      </c>
      <c r="H96" s="127">
        <v>7423415</v>
      </c>
    </row>
    <row r="97" spans="1:8" s="1" customFormat="1" ht="24" x14ac:dyDescent="0.2">
      <c r="A97" s="25">
        <v>84</v>
      </c>
      <c r="B97" s="14" t="s">
        <v>155</v>
      </c>
      <c r="C97" s="10" t="s">
        <v>51</v>
      </c>
      <c r="D97" s="127">
        <f t="shared" si="4"/>
        <v>0</v>
      </c>
      <c r="E97" s="127">
        <v>0</v>
      </c>
      <c r="F97" s="127">
        <v>0</v>
      </c>
      <c r="G97" s="127">
        <v>0</v>
      </c>
      <c r="H97" s="127">
        <v>0</v>
      </c>
    </row>
    <row r="98" spans="1:8" s="1" customFormat="1" x14ac:dyDescent="0.2">
      <c r="A98" s="25">
        <v>85</v>
      </c>
      <c r="B98" s="14" t="s">
        <v>156</v>
      </c>
      <c r="C98" s="10" t="s">
        <v>157</v>
      </c>
      <c r="D98" s="127">
        <f t="shared" si="4"/>
        <v>0</v>
      </c>
      <c r="E98" s="127">
        <v>0</v>
      </c>
      <c r="F98" s="127">
        <v>0</v>
      </c>
      <c r="G98" s="127">
        <v>0</v>
      </c>
      <c r="H98" s="127">
        <v>0</v>
      </c>
    </row>
    <row r="99" spans="1:8" s="1" customFormat="1" x14ac:dyDescent="0.2">
      <c r="A99" s="25">
        <v>86</v>
      </c>
      <c r="B99" s="26" t="s">
        <v>158</v>
      </c>
      <c r="C99" s="10" t="s">
        <v>159</v>
      </c>
      <c r="D99" s="127">
        <f t="shared" si="4"/>
        <v>190587706</v>
      </c>
      <c r="E99" s="127">
        <v>190587706</v>
      </c>
      <c r="F99" s="127">
        <v>0</v>
      </c>
      <c r="G99" s="127">
        <v>0</v>
      </c>
      <c r="H99" s="127">
        <v>0</v>
      </c>
    </row>
    <row r="100" spans="1:8" s="1" customFormat="1" x14ac:dyDescent="0.2">
      <c r="A100" s="25">
        <v>87</v>
      </c>
      <c r="B100" s="14" t="s">
        <v>160</v>
      </c>
      <c r="C100" s="10" t="s">
        <v>28</v>
      </c>
      <c r="D100" s="127">
        <f t="shared" si="4"/>
        <v>41476540</v>
      </c>
      <c r="E100" s="127">
        <v>41476540</v>
      </c>
      <c r="F100" s="127">
        <v>0</v>
      </c>
      <c r="G100" s="127">
        <v>0</v>
      </c>
      <c r="H100" s="127">
        <v>0</v>
      </c>
    </row>
    <row r="101" spans="1:8" s="1" customFormat="1" x14ac:dyDescent="0.2">
      <c r="A101" s="25">
        <v>88</v>
      </c>
      <c r="B101" s="26" t="s">
        <v>161</v>
      </c>
      <c r="C101" s="10" t="s">
        <v>12</v>
      </c>
      <c r="D101" s="127">
        <f t="shared" si="4"/>
        <v>40838619</v>
      </c>
      <c r="E101" s="127">
        <v>40838619</v>
      </c>
      <c r="F101" s="127">
        <v>0</v>
      </c>
      <c r="G101" s="127">
        <v>0</v>
      </c>
      <c r="H101" s="127">
        <v>0</v>
      </c>
    </row>
    <row r="102" spans="1:8" s="1" customFormat="1" x14ac:dyDescent="0.2">
      <c r="A102" s="25">
        <v>89</v>
      </c>
      <c r="B102" s="26" t="s">
        <v>162</v>
      </c>
      <c r="C102" s="10" t="s">
        <v>27</v>
      </c>
      <c r="D102" s="127">
        <f t="shared" si="4"/>
        <v>95997102</v>
      </c>
      <c r="E102" s="127">
        <v>95997102</v>
      </c>
      <c r="F102" s="127">
        <v>0</v>
      </c>
      <c r="G102" s="127">
        <v>0</v>
      </c>
      <c r="H102" s="127">
        <v>0</v>
      </c>
    </row>
    <row r="103" spans="1:8" s="1" customFormat="1" x14ac:dyDescent="0.2">
      <c r="A103" s="25">
        <v>90</v>
      </c>
      <c r="B103" s="14" t="s">
        <v>163</v>
      </c>
      <c r="C103" s="10" t="s">
        <v>45</v>
      </c>
      <c r="D103" s="127">
        <f t="shared" si="4"/>
        <v>50475523</v>
      </c>
      <c r="E103" s="127">
        <v>50475523</v>
      </c>
      <c r="F103" s="127">
        <v>0</v>
      </c>
      <c r="G103" s="127">
        <v>0</v>
      </c>
      <c r="H103" s="127">
        <v>0</v>
      </c>
    </row>
    <row r="104" spans="1:8" s="1" customFormat="1" x14ac:dyDescent="0.2">
      <c r="A104" s="25">
        <v>91</v>
      </c>
      <c r="B104" s="14" t="s">
        <v>164</v>
      </c>
      <c r="C104" s="10" t="s">
        <v>33</v>
      </c>
      <c r="D104" s="127">
        <f t="shared" si="4"/>
        <v>79417835</v>
      </c>
      <c r="E104" s="127">
        <v>79376383</v>
      </c>
      <c r="F104" s="127">
        <v>41452</v>
      </c>
      <c r="G104" s="127">
        <v>0</v>
      </c>
      <c r="H104" s="127">
        <v>0</v>
      </c>
    </row>
    <row r="105" spans="1:8" s="1" customFormat="1" x14ac:dyDescent="0.2">
      <c r="A105" s="25">
        <v>92</v>
      </c>
      <c r="B105" s="12" t="s">
        <v>165</v>
      </c>
      <c r="C105" s="10" t="s">
        <v>29</v>
      </c>
      <c r="D105" s="127">
        <f t="shared" si="4"/>
        <v>68705120</v>
      </c>
      <c r="E105" s="127">
        <v>68705120</v>
      </c>
      <c r="F105" s="127">
        <v>0</v>
      </c>
      <c r="G105" s="127">
        <v>0</v>
      </c>
      <c r="H105" s="127">
        <v>0</v>
      </c>
    </row>
    <row r="106" spans="1:8" s="1" customFormat="1" x14ac:dyDescent="0.2">
      <c r="A106" s="25">
        <v>93</v>
      </c>
      <c r="B106" s="12" t="s">
        <v>166</v>
      </c>
      <c r="C106" s="10" t="s">
        <v>30</v>
      </c>
      <c r="D106" s="127">
        <f t="shared" si="4"/>
        <v>113513359</v>
      </c>
      <c r="E106" s="127">
        <v>113468574</v>
      </c>
      <c r="F106" s="127">
        <v>44785</v>
      </c>
      <c r="G106" s="127">
        <v>0</v>
      </c>
      <c r="H106" s="127">
        <v>0</v>
      </c>
    </row>
    <row r="107" spans="1:8" s="1" customFormat="1" x14ac:dyDescent="0.2">
      <c r="A107" s="25">
        <v>94</v>
      </c>
      <c r="B107" s="26" t="s">
        <v>167</v>
      </c>
      <c r="C107" s="10" t="s">
        <v>14</v>
      </c>
      <c r="D107" s="127">
        <f t="shared" si="4"/>
        <v>32997261</v>
      </c>
      <c r="E107" s="127">
        <v>32997261</v>
      </c>
      <c r="F107" s="127">
        <v>0</v>
      </c>
      <c r="G107" s="127">
        <v>0</v>
      </c>
      <c r="H107" s="127">
        <v>0</v>
      </c>
    </row>
    <row r="108" spans="1:8" s="1" customFormat="1" x14ac:dyDescent="0.2">
      <c r="A108" s="25">
        <v>95</v>
      </c>
      <c r="B108" s="12" t="s">
        <v>168</v>
      </c>
      <c r="C108" s="10" t="s">
        <v>31</v>
      </c>
      <c r="D108" s="127">
        <f t="shared" si="4"/>
        <v>49797932</v>
      </c>
      <c r="E108" s="127">
        <v>49797932</v>
      </c>
      <c r="F108" s="127">
        <v>0</v>
      </c>
      <c r="G108" s="127">
        <v>0</v>
      </c>
      <c r="H108" s="127">
        <v>0</v>
      </c>
    </row>
    <row r="109" spans="1:8" s="1" customFormat="1" ht="12" customHeight="1" x14ac:dyDescent="0.2">
      <c r="A109" s="25">
        <v>96</v>
      </c>
      <c r="B109" s="12" t="s">
        <v>169</v>
      </c>
      <c r="C109" s="10" t="s">
        <v>15</v>
      </c>
      <c r="D109" s="127">
        <f t="shared" si="4"/>
        <v>102064755</v>
      </c>
      <c r="E109" s="127">
        <v>94982257</v>
      </c>
      <c r="F109" s="127">
        <v>0</v>
      </c>
      <c r="G109" s="127">
        <v>0</v>
      </c>
      <c r="H109" s="127">
        <v>7082498</v>
      </c>
    </row>
    <row r="110" spans="1:8" s="22" customFormat="1" x14ac:dyDescent="0.2">
      <c r="A110" s="25">
        <v>97</v>
      </c>
      <c r="B110" s="24" t="s">
        <v>170</v>
      </c>
      <c r="C110" s="21" t="s">
        <v>13</v>
      </c>
      <c r="D110" s="130">
        <f t="shared" si="4"/>
        <v>213664076</v>
      </c>
      <c r="E110" s="130">
        <v>158259199</v>
      </c>
      <c r="F110" s="130">
        <v>2582308</v>
      </c>
      <c r="G110" s="130">
        <v>0</v>
      </c>
      <c r="H110" s="130">
        <v>52822569</v>
      </c>
    </row>
    <row r="111" spans="1:8" s="1" customFormat="1" x14ac:dyDescent="0.2">
      <c r="A111" s="25">
        <v>98</v>
      </c>
      <c r="B111" s="26" t="s">
        <v>171</v>
      </c>
      <c r="C111" s="10" t="s">
        <v>32</v>
      </c>
      <c r="D111" s="127">
        <f t="shared" si="4"/>
        <v>41343443</v>
      </c>
      <c r="E111" s="127">
        <v>41343443</v>
      </c>
      <c r="F111" s="127">
        <v>0</v>
      </c>
      <c r="G111" s="127">
        <v>0</v>
      </c>
      <c r="H111" s="127">
        <v>0</v>
      </c>
    </row>
    <row r="112" spans="1:8" s="1" customFormat="1" x14ac:dyDescent="0.2">
      <c r="A112" s="25">
        <v>99</v>
      </c>
      <c r="B112" s="26" t="s">
        <v>172</v>
      </c>
      <c r="C112" s="10" t="s">
        <v>55</v>
      </c>
      <c r="D112" s="127">
        <f t="shared" si="4"/>
        <v>56716238</v>
      </c>
      <c r="E112" s="127">
        <v>56716238</v>
      </c>
      <c r="F112" s="127">
        <v>0</v>
      </c>
      <c r="G112" s="127">
        <v>0</v>
      </c>
      <c r="H112" s="127">
        <v>0</v>
      </c>
    </row>
    <row r="113" spans="1:8" s="1" customFormat="1" x14ac:dyDescent="0.2">
      <c r="A113" s="25">
        <v>100</v>
      </c>
      <c r="B113" s="12" t="s">
        <v>173</v>
      </c>
      <c r="C113" s="10" t="s">
        <v>34</v>
      </c>
      <c r="D113" s="127">
        <f t="shared" si="4"/>
        <v>96739755</v>
      </c>
      <c r="E113" s="127">
        <v>96739755</v>
      </c>
      <c r="F113" s="127">
        <v>0</v>
      </c>
      <c r="G113" s="127">
        <v>0</v>
      </c>
      <c r="H113" s="127">
        <v>0</v>
      </c>
    </row>
    <row r="114" spans="1:8" s="1" customFormat="1" x14ac:dyDescent="0.2">
      <c r="A114" s="25">
        <v>101</v>
      </c>
      <c r="B114" s="14" t="s">
        <v>174</v>
      </c>
      <c r="C114" s="10" t="s">
        <v>243</v>
      </c>
      <c r="D114" s="127">
        <f t="shared" si="4"/>
        <v>41041796</v>
      </c>
      <c r="E114" s="127">
        <v>41041796</v>
      </c>
      <c r="F114" s="127">
        <v>0</v>
      </c>
      <c r="G114" s="127">
        <v>0</v>
      </c>
      <c r="H114" s="127">
        <v>0</v>
      </c>
    </row>
    <row r="115" spans="1:8" s="1" customFormat="1" ht="13.5" customHeight="1" x14ac:dyDescent="0.2">
      <c r="A115" s="25">
        <v>102</v>
      </c>
      <c r="B115" s="12" t="s">
        <v>175</v>
      </c>
      <c r="C115" s="10" t="s">
        <v>176</v>
      </c>
      <c r="D115" s="127">
        <f t="shared" si="4"/>
        <v>0</v>
      </c>
      <c r="E115" s="127">
        <v>0</v>
      </c>
      <c r="F115" s="127">
        <v>0</v>
      </c>
      <c r="G115" s="127">
        <v>0</v>
      </c>
      <c r="H115" s="127">
        <v>0</v>
      </c>
    </row>
    <row r="116" spans="1:8" s="1" customFormat="1" x14ac:dyDescent="0.2">
      <c r="A116" s="25">
        <v>103</v>
      </c>
      <c r="B116" s="12" t="s">
        <v>177</v>
      </c>
      <c r="C116" s="10" t="s">
        <v>178</v>
      </c>
      <c r="D116" s="127">
        <f t="shared" si="4"/>
        <v>0</v>
      </c>
      <c r="E116" s="127">
        <v>0</v>
      </c>
      <c r="F116" s="127">
        <v>0</v>
      </c>
      <c r="G116" s="127">
        <v>0</v>
      </c>
      <c r="H116" s="127">
        <v>0</v>
      </c>
    </row>
    <row r="117" spans="1:8" s="1" customFormat="1" x14ac:dyDescent="0.2">
      <c r="A117" s="25">
        <v>104</v>
      </c>
      <c r="B117" s="26" t="s">
        <v>179</v>
      </c>
      <c r="C117" s="10" t="s">
        <v>180</v>
      </c>
      <c r="D117" s="127">
        <f t="shared" si="4"/>
        <v>0</v>
      </c>
      <c r="E117" s="127">
        <v>0</v>
      </c>
      <c r="F117" s="127">
        <v>0</v>
      </c>
      <c r="G117" s="127">
        <v>0</v>
      </c>
      <c r="H117" s="127">
        <v>0</v>
      </c>
    </row>
    <row r="118" spans="1:8" s="1" customFormat="1" x14ac:dyDescent="0.2">
      <c r="A118" s="25">
        <v>105</v>
      </c>
      <c r="B118" s="26" t="s">
        <v>181</v>
      </c>
      <c r="C118" s="10" t="s">
        <v>182</v>
      </c>
      <c r="D118" s="127">
        <f t="shared" si="4"/>
        <v>0</v>
      </c>
      <c r="E118" s="127">
        <v>0</v>
      </c>
      <c r="F118" s="127">
        <v>0</v>
      </c>
      <c r="G118" s="127">
        <v>0</v>
      </c>
      <c r="H118" s="127">
        <v>0</v>
      </c>
    </row>
    <row r="119" spans="1:8" s="1" customFormat="1" ht="12.75" customHeight="1" x14ac:dyDescent="0.2">
      <c r="A119" s="25">
        <v>106</v>
      </c>
      <c r="B119" s="26" t="s">
        <v>183</v>
      </c>
      <c r="C119" s="10" t="s">
        <v>184</v>
      </c>
      <c r="D119" s="127">
        <f t="shared" si="4"/>
        <v>0</v>
      </c>
      <c r="E119" s="127">
        <v>0</v>
      </c>
      <c r="F119" s="127">
        <v>0</v>
      </c>
      <c r="G119" s="127">
        <v>0</v>
      </c>
      <c r="H119" s="127">
        <v>0</v>
      </c>
    </row>
    <row r="120" spans="1:8" s="1" customFormat="1" ht="24" x14ac:dyDescent="0.2">
      <c r="A120" s="25">
        <v>107</v>
      </c>
      <c r="B120" s="26" t="s">
        <v>185</v>
      </c>
      <c r="C120" s="10" t="s">
        <v>186</v>
      </c>
      <c r="D120" s="127">
        <f t="shared" si="4"/>
        <v>0</v>
      </c>
      <c r="E120" s="127">
        <v>0</v>
      </c>
      <c r="F120" s="127">
        <v>0</v>
      </c>
      <c r="G120" s="127">
        <v>0</v>
      </c>
      <c r="H120" s="127">
        <v>0</v>
      </c>
    </row>
    <row r="121" spans="1:8" s="1" customFormat="1" x14ac:dyDescent="0.2">
      <c r="A121" s="25">
        <v>108</v>
      </c>
      <c r="B121" s="26" t="s">
        <v>187</v>
      </c>
      <c r="C121" s="10" t="s">
        <v>188</v>
      </c>
      <c r="D121" s="127">
        <f t="shared" si="4"/>
        <v>0</v>
      </c>
      <c r="E121" s="127">
        <v>0</v>
      </c>
      <c r="F121" s="127">
        <v>0</v>
      </c>
      <c r="G121" s="127">
        <v>0</v>
      </c>
      <c r="H121" s="127">
        <v>0</v>
      </c>
    </row>
    <row r="122" spans="1:8" s="1" customFormat="1" x14ac:dyDescent="0.2">
      <c r="A122" s="25">
        <v>109</v>
      </c>
      <c r="B122" s="26" t="s">
        <v>189</v>
      </c>
      <c r="C122" s="10" t="s">
        <v>190</v>
      </c>
      <c r="D122" s="127">
        <f t="shared" si="4"/>
        <v>0</v>
      </c>
      <c r="E122" s="127">
        <v>0</v>
      </c>
      <c r="F122" s="127">
        <v>0</v>
      </c>
      <c r="G122" s="127">
        <v>0</v>
      </c>
      <c r="H122" s="127">
        <v>0</v>
      </c>
    </row>
    <row r="123" spans="1:8" s="1" customFormat="1" x14ac:dyDescent="0.2">
      <c r="A123" s="25">
        <v>110</v>
      </c>
      <c r="B123" s="18" t="s">
        <v>191</v>
      </c>
      <c r="C123" s="16" t="s">
        <v>192</v>
      </c>
      <c r="D123" s="127">
        <f t="shared" si="4"/>
        <v>0</v>
      </c>
      <c r="E123" s="127">
        <v>0</v>
      </c>
      <c r="F123" s="127">
        <v>0</v>
      </c>
      <c r="G123" s="127">
        <v>0</v>
      </c>
      <c r="H123" s="127">
        <v>0</v>
      </c>
    </row>
    <row r="124" spans="1:8" s="1" customFormat="1" x14ac:dyDescent="0.2">
      <c r="A124" s="25">
        <v>111</v>
      </c>
      <c r="B124" s="18" t="s">
        <v>276</v>
      </c>
      <c r="C124" s="16" t="s">
        <v>252</v>
      </c>
      <c r="D124" s="127">
        <f t="shared" si="4"/>
        <v>0</v>
      </c>
      <c r="E124" s="127">
        <v>0</v>
      </c>
      <c r="F124" s="127">
        <v>0</v>
      </c>
      <c r="G124" s="127">
        <v>0</v>
      </c>
      <c r="H124" s="127">
        <v>0</v>
      </c>
    </row>
    <row r="125" spans="1:8" s="1" customFormat="1" x14ac:dyDescent="0.2">
      <c r="A125" s="25">
        <v>112</v>
      </c>
      <c r="B125" s="14" t="s">
        <v>193</v>
      </c>
      <c r="C125" s="10" t="s">
        <v>194</v>
      </c>
      <c r="D125" s="127">
        <f t="shared" si="4"/>
        <v>198626061</v>
      </c>
      <c r="E125" s="127">
        <v>8001523</v>
      </c>
      <c r="F125" s="127">
        <v>145425232</v>
      </c>
      <c r="G125" s="127">
        <v>0</v>
      </c>
      <c r="H125" s="127">
        <v>45199306</v>
      </c>
    </row>
    <row r="126" spans="1:8" s="1" customFormat="1" ht="11.25" customHeight="1" x14ac:dyDescent="0.2">
      <c r="A126" s="25">
        <v>113</v>
      </c>
      <c r="B126" s="26" t="s">
        <v>195</v>
      </c>
      <c r="C126" s="10" t="s">
        <v>196</v>
      </c>
      <c r="D126" s="127">
        <f t="shared" si="4"/>
        <v>0</v>
      </c>
      <c r="E126" s="127">
        <v>0</v>
      </c>
      <c r="F126" s="127">
        <v>0</v>
      </c>
      <c r="G126" s="127">
        <v>0</v>
      </c>
      <c r="H126" s="127">
        <v>0</v>
      </c>
    </row>
    <row r="127" spans="1:8" s="1" customFormat="1" x14ac:dyDescent="0.2">
      <c r="A127" s="25">
        <v>114</v>
      </c>
      <c r="B127" s="12" t="s">
        <v>197</v>
      </c>
      <c r="C127" s="19" t="s">
        <v>198</v>
      </c>
      <c r="D127" s="127">
        <f t="shared" si="4"/>
        <v>0</v>
      </c>
      <c r="E127" s="127">
        <v>0</v>
      </c>
      <c r="F127" s="127">
        <v>0</v>
      </c>
      <c r="G127" s="127">
        <v>0</v>
      </c>
      <c r="H127" s="127">
        <v>0</v>
      </c>
    </row>
    <row r="128" spans="1:8" s="1" customFormat="1" x14ac:dyDescent="0.2">
      <c r="A128" s="25">
        <v>115</v>
      </c>
      <c r="B128" s="26" t="s">
        <v>199</v>
      </c>
      <c r="C128" s="10" t="s">
        <v>290</v>
      </c>
      <c r="D128" s="127">
        <f t="shared" si="4"/>
        <v>17475700</v>
      </c>
      <c r="E128" s="127">
        <v>17475700</v>
      </c>
      <c r="F128" s="127">
        <v>0</v>
      </c>
      <c r="G128" s="127">
        <v>0</v>
      </c>
      <c r="H128" s="127">
        <v>0</v>
      </c>
    </row>
    <row r="129" spans="1:8" s="1" customFormat="1" ht="14.25" customHeight="1" x14ac:dyDescent="0.2">
      <c r="A129" s="25">
        <v>116</v>
      </c>
      <c r="B129" s="14" t="s">
        <v>200</v>
      </c>
      <c r="C129" s="10" t="s">
        <v>277</v>
      </c>
      <c r="D129" s="127">
        <f t="shared" si="4"/>
        <v>0</v>
      </c>
      <c r="E129" s="127">
        <v>0</v>
      </c>
      <c r="F129" s="127">
        <v>0</v>
      </c>
      <c r="G129" s="127">
        <v>0</v>
      </c>
      <c r="H129" s="127">
        <v>0</v>
      </c>
    </row>
    <row r="130" spans="1:8" s="1" customFormat="1" x14ac:dyDescent="0.2">
      <c r="A130" s="25">
        <v>117</v>
      </c>
      <c r="B130" s="14" t="s">
        <v>201</v>
      </c>
      <c r="C130" s="10" t="s">
        <v>202</v>
      </c>
      <c r="D130" s="127">
        <f t="shared" si="4"/>
        <v>0</v>
      </c>
      <c r="E130" s="127">
        <v>0</v>
      </c>
      <c r="F130" s="127">
        <v>0</v>
      </c>
      <c r="G130" s="127">
        <v>0</v>
      </c>
      <c r="H130" s="127">
        <v>0</v>
      </c>
    </row>
    <row r="131" spans="1:8" s="1" customFormat="1" x14ac:dyDescent="0.2">
      <c r="A131" s="25">
        <v>118</v>
      </c>
      <c r="B131" s="14" t="s">
        <v>203</v>
      </c>
      <c r="C131" s="10" t="s">
        <v>204</v>
      </c>
      <c r="D131" s="127">
        <f t="shared" si="4"/>
        <v>0</v>
      </c>
      <c r="E131" s="127">
        <v>0</v>
      </c>
      <c r="F131" s="127">
        <v>0</v>
      </c>
      <c r="G131" s="127">
        <v>0</v>
      </c>
      <c r="H131" s="127">
        <v>0</v>
      </c>
    </row>
    <row r="132" spans="1:8" s="1" customFormat="1" x14ac:dyDescent="0.2">
      <c r="A132" s="25">
        <v>119</v>
      </c>
      <c r="B132" s="12" t="s">
        <v>205</v>
      </c>
      <c r="C132" s="10" t="s">
        <v>206</v>
      </c>
      <c r="D132" s="127">
        <f t="shared" si="4"/>
        <v>0</v>
      </c>
      <c r="E132" s="127">
        <v>0</v>
      </c>
      <c r="F132" s="127">
        <v>0</v>
      </c>
      <c r="G132" s="127">
        <v>0</v>
      </c>
      <c r="H132" s="127">
        <v>0</v>
      </c>
    </row>
    <row r="133" spans="1:8" s="1" customFormat="1" ht="13.5" customHeight="1" x14ac:dyDescent="0.2">
      <c r="A133" s="25">
        <v>120</v>
      </c>
      <c r="B133" s="14" t="s">
        <v>207</v>
      </c>
      <c r="C133" s="10" t="s">
        <v>208</v>
      </c>
      <c r="D133" s="127">
        <f t="shared" si="4"/>
        <v>0</v>
      </c>
      <c r="E133" s="127">
        <v>0</v>
      </c>
      <c r="F133" s="127">
        <v>0</v>
      </c>
      <c r="G133" s="127">
        <v>0</v>
      </c>
      <c r="H133" s="127">
        <v>0</v>
      </c>
    </row>
    <row r="134" spans="1:8" s="1" customFormat="1" x14ac:dyDescent="0.2">
      <c r="A134" s="25">
        <v>121</v>
      </c>
      <c r="B134" s="26" t="s">
        <v>209</v>
      </c>
      <c r="C134" s="10" t="s">
        <v>210</v>
      </c>
      <c r="D134" s="127">
        <f t="shared" si="4"/>
        <v>0</v>
      </c>
      <c r="E134" s="127">
        <v>0</v>
      </c>
      <c r="F134" s="127">
        <v>0</v>
      </c>
      <c r="G134" s="127">
        <v>0</v>
      </c>
      <c r="H134" s="127">
        <v>0</v>
      </c>
    </row>
    <row r="135" spans="1:8" s="1" customFormat="1" ht="24" x14ac:dyDescent="0.2">
      <c r="A135" s="25">
        <v>122</v>
      </c>
      <c r="B135" s="26" t="s">
        <v>211</v>
      </c>
      <c r="C135" s="88" t="s">
        <v>377</v>
      </c>
      <c r="D135" s="127">
        <f t="shared" si="4"/>
        <v>0</v>
      </c>
      <c r="E135" s="127">
        <v>0</v>
      </c>
      <c r="F135" s="127">
        <v>0</v>
      </c>
      <c r="G135" s="127">
        <v>0</v>
      </c>
      <c r="H135" s="127">
        <v>0</v>
      </c>
    </row>
    <row r="136" spans="1:8" s="1" customFormat="1" x14ac:dyDescent="0.2">
      <c r="A136" s="25">
        <v>123</v>
      </c>
      <c r="B136" s="26" t="s">
        <v>212</v>
      </c>
      <c r="C136" s="10" t="s">
        <v>249</v>
      </c>
      <c r="D136" s="127">
        <f t="shared" si="4"/>
        <v>2122759104</v>
      </c>
      <c r="E136" s="127">
        <v>1284152129</v>
      </c>
      <c r="F136" s="127">
        <v>227927374</v>
      </c>
      <c r="G136" s="127">
        <v>0</v>
      </c>
      <c r="H136" s="127">
        <v>610679601</v>
      </c>
    </row>
    <row r="137" spans="1:8" ht="10.5" customHeight="1" x14ac:dyDescent="0.2">
      <c r="A137" s="25">
        <v>124</v>
      </c>
      <c r="B137" s="26" t="s">
        <v>213</v>
      </c>
      <c r="C137" s="10" t="s">
        <v>214</v>
      </c>
      <c r="D137" s="126">
        <f t="shared" si="4"/>
        <v>3119295585</v>
      </c>
      <c r="E137" s="126">
        <v>74887445</v>
      </c>
      <c r="F137" s="126">
        <v>2609192253</v>
      </c>
      <c r="G137" s="126">
        <v>0</v>
      </c>
      <c r="H137" s="126">
        <v>435215887</v>
      </c>
    </row>
    <row r="138" spans="1:8" s="1" customFormat="1" x14ac:dyDescent="0.2">
      <c r="A138" s="25">
        <v>125</v>
      </c>
      <c r="B138" s="26" t="s">
        <v>215</v>
      </c>
      <c r="C138" s="10" t="s">
        <v>42</v>
      </c>
      <c r="D138" s="127">
        <f t="shared" si="4"/>
        <v>1249563837</v>
      </c>
      <c r="E138" s="127">
        <v>447711659</v>
      </c>
      <c r="F138" s="127">
        <v>0</v>
      </c>
      <c r="G138" s="127">
        <v>0</v>
      </c>
      <c r="H138" s="127">
        <v>801852178</v>
      </c>
    </row>
    <row r="139" spans="1:8" s="1" customFormat="1" x14ac:dyDescent="0.2">
      <c r="A139" s="25">
        <v>126</v>
      </c>
      <c r="B139" s="12" t="s">
        <v>216</v>
      </c>
      <c r="C139" s="10" t="s">
        <v>48</v>
      </c>
      <c r="D139" s="127">
        <f t="shared" si="4"/>
        <v>983555504</v>
      </c>
      <c r="E139" s="127">
        <v>617768610</v>
      </c>
      <c r="F139" s="127">
        <v>143902112</v>
      </c>
      <c r="G139" s="127">
        <v>0</v>
      </c>
      <c r="H139" s="127">
        <v>221884782</v>
      </c>
    </row>
    <row r="140" spans="1:8" s="1" customFormat="1" x14ac:dyDescent="0.2">
      <c r="A140" s="25">
        <v>127</v>
      </c>
      <c r="B140" s="12" t="s">
        <v>217</v>
      </c>
      <c r="C140" s="10" t="s">
        <v>253</v>
      </c>
      <c r="D140" s="127">
        <f t="shared" si="4"/>
        <v>312155627</v>
      </c>
      <c r="E140" s="127">
        <v>306276731</v>
      </c>
      <c r="F140" s="127">
        <v>0</v>
      </c>
      <c r="G140" s="127">
        <v>0</v>
      </c>
      <c r="H140" s="127">
        <v>5878896</v>
      </c>
    </row>
    <row r="141" spans="1:8" s="1" customFormat="1" x14ac:dyDescent="0.2">
      <c r="A141" s="25">
        <v>128</v>
      </c>
      <c r="B141" s="12" t="s">
        <v>218</v>
      </c>
      <c r="C141" s="10" t="s">
        <v>50</v>
      </c>
      <c r="D141" s="127">
        <f>E141+F141+G141+H141</f>
        <v>1108543423</v>
      </c>
      <c r="E141" s="127">
        <v>861168804</v>
      </c>
      <c r="F141" s="127">
        <v>0</v>
      </c>
      <c r="G141" s="127">
        <v>0</v>
      </c>
      <c r="H141" s="127">
        <v>247374619</v>
      </c>
    </row>
    <row r="142" spans="1:8" s="1" customFormat="1" x14ac:dyDescent="0.2">
      <c r="A142" s="25">
        <v>129</v>
      </c>
      <c r="B142" s="26" t="s">
        <v>219</v>
      </c>
      <c r="C142" s="10" t="s">
        <v>49</v>
      </c>
      <c r="D142" s="127">
        <f t="shared" si="4"/>
        <v>0</v>
      </c>
      <c r="E142" s="127">
        <v>0</v>
      </c>
      <c r="F142" s="127">
        <v>0</v>
      </c>
      <c r="G142" s="127">
        <v>0</v>
      </c>
      <c r="H142" s="127">
        <v>0</v>
      </c>
    </row>
    <row r="143" spans="1:8" s="1" customFormat="1" x14ac:dyDescent="0.2">
      <c r="A143" s="25">
        <v>130</v>
      </c>
      <c r="B143" s="26" t="s">
        <v>220</v>
      </c>
      <c r="C143" s="10" t="s">
        <v>221</v>
      </c>
      <c r="D143" s="127">
        <f t="shared" si="4"/>
        <v>0</v>
      </c>
      <c r="E143" s="127">
        <v>0</v>
      </c>
      <c r="F143" s="127">
        <v>0</v>
      </c>
      <c r="G143" s="127">
        <v>0</v>
      </c>
      <c r="H143" s="127">
        <v>0</v>
      </c>
    </row>
    <row r="144" spans="1:8" s="1" customFormat="1" x14ac:dyDescent="0.2">
      <c r="A144" s="25">
        <v>131</v>
      </c>
      <c r="B144" s="26" t="s">
        <v>222</v>
      </c>
      <c r="C144" s="10" t="s">
        <v>43</v>
      </c>
      <c r="D144" s="127">
        <f t="shared" si="4"/>
        <v>287029869</v>
      </c>
      <c r="E144" s="127">
        <v>224022029</v>
      </c>
      <c r="F144" s="127">
        <v>0</v>
      </c>
      <c r="G144" s="127">
        <v>0</v>
      </c>
      <c r="H144" s="127">
        <v>63007840</v>
      </c>
    </row>
    <row r="145" spans="1:72" s="1" customFormat="1" x14ac:dyDescent="0.2">
      <c r="A145" s="25">
        <v>132</v>
      </c>
      <c r="B145" s="12" t="s">
        <v>223</v>
      </c>
      <c r="C145" s="10" t="s">
        <v>251</v>
      </c>
      <c r="D145" s="127">
        <f t="shared" si="4"/>
        <v>1154298375</v>
      </c>
      <c r="E145" s="127">
        <v>893979936</v>
      </c>
      <c r="F145" s="127">
        <v>1263154</v>
      </c>
      <c r="G145" s="127">
        <v>0</v>
      </c>
      <c r="H145" s="127">
        <v>259055285</v>
      </c>
    </row>
    <row r="146" spans="1:72" s="1" customFormat="1" x14ac:dyDescent="0.2">
      <c r="A146" s="25">
        <v>133</v>
      </c>
      <c r="B146" s="14" t="s">
        <v>224</v>
      </c>
      <c r="C146" s="10" t="s">
        <v>225</v>
      </c>
      <c r="D146" s="127">
        <f t="shared" si="4"/>
        <v>991942097</v>
      </c>
      <c r="E146" s="127">
        <v>745367471</v>
      </c>
      <c r="F146" s="127">
        <v>5255883</v>
      </c>
      <c r="G146" s="127">
        <v>0</v>
      </c>
      <c r="H146" s="127">
        <v>241318743</v>
      </c>
    </row>
    <row r="147" spans="1:72" x14ac:dyDescent="0.2">
      <c r="A147" s="25">
        <v>134</v>
      </c>
      <c r="B147" s="26" t="s">
        <v>226</v>
      </c>
      <c r="C147" s="10" t="s">
        <v>227</v>
      </c>
      <c r="D147" s="126">
        <f t="shared" si="4"/>
        <v>873977212</v>
      </c>
      <c r="E147" s="126">
        <v>449887689</v>
      </c>
      <c r="F147" s="126">
        <v>0</v>
      </c>
      <c r="G147" s="126">
        <v>424089523</v>
      </c>
      <c r="H147" s="126">
        <v>0</v>
      </c>
    </row>
    <row r="148" spans="1:72" x14ac:dyDescent="0.2">
      <c r="A148" s="25">
        <v>135</v>
      </c>
      <c r="B148" s="12" t="s">
        <v>228</v>
      </c>
      <c r="C148" s="10" t="s">
        <v>229</v>
      </c>
      <c r="D148" s="126">
        <f t="shared" si="4"/>
        <v>0</v>
      </c>
      <c r="E148" s="126">
        <v>0</v>
      </c>
      <c r="F148" s="126">
        <v>0</v>
      </c>
      <c r="G148" s="126">
        <v>0</v>
      </c>
      <c r="H148" s="126">
        <v>0</v>
      </c>
    </row>
    <row r="149" spans="1:72" ht="12.75" x14ac:dyDescent="0.2">
      <c r="A149" s="25">
        <v>136</v>
      </c>
      <c r="B149" s="20" t="s">
        <v>230</v>
      </c>
      <c r="C149" s="13" t="s">
        <v>231</v>
      </c>
      <c r="D149" s="126">
        <f t="shared" si="4"/>
        <v>0</v>
      </c>
      <c r="E149" s="126">
        <v>0</v>
      </c>
      <c r="F149" s="126">
        <v>0</v>
      </c>
      <c r="G149" s="126">
        <v>0</v>
      </c>
      <c r="H149" s="126">
        <v>0</v>
      </c>
    </row>
    <row r="150" spans="1:72" ht="12.75" x14ac:dyDescent="0.2">
      <c r="A150" s="25">
        <v>137</v>
      </c>
      <c r="B150" s="66" t="s">
        <v>278</v>
      </c>
      <c r="C150" s="67" t="s">
        <v>279</v>
      </c>
      <c r="D150" s="126">
        <f t="shared" si="4"/>
        <v>0</v>
      </c>
      <c r="E150" s="126">
        <v>0</v>
      </c>
      <c r="F150" s="126">
        <v>0</v>
      </c>
      <c r="G150" s="126">
        <v>0</v>
      </c>
      <c r="H150" s="126">
        <v>0</v>
      </c>
    </row>
    <row r="151" spans="1:72" ht="12.75" x14ac:dyDescent="0.2">
      <c r="A151" s="25">
        <v>138</v>
      </c>
      <c r="B151" s="68" t="s">
        <v>280</v>
      </c>
      <c r="C151" s="69" t="s">
        <v>281</v>
      </c>
      <c r="D151" s="126">
        <f t="shared" si="4"/>
        <v>0</v>
      </c>
      <c r="E151" s="126">
        <v>0</v>
      </c>
      <c r="F151" s="126">
        <v>0</v>
      </c>
      <c r="G151" s="126">
        <v>0</v>
      </c>
      <c r="H151" s="126">
        <v>0</v>
      </c>
    </row>
    <row r="152" spans="1:72" ht="12.75" x14ac:dyDescent="0.2">
      <c r="A152" s="25">
        <v>139</v>
      </c>
      <c r="B152" s="137" t="s">
        <v>282</v>
      </c>
      <c r="C152" s="138" t="s">
        <v>283</v>
      </c>
      <c r="D152" s="126">
        <f t="shared" si="4"/>
        <v>0</v>
      </c>
      <c r="E152" s="126">
        <v>0</v>
      </c>
      <c r="F152" s="126">
        <v>0</v>
      </c>
      <c r="G152" s="126">
        <v>0</v>
      </c>
      <c r="H152" s="126">
        <v>0</v>
      </c>
    </row>
    <row r="153" spans="1:72" x14ac:dyDescent="0.2">
      <c r="A153" s="25">
        <v>140</v>
      </c>
      <c r="B153" s="25" t="s">
        <v>288</v>
      </c>
      <c r="C153" s="72" t="s">
        <v>289</v>
      </c>
      <c r="D153" s="126">
        <f t="shared" si="4"/>
        <v>0</v>
      </c>
      <c r="E153" s="126">
        <v>0</v>
      </c>
      <c r="F153" s="126">
        <v>0</v>
      </c>
      <c r="G153" s="126">
        <v>0</v>
      </c>
      <c r="H153" s="126">
        <v>0</v>
      </c>
    </row>
    <row r="154" spans="1:72" x14ac:dyDescent="0.2">
      <c r="A154" s="25">
        <v>141</v>
      </c>
      <c r="B154" s="129" t="s">
        <v>395</v>
      </c>
      <c r="C154" s="72" t="s">
        <v>394</v>
      </c>
      <c r="D154" s="126">
        <f t="shared" si="4"/>
        <v>0</v>
      </c>
      <c r="E154" s="126">
        <v>0</v>
      </c>
      <c r="F154" s="126">
        <v>0</v>
      </c>
      <c r="G154" s="126">
        <v>0</v>
      </c>
      <c r="H154" s="126">
        <v>0</v>
      </c>
    </row>
    <row r="155" spans="1:72" x14ac:dyDescent="0.2">
      <c r="A155" s="25">
        <v>142</v>
      </c>
      <c r="B155" s="133" t="s">
        <v>409</v>
      </c>
      <c r="C155" s="72" t="s">
        <v>408</v>
      </c>
      <c r="D155" s="126">
        <f t="shared" si="4"/>
        <v>0</v>
      </c>
      <c r="E155" s="126">
        <v>0</v>
      </c>
      <c r="F155" s="126">
        <v>0</v>
      </c>
      <c r="G155" s="126">
        <v>0</v>
      </c>
      <c r="H155" s="126">
        <v>0</v>
      </c>
    </row>
    <row r="156" spans="1:72" s="4" customFormat="1" x14ac:dyDescent="0.2">
      <c r="A156" s="6"/>
      <c r="B156" s="6"/>
      <c r="C156" s="7"/>
      <c r="D156" s="83"/>
      <c r="E156" s="83"/>
      <c r="F156" s="83"/>
      <c r="G156" s="83"/>
      <c r="H156" s="83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</row>
    <row r="158" spans="1:72" s="4" customFormat="1" x14ac:dyDescent="0.2">
      <c r="A158" s="6"/>
      <c r="B158" s="6"/>
      <c r="C158" s="7"/>
      <c r="D158" s="83"/>
      <c r="E158" s="83"/>
      <c r="F158" s="83"/>
      <c r="G158" s="83"/>
      <c r="H158" s="83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</row>
    <row r="159" spans="1:72" s="4" customFormat="1" x14ac:dyDescent="0.2">
      <c r="A159" s="6"/>
      <c r="B159" s="6"/>
      <c r="C159" s="7"/>
      <c r="D159" s="83"/>
      <c r="E159" s="83"/>
      <c r="F159" s="83"/>
      <c r="G159" s="83"/>
      <c r="H159" s="83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</row>
  </sheetData>
  <mergeCells count="14">
    <mergeCell ref="A93:A96"/>
    <mergeCell ref="B93:B96"/>
    <mergeCell ref="A2:H2"/>
    <mergeCell ref="A4:A7"/>
    <mergeCell ref="B4:B7"/>
    <mergeCell ref="C4:C7"/>
    <mergeCell ref="E5:E7"/>
    <mergeCell ref="F5:F7"/>
    <mergeCell ref="G5:G7"/>
    <mergeCell ref="D4:H4"/>
    <mergeCell ref="D5:D7"/>
    <mergeCell ref="H5:H7"/>
    <mergeCell ref="A8:C8"/>
    <mergeCell ref="A10:C10"/>
  </mergeCells>
  <pageMargins left="0" right="0" top="0" bottom="0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A1:N156"/>
  <sheetViews>
    <sheetView zoomScale="98" zoomScaleNormal="98" workbookViewId="0">
      <pane xSplit="3" ySplit="11" topLeftCell="D147" activePane="bottomRight" state="frozen"/>
      <selection pane="topRight" activeCell="D1" sqref="D1"/>
      <selection pane="bottomLeft" activeCell="A14" sqref="A14"/>
      <selection pane="bottomRight" activeCell="P8" sqref="P8"/>
    </sheetView>
  </sheetViews>
  <sheetFormatPr defaultRowHeight="12" x14ac:dyDescent="0.2"/>
  <cols>
    <col min="1" max="1" width="4.7109375" style="31" customWidth="1"/>
    <col min="2" max="2" width="9.28515625" style="31" customWidth="1"/>
    <col min="3" max="3" width="43.5703125" style="65" customWidth="1"/>
    <col min="4" max="4" width="12.28515625" style="33" customWidth="1"/>
    <col min="5" max="5" width="12.42578125" style="33" customWidth="1"/>
    <col min="6" max="6" width="13" style="33" customWidth="1"/>
    <col min="7" max="7" width="14.140625" style="33" customWidth="1"/>
    <col min="8" max="8" width="23.28515625" style="33" customWidth="1"/>
    <col min="9" max="9" width="17" style="33" customWidth="1"/>
    <col min="10" max="10" width="13.140625" style="33" customWidth="1"/>
    <col min="11" max="11" width="14.28515625" style="33" customWidth="1"/>
    <col min="12" max="13" width="12.42578125" style="33" customWidth="1"/>
    <col min="14" max="14" width="15" style="33" customWidth="1"/>
    <col min="15" max="16384" width="9.140625" style="30"/>
  </cols>
  <sheetData>
    <row r="1" spans="1:14" ht="35.25" customHeight="1" x14ac:dyDescent="0.2">
      <c r="A1" s="185" t="s">
        <v>402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</row>
    <row r="2" spans="1:14" ht="12.75" customHeight="1" x14ac:dyDescent="0.2">
      <c r="C2" s="32"/>
      <c r="N2" s="33" t="s">
        <v>308</v>
      </c>
    </row>
    <row r="3" spans="1:14" s="34" customFormat="1" ht="20.25" customHeight="1" x14ac:dyDescent="0.2">
      <c r="A3" s="186" t="s">
        <v>46</v>
      </c>
      <c r="B3" s="186" t="s">
        <v>59</v>
      </c>
      <c r="C3" s="186" t="s">
        <v>47</v>
      </c>
      <c r="D3" s="194" t="s">
        <v>309</v>
      </c>
      <c r="E3" s="194"/>
      <c r="F3" s="194"/>
      <c r="G3" s="194"/>
      <c r="H3" s="194"/>
      <c r="I3" s="194"/>
      <c r="J3" s="194"/>
      <c r="K3" s="194"/>
      <c r="L3" s="194"/>
      <c r="M3" s="194"/>
      <c r="N3" s="187" t="s">
        <v>310</v>
      </c>
    </row>
    <row r="4" spans="1:14" s="34" customFormat="1" ht="17.25" customHeight="1" x14ac:dyDescent="0.2">
      <c r="A4" s="186"/>
      <c r="B4" s="186"/>
      <c r="C4" s="186"/>
      <c r="D4" s="189" t="s">
        <v>291</v>
      </c>
      <c r="E4" s="194" t="s">
        <v>304</v>
      </c>
      <c r="F4" s="194"/>
      <c r="G4" s="194"/>
      <c r="H4" s="194"/>
      <c r="I4" s="194"/>
      <c r="J4" s="194"/>
      <c r="K4" s="194"/>
      <c r="L4" s="194"/>
      <c r="M4" s="194"/>
      <c r="N4" s="188"/>
    </row>
    <row r="5" spans="1:14" s="34" customFormat="1" ht="24.75" customHeight="1" x14ac:dyDescent="0.2">
      <c r="A5" s="186"/>
      <c r="B5" s="186"/>
      <c r="C5" s="186"/>
      <c r="D5" s="190"/>
      <c r="E5" s="191" t="s">
        <v>311</v>
      </c>
      <c r="F5" s="191"/>
      <c r="G5" s="189"/>
      <c r="H5" s="189"/>
      <c r="I5" s="189"/>
      <c r="J5" s="194" t="s">
        <v>312</v>
      </c>
      <c r="K5" s="194"/>
      <c r="L5" s="194"/>
      <c r="M5" s="194"/>
      <c r="N5" s="188"/>
    </row>
    <row r="6" spans="1:14" s="34" customFormat="1" ht="24.75" customHeight="1" x14ac:dyDescent="0.2">
      <c r="A6" s="186"/>
      <c r="B6" s="186"/>
      <c r="C6" s="186"/>
      <c r="D6" s="190"/>
      <c r="E6" s="187" t="s">
        <v>313</v>
      </c>
      <c r="F6" s="187" t="s">
        <v>314</v>
      </c>
      <c r="G6" s="202" t="s">
        <v>304</v>
      </c>
      <c r="H6" s="203"/>
      <c r="I6" s="204"/>
      <c r="J6" s="188" t="s">
        <v>255</v>
      </c>
      <c r="K6" s="194" t="s">
        <v>304</v>
      </c>
      <c r="L6" s="194"/>
      <c r="M6" s="194"/>
      <c r="N6" s="188"/>
    </row>
    <row r="7" spans="1:14" ht="49.5" customHeight="1" x14ac:dyDescent="0.2">
      <c r="A7" s="186"/>
      <c r="B7" s="186"/>
      <c r="C7" s="186"/>
      <c r="D7" s="190"/>
      <c r="E7" s="188"/>
      <c r="F7" s="188"/>
      <c r="G7" s="187" t="s">
        <v>315</v>
      </c>
      <c r="H7" s="35" t="s">
        <v>316</v>
      </c>
      <c r="I7" s="189" t="s">
        <v>317</v>
      </c>
      <c r="J7" s="188"/>
      <c r="K7" s="189" t="s">
        <v>318</v>
      </c>
      <c r="L7" s="192" t="s">
        <v>392</v>
      </c>
      <c r="M7" s="195" t="s">
        <v>393</v>
      </c>
      <c r="N7" s="188"/>
    </row>
    <row r="8" spans="1:14" ht="60.75" customHeight="1" x14ac:dyDescent="0.2">
      <c r="A8" s="186"/>
      <c r="B8" s="186"/>
      <c r="C8" s="186"/>
      <c r="D8" s="190"/>
      <c r="E8" s="189"/>
      <c r="F8" s="189"/>
      <c r="G8" s="189"/>
      <c r="H8" s="36" t="s">
        <v>319</v>
      </c>
      <c r="I8" s="190"/>
      <c r="J8" s="189"/>
      <c r="K8" s="190"/>
      <c r="L8" s="193"/>
      <c r="M8" s="193"/>
      <c r="N8" s="189"/>
    </row>
    <row r="9" spans="1:14" ht="21" customHeight="1" x14ac:dyDescent="0.2">
      <c r="A9" s="205" t="s">
        <v>255</v>
      </c>
      <c r="B9" s="205"/>
      <c r="C9" s="205"/>
      <c r="D9" s="75">
        <f>D10+D11</f>
        <v>8429757703</v>
      </c>
      <c r="E9" s="75">
        <f t="shared" ref="E9:N9" si="0">E10+E11</f>
        <v>2371553580</v>
      </c>
      <c r="F9" s="75">
        <f t="shared" si="0"/>
        <v>3616664472</v>
      </c>
      <c r="G9" s="75">
        <f t="shared" si="0"/>
        <v>3006400427</v>
      </c>
      <c r="H9" s="75">
        <f t="shared" si="0"/>
        <v>165134343</v>
      </c>
      <c r="I9" s="75">
        <f t="shared" si="0"/>
        <v>445129702</v>
      </c>
      <c r="J9" s="75">
        <f t="shared" si="0"/>
        <v>2441539651</v>
      </c>
      <c r="K9" s="75">
        <f t="shared" si="0"/>
        <v>954010418</v>
      </c>
      <c r="L9" s="75">
        <f t="shared" si="0"/>
        <v>1424980272</v>
      </c>
      <c r="M9" s="75">
        <f t="shared" si="0"/>
        <v>62548961</v>
      </c>
      <c r="N9" s="75">
        <f t="shared" si="0"/>
        <v>1445232997</v>
      </c>
    </row>
    <row r="10" spans="1:14" ht="17.25" customHeight="1" x14ac:dyDescent="0.2">
      <c r="A10" s="206" t="s">
        <v>56</v>
      </c>
      <c r="B10" s="207"/>
      <c r="C10" s="208"/>
      <c r="D10" s="116">
        <f>E10+F10+J10</f>
        <v>136120621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f>K10+L10+M10</f>
        <v>136120621</v>
      </c>
      <c r="K10" s="116">
        <v>29204401</v>
      </c>
      <c r="L10" s="141">
        <f>106257917+658303</f>
        <v>106916220</v>
      </c>
      <c r="M10" s="115"/>
      <c r="N10" s="38">
        <f>1100642+11252</f>
        <v>1111894</v>
      </c>
    </row>
    <row r="11" spans="1:14" ht="15.75" customHeight="1" x14ac:dyDescent="0.2">
      <c r="A11" s="209" t="s">
        <v>247</v>
      </c>
      <c r="B11" s="210"/>
      <c r="C11" s="211"/>
      <c r="D11" s="75">
        <f>E11+F11+J11</f>
        <v>8293637082</v>
      </c>
      <c r="E11" s="75">
        <f>SUM(E12:E155)-E94</f>
        <v>2371553580</v>
      </c>
      <c r="F11" s="75">
        <f t="shared" ref="F11:N11" si="1">SUM(F12:F155)-F94</f>
        <v>3616664472</v>
      </c>
      <c r="G11" s="75">
        <f t="shared" si="1"/>
        <v>3006400427</v>
      </c>
      <c r="H11" s="75">
        <f t="shared" si="1"/>
        <v>165134343</v>
      </c>
      <c r="I11" s="75">
        <f t="shared" si="1"/>
        <v>445129702</v>
      </c>
      <c r="J11" s="75">
        <f t="shared" si="1"/>
        <v>2305419030</v>
      </c>
      <c r="K11" s="75">
        <f t="shared" si="1"/>
        <v>924806017</v>
      </c>
      <c r="L11" s="75">
        <f t="shared" si="1"/>
        <v>1318064052</v>
      </c>
      <c r="M11" s="75">
        <f t="shared" si="1"/>
        <v>62548961</v>
      </c>
      <c r="N11" s="75">
        <f t="shared" si="1"/>
        <v>1444121103</v>
      </c>
    </row>
    <row r="12" spans="1:14" ht="12" customHeight="1" x14ac:dyDescent="0.2">
      <c r="A12" s="39">
        <v>1</v>
      </c>
      <c r="B12" s="40" t="s">
        <v>60</v>
      </c>
      <c r="C12" s="41" t="s">
        <v>44</v>
      </c>
      <c r="D12" s="116">
        <f>E12+F12+J12</f>
        <v>39009919</v>
      </c>
      <c r="E12" s="116">
        <v>11909732</v>
      </c>
      <c r="F12" s="116">
        <f>G12+H12+I12</f>
        <v>19033200</v>
      </c>
      <c r="G12" s="116">
        <v>14166467</v>
      </c>
      <c r="H12" s="116">
        <v>1637682</v>
      </c>
      <c r="I12" s="116">
        <v>3229051</v>
      </c>
      <c r="J12" s="116">
        <f>K12+L12+M12</f>
        <v>8066987</v>
      </c>
      <c r="K12" s="116">
        <v>4556425</v>
      </c>
      <c r="L12" s="116">
        <v>3506627</v>
      </c>
      <c r="M12" s="116">
        <v>3935</v>
      </c>
      <c r="N12" s="37">
        <v>12567435</v>
      </c>
    </row>
    <row r="13" spans="1:14" ht="12" customHeight="1" x14ac:dyDescent="0.2">
      <c r="A13" s="39">
        <v>2</v>
      </c>
      <c r="B13" s="42" t="s">
        <v>61</v>
      </c>
      <c r="C13" s="41" t="s">
        <v>232</v>
      </c>
      <c r="D13" s="116">
        <f t="shared" ref="D13:D76" si="2">E13+F13+J13</f>
        <v>35083942</v>
      </c>
      <c r="E13" s="116">
        <v>10919849</v>
      </c>
      <c r="F13" s="116">
        <f t="shared" ref="F13:F76" si="3">G13+H13+I13</f>
        <v>17339675</v>
      </c>
      <c r="G13" s="116">
        <v>15211336</v>
      </c>
      <c r="H13" s="116">
        <v>0</v>
      </c>
      <c r="I13" s="116">
        <v>2128339</v>
      </c>
      <c r="J13" s="116">
        <f t="shared" ref="J13:J76" si="4">K13+L13+M13</f>
        <v>6824418</v>
      </c>
      <c r="K13" s="116">
        <v>4635348</v>
      </c>
      <c r="L13" s="140">
        <v>1623814</v>
      </c>
      <c r="M13" s="140">
        <v>565256</v>
      </c>
      <c r="N13" s="43">
        <v>7901942</v>
      </c>
    </row>
    <row r="14" spans="1:14" ht="12" customHeight="1" x14ac:dyDescent="0.2">
      <c r="A14" s="39">
        <v>3</v>
      </c>
      <c r="B14" s="44" t="s">
        <v>62</v>
      </c>
      <c r="C14" s="45" t="s">
        <v>5</v>
      </c>
      <c r="D14" s="116">
        <f t="shared" si="2"/>
        <v>115367855</v>
      </c>
      <c r="E14" s="116">
        <v>34326026</v>
      </c>
      <c r="F14" s="116">
        <f t="shared" si="3"/>
        <v>51342853</v>
      </c>
      <c r="G14" s="116">
        <v>45281125</v>
      </c>
      <c r="H14" s="116">
        <v>0</v>
      </c>
      <c r="I14" s="116">
        <v>6061728</v>
      </c>
      <c r="J14" s="116">
        <f t="shared" si="4"/>
        <v>29698976</v>
      </c>
      <c r="K14" s="116">
        <v>13942035</v>
      </c>
      <c r="L14" s="140">
        <v>14662342</v>
      </c>
      <c r="M14" s="140">
        <v>1094599</v>
      </c>
      <c r="N14" s="43">
        <v>21003862</v>
      </c>
    </row>
    <row r="15" spans="1:14" ht="12" customHeight="1" x14ac:dyDescent="0.2">
      <c r="A15" s="39">
        <v>4</v>
      </c>
      <c r="B15" s="40" t="s">
        <v>63</v>
      </c>
      <c r="C15" s="41" t="s">
        <v>233</v>
      </c>
      <c r="D15" s="116">
        <f t="shared" si="2"/>
        <v>36307871</v>
      </c>
      <c r="E15" s="116">
        <v>10765619</v>
      </c>
      <c r="F15" s="116">
        <f t="shared" si="3"/>
        <v>18467574</v>
      </c>
      <c r="G15" s="116">
        <v>16229689</v>
      </c>
      <c r="H15" s="116">
        <v>0</v>
      </c>
      <c r="I15" s="116">
        <v>2237885</v>
      </c>
      <c r="J15" s="116">
        <f t="shared" si="4"/>
        <v>7074678</v>
      </c>
      <c r="K15" s="116">
        <v>5065590</v>
      </c>
      <c r="L15" s="140">
        <v>2003185</v>
      </c>
      <c r="M15" s="140">
        <v>5903</v>
      </c>
      <c r="N15" s="43">
        <v>7122719</v>
      </c>
    </row>
    <row r="16" spans="1:14" ht="12" customHeight="1" x14ac:dyDescent="0.2">
      <c r="A16" s="39">
        <v>5</v>
      </c>
      <c r="B16" s="40" t="s">
        <v>64</v>
      </c>
      <c r="C16" s="41" t="s">
        <v>8</v>
      </c>
      <c r="D16" s="116">
        <f t="shared" si="2"/>
        <v>43226746</v>
      </c>
      <c r="E16" s="116">
        <v>13991214</v>
      </c>
      <c r="F16" s="116">
        <f t="shared" si="3"/>
        <v>18585605</v>
      </c>
      <c r="G16" s="116">
        <v>16964997</v>
      </c>
      <c r="H16" s="116">
        <v>0</v>
      </c>
      <c r="I16" s="116">
        <v>1620608</v>
      </c>
      <c r="J16" s="116">
        <f t="shared" si="4"/>
        <v>10649927</v>
      </c>
      <c r="K16" s="116">
        <v>5453076</v>
      </c>
      <c r="L16" s="140">
        <v>5194883</v>
      </c>
      <c r="M16" s="140">
        <v>1968</v>
      </c>
      <c r="N16" s="43">
        <v>8014465</v>
      </c>
    </row>
    <row r="17" spans="1:14" ht="12" customHeight="1" x14ac:dyDescent="0.2">
      <c r="A17" s="39">
        <v>6</v>
      </c>
      <c r="B17" s="44" t="s">
        <v>65</v>
      </c>
      <c r="C17" s="45" t="s">
        <v>66</v>
      </c>
      <c r="D17" s="116">
        <f t="shared" si="2"/>
        <v>286231543</v>
      </c>
      <c r="E17" s="116">
        <v>83602196</v>
      </c>
      <c r="F17" s="116">
        <f t="shared" si="3"/>
        <v>125968414</v>
      </c>
      <c r="G17" s="116">
        <v>114869076</v>
      </c>
      <c r="H17" s="116">
        <v>0</v>
      </c>
      <c r="I17" s="116">
        <v>11099338</v>
      </c>
      <c r="J17" s="116">
        <f t="shared" si="4"/>
        <v>76660933</v>
      </c>
      <c r="K17" s="116">
        <v>35247385</v>
      </c>
      <c r="L17" s="140">
        <v>38159003</v>
      </c>
      <c r="M17" s="140">
        <v>3254545</v>
      </c>
      <c r="N17" s="43">
        <v>65910464</v>
      </c>
    </row>
    <row r="18" spans="1:14" ht="12" customHeight="1" x14ac:dyDescent="0.2">
      <c r="A18" s="39">
        <v>7</v>
      </c>
      <c r="B18" s="47" t="s">
        <v>67</v>
      </c>
      <c r="C18" s="48" t="s">
        <v>234</v>
      </c>
      <c r="D18" s="116">
        <f t="shared" si="2"/>
        <v>117875320</v>
      </c>
      <c r="E18" s="116">
        <v>33073466</v>
      </c>
      <c r="F18" s="116">
        <f t="shared" si="3"/>
        <v>51218146</v>
      </c>
      <c r="G18" s="116">
        <v>43570615</v>
      </c>
      <c r="H18" s="116">
        <v>0</v>
      </c>
      <c r="I18" s="116">
        <v>7647531</v>
      </c>
      <c r="J18" s="116">
        <f t="shared" si="4"/>
        <v>33583708</v>
      </c>
      <c r="K18" s="116">
        <v>13983175</v>
      </c>
      <c r="L18" s="140">
        <v>18191564</v>
      </c>
      <c r="M18" s="140">
        <v>1408969</v>
      </c>
      <c r="N18" s="43">
        <v>21856225</v>
      </c>
    </row>
    <row r="19" spans="1:14" ht="12" customHeight="1" x14ac:dyDescent="0.2">
      <c r="A19" s="39">
        <v>8</v>
      </c>
      <c r="B19" s="44" t="s">
        <v>68</v>
      </c>
      <c r="C19" s="45" t="s">
        <v>17</v>
      </c>
      <c r="D19" s="116">
        <f t="shared" si="2"/>
        <v>47266471</v>
      </c>
      <c r="E19" s="116">
        <v>13893730</v>
      </c>
      <c r="F19" s="116">
        <f t="shared" si="3"/>
        <v>20700389</v>
      </c>
      <c r="G19" s="116">
        <v>18777964</v>
      </c>
      <c r="H19" s="116">
        <v>0</v>
      </c>
      <c r="I19" s="116">
        <v>1922425</v>
      </c>
      <c r="J19" s="116">
        <f t="shared" si="4"/>
        <v>12672352</v>
      </c>
      <c r="K19" s="116">
        <v>5831804</v>
      </c>
      <c r="L19" s="140">
        <v>6838580</v>
      </c>
      <c r="M19" s="140">
        <v>1968</v>
      </c>
      <c r="N19" s="43">
        <v>8758525</v>
      </c>
    </row>
    <row r="20" spans="1:14" ht="12" customHeight="1" x14ac:dyDescent="0.2">
      <c r="A20" s="39">
        <v>9</v>
      </c>
      <c r="B20" s="44" t="s">
        <v>69</v>
      </c>
      <c r="C20" s="45" t="s">
        <v>6</v>
      </c>
      <c r="D20" s="116">
        <f t="shared" si="2"/>
        <v>41320066</v>
      </c>
      <c r="E20" s="116">
        <v>13174045</v>
      </c>
      <c r="F20" s="116">
        <f t="shared" si="3"/>
        <v>18938034</v>
      </c>
      <c r="G20" s="116">
        <v>15831365</v>
      </c>
      <c r="H20" s="116">
        <v>0</v>
      </c>
      <c r="I20" s="116">
        <v>3106669</v>
      </c>
      <c r="J20" s="116">
        <f t="shared" si="4"/>
        <v>9207987</v>
      </c>
      <c r="K20" s="116">
        <v>5081712</v>
      </c>
      <c r="L20" s="140">
        <v>4120372</v>
      </c>
      <c r="M20" s="140">
        <v>5903</v>
      </c>
      <c r="N20" s="43">
        <v>10376046</v>
      </c>
    </row>
    <row r="21" spans="1:14" ht="12" customHeight="1" x14ac:dyDescent="0.2">
      <c r="A21" s="39">
        <v>10</v>
      </c>
      <c r="B21" s="44" t="s">
        <v>70</v>
      </c>
      <c r="C21" s="45" t="s">
        <v>18</v>
      </c>
      <c r="D21" s="116">
        <f t="shared" si="2"/>
        <v>49203458</v>
      </c>
      <c r="E21" s="116">
        <v>14335894</v>
      </c>
      <c r="F21" s="116">
        <f t="shared" si="3"/>
        <v>23107149</v>
      </c>
      <c r="G21" s="116">
        <v>20841014</v>
      </c>
      <c r="H21" s="116">
        <v>0</v>
      </c>
      <c r="I21" s="116">
        <v>2266135</v>
      </c>
      <c r="J21" s="116">
        <f t="shared" si="4"/>
        <v>11760415</v>
      </c>
      <c r="K21" s="116">
        <v>6489129</v>
      </c>
      <c r="L21" s="140">
        <v>5265383</v>
      </c>
      <c r="M21" s="140">
        <v>5903</v>
      </c>
      <c r="N21" s="43">
        <v>12674332</v>
      </c>
    </row>
    <row r="22" spans="1:14" ht="12" customHeight="1" x14ac:dyDescent="0.2">
      <c r="A22" s="39">
        <v>11</v>
      </c>
      <c r="B22" s="44" t="s">
        <v>71</v>
      </c>
      <c r="C22" s="45" t="s">
        <v>7</v>
      </c>
      <c r="D22" s="116">
        <f t="shared" si="2"/>
        <v>43283257</v>
      </c>
      <c r="E22" s="116">
        <v>15026364</v>
      </c>
      <c r="F22" s="116">
        <f t="shared" si="3"/>
        <v>18226003</v>
      </c>
      <c r="G22" s="116">
        <v>16447869</v>
      </c>
      <c r="H22" s="116">
        <v>0</v>
      </c>
      <c r="I22" s="116">
        <v>1778134</v>
      </c>
      <c r="J22" s="116">
        <f t="shared" si="4"/>
        <v>10030890</v>
      </c>
      <c r="K22" s="116">
        <v>5296630</v>
      </c>
      <c r="L22" s="140">
        <v>4730325</v>
      </c>
      <c r="M22" s="140">
        <v>3935</v>
      </c>
      <c r="N22" s="43">
        <v>12153912</v>
      </c>
    </row>
    <row r="23" spans="1:14" ht="12" customHeight="1" x14ac:dyDescent="0.2">
      <c r="A23" s="39">
        <v>12</v>
      </c>
      <c r="B23" s="44" t="s">
        <v>72</v>
      </c>
      <c r="C23" s="45" t="s">
        <v>19</v>
      </c>
      <c r="D23" s="116">
        <f t="shared" si="2"/>
        <v>77308168</v>
      </c>
      <c r="E23" s="116">
        <v>25388442</v>
      </c>
      <c r="F23" s="116">
        <f t="shared" si="3"/>
        <v>37666218</v>
      </c>
      <c r="G23" s="116">
        <v>32891788</v>
      </c>
      <c r="H23" s="116">
        <v>0</v>
      </c>
      <c r="I23" s="116">
        <v>4774430</v>
      </c>
      <c r="J23" s="116">
        <f t="shared" si="4"/>
        <v>14253508</v>
      </c>
      <c r="K23" s="116">
        <v>10377042</v>
      </c>
      <c r="L23" s="140">
        <v>2889216</v>
      </c>
      <c r="M23" s="140">
        <v>987250</v>
      </c>
      <c r="N23" s="43">
        <v>20632535</v>
      </c>
    </row>
    <row r="24" spans="1:14" ht="12" customHeight="1" x14ac:dyDescent="0.2">
      <c r="A24" s="39">
        <v>13</v>
      </c>
      <c r="B24" s="44" t="s">
        <v>256</v>
      </c>
      <c r="C24" s="41" t="s">
        <v>257</v>
      </c>
      <c r="D24" s="116">
        <f t="shared" si="2"/>
        <v>0</v>
      </c>
      <c r="E24" s="116">
        <v>0</v>
      </c>
      <c r="F24" s="116">
        <f t="shared" si="3"/>
        <v>0</v>
      </c>
      <c r="G24" s="116">
        <v>0</v>
      </c>
      <c r="H24" s="116">
        <v>0</v>
      </c>
      <c r="I24" s="116">
        <v>0</v>
      </c>
      <c r="J24" s="116">
        <f t="shared" si="4"/>
        <v>0</v>
      </c>
      <c r="K24" s="116">
        <v>0</v>
      </c>
      <c r="L24" s="140">
        <v>0</v>
      </c>
      <c r="M24" s="140">
        <v>0</v>
      </c>
      <c r="N24" s="43">
        <v>0</v>
      </c>
    </row>
    <row r="25" spans="1:14" ht="12" customHeight="1" x14ac:dyDescent="0.2">
      <c r="A25" s="39">
        <v>14</v>
      </c>
      <c r="B25" s="40" t="s">
        <v>73</v>
      </c>
      <c r="C25" s="45" t="s">
        <v>74</v>
      </c>
      <c r="D25" s="116">
        <f t="shared" si="2"/>
        <v>0</v>
      </c>
      <c r="E25" s="116">
        <v>0</v>
      </c>
      <c r="F25" s="116">
        <f t="shared" si="3"/>
        <v>0</v>
      </c>
      <c r="G25" s="116">
        <v>0</v>
      </c>
      <c r="H25" s="116">
        <v>0</v>
      </c>
      <c r="I25" s="116">
        <v>0</v>
      </c>
      <c r="J25" s="116">
        <f t="shared" si="4"/>
        <v>0</v>
      </c>
      <c r="K25" s="116">
        <v>0</v>
      </c>
      <c r="L25" s="140">
        <v>0</v>
      </c>
      <c r="M25" s="140">
        <v>0</v>
      </c>
      <c r="N25" s="43">
        <v>0</v>
      </c>
    </row>
    <row r="26" spans="1:14" ht="12" customHeight="1" x14ac:dyDescent="0.2">
      <c r="A26" s="39">
        <v>15</v>
      </c>
      <c r="B26" s="44" t="s">
        <v>75</v>
      </c>
      <c r="C26" s="45" t="s">
        <v>22</v>
      </c>
      <c r="D26" s="116">
        <f t="shared" si="2"/>
        <v>51955110</v>
      </c>
      <c r="E26" s="116">
        <v>20353087</v>
      </c>
      <c r="F26" s="116">
        <f t="shared" si="3"/>
        <v>22645143</v>
      </c>
      <c r="G26" s="116">
        <v>20857441</v>
      </c>
      <c r="H26" s="116">
        <v>0</v>
      </c>
      <c r="I26" s="116">
        <v>1787702</v>
      </c>
      <c r="J26" s="116">
        <f t="shared" si="4"/>
        <v>8956880</v>
      </c>
      <c r="K26" s="116">
        <v>6866800</v>
      </c>
      <c r="L26" s="140">
        <v>1817660</v>
      </c>
      <c r="M26" s="140">
        <v>272420</v>
      </c>
      <c r="N26" s="43">
        <v>8941375</v>
      </c>
    </row>
    <row r="27" spans="1:14" ht="12" customHeight="1" x14ac:dyDescent="0.2">
      <c r="A27" s="39">
        <v>16</v>
      </c>
      <c r="B27" s="44" t="s">
        <v>76</v>
      </c>
      <c r="C27" s="45" t="s">
        <v>10</v>
      </c>
      <c r="D27" s="116">
        <f t="shared" si="2"/>
        <v>84664096</v>
      </c>
      <c r="E27" s="116">
        <v>28807819</v>
      </c>
      <c r="F27" s="116">
        <f t="shared" si="3"/>
        <v>32412521</v>
      </c>
      <c r="G27" s="116">
        <v>29633898</v>
      </c>
      <c r="H27" s="116">
        <v>0</v>
      </c>
      <c r="I27" s="116">
        <v>2778623</v>
      </c>
      <c r="J27" s="116">
        <f t="shared" si="4"/>
        <v>23443756</v>
      </c>
      <c r="K27" s="116">
        <v>10086517</v>
      </c>
      <c r="L27" s="140">
        <v>13343466</v>
      </c>
      <c r="M27" s="140">
        <v>13773</v>
      </c>
      <c r="N27" s="43">
        <v>9066557</v>
      </c>
    </row>
    <row r="28" spans="1:14" ht="12" customHeight="1" x14ac:dyDescent="0.2">
      <c r="A28" s="39">
        <v>17</v>
      </c>
      <c r="B28" s="44" t="s">
        <v>77</v>
      </c>
      <c r="C28" s="45" t="s">
        <v>235</v>
      </c>
      <c r="D28" s="116">
        <f t="shared" si="2"/>
        <v>102850817</v>
      </c>
      <c r="E28" s="116">
        <v>36366136</v>
      </c>
      <c r="F28" s="116">
        <f t="shared" si="3"/>
        <v>43080030</v>
      </c>
      <c r="G28" s="116">
        <v>38405713</v>
      </c>
      <c r="H28" s="116">
        <v>0</v>
      </c>
      <c r="I28" s="116">
        <v>4674317</v>
      </c>
      <c r="J28" s="116">
        <f t="shared" si="4"/>
        <v>23404651</v>
      </c>
      <c r="K28" s="116">
        <v>13147107</v>
      </c>
      <c r="L28" s="140">
        <v>10241804</v>
      </c>
      <c r="M28" s="140">
        <v>15740</v>
      </c>
      <c r="N28" s="43">
        <v>10720648</v>
      </c>
    </row>
    <row r="29" spans="1:14" ht="12" customHeight="1" x14ac:dyDescent="0.2">
      <c r="A29" s="39">
        <v>18</v>
      </c>
      <c r="B29" s="44" t="s">
        <v>78</v>
      </c>
      <c r="C29" s="45" t="s">
        <v>9</v>
      </c>
      <c r="D29" s="116">
        <f t="shared" si="2"/>
        <v>209142839</v>
      </c>
      <c r="E29" s="116">
        <v>58033983</v>
      </c>
      <c r="F29" s="116">
        <f t="shared" si="3"/>
        <v>99949006</v>
      </c>
      <c r="G29" s="116">
        <v>77157393</v>
      </c>
      <c r="H29" s="116">
        <v>11814091</v>
      </c>
      <c r="I29" s="116">
        <v>10977522</v>
      </c>
      <c r="J29" s="116">
        <f t="shared" si="4"/>
        <v>51159850</v>
      </c>
      <c r="K29" s="116">
        <v>22876290</v>
      </c>
      <c r="L29" s="140">
        <v>26985893</v>
      </c>
      <c r="M29" s="140">
        <v>1297667</v>
      </c>
      <c r="N29" s="43">
        <v>18320184</v>
      </c>
    </row>
    <row r="30" spans="1:14" ht="12" customHeight="1" x14ac:dyDescent="0.2">
      <c r="A30" s="39">
        <v>19</v>
      </c>
      <c r="B30" s="40" t="s">
        <v>79</v>
      </c>
      <c r="C30" s="41" t="s">
        <v>11</v>
      </c>
      <c r="D30" s="116">
        <f t="shared" si="2"/>
        <v>32919947</v>
      </c>
      <c r="E30" s="116">
        <v>12757541</v>
      </c>
      <c r="F30" s="116">
        <f t="shared" si="3"/>
        <v>13572228</v>
      </c>
      <c r="G30" s="116">
        <v>11633174</v>
      </c>
      <c r="H30" s="116">
        <v>0</v>
      </c>
      <c r="I30" s="116">
        <v>1939054</v>
      </c>
      <c r="J30" s="116">
        <f t="shared" si="4"/>
        <v>6590178</v>
      </c>
      <c r="K30" s="116">
        <v>4193826</v>
      </c>
      <c r="L30" s="140">
        <v>2394384</v>
      </c>
      <c r="M30" s="140">
        <v>1968</v>
      </c>
      <c r="N30" s="43">
        <v>4696437</v>
      </c>
    </row>
    <row r="31" spans="1:14" ht="12" customHeight="1" x14ac:dyDescent="0.2">
      <c r="A31" s="39">
        <v>20</v>
      </c>
      <c r="B31" s="40" t="s">
        <v>80</v>
      </c>
      <c r="C31" s="41" t="s">
        <v>236</v>
      </c>
      <c r="D31" s="116">
        <f t="shared" si="2"/>
        <v>24801087</v>
      </c>
      <c r="E31" s="116">
        <v>8434015</v>
      </c>
      <c r="F31" s="116">
        <f t="shared" si="3"/>
        <v>12045620</v>
      </c>
      <c r="G31" s="116">
        <v>10888045</v>
      </c>
      <c r="H31" s="116">
        <v>0</v>
      </c>
      <c r="I31" s="116">
        <v>1157575</v>
      </c>
      <c r="J31" s="116">
        <f t="shared" si="4"/>
        <v>4321452</v>
      </c>
      <c r="K31" s="116">
        <v>3273763</v>
      </c>
      <c r="L31" s="140">
        <v>1045721</v>
      </c>
      <c r="M31" s="140">
        <v>1968</v>
      </c>
      <c r="N31" s="43">
        <v>6399757</v>
      </c>
    </row>
    <row r="32" spans="1:14" ht="12" customHeight="1" x14ac:dyDescent="0.2">
      <c r="A32" s="39">
        <v>21</v>
      </c>
      <c r="B32" s="40" t="s">
        <v>81</v>
      </c>
      <c r="C32" s="41" t="s">
        <v>82</v>
      </c>
      <c r="D32" s="116">
        <f t="shared" si="2"/>
        <v>131394858</v>
      </c>
      <c r="E32" s="116">
        <v>43624429</v>
      </c>
      <c r="F32" s="116">
        <f t="shared" si="3"/>
        <v>57262264</v>
      </c>
      <c r="G32" s="116">
        <v>51245476</v>
      </c>
      <c r="H32" s="116">
        <v>0</v>
      </c>
      <c r="I32" s="116">
        <v>6016788</v>
      </c>
      <c r="J32" s="116">
        <f t="shared" si="4"/>
        <v>30508165</v>
      </c>
      <c r="K32" s="116">
        <v>16861750</v>
      </c>
      <c r="L32" s="140">
        <v>12057018</v>
      </c>
      <c r="M32" s="140">
        <v>1589397</v>
      </c>
      <c r="N32" s="43">
        <v>24755104</v>
      </c>
    </row>
    <row r="33" spans="1:14" ht="12" customHeight="1" x14ac:dyDescent="0.2">
      <c r="A33" s="39">
        <v>22</v>
      </c>
      <c r="B33" s="40" t="s">
        <v>83</v>
      </c>
      <c r="C33" s="41" t="s">
        <v>40</v>
      </c>
      <c r="D33" s="116">
        <f t="shared" si="2"/>
        <v>121015666</v>
      </c>
      <c r="E33" s="116">
        <v>37176206</v>
      </c>
      <c r="F33" s="116">
        <f t="shared" si="3"/>
        <v>50046480</v>
      </c>
      <c r="G33" s="116">
        <v>43024863</v>
      </c>
      <c r="H33" s="116">
        <v>0</v>
      </c>
      <c r="I33" s="116">
        <v>7021617</v>
      </c>
      <c r="J33" s="116">
        <f t="shared" si="4"/>
        <v>33792980</v>
      </c>
      <c r="K33" s="116">
        <v>13183701</v>
      </c>
      <c r="L33" s="140">
        <v>19427839</v>
      </c>
      <c r="M33" s="140">
        <v>1181440</v>
      </c>
      <c r="N33" s="43">
        <v>24898571</v>
      </c>
    </row>
    <row r="34" spans="1:14" ht="12" customHeight="1" x14ac:dyDescent="0.2">
      <c r="A34" s="39">
        <v>23</v>
      </c>
      <c r="B34" s="44" t="s">
        <v>84</v>
      </c>
      <c r="C34" s="45" t="s">
        <v>85</v>
      </c>
      <c r="D34" s="116">
        <f t="shared" si="2"/>
        <v>49305943</v>
      </c>
      <c r="E34" s="116">
        <v>13340045</v>
      </c>
      <c r="F34" s="116">
        <f t="shared" si="3"/>
        <v>21415182</v>
      </c>
      <c r="G34" s="116">
        <v>19240429</v>
      </c>
      <c r="H34" s="116">
        <v>0</v>
      </c>
      <c r="I34" s="116">
        <v>2174753</v>
      </c>
      <c r="J34" s="116">
        <f t="shared" si="4"/>
        <v>14550716</v>
      </c>
      <c r="K34" s="116">
        <v>5975771</v>
      </c>
      <c r="L34" s="140">
        <v>8564181</v>
      </c>
      <c r="M34" s="140">
        <v>10764</v>
      </c>
      <c r="N34" s="43">
        <v>5365708</v>
      </c>
    </row>
    <row r="35" spans="1:14" ht="12" customHeight="1" x14ac:dyDescent="0.2">
      <c r="A35" s="39">
        <v>24</v>
      </c>
      <c r="B35" s="44" t="s">
        <v>86</v>
      </c>
      <c r="C35" s="45" t="s">
        <v>87</v>
      </c>
      <c r="D35" s="116">
        <f t="shared" si="2"/>
        <v>0</v>
      </c>
      <c r="E35" s="116">
        <v>0</v>
      </c>
      <c r="F35" s="116">
        <f t="shared" si="3"/>
        <v>0</v>
      </c>
      <c r="G35" s="116">
        <v>0</v>
      </c>
      <c r="H35" s="116">
        <v>0</v>
      </c>
      <c r="I35" s="116">
        <v>0</v>
      </c>
      <c r="J35" s="116">
        <f t="shared" si="4"/>
        <v>0</v>
      </c>
      <c r="K35" s="116">
        <v>0</v>
      </c>
      <c r="L35" s="140">
        <v>0</v>
      </c>
      <c r="M35" s="140">
        <v>0</v>
      </c>
      <c r="N35" s="43">
        <v>0</v>
      </c>
    </row>
    <row r="36" spans="1:14" ht="12" customHeight="1" x14ac:dyDescent="0.2">
      <c r="A36" s="39">
        <v>25</v>
      </c>
      <c r="B36" s="44" t="s">
        <v>88</v>
      </c>
      <c r="C36" s="45" t="s">
        <v>89</v>
      </c>
      <c r="D36" s="116">
        <f t="shared" si="2"/>
        <v>0</v>
      </c>
      <c r="E36" s="116">
        <v>0</v>
      </c>
      <c r="F36" s="116">
        <f t="shared" si="3"/>
        <v>0</v>
      </c>
      <c r="G36" s="116">
        <v>0</v>
      </c>
      <c r="H36" s="116">
        <v>0</v>
      </c>
      <c r="I36" s="116">
        <v>0</v>
      </c>
      <c r="J36" s="116">
        <f t="shared" si="4"/>
        <v>0</v>
      </c>
      <c r="K36" s="116">
        <v>0</v>
      </c>
      <c r="L36" s="140">
        <v>0</v>
      </c>
      <c r="M36" s="140">
        <v>0</v>
      </c>
      <c r="N36" s="43">
        <v>0</v>
      </c>
    </row>
    <row r="37" spans="1:14" ht="12" customHeight="1" x14ac:dyDescent="0.2">
      <c r="A37" s="39">
        <v>26</v>
      </c>
      <c r="B37" s="40" t="s">
        <v>90</v>
      </c>
      <c r="C37" s="48" t="s">
        <v>91</v>
      </c>
      <c r="D37" s="116">
        <f t="shared" si="2"/>
        <v>366634089</v>
      </c>
      <c r="E37" s="116">
        <v>57011509</v>
      </c>
      <c r="F37" s="116">
        <f t="shared" si="3"/>
        <v>214620087</v>
      </c>
      <c r="G37" s="116">
        <v>175398497</v>
      </c>
      <c r="H37" s="116">
        <v>17609332</v>
      </c>
      <c r="I37" s="116">
        <v>21612258</v>
      </c>
      <c r="J37" s="116">
        <f t="shared" si="4"/>
        <v>95002493</v>
      </c>
      <c r="K37" s="116">
        <v>44217983</v>
      </c>
      <c r="L37" s="140">
        <v>45719531</v>
      </c>
      <c r="M37" s="140">
        <v>5064979</v>
      </c>
      <c r="N37" s="43">
        <f>75064884-8514729</f>
        <v>66550155</v>
      </c>
    </row>
    <row r="38" spans="1:14" ht="12" customHeight="1" x14ac:dyDescent="0.2">
      <c r="A38" s="39">
        <v>27</v>
      </c>
      <c r="B38" s="44" t="s">
        <v>92</v>
      </c>
      <c r="C38" s="45" t="s">
        <v>93</v>
      </c>
      <c r="D38" s="116">
        <f t="shared" si="2"/>
        <v>103283082</v>
      </c>
      <c r="E38" s="116">
        <v>21055994</v>
      </c>
      <c r="F38" s="116">
        <f t="shared" si="3"/>
        <v>61105472</v>
      </c>
      <c r="G38" s="116">
        <v>37861075</v>
      </c>
      <c r="H38" s="116">
        <v>19634470</v>
      </c>
      <c r="I38" s="116">
        <v>3609927</v>
      </c>
      <c r="J38" s="116">
        <f t="shared" si="4"/>
        <v>21121616</v>
      </c>
      <c r="K38" s="116">
        <v>12458631</v>
      </c>
      <c r="L38" s="140">
        <v>8662985</v>
      </c>
      <c r="M38" s="140">
        <v>0</v>
      </c>
      <c r="N38" s="43">
        <f>2912287+8514729</f>
        <v>11427016</v>
      </c>
    </row>
    <row r="39" spans="1:14" ht="12" customHeight="1" x14ac:dyDescent="0.2">
      <c r="A39" s="39">
        <v>28</v>
      </c>
      <c r="B39" s="44" t="s">
        <v>94</v>
      </c>
      <c r="C39" s="45" t="s">
        <v>95</v>
      </c>
      <c r="D39" s="116">
        <f t="shared" si="2"/>
        <v>125005714</v>
      </c>
      <c r="E39" s="116">
        <v>105311970</v>
      </c>
      <c r="F39" s="116">
        <f t="shared" si="3"/>
        <v>1981801</v>
      </c>
      <c r="G39" s="116">
        <v>1981801</v>
      </c>
      <c r="H39" s="116">
        <v>0</v>
      </c>
      <c r="I39" s="116">
        <v>0</v>
      </c>
      <c r="J39" s="116">
        <f t="shared" si="4"/>
        <v>17711943</v>
      </c>
      <c r="K39" s="116">
        <v>9310922</v>
      </c>
      <c r="L39" s="140">
        <v>8336094</v>
      </c>
      <c r="M39" s="140">
        <v>64927</v>
      </c>
      <c r="N39" s="43">
        <v>0</v>
      </c>
    </row>
    <row r="40" spans="1:14" ht="12" customHeight="1" x14ac:dyDescent="0.2">
      <c r="A40" s="39">
        <v>29</v>
      </c>
      <c r="B40" s="42" t="s">
        <v>96</v>
      </c>
      <c r="C40" s="48" t="s">
        <v>97</v>
      </c>
      <c r="D40" s="116">
        <f t="shared" si="2"/>
        <v>8303555</v>
      </c>
      <c r="E40" s="116">
        <v>0</v>
      </c>
      <c r="F40" s="116">
        <f t="shared" si="3"/>
        <v>0</v>
      </c>
      <c r="G40" s="116">
        <v>0</v>
      </c>
      <c r="H40" s="116">
        <v>0</v>
      </c>
      <c r="I40" s="116">
        <v>0</v>
      </c>
      <c r="J40" s="116">
        <f t="shared" si="4"/>
        <v>8303555</v>
      </c>
      <c r="K40" s="116">
        <v>0</v>
      </c>
      <c r="L40" s="140">
        <v>8303555</v>
      </c>
      <c r="M40" s="140">
        <v>0</v>
      </c>
      <c r="N40" s="43">
        <v>0</v>
      </c>
    </row>
    <row r="41" spans="1:14" ht="12" customHeight="1" x14ac:dyDescent="0.2">
      <c r="A41" s="39">
        <v>30</v>
      </c>
      <c r="B41" s="40" t="s">
        <v>98</v>
      </c>
      <c r="C41" s="41" t="s">
        <v>23</v>
      </c>
      <c r="D41" s="116">
        <f t="shared" si="2"/>
        <v>0</v>
      </c>
      <c r="E41" s="116">
        <v>0</v>
      </c>
      <c r="F41" s="116">
        <f t="shared" si="3"/>
        <v>0</v>
      </c>
      <c r="G41" s="116">
        <v>0</v>
      </c>
      <c r="H41" s="116">
        <v>0</v>
      </c>
      <c r="I41" s="116">
        <v>0</v>
      </c>
      <c r="J41" s="116">
        <f t="shared" si="4"/>
        <v>0</v>
      </c>
      <c r="K41" s="116">
        <v>0</v>
      </c>
      <c r="L41" s="140">
        <v>0</v>
      </c>
      <c r="M41" s="140">
        <v>0</v>
      </c>
      <c r="N41" s="43">
        <v>0</v>
      </c>
    </row>
    <row r="42" spans="1:14" ht="12" customHeight="1" x14ac:dyDescent="0.2">
      <c r="A42" s="39">
        <v>31</v>
      </c>
      <c r="B42" s="44" t="s">
        <v>99</v>
      </c>
      <c r="C42" s="45" t="s">
        <v>57</v>
      </c>
      <c r="D42" s="116">
        <f t="shared" si="2"/>
        <v>12547363</v>
      </c>
      <c r="E42" s="116">
        <v>594780</v>
      </c>
      <c r="F42" s="116">
        <f t="shared" si="3"/>
        <v>9545155</v>
      </c>
      <c r="G42" s="116">
        <v>8285922</v>
      </c>
      <c r="H42" s="116">
        <v>0</v>
      </c>
      <c r="I42" s="116">
        <v>1259233</v>
      </c>
      <c r="J42" s="116">
        <f t="shared" si="4"/>
        <v>2407428</v>
      </c>
      <c r="K42" s="116">
        <v>1969454</v>
      </c>
      <c r="L42" s="140">
        <v>437974</v>
      </c>
      <c r="M42" s="140">
        <v>0</v>
      </c>
      <c r="N42" s="43">
        <v>219420</v>
      </c>
    </row>
    <row r="43" spans="1:14" ht="12" customHeight="1" x14ac:dyDescent="0.2">
      <c r="A43" s="39">
        <v>32</v>
      </c>
      <c r="B43" s="42" t="s">
        <v>100</v>
      </c>
      <c r="C43" s="41" t="s">
        <v>41</v>
      </c>
      <c r="D43" s="116">
        <f t="shared" si="2"/>
        <v>165827564</v>
      </c>
      <c r="E43" s="116">
        <v>47003456</v>
      </c>
      <c r="F43" s="116">
        <f t="shared" si="3"/>
        <v>71568922</v>
      </c>
      <c r="G43" s="116">
        <v>64821224</v>
      </c>
      <c r="H43" s="116">
        <v>0</v>
      </c>
      <c r="I43" s="116">
        <v>6747698</v>
      </c>
      <c r="J43" s="116">
        <f t="shared" si="4"/>
        <v>47255186</v>
      </c>
      <c r="K43" s="116">
        <v>18971653</v>
      </c>
      <c r="L43" s="140">
        <v>27194828</v>
      </c>
      <c r="M43" s="140">
        <v>1088705</v>
      </c>
      <c r="N43" s="43">
        <v>25604654</v>
      </c>
    </row>
    <row r="44" spans="1:14" ht="12" customHeight="1" x14ac:dyDescent="0.2">
      <c r="A44" s="39">
        <v>33</v>
      </c>
      <c r="B44" s="47" t="s">
        <v>101</v>
      </c>
      <c r="C44" s="48" t="s">
        <v>39</v>
      </c>
      <c r="D44" s="116">
        <f t="shared" si="2"/>
        <v>243313348</v>
      </c>
      <c r="E44" s="116">
        <v>76517318</v>
      </c>
      <c r="F44" s="116">
        <f t="shared" si="3"/>
        <v>104532675</v>
      </c>
      <c r="G44" s="116">
        <v>91342109</v>
      </c>
      <c r="H44" s="116">
        <v>0</v>
      </c>
      <c r="I44" s="116">
        <v>13190566</v>
      </c>
      <c r="J44" s="116">
        <f t="shared" si="4"/>
        <v>62263355</v>
      </c>
      <c r="K44" s="116">
        <v>26949934</v>
      </c>
      <c r="L44" s="140">
        <v>33116327</v>
      </c>
      <c r="M44" s="140">
        <v>2197094</v>
      </c>
      <c r="N44" s="43">
        <v>36712101</v>
      </c>
    </row>
    <row r="45" spans="1:14" ht="12" customHeight="1" x14ac:dyDescent="0.2">
      <c r="A45" s="39">
        <v>34</v>
      </c>
      <c r="B45" s="42" t="s">
        <v>102</v>
      </c>
      <c r="C45" s="41" t="s">
        <v>16</v>
      </c>
      <c r="D45" s="116">
        <f t="shared" si="2"/>
        <v>45993298</v>
      </c>
      <c r="E45" s="116">
        <v>15759985</v>
      </c>
      <c r="F45" s="116">
        <f t="shared" si="3"/>
        <v>20322037</v>
      </c>
      <c r="G45" s="116">
        <v>17630887</v>
      </c>
      <c r="H45" s="116">
        <v>0</v>
      </c>
      <c r="I45" s="116">
        <v>2691150</v>
      </c>
      <c r="J45" s="116">
        <f t="shared" si="4"/>
        <v>9911276</v>
      </c>
      <c r="K45" s="116">
        <v>5897342</v>
      </c>
      <c r="L45" s="140">
        <v>4009999</v>
      </c>
      <c r="M45" s="140">
        <v>3935</v>
      </c>
      <c r="N45" s="43">
        <v>6014365</v>
      </c>
    </row>
    <row r="46" spans="1:14" ht="12" customHeight="1" x14ac:dyDescent="0.2">
      <c r="A46" s="39">
        <v>35</v>
      </c>
      <c r="B46" s="44" t="s">
        <v>103</v>
      </c>
      <c r="C46" s="45" t="s">
        <v>21</v>
      </c>
      <c r="D46" s="116">
        <f t="shared" si="2"/>
        <v>155282654</v>
      </c>
      <c r="E46" s="116">
        <v>48974240</v>
      </c>
      <c r="F46" s="116">
        <f t="shared" si="3"/>
        <v>68178294</v>
      </c>
      <c r="G46" s="116">
        <v>62119969</v>
      </c>
      <c r="H46" s="116">
        <v>0</v>
      </c>
      <c r="I46" s="116">
        <v>6058325</v>
      </c>
      <c r="J46" s="116">
        <f t="shared" si="4"/>
        <v>38130120</v>
      </c>
      <c r="K46" s="116">
        <v>18516880</v>
      </c>
      <c r="L46" s="140">
        <v>18266995</v>
      </c>
      <c r="M46" s="140">
        <v>1346245</v>
      </c>
      <c r="N46" s="43">
        <v>22783135</v>
      </c>
    </row>
    <row r="47" spans="1:14" ht="12" customHeight="1" x14ac:dyDescent="0.2">
      <c r="A47" s="39">
        <v>36</v>
      </c>
      <c r="B47" s="42" t="s">
        <v>104</v>
      </c>
      <c r="C47" s="41" t="s">
        <v>25</v>
      </c>
      <c r="D47" s="116">
        <f t="shared" si="2"/>
        <v>60175540</v>
      </c>
      <c r="E47" s="116">
        <v>20950056</v>
      </c>
      <c r="F47" s="116">
        <f t="shared" si="3"/>
        <v>26770120</v>
      </c>
      <c r="G47" s="116">
        <v>23346886</v>
      </c>
      <c r="H47" s="116">
        <v>0</v>
      </c>
      <c r="I47" s="116">
        <v>3423234</v>
      </c>
      <c r="J47" s="116">
        <f t="shared" si="4"/>
        <v>12455364</v>
      </c>
      <c r="K47" s="116">
        <v>7690077</v>
      </c>
      <c r="L47" s="140">
        <v>3423682</v>
      </c>
      <c r="M47" s="140">
        <v>1341605</v>
      </c>
      <c r="N47" s="43">
        <v>9495552</v>
      </c>
    </row>
    <row r="48" spans="1:14" ht="12" customHeight="1" x14ac:dyDescent="0.2">
      <c r="A48" s="39">
        <v>37</v>
      </c>
      <c r="B48" s="40" t="s">
        <v>105</v>
      </c>
      <c r="C48" s="41" t="s">
        <v>237</v>
      </c>
      <c r="D48" s="116">
        <f t="shared" si="2"/>
        <v>146559528</v>
      </c>
      <c r="E48" s="116">
        <v>46947001</v>
      </c>
      <c r="F48" s="116">
        <f t="shared" si="3"/>
        <v>68835700</v>
      </c>
      <c r="G48" s="116">
        <v>62096581</v>
      </c>
      <c r="H48" s="116">
        <v>0</v>
      </c>
      <c r="I48" s="116">
        <v>6739119</v>
      </c>
      <c r="J48" s="116">
        <f t="shared" si="4"/>
        <v>30776827</v>
      </c>
      <c r="K48" s="116">
        <v>18331121</v>
      </c>
      <c r="L48" s="140">
        <v>10903869</v>
      </c>
      <c r="M48" s="140">
        <v>1541837</v>
      </c>
      <c r="N48" s="43">
        <v>43155460</v>
      </c>
    </row>
    <row r="49" spans="1:14" ht="12" customHeight="1" x14ac:dyDescent="0.2">
      <c r="A49" s="39">
        <v>38</v>
      </c>
      <c r="B49" s="49" t="s">
        <v>106</v>
      </c>
      <c r="C49" s="50" t="s">
        <v>238</v>
      </c>
      <c r="D49" s="116">
        <f t="shared" si="2"/>
        <v>51661715</v>
      </c>
      <c r="E49" s="116">
        <v>17499988</v>
      </c>
      <c r="F49" s="116">
        <f t="shared" si="3"/>
        <v>23127915</v>
      </c>
      <c r="G49" s="116">
        <v>21156929</v>
      </c>
      <c r="H49" s="116">
        <v>0</v>
      </c>
      <c r="I49" s="116">
        <v>1970986</v>
      </c>
      <c r="J49" s="116">
        <f t="shared" si="4"/>
        <v>11033812</v>
      </c>
      <c r="K49" s="116">
        <v>6963532</v>
      </c>
      <c r="L49" s="140">
        <v>3492711</v>
      </c>
      <c r="M49" s="140">
        <v>577569</v>
      </c>
      <c r="N49" s="43">
        <v>9693874</v>
      </c>
    </row>
    <row r="50" spans="1:14" ht="12" customHeight="1" x14ac:dyDescent="0.2">
      <c r="A50" s="39">
        <v>39</v>
      </c>
      <c r="B50" s="40" t="s">
        <v>107</v>
      </c>
      <c r="C50" s="41" t="s">
        <v>239</v>
      </c>
      <c r="D50" s="116">
        <f t="shared" si="2"/>
        <v>31706603</v>
      </c>
      <c r="E50" s="116">
        <v>9433936</v>
      </c>
      <c r="F50" s="116">
        <f t="shared" si="3"/>
        <v>15855649</v>
      </c>
      <c r="G50" s="116">
        <v>14447944</v>
      </c>
      <c r="H50" s="116">
        <v>0</v>
      </c>
      <c r="I50" s="116">
        <v>1407705</v>
      </c>
      <c r="J50" s="116">
        <f t="shared" si="4"/>
        <v>6417018</v>
      </c>
      <c r="K50" s="116">
        <v>4352440</v>
      </c>
      <c r="L50" s="140">
        <v>2062610</v>
      </c>
      <c r="M50" s="140">
        <v>1968</v>
      </c>
      <c r="N50" s="43">
        <v>9951271</v>
      </c>
    </row>
    <row r="51" spans="1:14" ht="12" customHeight="1" x14ac:dyDescent="0.2">
      <c r="A51" s="39">
        <v>40</v>
      </c>
      <c r="B51" s="47" t="s">
        <v>108</v>
      </c>
      <c r="C51" s="48" t="s">
        <v>24</v>
      </c>
      <c r="D51" s="116">
        <f t="shared" si="2"/>
        <v>53080034</v>
      </c>
      <c r="E51" s="116">
        <v>16211848</v>
      </c>
      <c r="F51" s="116">
        <f t="shared" si="3"/>
        <v>26700460</v>
      </c>
      <c r="G51" s="116">
        <v>24344233</v>
      </c>
      <c r="H51" s="116">
        <v>0</v>
      </c>
      <c r="I51" s="116">
        <v>2356227</v>
      </c>
      <c r="J51" s="116">
        <f t="shared" si="4"/>
        <v>10167726</v>
      </c>
      <c r="K51" s="116">
        <v>7662071</v>
      </c>
      <c r="L51" s="140">
        <v>2501720</v>
      </c>
      <c r="M51" s="140">
        <v>3935</v>
      </c>
      <c r="N51" s="43">
        <v>15684328</v>
      </c>
    </row>
    <row r="52" spans="1:14" ht="12" customHeight="1" x14ac:dyDescent="0.2">
      <c r="A52" s="39">
        <v>41</v>
      </c>
      <c r="B52" s="44" t="s">
        <v>109</v>
      </c>
      <c r="C52" s="45" t="s">
        <v>20</v>
      </c>
      <c r="D52" s="116">
        <f t="shared" si="2"/>
        <v>25049314</v>
      </c>
      <c r="E52" s="116">
        <v>6471912</v>
      </c>
      <c r="F52" s="116">
        <f t="shared" si="3"/>
        <v>13052364</v>
      </c>
      <c r="G52" s="116">
        <v>11707135</v>
      </c>
      <c r="H52" s="116">
        <v>0</v>
      </c>
      <c r="I52" s="116">
        <v>1345229</v>
      </c>
      <c r="J52" s="116">
        <f t="shared" si="4"/>
        <v>5525038</v>
      </c>
      <c r="K52" s="116">
        <v>3535626</v>
      </c>
      <c r="L52" s="140">
        <v>1987444</v>
      </c>
      <c r="M52" s="140">
        <v>1968</v>
      </c>
      <c r="N52" s="43">
        <v>6720448</v>
      </c>
    </row>
    <row r="53" spans="1:14" ht="12" customHeight="1" x14ac:dyDescent="0.2">
      <c r="A53" s="39">
        <v>42</v>
      </c>
      <c r="B53" s="42" t="s">
        <v>110</v>
      </c>
      <c r="C53" s="41" t="s">
        <v>111</v>
      </c>
      <c r="D53" s="116">
        <f t="shared" si="2"/>
        <v>27213038</v>
      </c>
      <c r="E53" s="116">
        <v>1152525</v>
      </c>
      <c r="F53" s="116">
        <f t="shared" si="3"/>
        <v>21477374</v>
      </c>
      <c r="G53" s="116">
        <v>16074043</v>
      </c>
      <c r="H53" s="116">
        <v>0</v>
      </c>
      <c r="I53" s="116">
        <v>5403331</v>
      </c>
      <c r="J53" s="116">
        <f t="shared" si="4"/>
        <v>4583139</v>
      </c>
      <c r="K53" s="116">
        <v>3902394</v>
      </c>
      <c r="L53" s="140">
        <v>680745</v>
      </c>
      <c r="M53" s="140">
        <v>0</v>
      </c>
      <c r="N53" s="43">
        <v>1941025</v>
      </c>
    </row>
    <row r="54" spans="1:14" ht="12" customHeight="1" x14ac:dyDescent="0.2">
      <c r="A54" s="39">
        <v>43</v>
      </c>
      <c r="B54" s="44" t="s">
        <v>112</v>
      </c>
      <c r="C54" s="45" t="s">
        <v>113</v>
      </c>
      <c r="D54" s="116">
        <f t="shared" si="2"/>
        <v>229818170</v>
      </c>
      <c r="E54" s="116">
        <v>63592939</v>
      </c>
      <c r="F54" s="116">
        <f t="shared" si="3"/>
        <v>105955013</v>
      </c>
      <c r="G54" s="116">
        <v>78686455</v>
      </c>
      <c r="H54" s="116">
        <v>16730257</v>
      </c>
      <c r="I54" s="116">
        <v>10538301</v>
      </c>
      <c r="J54" s="116">
        <f t="shared" si="4"/>
        <v>60270218</v>
      </c>
      <c r="K54" s="116">
        <v>23272497</v>
      </c>
      <c r="L54" s="140">
        <v>36506494</v>
      </c>
      <c r="M54" s="140">
        <v>491227</v>
      </c>
      <c r="N54" s="43">
        <v>42969797</v>
      </c>
    </row>
    <row r="55" spans="1:14" ht="12" customHeight="1" x14ac:dyDescent="0.2">
      <c r="A55" s="39">
        <v>44</v>
      </c>
      <c r="B55" s="40" t="s">
        <v>114</v>
      </c>
      <c r="C55" s="41" t="s">
        <v>244</v>
      </c>
      <c r="D55" s="116">
        <f t="shared" si="2"/>
        <v>44578298</v>
      </c>
      <c r="E55" s="116">
        <v>13453904</v>
      </c>
      <c r="F55" s="116">
        <f t="shared" si="3"/>
        <v>22767690</v>
      </c>
      <c r="G55" s="116">
        <v>20464854</v>
      </c>
      <c r="H55" s="116">
        <v>0</v>
      </c>
      <c r="I55" s="116">
        <v>2302836</v>
      </c>
      <c r="J55" s="116">
        <f t="shared" si="4"/>
        <v>8356704</v>
      </c>
      <c r="K55" s="116">
        <v>6372183</v>
      </c>
      <c r="L55" s="140">
        <v>1976651</v>
      </c>
      <c r="M55" s="140">
        <v>7870</v>
      </c>
      <c r="N55" s="43">
        <v>10786755</v>
      </c>
    </row>
    <row r="56" spans="1:14" ht="12" customHeight="1" x14ac:dyDescent="0.2">
      <c r="A56" s="39">
        <v>45</v>
      </c>
      <c r="B56" s="40" t="s">
        <v>115</v>
      </c>
      <c r="C56" s="41" t="s">
        <v>2</v>
      </c>
      <c r="D56" s="116">
        <f t="shared" si="2"/>
        <v>158648405</v>
      </c>
      <c r="E56" s="116">
        <v>47291819</v>
      </c>
      <c r="F56" s="116">
        <f t="shared" si="3"/>
        <v>77721644</v>
      </c>
      <c r="G56" s="116">
        <v>65479720</v>
      </c>
      <c r="H56" s="116">
        <v>0</v>
      </c>
      <c r="I56" s="116">
        <v>12241924</v>
      </c>
      <c r="J56" s="116">
        <f t="shared" si="4"/>
        <v>33634942</v>
      </c>
      <c r="K56" s="116">
        <v>19914950</v>
      </c>
      <c r="L56" s="140">
        <v>11388270</v>
      </c>
      <c r="M56" s="140">
        <v>2331722</v>
      </c>
      <c r="N56" s="43">
        <v>16633742</v>
      </c>
    </row>
    <row r="57" spans="1:14" ht="12" customHeight="1" x14ac:dyDescent="0.2">
      <c r="A57" s="39">
        <v>46</v>
      </c>
      <c r="B57" s="44" t="s">
        <v>116</v>
      </c>
      <c r="C57" s="45" t="s">
        <v>3</v>
      </c>
      <c r="D57" s="116">
        <f t="shared" si="2"/>
        <v>37143232</v>
      </c>
      <c r="E57" s="116">
        <v>12078297</v>
      </c>
      <c r="F57" s="116">
        <f t="shared" si="3"/>
        <v>17971313</v>
      </c>
      <c r="G57" s="116">
        <v>15913412</v>
      </c>
      <c r="H57" s="116">
        <v>0</v>
      </c>
      <c r="I57" s="116">
        <v>2057901</v>
      </c>
      <c r="J57" s="116">
        <f t="shared" si="4"/>
        <v>7093622</v>
      </c>
      <c r="K57" s="116">
        <v>4774557</v>
      </c>
      <c r="L57" s="140">
        <v>2317097</v>
      </c>
      <c r="M57" s="140">
        <v>1968</v>
      </c>
      <c r="N57" s="43">
        <v>9671369</v>
      </c>
    </row>
    <row r="58" spans="1:14" ht="12" customHeight="1" x14ac:dyDescent="0.2">
      <c r="A58" s="39">
        <v>47</v>
      </c>
      <c r="B58" s="44" t="s">
        <v>117</v>
      </c>
      <c r="C58" s="45" t="s">
        <v>240</v>
      </c>
      <c r="D58" s="116">
        <f t="shared" si="2"/>
        <v>59207790</v>
      </c>
      <c r="E58" s="116">
        <v>17804967</v>
      </c>
      <c r="F58" s="116">
        <f t="shared" si="3"/>
        <v>27424439</v>
      </c>
      <c r="G58" s="116">
        <v>23805056</v>
      </c>
      <c r="H58" s="116">
        <v>0</v>
      </c>
      <c r="I58" s="116">
        <v>3619383</v>
      </c>
      <c r="J58" s="116">
        <f t="shared" si="4"/>
        <v>13978384</v>
      </c>
      <c r="K58" s="116">
        <v>7472313</v>
      </c>
      <c r="L58" s="140">
        <v>6500168</v>
      </c>
      <c r="M58" s="140">
        <v>5903</v>
      </c>
      <c r="N58" s="43">
        <v>14969805</v>
      </c>
    </row>
    <row r="59" spans="1:14" ht="12" customHeight="1" x14ac:dyDescent="0.2">
      <c r="A59" s="39">
        <v>48</v>
      </c>
      <c r="B59" s="42" t="s">
        <v>118</v>
      </c>
      <c r="C59" s="41" t="s">
        <v>0</v>
      </c>
      <c r="D59" s="116">
        <f t="shared" si="2"/>
        <v>65827597</v>
      </c>
      <c r="E59" s="116">
        <v>21502720</v>
      </c>
      <c r="F59" s="116">
        <f t="shared" si="3"/>
        <v>31307764</v>
      </c>
      <c r="G59" s="116">
        <v>27822518</v>
      </c>
      <c r="H59" s="116">
        <v>0</v>
      </c>
      <c r="I59" s="116">
        <v>3485246</v>
      </c>
      <c r="J59" s="116">
        <f t="shared" si="4"/>
        <v>13017113</v>
      </c>
      <c r="K59" s="116">
        <v>8729384</v>
      </c>
      <c r="L59" s="140">
        <v>4275924</v>
      </c>
      <c r="M59" s="140">
        <v>11805</v>
      </c>
      <c r="N59" s="43">
        <v>14276381</v>
      </c>
    </row>
    <row r="60" spans="1:14" ht="12" customHeight="1" x14ac:dyDescent="0.2">
      <c r="A60" s="39">
        <v>49</v>
      </c>
      <c r="B60" s="44" t="s">
        <v>119</v>
      </c>
      <c r="C60" s="45" t="s">
        <v>4</v>
      </c>
      <c r="D60" s="116">
        <f t="shared" si="2"/>
        <v>22136502</v>
      </c>
      <c r="E60" s="116">
        <v>6323685</v>
      </c>
      <c r="F60" s="116">
        <f t="shared" si="3"/>
        <v>11474367</v>
      </c>
      <c r="G60" s="116">
        <v>9940498</v>
      </c>
      <c r="H60" s="116">
        <v>0</v>
      </c>
      <c r="I60" s="116">
        <v>1533869</v>
      </c>
      <c r="J60" s="116">
        <f t="shared" si="4"/>
        <v>4338450</v>
      </c>
      <c r="K60" s="116">
        <v>3072636</v>
      </c>
      <c r="L60" s="140">
        <v>1263846</v>
      </c>
      <c r="M60" s="140">
        <v>1968</v>
      </c>
      <c r="N60" s="43">
        <v>5592403</v>
      </c>
    </row>
    <row r="61" spans="1:14" ht="12" customHeight="1" x14ac:dyDescent="0.2">
      <c r="A61" s="39">
        <v>50</v>
      </c>
      <c r="B61" s="42" t="s">
        <v>120</v>
      </c>
      <c r="C61" s="41" t="s">
        <v>1</v>
      </c>
      <c r="D61" s="116">
        <f t="shared" si="2"/>
        <v>45043029</v>
      </c>
      <c r="E61" s="116">
        <v>14727047</v>
      </c>
      <c r="F61" s="116">
        <f t="shared" si="3"/>
        <v>20662136</v>
      </c>
      <c r="G61" s="116">
        <v>18493774</v>
      </c>
      <c r="H61" s="116">
        <v>0</v>
      </c>
      <c r="I61" s="116">
        <v>2168362</v>
      </c>
      <c r="J61" s="116">
        <f t="shared" si="4"/>
        <v>9653846</v>
      </c>
      <c r="K61" s="116">
        <v>6032997</v>
      </c>
      <c r="L61" s="140">
        <v>2705435</v>
      </c>
      <c r="M61" s="140">
        <v>915414</v>
      </c>
      <c r="N61" s="43">
        <v>7636106</v>
      </c>
    </row>
    <row r="62" spans="1:14" ht="12" customHeight="1" x14ac:dyDescent="0.2">
      <c r="A62" s="39">
        <v>51</v>
      </c>
      <c r="B62" s="44" t="s">
        <v>121</v>
      </c>
      <c r="C62" s="45" t="s">
        <v>241</v>
      </c>
      <c r="D62" s="116">
        <f t="shared" si="2"/>
        <v>66810424</v>
      </c>
      <c r="E62" s="116">
        <v>21053903</v>
      </c>
      <c r="F62" s="116">
        <f t="shared" si="3"/>
        <v>32140905</v>
      </c>
      <c r="G62" s="116">
        <v>28220102</v>
      </c>
      <c r="H62" s="116">
        <v>0</v>
      </c>
      <c r="I62" s="116">
        <v>3920803</v>
      </c>
      <c r="J62" s="116">
        <f t="shared" si="4"/>
        <v>13615616</v>
      </c>
      <c r="K62" s="116">
        <v>9144885</v>
      </c>
      <c r="L62" s="140">
        <v>4464828</v>
      </c>
      <c r="M62" s="140">
        <v>5903</v>
      </c>
      <c r="N62" s="43">
        <v>18161244</v>
      </c>
    </row>
    <row r="63" spans="1:14" ht="12" customHeight="1" x14ac:dyDescent="0.2">
      <c r="A63" s="39">
        <v>52</v>
      </c>
      <c r="B63" s="44" t="s">
        <v>122</v>
      </c>
      <c r="C63" s="45" t="s">
        <v>26</v>
      </c>
      <c r="D63" s="116">
        <f t="shared" si="2"/>
        <v>237137334</v>
      </c>
      <c r="E63" s="116">
        <v>75035814</v>
      </c>
      <c r="F63" s="116">
        <f t="shared" si="3"/>
        <v>109267389</v>
      </c>
      <c r="G63" s="116">
        <v>97066272</v>
      </c>
      <c r="H63" s="116">
        <v>0</v>
      </c>
      <c r="I63" s="116">
        <v>12201117</v>
      </c>
      <c r="J63" s="116">
        <f t="shared" si="4"/>
        <v>52834131</v>
      </c>
      <c r="K63" s="116">
        <v>29603503</v>
      </c>
      <c r="L63" s="140">
        <v>20806836</v>
      </c>
      <c r="M63" s="140">
        <v>2423792</v>
      </c>
      <c r="N63" s="43">
        <v>50168469</v>
      </c>
    </row>
    <row r="64" spans="1:14" ht="12" customHeight="1" x14ac:dyDescent="0.2">
      <c r="A64" s="39">
        <v>53</v>
      </c>
      <c r="B64" s="44" t="s">
        <v>123</v>
      </c>
      <c r="C64" s="45" t="s">
        <v>242</v>
      </c>
      <c r="D64" s="116">
        <f t="shared" si="2"/>
        <v>40885788</v>
      </c>
      <c r="E64" s="116">
        <v>12637046</v>
      </c>
      <c r="F64" s="116">
        <f t="shared" si="3"/>
        <v>17878736</v>
      </c>
      <c r="G64" s="116">
        <v>15913597</v>
      </c>
      <c r="H64" s="116">
        <v>0</v>
      </c>
      <c r="I64" s="116">
        <v>1965139</v>
      </c>
      <c r="J64" s="116">
        <f t="shared" si="4"/>
        <v>10370006</v>
      </c>
      <c r="K64" s="116">
        <v>4978913</v>
      </c>
      <c r="L64" s="140">
        <v>5387158</v>
      </c>
      <c r="M64" s="140">
        <v>3935</v>
      </c>
      <c r="N64" s="43">
        <v>8395637</v>
      </c>
    </row>
    <row r="65" spans="1:14" ht="12" customHeight="1" x14ac:dyDescent="0.2">
      <c r="A65" s="39">
        <v>54</v>
      </c>
      <c r="B65" s="44" t="s">
        <v>124</v>
      </c>
      <c r="C65" s="45" t="s">
        <v>125</v>
      </c>
      <c r="D65" s="116">
        <f t="shared" si="2"/>
        <v>0</v>
      </c>
      <c r="E65" s="116">
        <v>0</v>
      </c>
      <c r="F65" s="116">
        <v>0</v>
      </c>
      <c r="G65" s="116">
        <v>0</v>
      </c>
      <c r="H65" s="116">
        <v>0</v>
      </c>
      <c r="I65" s="116">
        <v>0</v>
      </c>
      <c r="J65" s="116">
        <f t="shared" si="4"/>
        <v>0</v>
      </c>
      <c r="K65" s="116">
        <v>0</v>
      </c>
      <c r="L65" s="140">
        <v>0</v>
      </c>
      <c r="M65" s="140">
        <v>0</v>
      </c>
      <c r="N65" s="43">
        <v>0</v>
      </c>
    </row>
    <row r="66" spans="1:14" ht="12" customHeight="1" x14ac:dyDescent="0.2">
      <c r="A66" s="39">
        <v>55</v>
      </c>
      <c r="B66" s="44" t="s">
        <v>246</v>
      </c>
      <c r="C66" s="45" t="s">
        <v>245</v>
      </c>
      <c r="D66" s="116">
        <f t="shared" si="2"/>
        <v>0</v>
      </c>
      <c r="E66" s="116">
        <v>0</v>
      </c>
      <c r="F66" s="116">
        <v>0</v>
      </c>
      <c r="G66" s="116">
        <v>0</v>
      </c>
      <c r="H66" s="116">
        <v>0</v>
      </c>
      <c r="I66" s="116">
        <v>0</v>
      </c>
      <c r="J66" s="116">
        <f t="shared" si="4"/>
        <v>0</v>
      </c>
      <c r="K66" s="116">
        <v>0</v>
      </c>
      <c r="L66" s="140">
        <v>0</v>
      </c>
      <c r="M66" s="140">
        <v>0</v>
      </c>
      <c r="N66" s="43">
        <v>0</v>
      </c>
    </row>
    <row r="67" spans="1:14" ht="12" customHeight="1" x14ac:dyDescent="0.2">
      <c r="A67" s="39">
        <v>56</v>
      </c>
      <c r="B67" s="139" t="s">
        <v>258</v>
      </c>
      <c r="C67" s="51" t="s">
        <v>259</v>
      </c>
      <c r="D67" s="116">
        <f t="shared" si="2"/>
        <v>0</v>
      </c>
      <c r="E67" s="116">
        <v>0</v>
      </c>
      <c r="F67" s="116">
        <v>0</v>
      </c>
      <c r="G67" s="116">
        <v>0</v>
      </c>
      <c r="H67" s="116">
        <v>0</v>
      </c>
      <c r="I67" s="116">
        <v>0</v>
      </c>
      <c r="J67" s="116">
        <f t="shared" si="4"/>
        <v>0</v>
      </c>
      <c r="K67" s="116">
        <v>0</v>
      </c>
      <c r="L67" s="140">
        <v>0</v>
      </c>
      <c r="M67" s="140">
        <v>0</v>
      </c>
      <c r="N67" s="43">
        <v>0</v>
      </c>
    </row>
    <row r="68" spans="1:14" ht="12" customHeight="1" x14ac:dyDescent="0.2">
      <c r="A68" s="39">
        <v>57</v>
      </c>
      <c r="B68" s="44" t="s">
        <v>126</v>
      </c>
      <c r="C68" s="45" t="s">
        <v>54</v>
      </c>
      <c r="D68" s="116">
        <f t="shared" si="2"/>
        <v>105943639</v>
      </c>
      <c r="E68" s="116">
        <v>94256195</v>
      </c>
      <c r="F68" s="116">
        <f t="shared" si="3"/>
        <v>1541928</v>
      </c>
      <c r="G68" s="116">
        <v>1541928</v>
      </c>
      <c r="H68" s="116">
        <v>0</v>
      </c>
      <c r="I68" s="116">
        <v>0</v>
      </c>
      <c r="J68" s="116">
        <f t="shared" si="4"/>
        <v>10145516</v>
      </c>
      <c r="K68" s="116">
        <v>8274958</v>
      </c>
      <c r="L68" s="140">
        <v>1801696</v>
      </c>
      <c r="M68" s="140">
        <v>68862</v>
      </c>
      <c r="N68" s="43">
        <v>0</v>
      </c>
    </row>
    <row r="69" spans="1:14" ht="12" customHeight="1" x14ac:dyDescent="0.2">
      <c r="A69" s="39">
        <v>58</v>
      </c>
      <c r="B69" s="42" t="s">
        <v>127</v>
      </c>
      <c r="C69" s="45" t="s">
        <v>320</v>
      </c>
      <c r="D69" s="116">
        <f t="shared" si="2"/>
        <v>86118422</v>
      </c>
      <c r="E69" s="116">
        <v>75964872</v>
      </c>
      <c r="F69" s="116">
        <f t="shared" si="3"/>
        <v>2837802</v>
      </c>
      <c r="G69" s="116">
        <v>2837802</v>
      </c>
      <c r="H69" s="116">
        <v>0</v>
      </c>
      <c r="I69" s="116">
        <v>0</v>
      </c>
      <c r="J69" s="116">
        <f t="shared" si="4"/>
        <v>7315748</v>
      </c>
      <c r="K69" s="116">
        <v>6577264</v>
      </c>
      <c r="L69" s="140">
        <v>665687</v>
      </c>
      <c r="M69" s="140">
        <v>72797</v>
      </c>
      <c r="N69" s="43">
        <v>0</v>
      </c>
    </row>
    <row r="70" spans="1:14" ht="12" customHeight="1" x14ac:dyDescent="0.2">
      <c r="A70" s="39">
        <v>59</v>
      </c>
      <c r="B70" s="47" t="s">
        <v>128</v>
      </c>
      <c r="C70" s="48" t="s">
        <v>129</v>
      </c>
      <c r="D70" s="116">
        <f t="shared" si="2"/>
        <v>125084941</v>
      </c>
      <c r="E70" s="116">
        <v>111622295</v>
      </c>
      <c r="F70" s="116">
        <f t="shared" si="3"/>
        <v>954785</v>
      </c>
      <c r="G70" s="116">
        <v>954785</v>
      </c>
      <c r="H70" s="116">
        <v>0</v>
      </c>
      <c r="I70" s="116">
        <v>0</v>
      </c>
      <c r="J70" s="116">
        <f t="shared" si="4"/>
        <v>12507861</v>
      </c>
      <c r="K70" s="116">
        <v>9351610</v>
      </c>
      <c r="L70" s="140">
        <v>3085422</v>
      </c>
      <c r="M70" s="140">
        <v>70829</v>
      </c>
      <c r="N70" s="43">
        <v>0</v>
      </c>
    </row>
    <row r="71" spans="1:14" ht="12" customHeight="1" x14ac:dyDescent="0.2">
      <c r="A71" s="39">
        <v>60</v>
      </c>
      <c r="B71" s="42" t="s">
        <v>130</v>
      </c>
      <c r="C71" s="45" t="s">
        <v>321</v>
      </c>
      <c r="D71" s="116">
        <f t="shared" si="2"/>
        <v>161442945</v>
      </c>
      <c r="E71" s="116">
        <v>132670055</v>
      </c>
      <c r="F71" s="116">
        <f t="shared" si="3"/>
        <v>1874783</v>
      </c>
      <c r="G71" s="116">
        <v>1874783</v>
      </c>
      <c r="H71" s="116">
        <v>0</v>
      </c>
      <c r="I71" s="116">
        <v>0</v>
      </c>
      <c r="J71" s="116">
        <f t="shared" si="4"/>
        <v>26898107</v>
      </c>
      <c r="K71" s="116">
        <v>11847093</v>
      </c>
      <c r="L71" s="140">
        <v>14942803</v>
      </c>
      <c r="M71" s="140">
        <v>108211</v>
      </c>
      <c r="N71" s="43">
        <v>0</v>
      </c>
    </row>
    <row r="72" spans="1:14" ht="12" customHeight="1" x14ac:dyDescent="0.2">
      <c r="A72" s="39">
        <v>61</v>
      </c>
      <c r="B72" s="44" t="s">
        <v>131</v>
      </c>
      <c r="C72" s="45" t="s">
        <v>250</v>
      </c>
      <c r="D72" s="116">
        <f t="shared" si="2"/>
        <v>64708039</v>
      </c>
      <c r="E72" s="116">
        <v>55738912</v>
      </c>
      <c r="F72" s="116">
        <f t="shared" si="3"/>
        <v>600144</v>
      </c>
      <c r="G72" s="116">
        <v>600144</v>
      </c>
      <c r="H72" s="116">
        <v>0</v>
      </c>
      <c r="I72" s="116">
        <v>0</v>
      </c>
      <c r="J72" s="116">
        <f t="shared" si="4"/>
        <v>8368983</v>
      </c>
      <c r="K72" s="116">
        <v>4751435</v>
      </c>
      <c r="L72" s="140">
        <v>3584101</v>
      </c>
      <c r="M72" s="140">
        <v>33447</v>
      </c>
      <c r="N72" s="43">
        <v>0</v>
      </c>
    </row>
    <row r="73" spans="1:14" ht="12" customHeight="1" x14ac:dyDescent="0.2">
      <c r="A73" s="39">
        <v>62</v>
      </c>
      <c r="B73" s="40" t="s">
        <v>132</v>
      </c>
      <c r="C73" s="45" t="s">
        <v>322</v>
      </c>
      <c r="D73" s="116">
        <f t="shared" si="2"/>
        <v>26393086</v>
      </c>
      <c r="E73" s="116">
        <v>0</v>
      </c>
      <c r="F73" s="116">
        <f t="shared" si="3"/>
        <v>0</v>
      </c>
      <c r="G73" s="116">
        <v>0</v>
      </c>
      <c r="H73" s="116">
        <v>0</v>
      </c>
      <c r="I73" s="116">
        <v>0</v>
      </c>
      <c r="J73" s="116">
        <f t="shared" si="4"/>
        <v>26393086</v>
      </c>
      <c r="K73" s="116">
        <v>0</v>
      </c>
      <c r="L73" s="140">
        <v>26393086</v>
      </c>
      <c r="M73" s="140">
        <v>0</v>
      </c>
      <c r="N73" s="43">
        <v>0</v>
      </c>
    </row>
    <row r="74" spans="1:14" ht="12" customHeight="1" x14ac:dyDescent="0.2">
      <c r="A74" s="39">
        <v>63</v>
      </c>
      <c r="B74" s="40" t="s">
        <v>133</v>
      </c>
      <c r="C74" s="45" t="s">
        <v>323</v>
      </c>
      <c r="D74" s="116">
        <f t="shared" si="2"/>
        <v>21374173</v>
      </c>
      <c r="E74" s="116">
        <v>0</v>
      </c>
      <c r="F74" s="116">
        <f t="shared" si="3"/>
        <v>0</v>
      </c>
      <c r="G74" s="116">
        <v>0</v>
      </c>
      <c r="H74" s="116">
        <v>0</v>
      </c>
      <c r="I74" s="116">
        <v>0</v>
      </c>
      <c r="J74" s="116">
        <f t="shared" si="4"/>
        <v>21374173</v>
      </c>
      <c r="K74" s="116">
        <v>0</v>
      </c>
      <c r="L74" s="140">
        <v>21374173</v>
      </c>
      <c r="M74" s="140">
        <v>0</v>
      </c>
      <c r="N74" s="43">
        <v>0</v>
      </c>
    </row>
    <row r="75" spans="1:14" ht="12" customHeight="1" x14ac:dyDescent="0.2">
      <c r="A75" s="39">
        <v>64</v>
      </c>
      <c r="B75" s="42" t="s">
        <v>134</v>
      </c>
      <c r="C75" s="45" t="s">
        <v>324</v>
      </c>
      <c r="D75" s="116">
        <f t="shared" si="2"/>
        <v>123205621</v>
      </c>
      <c r="E75" s="116">
        <v>5700300</v>
      </c>
      <c r="F75" s="116">
        <f t="shared" si="3"/>
        <v>90007058</v>
      </c>
      <c r="G75" s="116">
        <v>76937369</v>
      </c>
      <c r="H75" s="116">
        <v>0</v>
      </c>
      <c r="I75" s="116">
        <v>13069689</v>
      </c>
      <c r="J75" s="116">
        <f t="shared" si="4"/>
        <v>27498263</v>
      </c>
      <c r="K75" s="116">
        <v>18140061</v>
      </c>
      <c r="L75" s="140">
        <v>6842314</v>
      </c>
      <c r="M75" s="140">
        <v>2515888</v>
      </c>
      <c r="N75" s="43">
        <v>37231114</v>
      </c>
    </row>
    <row r="76" spans="1:14" ht="12" customHeight="1" x14ac:dyDescent="0.2">
      <c r="A76" s="39">
        <v>65</v>
      </c>
      <c r="B76" s="42" t="s">
        <v>135</v>
      </c>
      <c r="C76" s="41" t="s">
        <v>53</v>
      </c>
      <c r="D76" s="116">
        <f t="shared" si="2"/>
        <v>91746137</v>
      </c>
      <c r="E76" s="116">
        <v>3581303</v>
      </c>
      <c r="F76" s="116">
        <f t="shared" si="3"/>
        <v>60488967</v>
      </c>
      <c r="G76" s="116">
        <v>48279280</v>
      </c>
      <c r="H76" s="116">
        <v>0</v>
      </c>
      <c r="I76" s="116">
        <v>12209687</v>
      </c>
      <c r="J76" s="116">
        <f t="shared" si="4"/>
        <v>27675867</v>
      </c>
      <c r="K76" s="116">
        <v>11580429</v>
      </c>
      <c r="L76" s="140">
        <v>14697032</v>
      </c>
      <c r="M76" s="140">
        <v>1398406</v>
      </c>
      <c r="N76" s="43">
        <v>42234177</v>
      </c>
    </row>
    <row r="77" spans="1:14" ht="12" customHeight="1" x14ac:dyDescent="0.2">
      <c r="A77" s="39">
        <v>66</v>
      </c>
      <c r="B77" s="42" t="s">
        <v>136</v>
      </c>
      <c r="C77" s="45" t="s">
        <v>325</v>
      </c>
      <c r="D77" s="116">
        <f t="shared" ref="D77:D140" si="5">E77+F77+J77</f>
        <v>164960949</v>
      </c>
      <c r="E77" s="116">
        <v>7738395</v>
      </c>
      <c r="F77" s="116">
        <f t="shared" ref="F77:F140" si="6">G77+H77+I77</f>
        <v>119135463</v>
      </c>
      <c r="G77" s="116">
        <v>104341753</v>
      </c>
      <c r="H77" s="116">
        <v>0</v>
      </c>
      <c r="I77" s="116">
        <v>14793710</v>
      </c>
      <c r="J77" s="116">
        <f t="shared" ref="J77:J140" si="7">K77+L77+M77</f>
        <v>38087091</v>
      </c>
      <c r="K77" s="116">
        <v>25331424</v>
      </c>
      <c r="L77" s="140">
        <v>10268792</v>
      </c>
      <c r="M77" s="140">
        <v>2486875</v>
      </c>
      <c r="N77" s="43">
        <v>59258937</v>
      </c>
    </row>
    <row r="78" spans="1:14" ht="12" customHeight="1" x14ac:dyDescent="0.2">
      <c r="A78" s="39">
        <v>67</v>
      </c>
      <c r="B78" s="42" t="s">
        <v>137</v>
      </c>
      <c r="C78" s="45" t="s">
        <v>326</v>
      </c>
      <c r="D78" s="116">
        <f t="shared" si="5"/>
        <v>1555981</v>
      </c>
      <c r="E78" s="116">
        <v>0</v>
      </c>
      <c r="F78" s="116">
        <f t="shared" si="6"/>
        <v>0</v>
      </c>
      <c r="G78" s="116">
        <v>0</v>
      </c>
      <c r="H78" s="116">
        <v>0</v>
      </c>
      <c r="I78" s="116">
        <v>0</v>
      </c>
      <c r="J78" s="116">
        <f t="shared" si="7"/>
        <v>1555981</v>
      </c>
      <c r="K78" s="116">
        <v>0</v>
      </c>
      <c r="L78" s="140">
        <v>1555981</v>
      </c>
      <c r="M78" s="140">
        <v>0</v>
      </c>
      <c r="N78" s="43">
        <v>9846</v>
      </c>
    </row>
    <row r="79" spans="1:14" ht="12" customHeight="1" x14ac:dyDescent="0.2">
      <c r="A79" s="39">
        <v>68</v>
      </c>
      <c r="B79" s="40" t="s">
        <v>138</v>
      </c>
      <c r="C79" s="45" t="s">
        <v>327</v>
      </c>
      <c r="D79" s="116">
        <f t="shared" si="5"/>
        <v>2388207</v>
      </c>
      <c r="E79" s="116">
        <v>0</v>
      </c>
      <c r="F79" s="116">
        <f t="shared" si="6"/>
        <v>0</v>
      </c>
      <c r="G79" s="116">
        <v>0</v>
      </c>
      <c r="H79" s="116">
        <v>0</v>
      </c>
      <c r="I79" s="116">
        <v>0</v>
      </c>
      <c r="J79" s="116">
        <f t="shared" si="7"/>
        <v>2388207</v>
      </c>
      <c r="K79" s="116">
        <v>0</v>
      </c>
      <c r="L79" s="140">
        <v>2388207</v>
      </c>
      <c r="M79" s="140">
        <v>0</v>
      </c>
      <c r="N79" s="43">
        <v>0</v>
      </c>
    </row>
    <row r="80" spans="1:14" ht="12" customHeight="1" x14ac:dyDescent="0.2">
      <c r="A80" s="39">
        <v>69</v>
      </c>
      <c r="B80" s="42" t="s">
        <v>139</v>
      </c>
      <c r="C80" s="45" t="s">
        <v>328</v>
      </c>
      <c r="D80" s="116">
        <f t="shared" si="5"/>
        <v>2254179</v>
      </c>
      <c r="E80" s="116">
        <v>0</v>
      </c>
      <c r="F80" s="116">
        <f t="shared" si="6"/>
        <v>0</v>
      </c>
      <c r="G80" s="116">
        <v>0</v>
      </c>
      <c r="H80" s="116">
        <v>0</v>
      </c>
      <c r="I80" s="116">
        <v>0</v>
      </c>
      <c r="J80" s="116">
        <f t="shared" si="7"/>
        <v>2254179</v>
      </c>
      <c r="K80" s="116">
        <v>0</v>
      </c>
      <c r="L80" s="140">
        <v>2254179</v>
      </c>
      <c r="M80" s="140">
        <v>0</v>
      </c>
      <c r="N80" s="43">
        <v>16878</v>
      </c>
    </row>
    <row r="81" spans="1:14" ht="12" customHeight="1" x14ac:dyDescent="0.2">
      <c r="A81" s="39">
        <v>70</v>
      </c>
      <c r="B81" s="42" t="s">
        <v>140</v>
      </c>
      <c r="C81" s="45" t="s">
        <v>329</v>
      </c>
      <c r="D81" s="116">
        <f t="shared" si="5"/>
        <v>2156929</v>
      </c>
      <c r="E81" s="116">
        <v>0</v>
      </c>
      <c r="F81" s="116">
        <f t="shared" si="6"/>
        <v>0</v>
      </c>
      <c r="G81" s="116">
        <v>0</v>
      </c>
      <c r="H81" s="116">
        <v>0</v>
      </c>
      <c r="I81" s="116">
        <v>0</v>
      </c>
      <c r="J81" s="116">
        <f t="shared" si="7"/>
        <v>2156929</v>
      </c>
      <c r="K81" s="116">
        <v>0</v>
      </c>
      <c r="L81" s="140">
        <v>2156929</v>
      </c>
      <c r="M81" s="140">
        <v>0</v>
      </c>
      <c r="N81" s="43">
        <v>26724</v>
      </c>
    </row>
    <row r="82" spans="1:14" ht="12" customHeight="1" x14ac:dyDescent="0.2">
      <c r="A82" s="39">
        <v>71</v>
      </c>
      <c r="B82" s="40" t="s">
        <v>141</v>
      </c>
      <c r="C82" s="45" t="s">
        <v>330</v>
      </c>
      <c r="D82" s="116">
        <f t="shared" si="5"/>
        <v>12898562</v>
      </c>
      <c r="E82" s="116">
        <v>0</v>
      </c>
      <c r="F82" s="116">
        <f t="shared" si="6"/>
        <v>0</v>
      </c>
      <c r="G82" s="116">
        <v>0</v>
      </c>
      <c r="H82" s="116">
        <v>0</v>
      </c>
      <c r="I82" s="116">
        <v>0</v>
      </c>
      <c r="J82" s="116">
        <f t="shared" si="7"/>
        <v>12898562</v>
      </c>
      <c r="K82" s="116">
        <v>0</v>
      </c>
      <c r="L82" s="140">
        <v>12898562</v>
      </c>
      <c r="M82" s="140">
        <v>0</v>
      </c>
      <c r="N82" s="43">
        <v>0</v>
      </c>
    </row>
    <row r="83" spans="1:14" ht="12" customHeight="1" x14ac:dyDescent="0.2">
      <c r="A83" s="39">
        <v>72</v>
      </c>
      <c r="B83" s="40" t="s">
        <v>142</v>
      </c>
      <c r="C83" s="45" t="s">
        <v>331</v>
      </c>
      <c r="D83" s="116">
        <f t="shared" si="5"/>
        <v>1698115</v>
      </c>
      <c r="E83" s="116">
        <v>0</v>
      </c>
      <c r="F83" s="116">
        <f t="shared" si="6"/>
        <v>0</v>
      </c>
      <c r="G83" s="116">
        <v>0</v>
      </c>
      <c r="H83" s="116">
        <v>0</v>
      </c>
      <c r="I83" s="116">
        <v>0</v>
      </c>
      <c r="J83" s="116">
        <f t="shared" si="7"/>
        <v>1698115</v>
      </c>
      <c r="K83" s="116">
        <v>0</v>
      </c>
      <c r="L83" s="140">
        <v>1698115</v>
      </c>
      <c r="M83" s="140">
        <v>0</v>
      </c>
      <c r="N83" s="43">
        <v>14065</v>
      </c>
    </row>
    <row r="84" spans="1:14" ht="12" customHeight="1" x14ac:dyDescent="0.2">
      <c r="A84" s="39">
        <v>73</v>
      </c>
      <c r="B84" s="40" t="s">
        <v>143</v>
      </c>
      <c r="C84" s="45" t="s">
        <v>332</v>
      </c>
      <c r="D84" s="116">
        <f t="shared" si="5"/>
        <v>3060844</v>
      </c>
      <c r="E84" s="116">
        <v>0</v>
      </c>
      <c r="F84" s="116">
        <f t="shared" si="6"/>
        <v>0</v>
      </c>
      <c r="G84" s="116">
        <v>0</v>
      </c>
      <c r="H84" s="116">
        <v>0</v>
      </c>
      <c r="I84" s="116">
        <v>0</v>
      </c>
      <c r="J84" s="116">
        <f t="shared" si="7"/>
        <v>3060844</v>
      </c>
      <c r="K84" s="116">
        <v>0</v>
      </c>
      <c r="L84" s="140">
        <v>3060844</v>
      </c>
      <c r="M84" s="140">
        <v>0</v>
      </c>
      <c r="N84" s="43">
        <v>0</v>
      </c>
    </row>
    <row r="85" spans="1:14" ht="12" customHeight="1" x14ac:dyDescent="0.2">
      <c r="A85" s="39">
        <v>74</v>
      </c>
      <c r="B85" s="44" t="s">
        <v>144</v>
      </c>
      <c r="C85" s="45" t="s">
        <v>145</v>
      </c>
      <c r="D85" s="116">
        <f t="shared" si="5"/>
        <v>168812460</v>
      </c>
      <c r="E85" s="116">
        <v>66645864</v>
      </c>
      <c r="F85" s="116">
        <f t="shared" si="6"/>
        <v>66828583</v>
      </c>
      <c r="G85" s="116">
        <v>57440976</v>
      </c>
      <c r="H85" s="116">
        <v>0</v>
      </c>
      <c r="I85" s="116">
        <v>9387607</v>
      </c>
      <c r="J85" s="116">
        <f t="shared" si="7"/>
        <v>35338013</v>
      </c>
      <c r="K85" s="116">
        <v>18435574</v>
      </c>
      <c r="L85" s="140">
        <v>15058946</v>
      </c>
      <c r="M85" s="140">
        <v>1843493</v>
      </c>
      <c r="N85" s="43">
        <v>36435012</v>
      </c>
    </row>
    <row r="86" spans="1:14" ht="12" customHeight="1" x14ac:dyDescent="0.2">
      <c r="A86" s="39">
        <v>75</v>
      </c>
      <c r="B86" s="40" t="s">
        <v>146</v>
      </c>
      <c r="C86" s="45" t="s">
        <v>333</v>
      </c>
      <c r="D86" s="116">
        <f t="shared" si="5"/>
        <v>248288411</v>
      </c>
      <c r="E86" s="116">
        <v>29079880</v>
      </c>
      <c r="F86" s="116">
        <f t="shared" si="6"/>
        <v>164211420</v>
      </c>
      <c r="G86" s="116">
        <v>139435824</v>
      </c>
      <c r="H86" s="116">
        <v>0</v>
      </c>
      <c r="I86" s="116">
        <v>24775596</v>
      </c>
      <c r="J86" s="116">
        <f t="shared" si="7"/>
        <v>54997111</v>
      </c>
      <c r="K86" s="116">
        <v>34886540</v>
      </c>
      <c r="L86" s="140">
        <v>17583004</v>
      </c>
      <c r="M86" s="140">
        <v>2527567</v>
      </c>
      <c r="N86" s="43">
        <v>52200919</v>
      </c>
    </row>
    <row r="87" spans="1:14" ht="12" customHeight="1" x14ac:dyDescent="0.2">
      <c r="A87" s="39">
        <v>76</v>
      </c>
      <c r="B87" s="44" t="s">
        <v>147</v>
      </c>
      <c r="C87" s="45" t="s">
        <v>36</v>
      </c>
      <c r="D87" s="116">
        <f t="shared" si="5"/>
        <v>142801401</v>
      </c>
      <c r="E87" s="116">
        <v>6069027</v>
      </c>
      <c r="F87" s="116">
        <f t="shared" si="6"/>
        <v>94615930</v>
      </c>
      <c r="G87" s="116">
        <v>82410633</v>
      </c>
      <c r="H87" s="116">
        <v>0</v>
      </c>
      <c r="I87" s="116">
        <v>12205297</v>
      </c>
      <c r="J87" s="116">
        <f t="shared" si="7"/>
        <v>42116444</v>
      </c>
      <c r="K87" s="116">
        <v>19746053</v>
      </c>
      <c r="L87" s="140">
        <v>20153859</v>
      </c>
      <c r="M87" s="140">
        <v>2216532</v>
      </c>
      <c r="N87" s="43">
        <v>44968490</v>
      </c>
    </row>
    <row r="88" spans="1:14" ht="12" customHeight="1" x14ac:dyDescent="0.2">
      <c r="A88" s="39">
        <v>77</v>
      </c>
      <c r="B88" s="47" t="s">
        <v>148</v>
      </c>
      <c r="C88" s="48" t="s">
        <v>38</v>
      </c>
      <c r="D88" s="116">
        <f t="shared" si="5"/>
        <v>38520329</v>
      </c>
      <c r="E88" s="116">
        <v>1811253</v>
      </c>
      <c r="F88" s="116">
        <f t="shared" si="6"/>
        <v>28064908</v>
      </c>
      <c r="G88" s="116">
        <v>24359687</v>
      </c>
      <c r="H88" s="116">
        <v>0</v>
      </c>
      <c r="I88" s="116">
        <v>3705221</v>
      </c>
      <c r="J88" s="116">
        <f t="shared" si="7"/>
        <v>8644168</v>
      </c>
      <c r="K88" s="116">
        <v>5783522</v>
      </c>
      <c r="L88" s="140">
        <v>2860646</v>
      </c>
      <c r="M88" s="140">
        <v>0</v>
      </c>
      <c r="N88" s="43">
        <v>11104633</v>
      </c>
    </row>
    <row r="89" spans="1:14" ht="12" customHeight="1" x14ac:dyDescent="0.2">
      <c r="A89" s="39">
        <v>78</v>
      </c>
      <c r="B89" s="40" t="s">
        <v>149</v>
      </c>
      <c r="C89" s="45" t="s">
        <v>37</v>
      </c>
      <c r="D89" s="116">
        <f t="shared" si="5"/>
        <v>293481318</v>
      </c>
      <c r="E89" s="116">
        <v>9904495</v>
      </c>
      <c r="F89" s="116">
        <f t="shared" si="6"/>
        <v>227488608</v>
      </c>
      <c r="G89" s="116">
        <v>134048354</v>
      </c>
      <c r="H89" s="116">
        <v>58773973</v>
      </c>
      <c r="I89" s="116">
        <v>34666281</v>
      </c>
      <c r="J89" s="116">
        <f t="shared" si="7"/>
        <v>56088215</v>
      </c>
      <c r="K89" s="116">
        <v>32185463</v>
      </c>
      <c r="L89" s="140">
        <v>20786156</v>
      </c>
      <c r="M89" s="140">
        <v>3116596</v>
      </c>
      <c r="N89" s="43">
        <v>82198198</v>
      </c>
    </row>
    <row r="90" spans="1:14" ht="12" customHeight="1" x14ac:dyDescent="0.2">
      <c r="A90" s="39">
        <v>79</v>
      </c>
      <c r="B90" s="47" t="s">
        <v>150</v>
      </c>
      <c r="C90" s="48" t="s">
        <v>52</v>
      </c>
      <c r="D90" s="116">
        <f t="shared" si="5"/>
        <v>99249138</v>
      </c>
      <c r="E90" s="116">
        <v>81504359</v>
      </c>
      <c r="F90" s="116">
        <f t="shared" si="6"/>
        <v>2863224</v>
      </c>
      <c r="G90" s="116">
        <v>2863224</v>
      </c>
      <c r="H90" s="116">
        <v>0</v>
      </c>
      <c r="I90" s="116">
        <v>0</v>
      </c>
      <c r="J90" s="116">
        <f t="shared" si="7"/>
        <v>14881555</v>
      </c>
      <c r="K90" s="116">
        <v>6840599</v>
      </c>
      <c r="L90" s="140">
        <v>8007509</v>
      </c>
      <c r="M90" s="140">
        <v>33447</v>
      </c>
      <c r="N90" s="43">
        <v>0</v>
      </c>
    </row>
    <row r="91" spans="1:14" ht="12" customHeight="1" x14ac:dyDescent="0.2">
      <c r="A91" s="39">
        <v>80</v>
      </c>
      <c r="B91" s="40" t="s">
        <v>151</v>
      </c>
      <c r="C91" s="45" t="s">
        <v>334</v>
      </c>
      <c r="D91" s="116">
        <f t="shared" si="5"/>
        <v>222919437</v>
      </c>
      <c r="E91" s="116">
        <v>7909767</v>
      </c>
      <c r="F91" s="116">
        <f t="shared" si="6"/>
        <v>132653166</v>
      </c>
      <c r="G91" s="116">
        <v>107802335</v>
      </c>
      <c r="H91" s="116">
        <v>0</v>
      </c>
      <c r="I91" s="116">
        <v>24850831</v>
      </c>
      <c r="J91" s="116">
        <f t="shared" si="7"/>
        <v>82356504</v>
      </c>
      <c r="K91" s="116">
        <v>26166895</v>
      </c>
      <c r="L91" s="140">
        <v>53785014</v>
      </c>
      <c r="M91" s="140">
        <v>2404595</v>
      </c>
      <c r="N91" s="43">
        <v>52846521</v>
      </c>
    </row>
    <row r="92" spans="1:14" ht="12" customHeight="1" x14ac:dyDescent="0.2">
      <c r="A92" s="39">
        <v>81</v>
      </c>
      <c r="B92" s="47" t="s">
        <v>152</v>
      </c>
      <c r="C92" s="21" t="s">
        <v>380</v>
      </c>
      <c r="D92" s="116">
        <f t="shared" si="5"/>
        <v>11300480</v>
      </c>
      <c r="E92" s="116">
        <v>0</v>
      </c>
      <c r="F92" s="116">
        <f t="shared" si="6"/>
        <v>0</v>
      </c>
      <c r="G92" s="116">
        <v>0</v>
      </c>
      <c r="H92" s="116">
        <v>0</v>
      </c>
      <c r="I92" s="116">
        <v>0</v>
      </c>
      <c r="J92" s="116">
        <f t="shared" si="7"/>
        <v>11300480</v>
      </c>
      <c r="K92" s="116">
        <v>0</v>
      </c>
      <c r="L92" s="140">
        <v>11300480</v>
      </c>
      <c r="M92" s="140">
        <v>0</v>
      </c>
      <c r="N92" s="43">
        <v>0</v>
      </c>
    </row>
    <row r="93" spans="1:14" ht="12" customHeight="1" x14ac:dyDescent="0.2">
      <c r="A93" s="39">
        <v>82</v>
      </c>
      <c r="B93" s="42" t="s">
        <v>153</v>
      </c>
      <c r="C93" s="46" t="s">
        <v>287</v>
      </c>
      <c r="D93" s="116">
        <f t="shared" si="5"/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116">
        <f t="shared" si="7"/>
        <v>0</v>
      </c>
      <c r="K93" s="116">
        <v>0</v>
      </c>
      <c r="L93" s="140">
        <v>0</v>
      </c>
      <c r="M93" s="140">
        <v>0</v>
      </c>
      <c r="N93" s="43">
        <v>0</v>
      </c>
    </row>
    <row r="94" spans="1:14" ht="22.5" customHeight="1" x14ac:dyDescent="0.2">
      <c r="A94" s="196">
        <v>83</v>
      </c>
      <c r="B94" s="199" t="s">
        <v>154</v>
      </c>
      <c r="C94" s="45" t="s">
        <v>274</v>
      </c>
      <c r="D94" s="116">
        <f t="shared" si="5"/>
        <v>15109424</v>
      </c>
      <c r="E94" s="116">
        <f>E95+E96+E97</f>
        <v>461708</v>
      </c>
      <c r="F94" s="116">
        <f t="shared" ref="F94:I94" si="8">F95+F96+F97</f>
        <v>7073783</v>
      </c>
      <c r="G94" s="116">
        <f t="shared" si="8"/>
        <v>6173218</v>
      </c>
      <c r="H94" s="116">
        <f t="shared" si="8"/>
        <v>0</v>
      </c>
      <c r="I94" s="116">
        <f t="shared" si="8"/>
        <v>900565</v>
      </c>
      <c r="J94" s="116">
        <f t="shared" si="7"/>
        <v>7573933</v>
      </c>
      <c r="K94" s="116">
        <f>K95+K96+K97</f>
        <v>1406999</v>
      </c>
      <c r="L94" s="116">
        <v>6166934</v>
      </c>
      <c r="M94" s="116">
        <f t="shared" ref="M94" si="9">M95+M96+M97</f>
        <v>0</v>
      </c>
      <c r="N94" s="37">
        <f t="shared" ref="N94" si="10">N95+N96+N97</f>
        <v>272869</v>
      </c>
    </row>
    <row r="95" spans="1:14" ht="36" customHeight="1" x14ac:dyDescent="0.2">
      <c r="A95" s="197"/>
      <c r="B95" s="200"/>
      <c r="C95" s="10" t="s">
        <v>378</v>
      </c>
      <c r="D95" s="141">
        <f t="shared" si="5"/>
        <v>11212420</v>
      </c>
      <c r="E95" s="116">
        <v>461708</v>
      </c>
      <c r="F95" s="116">
        <f t="shared" si="6"/>
        <v>7073783</v>
      </c>
      <c r="G95" s="116">
        <v>6173218</v>
      </c>
      <c r="H95" s="116">
        <v>0</v>
      </c>
      <c r="I95" s="116">
        <v>900565</v>
      </c>
      <c r="J95" s="116">
        <f t="shared" si="7"/>
        <v>3676929</v>
      </c>
      <c r="K95" s="116">
        <v>1406999</v>
      </c>
      <c r="L95" s="140">
        <v>2269930</v>
      </c>
      <c r="M95" s="140">
        <v>0</v>
      </c>
      <c r="N95" s="43">
        <v>272869</v>
      </c>
    </row>
    <row r="96" spans="1:14" ht="25.5" customHeight="1" x14ac:dyDescent="0.2">
      <c r="A96" s="197"/>
      <c r="B96" s="200"/>
      <c r="C96" s="10" t="s">
        <v>275</v>
      </c>
      <c r="D96" s="116">
        <f t="shared" si="5"/>
        <v>2244204</v>
      </c>
      <c r="E96" s="116">
        <v>0</v>
      </c>
      <c r="F96" s="116">
        <f t="shared" si="6"/>
        <v>0</v>
      </c>
      <c r="G96" s="116">
        <v>0</v>
      </c>
      <c r="H96" s="116">
        <v>0</v>
      </c>
      <c r="I96" s="116">
        <v>0</v>
      </c>
      <c r="J96" s="116">
        <f t="shared" si="7"/>
        <v>2244204</v>
      </c>
      <c r="K96" s="116">
        <v>0</v>
      </c>
      <c r="L96" s="140">
        <v>2244204</v>
      </c>
      <c r="M96" s="140">
        <v>0</v>
      </c>
      <c r="N96" s="43"/>
    </row>
    <row r="97" spans="1:14" ht="38.25" customHeight="1" x14ac:dyDescent="0.2">
      <c r="A97" s="198"/>
      <c r="B97" s="201"/>
      <c r="C97" s="28" t="s">
        <v>379</v>
      </c>
      <c r="D97" s="116">
        <f t="shared" si="5"/>
        <v>1652800</v>
      </c>
      <c r="E97" s="116">
        <v>0</v>
      </c>
      <c r="F97" s="116">
        <f t="shared" si="6"/>
        <v>0</v>
      </c>
      <c r="G97" s="116">
        <v>0</v>
      </c>
      <c r="H97" s="116">
        <v>0</v>
      </c>
      <c r="I97" s="116">
        <v>0</v>
      </c>
      <c r="J97" s="116">
        <f t="shared" si="7"/>
        <v>1652800</v>
      </c>
      <c r="K97" s="116">
        <v>0</v>
      </c>
      <c r="L97" s="140">
        <v>1652800</v>
      </c>
      <c r="M97" s="140">
        <v>0</v>
      </c>
      <c r="N97" s="43"/>
    </row>
    <row r="98" spans="1:14" ht="12" customHeight="1" x14ac:dyDescent="0.2">
      <c r="A98" s="39">
        <v>84</v>
      </c>
      <c r="B98" s="42" t="s">
        <v>155</v>
      </c>
      <c r="C98" s="41" t="s">
        <v>51</v>
      </c>
      <c r="D98" s="116">
        <f t="shared" si="5"/>
        <v>1681386</v>
      </c>
      <c r="E98" s="116">
        <v>0</v>
      </c>
      <c r="F98" s="116">
        <f t="shared" si="6"/>
        <v>0</v>
      </c>
      <c r="G98" s="116">
        <v>0</v>
      </c>
      <c r="H98" s="116">
        <v>0</v>
      </c>
      <c r="I98" s="116">
        <v>0</v>
      </c>
      <c r="J98" s="116">
        <f t="shared" si="7"/>
        <v>1681386</v>
      </c>
      <c r="K98" s="116">
        <v>0</v>
      </c>
      <c r="L98" s="140">
        <v>1681386</v>
      </c>
      <c r="M98" s="140">
        <v>0</v>
      </c>
      <c r="N98" s="43">
        <v>0</v>
      </c>
    </row>
    <row r="99" spans="1:14" ht="12" customHeight="1" x14ac:dyDescent="0.2">
      <c r="A99" s="39">
        <v>85</v>
      </c>
      <c r="B99" s="42" t="s">
        <v>156</v>
      </c>
      <c r="C99" s="48" t="s">
        <v>157</v>
      </c>
      <c r="D99" s="116">
        <f t="shared" si="5"/>
        <v>8505283</v>
      </c>
      <c r="E99" s="116">
        <v>385389</v>
      </c>
      <c r="F99" s="116">
        <f t="shared" si="6"/>
        <v>6084199</v>
      </c>
      <c r="G99" s="116">
        <v>5155509</v>
      </c>
      <c r="H99" s="116">
        <v>0</v>
      </c>
      <c r="I99" s="116">
        <v>928690</v>
      </c>
      <c r="J99" s="116">
        <f t="shared" si="7"/>
        <v>2035695</v>
      </c>
      <c r="K99" s="116">
        <v>1235341</v>
      </c>
      <c r="L99" s="140">
        <v>800354</v>
      </c>
      <c r="M99" s="140">
        <v>0</v>
      </c>
      <c r="N99" s="43">
        <v>3050785</v>
      </c>
    </row>
    <row r="100" spans="1:14" ht="12" customHeight="1" x14ac:dyDescent="0.2">
      <c r="A100" s="39">
        <v>86</v>
      </c>
      <c r="B100" s="44" t="s">
        <v>158</v>
      </c>
      <c r="C100" s="45" t="s">
        <v>159</v>
      </c>
      <c r="D100" s="116">
        <f t="shared" si="5"/>
        <v>35428288</v>
      </c>
      <c r="E100" s="116">
        <v>1561986</v>
      </c>
      <c r="F100" s="116">
        <f t="shared" si="6"/>
        <v>26079625</v>
      </c>
      <c r="G100" s="116">
        <v>21327317</v>
      </c>
      <c r="H100" s="116">
        <v>0</v>
      </c>
      <c r="I100" s="116">
        <v>4752308</v>
      </c>
      <c r="J100" s="116">
        <f t="shared" si="7"/>
        <v>7786677</v>
      </c>
      <c r="K100" s="116">
        <v>5081584</v>
      </c>
      <c r="L100" s="140">
        <v>2705093</v>
      </c>
      <c r="M100" s="140">
        <v>0</v>
      </c>
      <c r="N100" s="43">
        <v>9409753</v>
      </c>
    </row>
    <row r="101" spans="1:14" ht="12" customHeight="1" x14ac:dyDescent="0.2">
      <c r="A101" s="39">
        <v>87</v>
      </c>
      <c r="B101" s="42" t="s">
        <v>160</v>
      </c>
      <c r="C101" s="41" t="s">
        <v>28</v>
      </c>
      <c r="D101" s="116">
        <f t="shared" si="5"/>
        <v>32696607</v>
      </c>
      <c r="E101" s="116">
        <v>11545971</v>
      </c>
      <c r="F101" s="116">
        <f t="shared" si="6"/>
        <v>14991634</v>
      </c>
      <c r="G101" s="116">
        <v>13344433</v>
      </c>
      <c r="H101" s="116">
        <v>0</v>
      </c>
      <c r="I101" s="116">
        <v>1647201</v>
      </c>
      <c r="J101" s="116">
        <f t="shared" si="7"/>
        <v>6159002</v>
      </c>
      <c r="K101" s="116">
        <v>4213430</v>
      </c>
      <c r="L101" s="140">
        <v>1941637</v>
      </c>
      <c r="M101" s="140">
        <v>3935</v>
      </c>
      <c r="N101" s="43">
        <v>6441953</v>
      </c>
    </row>
    <row r="102" spans="1:14" ht="12" customHeight="1" x14ac:dyDescent="0.2">
      <c r="A102" s="39">
        <v>88</v>
      </c>
      <c r="B102" s="44" t="s">
        <v>161</v>
      </c>
      <c r="C102" s="45" t="s">
        <v>12</v>
      </c>
      <c r="D102" s="116">
        <f t="shared" si="5"/>
        <v>30835397</v>
      </c>
      <c r="E102" s="116">
        <v>11685197</v>
      </c>
      <c r="F102" s="116">
        <f t="shared" si="6"/>
        <v>13658356</v>
      </c>
      <c r="G102" s="116">
        <v>12775268</v>
      </c>
      <c r="H102" s="116">
        <v>0</v>
      </c>
      <c r="I102" s="116">
        <v>883088</v>
      </c>
      <c r="J102" s="116">
        <f t="shared" si="7"/>
        <v>5491844</v>
      </c>
      <c r="K102" s="116">
        <v>4289596</v>
      </c>
      <c r="L102" s="140">
        <v>1200280</v>
      </c>
      <c r="M102" s="140">
        <v>1968</v>
      </c>
      <c r="N102" s="43">
        <v>5039633</v>
      </c>
    </row>
    <row r="103" spans="1:14" ht="12" customHeight="1" x14ac:dyDescent="0.2">
      <c r="A103" s="39">
        <v>89</v>
      </c>
      <c r="B103" s="44" t="s">
        <v>162</v>
      </c>
      <c r="C103" s="45" t="s">
        <v>27</v>
      </c>
      <c r="D103" s="116">
        <f t="shared" si="5"/>
        <v>97256485</v>
      </c>
      <c r="E103" s="116">
        <v>33833487</v>
      </c>
      <c r="F103" s="116">
        <f t="shared" si="6"/>
        <v>41907126</v>
      </c>
      <c r="G103" s="116">
        <v>36640847</v>
      </c>
      <c r="H103" s="116">
        <v>0</v>
      </c>
      <c r="I103" s="116">
        <v>5266279</v>
      </c>
      <c r="J103" s="116">
        <f t="shared" si="7"/>
        <v>21515872</v>
      </c>
      <c r="K103" s="116">
        <v>11877446</v>
      </c>
      <c r="L103" s="140">
        <v>8318374</v>
      </c>
      <c r="M103" s="140">
        <v>1320052</v>
      </c>
      <c r="N103" s="43">
        <v>18481936</v>
      </c>
    </row>
    <row r="104" spans="1:14" ht="12" customHeight="1" x14ac:dyDescent="0.2">
      <c r="A104" s="39">
        <v>90</v>
      </c>
      <c r="B104" s="42" t="s">
        <v>163</v>
      </c>
      <c r="C104" s="48" t="s">
        <v>45</v>
      </c>
      <c r="D104" s="116">
        <f t="shared" si="5"/>
        <v>39046130</v>
      </c>
      <c r="E104" s="116">
        <v>13400584</v>
      </c>
      <c r="F104" s="116">
        <f t="shared" si="6"/>
        <v>17885592</v>
      </c>
      <c r="G104" s="116">
        <v>15498363</v>
      </c>
      <c r="H104" s="116">
        <v>0</v>
      </c>
      <c r="I104" s="116">
        <v>2387229</v>
      </c>
      <c r="J104" s="116">
        <f t="shared" si="7"/>
        <v>7759954</v>
      </c>
      <c r="K104" s="116">
        <v>5110392</v>
      </c>
      <c r="L104" s="140">
        <v>2647594</v>
      </c>
      <c r="M104" s="140">
        <v>1968</v>
      </c>
      <c r="N104" s="43">
        <v>7404027</v>
      </c>
    </row>
    <row r="105" spans="1:14" ht="12" customHeight="1" x14ac:dyDescent="0.2">
      <c r="A105" s="39">
        <v>91</v>
      </c>
      <c r="B105" s="42" t="s">
        <v>164</v>
      </c>
      <c r="C105" s="41" t="s">
        <v>33</v>
      </c>
      <c r="D105" s="116">
        <f t="shared" si="5"/>
        <v>47892152</v>
      </c>
      <c r="E105" s="116">
        <v>11783015</v>
      </c>
      <c r="F105" s="116">
        <f t="shared" si="6"/>
        <v>23392006</v>
      </c>
      <c r="G105" s="116">
        <v>20185569</v>
      </c>
      <c r="H105" s="116">
        <v>0</v>
      </c>
      <c r="I105" s="116">
        <v>3206437</v>
      </c>
      <c r="J105" s="116">
        <f t="shared" si="7"/>
        <v>12717131</v>
      </c>
      <c r="K105" s="116">
        <v>6290675</v>
      </c>
      <c r="L105" s="140">
        <v>5075043</v>
      </c>
      <c r="M105" s="140">
        <v>1351413</v>
      </c>
      <c r="N105" s="43">
        <v>14747572</v>
      </c>
    </row>
    <row r="106" spans="1:14" ht="12" customHeight="1" x14ac:dyDescent="0.2">
      <c r="A106" s="39">
        <v>92</v>
      </c>
      <c r="B106" s="40" t="s">
        <v>165</v>
      </c>
      <c r="C106" s="41" t="s">
        <v>29</v>
      </c>
      <c r="D106" s="116">
        <f t="shared" si="5"/>
        <v>105513530</v>
      </c>
      <c r="E106" s="116">
        <v>39211210</v>
      </c>
      <c r="F106" s="116">
        <f t="shared" si="6"/>
        <v>45513577</v>
      </c>
      <c r="G106" s="116">
        <v>41633995</v>
      </c>
      <c r="H106" s="116">
        <v>0</v>
      </c>
      <c r="I106" s="116">
        <v>3879582</v>
      </c>
      <c r="J106" s="116">
        <f t="shared" si="7"/>
        <v>20788743</v>
      </c>
      <c r="K106" s="116">
        <v>14206200</v>
      </c>
      <c r="L106" s="140">
        <v>5481769</v>
      </c>
      <c r="M106" s="140">
        <v>1100774</v>
      </c>
      <c r="N106" s="43">
        <v>13581550</v>
      </c>
    </row>
    <row r="107" spans="1:14" ht="12" customHeight="1" x14ac:dyDescent="0.2">
      <c r="A107" s="39">
        <v>93</v>
      </c>
      <c r="B107" s="40" t="s">
        <v>166</v>
      </c>
      <c r="C107" s="41" t="s">
        <v>30</v>
      </c>
      <c r="D107" s="116">
        <f t="shared" si="5"/>
        <v>88675977</v>
      </c>
      <c r="E107" s="116">
        <v>25363627</v>
      </c>
      <c r="F107" s="116">
        <f t="shared" si="6"/>
        <v>39508686</v>
      </c>
      <c r="G107" s="116">
        <v>34156393</v>
      </c>
      <c r="H107" s="116">
        <v>0</v>
      </c>
      <c r="I107" s="116">
        <v>5352293</v>
      </c>
      <c r="J107" s="116">
        <f t="shared" si="7"/>
        <v>23803664</v>
      </c>
      <c r="K107" s="116">
        <v>11338991</v>
      </c>
      <c r="L107" s="140">
        <v>11180534</v>
      </c>
      <c r="M107" s="140">
        <v>1284139</v>
      </c>
      <c r="N107" s="43">
        <v>11802277</v>
      </c>
    </row>
    <row r="108" spans="1:14" ht="12" customHeight="1" x14ac:dyDescent="0.2">
      <c r="A108" s="39">
        <v>94</v>
      </c>
      <c r="B108" s="44" t="s">
        <v>167</v>
      </c>
      <c r="C108" s="45" t="s">
        <v>14</v>
      </c>
      <c r="D108" s="116">
        <f t="shared" si="5"/>
        <v>29988231</v>
      </c>
      <c r="E108" s="116">
        <v>10227259</v>
      </c>
      <c r="F108" s="116">
        <f t="shared" si="6"/>
        <v>13011465</v>
      </c>
      <c r="G108" s="116">
        <v>12215703</v>
      </c>
      <c r="H108" s="116">
        <v>0</v>
      </c>
      <c r="I108" s="116">
        <v>795762</v>
      </c>
      <c r="J108" s="116">
        <f t="shared" si="7"/>
        <v>6749507</v>
      </c>
      <c r="K108" s="116">
        <v>3916962</v>
      </c>
      <c r="L108" s="140">
        <v>2463329</v>
      </c>
      <c r="M108" s="140">
        <v>369216</v>
      </c>
      <c r="N108" s="43">
        <v>7022854</v>
      </c>
    </row>
    <row r="109" spans="1:14" ht="12" customHeight="1" x14ac:dyDescent="0.2">
      <c r="A109" s="39">
        <v>95</v>
      </c>
      <c r="B109" s="47" t="s">
        <v>168</v>
      </c>
      <c r="C109" s="48" t="s">
        <v>31</v>
      </c>
      <c r="D109" s="116">
        <f t="shared" si="5"/>
        <v>45164112</v>
      </c>
      <c r="E109" s="116">
        <v>14403013</v>
      </c>
      <c r="F109" s="116">
        <f t="shared" si="6"/>
        <v>21348572</v>
      </c>
      <c r="G109" s="116">
        <v>18575220</v>
      </c>
      <c r="H109" s="116">
        <v>0</v>
      </c>
      <c r="I109" s="116">
        <v>2773352</v>
      </c>
      <c r="J109" s="116">
        <f t="shared" si="7"/>
        <v>9412527</v>
      </c>
      <c r="K109" s="116">
        <v>6097892</v>
      </c>
      <c r="L109" s="140">
        <v>3308732</v>
      </c>
      <c r="M109" s="140">
        <v>5903</v>
      </c>
      <c r="N109" s="43">
        <v>10155219</v>
      </c>
    </row>
    <row r="110" spans="1:14" ht="12" customHeight="1" x14ac:dyDescent="0.2">
      <c r="A110" s="39">
        <v>96</v>
      </c>
      <c r="B110" s="40" t="s">
        <v>169</v>
      </c>
      <c r="C110" s="41" t="s">
        <v>15</v>
      </c>
      <c r="D110" s="116">
        <f t="shared" si="5"/>
        <v>45060542</v>
      </c>
      <c r="E110" s="116">
        <v>15770643</v>
      </c>
      <c r="F110" s="116">
        <f t="shared" si="6"/>
        <v>18794990</v>
      </c>
      <c r="G110" s="116">
        <v>17763603</v>
      </c>
      <c r="H110" s="116">
        <v>0</v>
      </c>
      <c r="I110" s="116">
        <v>1031387</v>
      </c>
      <c r="J110" s="116">
        <f t="shared" si="7"/>
        <v>10494909</v>
      </c>
      <c r="K110" s="116">
        <v>5861898</v>
      </c>
      <c r="L110" s="140">
        <v>4631043</v>
      </c>
      <c r="M110" s="140">
        <v>1968</v>
      </c>
      <c r="N110" s="43">
        <v>9745916</v>
      </c>
    </row>
    <row r="111" spans="1:14" ht="12" customHeight="1" x14ac:dyDescent="0.2">
      <c r="A111" s="39">
        <v>97</v>
      </c>
      <c r="B111" s="42" t="s">
        <v>170</v>
      </c>
      <c r="C111" s="41" t="s">
        <v>13</v>
      </c>
      <c r="D111" s="116">
        <f t="shared" si="5"/>
        <v>62419014</v>
      </c>
      <c r="E111" s="116">
        <v>19883311</v>
      </c>
      <c r="F111" s="116">
        <f t="shared" si="6"/>
        <v>22622126</v>
      </c>
      <c r="G111" s="116">
        <v>20697766</v>
      </c>
      <c r="H111" s="116">
        <v>0</v>
      </c>
      <c r="I111" s="116">
        <v>1924360</v>
      </c>
      <c r="J111" s="116">
        <f t="shared" si="7"/>
        <v>19913577</v>
      </c>
      <c r="K111" s="116">
        <v>6926523</v>
      </c>
      <c r="L111" s="140">
        <v>12389085</v>
      </c>
      <c r="M111" s="140">
        <v>597969</v>
      </c>
      <c r="N111" s="43">
        <v>9014515</v>
      </c>
    </row>
    <row r="112" spans="1:14" ht="12" customHeight="1" x14ac:dyDescent="0.2">
      <c r="A112" s="39">
        <v>98</v>
      </c>
      <c r="B112" s="44" t="s">
        <v>171</v>
      </c>
      <c r="C112" s="45" t="s">
        <v>32</v>
      </c>
      <c r="D112" s="116">
        <f t="shared" si="5"/>
        <v>39885118</v>
      </c>
      <c r="E112" s="116">
        <v>13189940</v>
      </c>
      <c r="F112" s="116">
        <f t="shared" si="6"/>
        <v>15990128</v>
      </c>
      <c r="G112" s="116">
        <v>14007490</v>
      </c>
      <c r="H112" s="116">
        <v>0</v>
      </c>
      <c r="I112" s="116">
        <v>1982638</v>
      </c>
      <c r="J112" s="116">
        <f t="shared" si="7"/>
        <v>10705050</v>
      </c>
      <c r="K112" s="116">
        <v>4577440</v>
      </c>
      <c r="L112" s="140">
        <v>6119740</v>
      </c>
      <c r="M112" s="140">
        <v>7870</v>
      </c>
      <c r="N112" s="43">
        <v>6112823</v>
      </c>
    </row>
    <row r="113" spans="1:14" ht="12" customHeight="1" x14ac:dyDescent="0.2">
      <c r="A113" s="39">
        <v>99</v>
      </c>
      <c r="B113" s="44" t="s">
        <v>172</v>
      </c>
      <c r="C113" s="45" t="s">
        <v>55</v>
      </c>
      <c r="D113" s="116">
        <f t="shared" si="5"/>
        <v>51181758</v>
      </c>
      <c r="E113" s="116">
        <v>16429026</v>
      </c>
      <c r="F113" s="116">
        <f t="shared" si="6"/>
        <v>22525733</v>
      </c>
      <c r="G113" s="116">
        <v>20494029</v>
      </c>
      <c r="H113" s="116">
        <v>0</v>
      </c>
      <c r="I113" s="116">
        <v>2031704</v>
      </c>
      <c r="J113" s="116">
        <f t="shared" si="7"/>
        <v>12226999</v>
      </c>
      <c r="K113" s="116">
        <v>6607823</v>
      </c>
      <c r="L113" s="140">
        <v>4591962</v>
      </c>
      <c r="M113" s="140">
        <v>1027214</v>
      </c>
      <c r="N113" s="43">
        <v>11783992</v>
      </c>
    </row>
    <row r="114" spans="1:14" ht="12" customHeight="1" x14ac:dyDescent="0.2">
      <c r="A114" s="39">
        <v>100</v>
      </c>
      <c r="B114" s="40" t="s">
        <v>173</v>
      </c>
      <c r="C114" s="41" t="s">
        <v>34</v>
      </c>
      <c r="D114" s="116">
        <f t="shared" si="5"/>
        <v>85922902</v>
      </c>
      <c r="E114" s="116">
        <v>25844942</v>
      </c>
      <c r="F114" s="116">
        <f t="shared" si="6"/>
        <v>38895928</v>
      </c>
      <c r="G114" s="116">
        <v>35329853</v>
      </c>
      <c r="H114" s="116">
        <v>0</v>
      </c>
      <c r="I114" s="116">
        <v>3566075</v>
      </c>
      <c r="J114" s="116">
        <f t="shared" si="7"/>
        <v>21182032</v>
      </c>
      <c r="K114" s="116">
        <v>11279717</v>
      </c>
      <c r="L114" s="140">
        <v>8949511</v>
      </c>
      <c r="M114" s="140">
        <v>952804</v>
      </c>
      <c r="N114" s="43">
        <v>18078259</v>
      </c>
    </row>
    <row r="115" spans="1:14" ht="12" customHeight="1" x14ac:dyDescent="0.2">
      <c r="A115" s="39">
        <v>101</v>
      </c>
      <c r="B115" s="42" t="s">
        <v>174</v>
      </c>
      <c r="C115" s="41" t="s">
        <v>243</v>
      </c>
      <c r="D115" s="116">
        <f t="shared" si="5"/>
        <v>39998111</v>
      </c>
      <c r="E115" s="116">
        <v>12929140</v>
      </c>
      <c r="F115" s="116">
        <f t="shared" si="6"/>
        <v>18900183</v>
      </c>
      <c r="G115" s="116">
        <v>16237775</v>
      </c>
      <c r="H115" s="116">
        <v>0</v>
      </c>
      <c r="I115" s="116">
        <v>2662408</v>
      </c>
      <c r="J115" s="116">
        <f t="shared" si="7"/>
        <v>8168788</v>
      </c>
      <c r="K115" s="116">
        <v>5259150</v>
      </c>
      <c r="L115" s="140">
        <v>2903735</v>
      </c>
      <c r="M115" s="140">
        <v>5903</v>
      </c>
      <c r="N115" s="43">
        <v>9914700</v>
      </c>
    </row>
    <row r="116" spans="1:14" ht="12" customHeight="1" x14ac:dyDescent="0.2">
      <c r="A116" s="39">
        <v>102</v>
      </c>
      <c r="B116" s="40" t="s">
        <v>175</v>
      </c>
      <c r="C116" s="45" t="s">
        <v>176</v>
      </c>
      <c r="D116" s="116">
        <f t="shared" si="5"/>
        <v>1359119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116">
        <f t="shared" si="7"/>
        <v>1359119</v>
      </c>
      <c r="K116" s="116"/>
      <c r="L116" s="140">
        <v>1359119</v>
      </c>
      <c r="M116" s="140">
        <v>0</v>
      </c>
      <c r="N116" s="43">
        <v>0</v>
      </c>
    </row>
    <row r="117" spans="1:14" ht="12" customHeight="1" x14ac:dyDescent="0.2">
      <c r="A117" s="39">
        <v>103</v>
      </c>
      <c r="B117" s="40" t="s">
        <v>177</v>
      </c>
      <c r="C117" s="41" t="s">
        <v>178</v>
      </c>
      <c r="D117" s="116">
        <f t="shared" si="5"/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116">
        <f t="shared" si="7"/>
        <v>0</v>
      </c>
      <c r="K117" s="116"/>
      <c r="L117" s="140">
        <v>0</v>
      </c>
      <c r="M117" s="140">
        <v>0</v>
      </c>
      <c r="N117" s="43">
        <v>0</v>
      </c>
    </row>
    <row r="118" spans="1:14" ht="12" customHeight="1" x14ac:dyDescent="0.2">
      <c r="A118" s="39">
        <v>104</v>
      </c>
      <c r="B118" s="44" t="s">
        <v>179</v>
      </c>
      <c r="C118" s="45" t="s">
        <v>180</v>
      </c>
      <c r="D118" s="116">
        <f t="shared" si="5"/>
        <v>193528</v>
      </c>
      <c r="E118" s="116">
        <v>0</v>
      </c>
      <c r="F118" s="116">
        <v>0</v>
      </c>
      <c r="G118" s="116">
        <v>0</v>
      </c>
      <c r="H118" s="116">
        <v>0</v>
      </c>
      <c r="I118" s="116">
        <v>0</v>
      </c>
      <c r="J118" s="116">
        <f t="shared" si="7"/>
        <v>193528</v>
      </c>
      <c r="K118" s="116"/>
      <c r="L118" s="140">
        <v>193528</v>
      </c>
      <c r="M118" s="140">
        <v>0</v>
      </c>
      <c r="N118" s="43">
        <v>0</v>
      </c>
    </row>
    <row r="119" spans="1:14" ht="12" customHeight="1" x14ac:dyDescent="0.2">
      <c r="A119" s="39">
        <v>105</v>
      </c>
      <c r="B119" s="44" t="s">
        <v>181</v>
      </c>
      <c r="C119" s="45" t="s">
        <v>182</v>
      </c>
      <c r="D119" s="116">
        <f t="shared" si="5"/>
        <v>0</v>
      </c>
      <c r="E119" s="116">
        <v>0</v>
      </c>
      <c r="F119" s="116">
        <v>0</v>
      </c>
      <c r="G119" s="116">
        <v>0</v>
      </c>
      <c r="H119" s="116">
        <v>0</v>
      </c>
      <c r="I119" s="116">
        <v>0</v>
      </c>
      <c r="J119" s="116">
        <f t="shared" si="7"/>
        <v>0</v>
      </c>
      <c r="K119" s="116"/>
      <c r="L119" s="140">
        <v>0</v>
      </c>
      <c r="M119" s="140">
        <v>0</v>
      </c>
      <c r="N119" s="43">
        <v>0</v>
      </c>
    </row>
    <row r="120" spans="1:14" ht="12" customHeight="1" x14ac:dyDescent="0.2">
      <c r="A120" s="39">
        <v>106</v>
      </c>
      <c r="B120" s="44" t="s">
        <v>183</v>
      </c>
      <c r="C120" s="45" t="s">
        <v>184</v>
      </c>
      <c r="D120" s="116">
        <f t="shared" si="5"/>
        <v>0</v>
      </c>
      <c r="E120" s="116">
        <v>0</v>
      </c>
      <c r="F120" s="116">
        <v>0</v>
      </c>
      <c r="G120" s="116">
        <v>0</v>
      </c>
      <c r="H120" s="116">
        <v>0</v>
      </c>
      <c r="I120" s="116">
        <v>0</v>
      </c>
      <c r="J120" s="116">
        <f t="shared" si="7"/>
        <v>0</v>
      </c>
      <c r="K120" s="116"/>
      <c r="L120" s="140">
        <v>0</v>
      </c>
      <c r="M120" s="140">
        <v>0</v>
      </c>
      <c r="N120" s="43">
        <v>0</v>
      </c>
    </row>
    <row r="121" spans="1:14" ht="12" customHeight="1" x14ac:dyDescent="0.2">
      <c r="A121" s="39">
        <v>107</v>
      </c>
      <c r="B121" s="44" t="s">
        <v>185</v>
      </c>
      <c r="C121" s="45" t="s">
        <v>186</v>
      </c>
      <c r="D121" s="116">
        <f t="shared" si="5"/>
        <v>0</v>
      </c>
      <c r="E121" s="116">
        <v>0</v>
      </c>
      <c r="F121" s="116">
        <v>0</v>
      </c>
      <c r="G121" s="116">
        <v>0</v>
      </c>
      <c r="H121" s="116">
        <v>0</v>
      </c>
      <c r="I121" s="116">
        <v>0</v>
      </c>
      <c r="J121" s="116">
        <f t="shared" si="7"/>
        <v>0</v>
      </c>
      <c r="K121" s="116"/>
      <c r="L121" s="140">
        <v>0</v>
      </c>
      <c r="M121" s="140">
        <v>0</v>
      </c>
      <c r="N121" s="43">
        <v>0</v>
      </c>
    </row>
    <row r="122" spans="1:14" ht="12" customHeight="1" x14ac:dyDescent="0.2">
      <c r="A122" s="39">
        <v>108</v>
      </c>
      <c r="B122" s="44" t="s">
        <v>187</v>
      </c>
      <c r="C122" s="45" t="s">
        <v>188</v>
      </c>
      <c r="D122" s="116">
        <f t="shared" si="5"/>
        <v>0</v>
      </c>
      <c r="E122" s="116">
        <v>0</v>
      </c>
      <c r="F122" s="116">
        <v>0</v>
      </c>
      <c r="G122" s="116">
        <v>0</v>
      </c>
      <c r="H122" s="116">
        <v>0</v>
      </c>
      <c r="I122" s="116">
        <v>0</v>
      </c>
      <c r="J122" s="116">
        <f t="shared" si="7"/>
        <v>0</v>
      </c>
      <c r="K122" s="116"/>
      <c r="L122" s="140">
        <v>0</v>
      </c>
      <c r="M122" s="140">
        <v>0</v>
      </c>
      <c r="N122" s="43">
        <v>0</v>
      </c>
    </row>
    <row r="123" spans="1:14" ht="12" customHeight="1" x14ac:dyDescent="0.2">
      <c r="A123" s="39">
        <v>109</v>
      </c>
      <c r="B123" s="44" t="s">
        <v>189</v>
      </c>
      <c r="C123" s="45" t="s">
        <v>190</v>
      </c>
      <c r="D123" s="116">
        <f t="shared" si="5"/>
        <v>4974934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116">
        <f t="shared" si="7"/>
        <v>4974934</v>
      </c>
      <c r="K123" s="116"/>
      <c r="L123" s="140">
        <v>4974934</v>
      </c>
      <c r="M123" s="140">
        <v>0</v>
      </c>
      <c r="N123" s="43">
        <v>0</v>
      </c>
    </row>
    <row r="124" spans="1:14" ht="12" customHeight="1" x14ac:dyDescent="0.2">
      <c r="A124" s="39">
        <v>110</v>
      </c>
      <c r="B124" s="52" t="s">
        <v>191</v>
      </c>
      <c r="C124" s="53" t="s">
        <v>192</v>
      </c>
      <c r="D124" s="116">
        <f t="shared" si="5"/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116">
        <f t="shared" si="7"/>
        <v>0</v>
      </c>
      <c r="K124" s="116"/>
      <c r="L124" s="140">
        <v>0</v>
      </c>
      <c r="M124" s="140">
        <v>0</v>
      </c>
      <c r="N124" s="43">
        <v>0</v>
      </c>
    </row>
    <row r="125" spans="1:14" ht="12" customHeight="1" x14ac:dyDescent="0.2">
      <c r="A125" s="39">
        <v>111</v>
      </c>
      <c r="B125" s="52" t="s">
        <v>276</v>
      </c>
      <c r="C125" s="53" t="s">
        <v>252</v>
      </c>
      <c r="D125" s="116">
        <f t="shared" si="5"/>
        <v>260002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116">
        <f t="shared" si="7"/>
        <v>260002</v>
      </c>
      <c r="K125" s="116"/>
      <c r="L125" s="140">
        <v>260002</v>
      </c>
      <c r="M125" s="140">
        <v>0</v>
      </c>
      <c r="N125" s="43">
        <v>0</v>
      </c>
    </row>
    <row r="126" spans="1:14" ht="12" customHeight="1" x14ac:dyDescent="0.2">
      <c r="A126" s="39">
        <v>112</v>
      </c>
      <c r="B126" s="42" t="s">
        <v>193</v>
      </c>
      <c r="C126" s="41" t="s">
        <v>194</v>
      </c>
      <c r="D126" s="116">
        <f t="shared" si="5"/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116">
        <f t="shared" si="7"/>
        <v>0</v>
      </c>
      <c r="K126" s="116"/>
      <c r="L126" s="140">
        <v>0</v>
      </c>
      <c r="M126" s="140">
        <v>0</v>
      </c>
      <c r="N126" s="43">
        <v>0</v>
      </c>
    </row>
    <row r="127" spans="1:14" ht="12" customHeight="1" x14ac:dyDescent="0.2">
      <c r="A127" s="39">
        <v>113</v>
      </c>
      <c r="B127" s="44" t="s">
        <v>195</v>
      </c>
      <c r="C127" s="45" t="s">
        <v>196</v>
      </c>
      <c r="D127" s="116">
        <f t="shared" si="5"/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116">
        <f t="shared" si="7"/>
        <v>0</v>
      </c>
      <c r="K127" s="116"/>
      <c r="L127" s="140">
        <v>0</v>
      </c>
      <c r="M127" s="140">
        <v>0</v>
      </c>
      <c r="N127" s="43">
        <v>0</v>
      </c>
    </row>
    <row r="128" spans="1:14" ht="12" customHeight="1" x14ac:dyDescent="0.2">
      <c r="A128" s="39">
        <v>114</v>
      </c>
      <c r="B128" s="40" t="s">
        <v>197</v>
      </c>
      <c r="C128" s="54" t="s">
        <v>198</v>
      </c>
      <c r="D128" s="116">
        <f t="shared" si="5"/>
        <v>0</v>
      </c>
      <c r="E128" s="116">
        <v>0</v>
      </c>
      <c r="F128" s="116">
        <v>0</v>
      </c>
      <c r="G128" s="116">
        <v>0</v>
      </c>
      <c r="H128" s="116">
        <v>0</v>
      </c>
      <c r="I128" s="116">
        <v>0</v>
      </c>
      <c r="J128" s="116">
        <f t="shared" si="7"/>
        <v>0</v>
      </c>
      <c r="K128" s="116"/>
      <c r="L128" s="140">
        <v>0</v>
      </c>
      <c r="M128" s="140">
        <v>0</v>
      </c>
      <c r="N128" s="43">
        <v>0</v>
      </c>
    </row>
    <row r="129" spans="1:14" ht="12" customHeight="1" x14ac:dyDescent="0.2">
      <c r="A129" s="39">
        <v>115</v>
      </c>
      <c r="B129" s="44" t="s">
        <v>199</v>
      </c>
      <c r="C129" s="46" t="s">
        <v>290</v>
      </c>
      <c r="D129" s="116">
        <f t="shared" si="5"/>
        <v>0</v>
      </c>
      <c r="E129" s="116">
        <v>0</v>
      </c>
      <c r="F129" s="116">
        <v>0</v>
      </c>
      <c r="G129" s="116">
        <v>0</v>
      </c>
      <c r="H129" s="116">
        <v>0</v>
      </c>
      <c r="I129" s="116">
        <v>0</v>
      </c>
      <c r="J129" s="116">
        <f t="shared" si="7"/>
        <v>0</v>
      </c>
      <c r="K129" s="116"/>
      <c r="L129" s="140">
        <v>0</v>
      </c>
      <c r="M129" s="140">
        <v>0</v>
      </c>
      <c r="N129" s="43">
        <v>0</v>
      </c>
    </row>
    <row r="130" spans="1:14" ht="12" customHeight="1" x14ac:dyDescent="0.2">
      <c r="A130" s="39">
        <v>116</v>
      </c>
      <c r="B130" s="42" t="s">
        <v>200</v>
      </c>
      <c r="C130" s="45" t="s">
        <v>335</v>
      </c>
      <c r="D130" s="116">
        <f t="shared" si="5"/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116">
        <f t="shared" si="7"/>
        <v>0</v>
      </c>
      <c r="K130" s="116"/>
      <c r="L130" s="140">
        <v>0</v>
      </c>
      <c r="M130" s="140">
        <v>0</v>
      </c>
      <c r="N130" s="43">
        <v>0</v>
      </c>
    </row>
    <row r="131" spans="1:14" ht="12" customHeight="1" x14ac:dyDescent="0.2">
      <c r="A131" s="39">
        <v>117</v>
      </c>
      <c r="B131" s="42" t="s">
        <v>201</v>
      </c>
      <c r="C131" s="45" t="s">
        <v>202</v>
      </c>
      <c r="D131" s="116">
        <f t="shared" si="5"/>
        <v>0</v>
      </c>
      <c r="E131" s="116">
        <v>0</v>
      </c>
      <c r="F131" s="116">
        <v>0</v>
      </c>
      <c r="G131" s="116">
        <v>0</v>
      </c>
      <c r="H131" s="116">
        <v>0</v>
      </c>
      <c r="I131" s="116">
        <v>0</v>
      </c>
      <c r="J131" s="116">
        <f t="shared" si="7"/>
        <v>0</v>
      </c>
      <c r="K131" s="116"/>
      <c r="L131" s="140">
        <v>0</v>
      </c>
      <c r="M131" s="140">
        <v>0</v>
      </c>
      <c r="N131" s="43">
        <v>0</v>
      </c>
    </row>
    <row r="132" spans="1:14" ht="12" customHeight="1" x14ac:dyDescent="0.2">
      <c r="A132" s="39">
        <v>118</v>
      </c>
      <c r="B132" s="42" t="s">
        <v>203</v>
      </c>
      <c r="C132" s="45" t="s">
        <v>204</v>
      </c>
      <c r="D132" s="116">
        <f t="shared" si="5"/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116">
        <f t="shared" si="7"/>
        <v>0</v>
      </c>
      <c r="K132" s="116"/>
      <c r="L132" s="140">
        <v>0</v>
      </c>
      <c r="M132" s="140">
        <v>0</v>
      </c>
      <c r="N132" s="43">
        <v>0</v>
      </c>
    </row>
    <row r="133" spans="1:14" ht="12" customHeight="1" x14ac:dyDescent="0.2">
      <c r="A133" s="39">
        <v>119</v>
      </c>
      <c r="B133" s="40" t="s">
        <v>205</v>
      </c>
      <c r="C133" s="41" t="s">
        <v>206</v>
      </c>
      <c r="D133" s="116">
        <f t="shared" si="5"/>
        <v>236553</v>
      </c>
      <c r="E133" s="116">
        <v>0</v>
      </c>
      <c r="F133" s="116">
        <v>0</v>
      </c>
      <c r="G133" s="116">
        <v>0</v>
      </c>
      <c r="H133" s="116">
        <v>0</v>
      </c>
      <c r="I133" s="116">
        <v>0</v>
      </c>
      <c r="J133" s="116">
        <f t="shared" si="7"/>
        <v>236553</v>
      </c>
      <c r="K133" s="116"/>
      <c r="L133" s="140">
        <v>236553</v>
      </c>
      <c r="M133" s="140">
        <v>0</v>
      </c>
      <c r="N133" s="43">
        <v>0</v>
      </c>
    </row>
    <row r="134" spans="1:14" ht="12" customHeight="1" x14ac:dyDescent="0.2">
      <c r="A134" s="39">
        <v>120</v>
      </c>
      <c r="B134" s="42" t="s">
        <v>207</v>
      </c>
      <c r="C134" s="41" t="s">
        <v>208</v>
      </c>
      <c r="D134" s="116">
        <f t="shared" si="5"/>
        <v>0</v>
      </c>
      <c r="E134" s="116">
        <v>0</v>
      </c>
      <c r="F134" s="116">
        <v>0</v>
      </c>
      <c r="G134" s="116">
        <v>0</v>
      </c>
      <c r="H134" s="116">
        <v>0</v>
      </c>
      <c r="I134" s="116">
        <v>0</v>
      </c>
      <c r="J134" s="116">
        <f t="shared" si="7"/>
        <v>0</v>
      </c>
      <c r="K134" s="116"/>
      <c r="L134" s="140">
        <v>0</v>
      </c>
      <c r="M134" s="140">
        <v>0</v>
      </c>
      <c r="N134" s="43">
        <v>0</v>
      </c>
    </row>
    <row r="135" spans="1:14" ht="12" customHeight="1" x14ac:dyDescent="0.2">
      <c r="A135" s="39">
        <v>121</v>
      </c>
      <c r="B135" s="44" t="s">
        <v>209</v>
      </c>
      <c r="C135" s="45" t="s">
        <v>210</v>
      </c>
      <c r="D135" s="116">
        <f t="shared" si="5"/>
        <v>1658766</v>
      </c>
      <c r="E135" s="116">
        <v>0</v>
      </c>
      <c r="F135" s="116">
        <v>0</v>
      </c>
      <c r="G135" s="116">
        <v>0</v>
      </c>
      <c r="H135" s="116">
        <v>0</v>
      </c>
      <c r="I135" s="116">
        <v>0</v>
      </c>
      <c r="J135" s="116">
        <f t="shared" si="7"/>
        <v>1658766</v>
      </c>
      <c r="K135" s="116"/>
      <c r="L135" s="140">
        <v>1658766</v>
      </c>
      <c r="M135" s="140">
        <v>0</v>
      </c>
      <c r="N135" s="43">
        <v>0</v>
      </c>
    </row>
    <row r="136" spans="1:14" ht="12" customHeight="1" x14ac:dyDescent="0.2">
      <c r="A136" s="39">
        <v>122</v>
      </c>
      <c r="B136" s="44" t="s">
        <v>211</v>
      </c>
      <c r="C136" s="88" t="s">
        <v>377</v>
      </c>
      <c r="D136" s="116">
        <f t="shared" si="5"/>
        <v>0</v>
      </c>
      <c r="E136" s="116">
        <v>0</v>
      </c>
      <c r="F136" s="116">
        <v>0</v>
      </c>
      <c r="G136" s="116">
        <v>0</v>
      </c>
      <c r="H136" s="116">
        <v>0</v>
      </c>
      <c r="I136" s="116">
        <v>0</v>
      </c>
      <c r="J136" s="116">
        <f t="shared" si="7"/>
        <v>0</v>
      </c>
      <c r="K136" s="116"/>
      <c r="L136" s="140">
        <v>0</v>
      </c>
      <c r="M136" s="140">
        <v>0</v>
      </c>
      <c r="N136" s="43">
        <v>0</v>
      </c>
    </row>
    <row r="137" spans="1:14" ht="12" customHeight="1" x14ac:dyDescent="0.2">
      <c r="A137" s="39">
        <v>123</v>
      </c>
      <c r="B137" s="44" t="s">
        <v>212</v>
      </c>
      <c r="C137" s="45" t="s">
        <v>249</v>
      </c>
      <c r="D137" s="116">
        <f t="shared" si="5"/>
        <v>85058426</v>
      </c>
      <c r="E137" s="116">
        <v>0</v>
      </c>
      <c r="F137" s="116">
        <v>0</v>
      </c>
      <c r="G137" s="116">
        <v>0</v>
      </c>
      <c r="H137" s="116">
        <v>0</v>
      </c>
      <c r="I137" s="116">
        <v>0</v>
      </c>
      <c r="J137" s="116">
        <f t="shared" si="7"/>
        <v>85058426</v>
      </c>
      <c r="K137" s="116"/>
      <c r="L137" s="140">
        <v>85058426</v>
      </c>
      <c r="M137" s="140">
        <v>0</v>
      </c>
      <c r="N137" s="43">
        <v>0</v>
      </c>
    </row>
    <row r="138" spans="1:14" ht="12" customHeight="1" x14ac:dyDescent="0.2">
      <c r="A138" s="39">
        <v>124</v>
      </c>
      <c r="B138" s="44" t="s">
        <v>213</v>
      </c>
      <c r="C138" s="45" t="s">
        <v>214</v>
      </c>
      <c r="D138" s="116">
        <f t="shared" si="5"/>
        <v>202464093</v>
      </c>
      <c r="E138" s="116">
        <v>0</v>
      </c>
      <c r="F138" s="116">
        <f t="shared" si="6"/>
        <v>38934538</v>
      </c>
      <c r="G138" s="116">
        <v>0</v>
      </c>
      <c r="H138" s="116">
        <v>38934538</v>
      </c>
      <c r="I138" s="116">
        <v>0</v>
      </c>
      <c r="J138" s="116">
        <f t="shared" si="7"/>
        <v>163529555</v>
      </c>
      <c r="K138" s="116"/>
      <c r="L138" s="140">
        <v>163529555</v>
      </c>
      <c r="M138" s="140">
        <v>0</v>
      </c>
      <c r="N138" s="43">
        <v>0</v>
      </c>
    </row>
    <row r="139" spans="1:14" ht="12" customHeight="1" x14ac:dyDescent="0.2">
      <c r="A139" s="39">
        <v>125</v>
      </c>
      <c r="B139" s="44" t="s">
        <v>215</v>
      </c>
      <c r="C139" s="45" t="s">
        <v>42</v>
      </c>
      <c r="D139" s="116">
        <f t="shared" si="5"/>
        <v>29988030</v>
      </c>
      <c r="E139" s="116">
        <v>0</v>
      </c>
      <c r="F139" s="116">
        <f t="shared" si="6"/>
        <v>0</v>
      </c>
      <c r="G139" s="116">
        <v>0</v>
      </c>
      <c r="H139" s="116">
        <v>0</v>
      </c>
      <c r="I139" s="116">
        <v>0</v>
      </c>
      <c r="J139" s="116">
        <f t="shared" si="7"/>
        <v>29988030</v>
      </c>
      <c r="K139" s="116"/>
      <c r="L139" s="140">
        <v>29988030</v>
      </c>
      <c r="M139" s="140">
        <v>0</v>
      </c>
      <c r="N139" s="43">
        <v>0</v>
      </c>
    </row>
    <row r="140" spans="1:14" ht="12" customHeight="1" x14ac:dyDescent="0.2">
      <c r="A140" s="39">
        <v>126</v>
      </c>
      <c r="B140" s="40" t="s">
        <v>216</v>
      </c>
      <c r="C140" s="41" t="s">
        <v>48</v>
      </c>
      <c r="D140" s="116">
        <f t="shared" si="5"/>
        <v>45461452</v>
      </c>
      <c r="E140" s="116">
        <v>0</v>
      </c>
      <c r="F140" s="116">
        <f t="shared" si="6"/>
        <v>0</v>
      </c>
      <c r="G140" s="116">
        <v>0</v>
      </c>
      <c r="H140" s="116">
        <v>0</v>
      </c>
      <c r="I140" s="116">
        <v>0</v>
      </c>
      <c r="J140" s="116">
        <f t="shared" si="7"/>
        <v>45461452</v>
      </c>
      <c r="K140" s="116">
        <v>0</v>
      </c>
      <c r="L140" s="140">
        <v>45461452</v>
      </c>
      <c r="M140" s="140">
        <v>0</v>
      </c>
      <c r="N140" s="43">
        <v>0</v>
      </c>
    </row>
    <row r="141" spans="1:14" ht="12" customHeight="1" x14ac:dyDescent="0.2">
      <c r="A141" s="39">
        <v>127</v>
      </c>
      <c r="B141" s="40" t="s">
        <v>217</v>
      </c>
      <c r="C141" s="45" t="s">
        <v>253</v>
      </c>
      <c r="D141" s="116">
        <f t="shared" ref="D141:D156" si="11">E141+F141+J141</f>
        <v>19535835</v>
      </c>
      <c r="E141" s="116">
        <v>0</v>
      </c>
      <c r="F141" s="116">
        <f t="shared" ref="F141:F147" si="12">G141+H141+I141</f>
        <v>0</v>
      </c>
      <c r="G141" s="116">
        <v>0</v>
      </c>
      <c r="H141" s="116">
        <v>0</v>
      </c>
      <c r="I141" s="116">
        <v>0</v>
      </c>
      <c r="J141" s="116">
        <f t="shared" ref="J141:J154" si="13">K141+L141+M141</f>
        <v>19535835</v>
      </c>
      <c r="K141" s="116">
        <v>0</v>
      </c>
      <c r="L141" s="140">
        <v>19535835</v>
      </c>
      <c r="M141" s="140">
        <v>0</v>
      </c>
      <c r="N141" s="43">
        <v>0</v>
      </c>
    </row>
    <row r="142" spans="1:14" ht="12" customHeight="1" x14ac:dyDescent="0.2">
      <c r="A142" s="39">
        <v>128</v>
      </c>
      <c r="B142" s="47" t="s">
        <v>218</v>
      </c>
      <c r="C142" s="48" t="s">
        <v>50</v>
      </c>
      <c r="D142" s="116">
        <f t="shared" si="11"/>
        <v>16091603</v>
      </c>
      <c r="E142" s="116">
        <v>0</v>
      </c>
      <c r="F142" s="116">
        <f t="shared" si="12"/>
        <v>0</v>
      </c>
      <c r="G142" s="116">
        <v>0</v>
      </c>
      <c r="H142" s="116">
        <v>0</v>
      </c>
      <c r="I142" s="116">
        <v>0</v>
      </c>
      <c r="J142" s="116">
        <f t="shared" si="13"/>
        <v>16091603</v>
      </c>
      <c r="K142" s="116">
        <v>0</v>
      </c>
      <c r="L142" s="140">
        <v>16091603</v>
      </c>
      <c r="M142" s="140">
        <v>0</v>
      </c>
      <c r="N142" s="43">
        <v>0</v>
      </c>
    </row>
    <row r="143" spans="1:14" ht="12" customHeight="1" x14ac:dyDescent="0.2">
      <c r="A143" s="39">
        <v>129</v>
      </c>
      <c r="B143" s="44" t="s">
        <v>219</v>
      </c>
      <c r="C143" s="45" t="s">
        <v>49</v>
      </c>
      <c r="D143" s="116">
        <f t="shared" si="11"/>
        <v>31276398</v>
      </c>
      <c r="E143" s="116">
        <v>0</v>
      </c>
      <c r="F143" s="116">
        <f t="shared" si="12"/>
        <v>0</v>
      </c>
      <c r="G143" s="116">
        <v>0</v>
      </c>
      <c r="H143" s="116">
        <v>0</v>
      </c>
      <c r="I143" s="116">
        <v>0</v>
      </c>
      <c r="J143" s="116">
        <f t="shared" si="13"/>
        <v>31276398</v>
      </c>
      <c r="K143" s="116">
        <v>0</v>
      </c>
      <c r="L143" s="140">
        <v>31276398</v>
      </c>
      <c r="M143" s="140">
        <v>0</v>
      </c>
      <c r="N143" s="43">
        <v>0</v>
      </c>
    </row>
    <row r="144" spans="1:14" ht="12" customHeight="1" x14ac:dyDescent="0.2">
      <c r="A144" s="39">
        <v>130</v>
      </c>
      <c r="B144" s="44" t="s">
        <v>220</v>
      </c>
      <c r="C144" s="45" t="s">
        <v>221</v>
      </c>
      <c r="D144" s="116">
        <f t="shared" si="11"/>
        <v>13628299</v>
      </c>
      <c r="E144" s="116">
        <v>0</v>
      </c>
      <c r="F144" s="116">
        <f t="shared" si="12"/>
        <v>0</v>
      </c>
      <c r="G144" s="116">
        <v>0</v>
      </c>
      <c r="H144" s="116">
        <v>0</v>
      </c>
      <c r="I144" s="116">
        <v>0</v>
      </c>
      <c r="J144" s="116">
        <f t="shared" si="13"/>
        <v>13628299</v>
      </c>
      <c r="K144" s="116">
        <v>0</v>
      </c>
      <c r="L144" s="140">
        <v>13628299</v>
      </c>
      <c r="M144" s="140">
        <v>0</v>
      </c>
      <c r="N144" s="43">
        <v>0</v>
      </c>
    </row>
    <row r="145" spans="1:14" ht="12" customHeight="1" x14ac:dyDescent="0.2">
      <c r="A145" s="39">
        <v>131</v>
      </c>
      <c r="B145" s="44" t="s">
        <v>222</v>
      </c>
      <c r="C145" s="45" t="s">
        <v>43</v>
      </c>
      <c r="D145" s="116">
        <f t="shared" si="11"/>
        <v>20204538</v>
      </c>
      <c r="E145" s="116">
        <v>0</v>
      </c>
      <c r="F145" s="116">
        <f t="shared" si="12"/>
        <v>0</v>
      </c>
      <c r="G145" s="116">
        <v>0</v>
      </c>
      <c r="H145" s="116">
        <v>0</v>
      </c>
      <c r="I145" s="116">
        <v>0</v>
      </c>
      <c r="J145" s="116">
        <f t="shared" si="13"/>
        <v>20204538</v>
      </c>
      <c r="K145" s="116">
        <v>0</v>
      </c>
      <c r="L145" s="140">
        <v>20204538</v>
      </c>
      <c r="M145" s="140">
        <v>0</v>
      </c>
      <c r="N145" s="43">
        <v>0</v>
      </c>
    </row>
    <row r="146" spans="1:14" ht="12" customHeight="1" x14ac:dyDescent="0.2">
      <c r="A146" s="39">
        <v>132</v>
      </c>
      <c r="B146" s="47" t="s">
        <v>223</v>
      </c>
      <c r="C146" s="48" t="s">
        <v>251</v>
      </c>
      <c r="D146" s="116">
        <f t="shared" si="11"/>
        <v>97619176</v>
      </c>
      <c r="E146" s="116">
        <v>4419270</v>
      </c>
      <c r="F146" s="116">
        <f t="shared" si="12"/>
        <v>72744837</v>
      </c>
      <c r="G146" s="116">
        <v>60013608</v>
      </c>
      <c r="H146" s="116">
        <v>0</v>
      </c>
      <c r="I146" s="116">
        <v>12731229</v>
      </c>
      <c r="J146" s="116">
        <f t="shared" si="13"/>
        <v>20455069</v>
      </c>
      <c r="K146" s="116">
        <v>14428723</v>
      </c>
      <c r="L146" s="140">
        <v>4497216</v>
      </c>
      <c r="M146" s="140">
        <v>1529130</v>
      </c>
      <c r="N146" s="43">
        <v>28313650</v>
      </c>
    </row>
    <row r="147" spans="1:14" ht="12" customHeight="1" x14ac:dyDescent="0.2">
      <c r="A147" s="39">
        <v>133</v>
      </c>
      <c r="B147" s="42" t="s">
        <v>224</v>
      </c>
      <c r="C147" s="48" t="s">
        <v>225</v>
      </c>
      <c r="D147" s="116">
        <f t="shared" si="11"/>
        <v>217299158</v>
      </c>
      <c r="E147" s="116">
        <v>63329393</v>
      </c>
      <c r="F147" s="116">
        <f t="shared" si="12"/>
        <v>107367464</v>
      </c>
      <c r="G147" s="116">
        <v>90854361</v>
      </c>
      <c r="H147" s="116">
        <v>0</v>
      </c>
      <c r="I147" s="116">
        <v>16513103</v>
      </c>
      <c r="J147" s="116">
        <f t="shared" si="13"/>
        <v>46602301</v>
      </c>
      <c r="K147" s="116">
        <v>28376561</v>
      </c>
      <c r="L147" s="140">
        <v>15298095</v>
      </c>
      <c r="M147" s="140">
        <v>2927645</v>
      </c>
      <c r="N147" s="43">
        <v>37849991</v>
      </c>
    </row>
    <row r="148" spans="1:14" ht="12" customHeight="1" x14ac:dyDescent="0.2">
      <c r="A148" s="39">
        <v>134</v>
      </c>
      <c r="B148" s="44" t="s">
        <v>226</v>
      </c>
      <c r="C148" s="45" t="s">
        <v>227</v>
      </c>
      <c r="D148" s="116">
        <f t="shared" si="11"/>
        <v>1365422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116">
        <f t="shared" si="13"/>
        <v>1365422</v>
      </c>
      <c r="K148" s="116">
        <v>0</v>
      </c>
      <c r="L148" s="140">
        <v>1365422</v>
      </c>
      <c r="M148" s="140">
        <v>0</v>
      </c>
      <c r="N148" s="43">
        <v>0</v>
      </c>
    </row>
    <row r="149" spans="1:14" ht="12" customHeight="1" x14ac:dyDescent="0.2">
      <c r="A149" s="39">
        <v>135</v>
      </c>
      <c r="B149" s="40" t="s">
        <v>228</v>
      </c>
      <c r="C149" s="41" t="s">
        <v>229</v>
      </c>
      <c r="D149" s="116">
        <f t="shared" si="11"/>
        <v>11929573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116">
        <f t="shared" si="13"/>
        <v>11929573</v>
      </c>
      <c r="K149" s="116">
        <v>0</v>
      </c>
      <c r="L149" s="140">
        <v>11929573</v>
      </c>
      <c r="M149" s="140">
        <v>0</v>
      </c>
      <c r="N149" s="43">
        <v>0</v>
      </c>
    </row>
    <row r="150" spans="1:14" ht="12" customHeight="1" x14ac:dyDescent="0.2">
      <c r="A150" s="39">
        <v>136</v>
      </c>
      <c r="B150" s="55" t="s">
        <v>230</v>
      </c>
      <c r="C150" s="56" t="s">
        <v>231</v>
      </c>
      <c r="D150" s="116">
        <f t="shared" si="11"/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116">
        <f t="shared" si="13"/>
        <v>0</v>
      </c>
      <c r="K150" s="116">
        <v>0</v>
      </c>
      <c r="L150" s="140">
        <v>0</v>
      </c>
      <c r="M150" s="140">
        <v>0</v>
      </c>
      <c r="N150" s="43">
        <v>0</v>
      </c>
    </row>
    <row r="151" spans="1:14" ht="12" customHeight="1" x14ac:dyDescent="0.2">
      <c r="A151" s="39">
        <v>137</v>
      </c>
      <c r="B151" s="57" t="s">
        <v>278</v>
      </c>
      <c r="C151" s="58" t="s">
        <v>279</v>
      </c>
      <c r="D151" s="116">
        <f t="shared" si="11"/>
        <v>0</v>
      </c>
      <c r="E151" s="116">
        <v>0</v>
      </c>
      <c r="F151" s="116">
        <v>0</v>
      </c>
      <c r="G151" s="116">
        <v>0</v>
      </c>
      <c r="H151" s="116">
        <v>0</v>
      </c>
      <c r="I151" s="116">
        <v>0</v>
      </c>
      <c r="J151" s="116">
        <f t="shared" si="13"/>
        <v>0</v>
      </c>
      <c r="K151" s="116">
        <v>0</v>
      </c>
      <c r="L151" s="140"/>
      <c r="M151" s="140">
        <v>0</v>
      </c>
      <c r="N151" s="43"/>
    </row>
    <row r="152" spans="1:14" ht="12" customHeight="1" x14ac:dyDescent="0.2">
      <c r="A152" s="39">
        <v>138</v>
      </c>
      <c r="B152" s="59" t="s">
        <v>280</v>
      </c>
      <c r="C152" s="60" t="s">
        <v>281</v>
      </c>
      <c r="D152" s="116">
        <f t="shared" si="11"/>
        <v>0</v>
      </c>
      <c r="E152" s="116">
        <v>0</v>
      </c>
      <c r="F152" s="116">
        <v>0</v>
      </c>
      <c r="G152" s="116">
        <v>0</v>
      </c>
      <c r="H152" s="116">
        <v>0</v>
      </c>
      <c r="I152" s="116">
        <v>0</v>
      </c>
      <c r="J152" s="116">
        <f t="shared" si="13"/>
        <v>0</v>
      </c>
      <c r="K152" s="116">
        <v>0</v>
      </c>
      <c r="L152" s="140"/>
      <c r="M152" s="140">
        <v>0</v>
      </c>
      <c r="N152" s="43"/>
    </row>
    <row r="153" spans="1:14" ht="12" customHeight="1" x14ac:dyDescent="0.2">
      <c r="A153" s="39">
        <v>139</v>
      </c>
      <c r="B153" s="61" t="s">
        <v>282</v>
      </c>
      <c r="C153" s="62" t="s">
        <v>283</v>
      </c>
      <c r="D153" s="116">
        <f t="shared" si="11"/>
        <v>0</v>
      </c>
      <c r="E153" s="116">
        <v>0</v>
      </c>
      <c r="F153" s="116">
        <v>0</v>
      </c>
      <c r="G153" s="116">
        <v>0</v>
      </c>
      <c r="H153" s="116">
        <v>0</v>
      </c>
      <c r="I153" s="116">
        <v>0</v>
      </c>
      <c r="J153" s="116">
        <f t="shared" si="13"/>
        <v>0</v>
      </c>
      <c r="K153" s="116">
        <v>0</v>
      </c>
      <c r="L153" s="140"/>
      <c r="M153" s="140">
        <v>0</v>
      </c>
      <c r="N153" s="43"/>
    </row>
    <row r="154" spans="1:14" x14ac:dyDescent="0.2">
      <c r="A154" s="39">
        <v>140</v>
      </c>
      <c r="B154" s="63" t="s">
        <v>288</v>
      </c>
      <c r="C154" s="64" t="s">
        <v>289</v>
      </c>
      <c r="D154" s="116">
        <f t="shared" si="11"/>
        <v>0</v>
      </c>
      <c r="E154" s="116">
        <v>0</v>
      </c>
      <c r="F154" s="116">
        <v>0</v>
      </c>
      <c r="G154" s="116">
        <v>0</v>
      </c>
      <c r="H154" s="116">
        <v>0</v>
      </c>
      <c r="I154" s="116">
        <v>0</v>
      </c>
      <c r="J154" s="116">
        <f t="shared" si="13"/>
        <v>0</v>
      </c>
      <c r="K154" s="116">
        <v>0</v>
      </c>
      <c r="L154" s="140"/>
      <c r="M154" s="140">
        <v>0</v>
      </c>
      <c r="N154" s="43"/>
    </row>
    <row r="155" spans="1:14" x14ac:dyDescent="0.2">
      <c r="A155" s="25">
        <v>141</v>
      </c>
      <c r="B155" s="129" t="s">
        <v>395</v>
      </c>
      <c r="C155" s="72" t="s">
        <v>394</v>
      </c>
      <c r="D155" s="116">
        <f t="shared" si="11"/>
        <v>0</v>
      </c>
      <c r="E155" s="116">
        <v>0</v>
      </c>
      <c r="F155" s="116">
        <v>0</v>
      </c>
      <c r="G155" s="116">
        <v>0</v>
      </c>
      <c r="H155" s="116">
        <v>0</v>
      </c>
      <c r="I155" s="116">
        <v>0</v>
      </c>
      <c r="J155" s="116">
        <v>0</v>
      </c>
      <c r="K155" s="116">
        <v>0</v>
      </c>
      <c r="L155" s="116">
        <v>0</v>
      </c>
      <c r="M155" s="116">
        <v>0</v>
      </c>
      <c r="N155" s="116">
        <v>0</v>
      </c>
    </row>
    <row r="156" spans="1:14" x14ac:dyDescent="0.2">
      <c r="A156" s="25">
        <v>142</v>
      </c>
      <c r="B156" s="133" t="s">
        <v>409</v>
      </c>
      <c r="C156" s="72" t="s">
        <v>408</v>
      </c>
      <c r="D156" s="116">
        <f t="shared" si="11"/>
        <v>0</v>
      </c>
      <c r="E156" s="140"/>
      <c r="F156" s="140"/>
      <c r="G156" s="140"/>
      <c r="H156" s="140"/>
      <c r="I156" s="140"/>
      <c r="J156" s="140"/>
      <c r="K156" s="140"/>
      <c r="L156" s="140"/>
      <c r="M156" s="140"/>
      <c r="N156" s="132"/>
    </row>
  </sheetData>
  <mergeCells count="25">
    <mergeCell ref="M7:M8"/>
    <mergeCell ref="A94:A97"/>
    <mergeCell ref="B94:B97"/>
    <mergeCell ref="E6:E8"/>
    <mergeCell ref="F6:F8"/>
    <mergeCell ref="G6:I6"/>
    <mergeCell ref="A9:C9"/>
    <mergeCell ref="A10:C10"/>
    <mergeCell ref="A11:C11"/>
    <mergeCell ref="A1:N1"/>
    <mergeCell ref="A3:A8"/>
    <mergeCell ref="B3:B8"/>
    <mergeCell ref="C3:C8"/>
    <mergeCell ref="N3:N8"/>
    <mergeCell ref="D4:D8"/>
    <mergeCell ref="E5:I5"/>
    <mergeCell ref="J6:J8"/>
    <mergeCell ref="G7:G8"/>
    <mergeCell ref="I7:I8"/>
    <mergeCell ref="K7:K8"/>
    <mergeCell ref="L7:L8"/>
    <mergeCell ref="D3:M3"/>
    <mergeCell ref="E4:M4"/>
    <mergeCell ref="J5:M5"/>
    <mergeCell ref="K6:M6"/>
  </mergeCells>
  <pageMargins left="0.59055118110236227" right="0.39370078740157483" top="0.19685039370078741" bottom="0" header="0" footer="0"/>
  <pageSetup paperSize="9" scale="7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M161"/>
  <sheetViews>
    <sheetView zoomScale="98" zoomScaleNormal="98" workbookViewId="0">
      <pane xSplit="3" ySplit="10" topLeftCell="D135" activePane="bottomRight" state="frozen"/>
      <selection pane="topRight" activeCell="D1" sqref="D1"/>
      <selection pane="bottomLeft" activeCell="A11" sqref="A11"/>
      <selection pane="bottomRight" activeCell="D11" sqref="D11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8.28515625" style="8" customWidth="1"/>
    <col min="5" max="16384" width="9.140625" style="8"/>
  </cols>
  <sheetData>
    <row r="2" spans="1:6" ht="57.75" customHeight="1" x14ac:dyDescent="0.2">
      <c r="A2" s="180" t="s">
        <v>403</v>
      </c>
      <c r="B2" s="180"/>
      <c r="C2" s="180"/>
      <c r="D2" s="180"/>
    </row>
    <row r="3" spans="1:6" x14ac:dyDescent="0.2">
      <c r="C3" s="9"/>
      <c r="D3" s="8" t="s">
        <v>308</v>
      </c>
      <c r="F3" s="4"/>
    </row>
    <row r="4" spans="1:6" s="2" customFormat="1" ht="15.75" customHeight="1" x14ac:dyDescent="0.2">
      <c r="A4" s="169" t="s">
        <v>46</v>
      </c>
      <c r="B4" s="169" t="s">
        <v>59</v>
      </c>
      <c r="C4" s="170" t="s">
        <v>47</v>
      </c>
      <c r="D4" s="212" t="s">
        <v>344</v>
      </c>
    </row>
    <row r="5" spans="1:6" ht="15" customHeight="1" x14ac:dyDescent="0.2">
      <c r="A5" s="169"/>
      <c r="B5" s="169"/>
      <c r="C5" s="170"/>
      <c r="D5" s="213"/>
    </row>
    <row r="6" spans="1:6" ht="14.25" customHeight="1" x14ac:dyDescent="0.2">
      <c r="A6" s="169"/>
      <c r="B6" s="169"/>
      <c r="C6" s="170"/>
      <c r="D6" s="213"/>
    </row>
    <row r="7" spans="1:6" ht="14.25" customHeight="1" x14ac:dyDescent="0.2">
      <c r="A7" s="169"/>
      <c r="B7" s="169"/>
      <c r="C7" s="170"/>
      <c r="D7" s="214"/>
    </row>
    <row r="8" spans="1:6" s="2" customFormat="1" x14ac:dyDescent="0.2">
      <c r="A8" s="161" t="s">
        <v>248</v>
      </c>
      <c r="B8" s="161"/>
      <c r="C8" s="161"/>
      <c r="D8" s="77">
        <f>D10+D9</f>
        <v>1593307691</v>
      </c>
    </row>
    <row r="9" spans="1:6" s="3" customFormat="1" ht="11.25" customHeight="1" x14ac:dyDescent="0.2">
      <c r="A9" s="5"/>
      <c r="B9" s="5"/>
      <c r="C9" s="11" t="s">
        <v>56</v>
      </c>
      <c r="D9" s="76">
        <v>30505155</v>
      </c>
    </row>
    <row r="10" spans="1:6" s="2" customFormat="1" x14ac:dyDescent="0.2">
      <c r="A10" s="161" t="s">
        <v>247</v>
      </c>
      <c r="B10" s="161"/>
      <c r="C10" s="161"/>
      <c r="D10" s="77">
        <f>SUM(D11:D155)-D93</f>
        <v>1562802536</v>
      </c>
    </row>
    <row r="11" spans="1:6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v>7632277</v>
      </c>
    </row>
    <row r="12" spans="1:6" s="1" customFormat="1" x14ac:dyDescent="0.2">
      <c r="A12" s="25">
        <v>2</v>
      </c>
      <c r="B12" s="14" t="s">
        <v>61</v>
      </c>
      <c r="C12" s="10" t="s">
        <v>232</v>
      </c>
      <c r="D12" s="76">
        <v>7672803</v>
      </c>
    </row>
    <row r="13" spans="1:6" s="22" customFormat="1" x14ac:dyDescent="0.2">
      <c r="A13" s="25">
        <v>3</v>
      </c>
      <c r="B13" s="27" t="s">
        <v>62</v>
      </c>
      <c r="C13" s="21" t="s">
        <v>5</v>
      </c>
      <c r="D13" s="76">
        <v>22532474</v>
      </c>
    </row>
    <row r="14" spans="1:6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v>8385422</v>
      </c>
    </row>
    <row r="15" spans="1:6" s="1" customFormat="1" x14ac:dyDescent="0.2">
      <c r="A15" s="25">
        <v>5</v>
      </c>
      <c r="B15" s="12" t="s">
        <v>64</v>
      </c>
      <c r="C15" s="10" t="s">
        <v>8</v>
      </c>
      <c r="D15" s="76">
        <v>9065922</v>
      </c>
    </row>
    <row r="16" spans="1:6" s="22" customFormat="1" x14ac:dyDescent="0.2">
      <c r="A16" s="25">
        <v>6</v>
      </c>
      <c r="B16" s="27" t="s">
        <v>65</v>
      </c>
      <c r="C16" s="21" t="s">
        <v>66</v>
      </c>
      <c r="D16" s="76">
        <v>63882663</v>
      </c>
    </row>
    <row r="17" spans="1:4" s="1" customFormat="1" x14ac:dyDescent="0.2">
      <c r="A17" s="25">
        <v>7</v>
      </c>
      <c r="B17" s="12" t="s">
        <v>67</v>
      </c>
      <c r="C17" s="10" t="s">
        <v>234</v>
      </c>
      <c r="D17" s="76">
        <v>22702523</v>
      </c>
    </row>
    <row r="18" spans="1:4" s="1" customFormat="1" x14ac:dyDescent="0.2">
      <c r="A18" s="25">
        <v>8</v>
      </c>
      <c r="B18" s="26" t="s">
        <v>68</v>
      </c>
      <c r="C18" s="10" t="s">
        <v>17</v>
      </c>
      <c r="D18" s="76">
        <v>9514516</v>
      </c>
    </row>
    <row r="19" spans="1:4" s="1" customFormat="1" x14ac:dyDescent="0.2">
      <c r="A19" s="25">
        <v>9</v>
      </c>
      <c r="B19" s="26" t="s">
        <v>69</v>
      </c>
      <c r="C19" s="10" t="s">
        <v>6</v>
      </c>
      <c r="D19" s="76">
        <v>8266144</v>
      </c>
    </row>
    <row r="20" spans="1:4" s="1" customFormat="1" x14ac:dyDescent="0.2">
      <c r="A20" s="25">
        <v>10</v>
      </c>
      <c r="B20" s="26" t="s">
        <v>70</v>
      </c>
      <c r="C20" s="10" t="s">
        <v>18</v>
      </c>
      <c r="D20" s="76">
        <v>10911330</v>
      </c>
    </row>
    <row r="21" spans="1:4" s="1" customFormat="1" x14ac:dyDescent="0.2">
      <c r="A21" s="25">
        <v>11</v>
      </c>
      <c r="B21" s="26" t="s">
        <v>71</v>
      </c>
      <c r="C21" s="10" t="s">
        <v>7</v>
      </c>
      <c r="D21" s="76">
        <v>8793677</v>
      </c>
    </row>
    <row r="22" spans="1:4" s="1" customFormat="1" x14ac:dyDescent="0.2">
      <c r="A22" s="25">
        <v>12</v>
      </c>
      <c r="B22" s="26" t="s">
        <v>72</v>
      </c>
      <c r="C22" s="10" t="s">
        <v>19</v>
      </c>
      <c r="D22" s="76">
        <v>17424437</v>
      </c>
    </row>
    <row r="23" spans="1:4" s="1" customFormat="1" x14ac:dyDescent="0.2">
      <c r="A23" s="25">
        <v>13</v>
      </c>
      <c r="B23" s="26" t="s">
        <v>256</v>
      </c>
      <c r="C23" s="10" t="s">
        <v>257</v>
      </c>
      <c r="D23" s="76">
        <v>0</v>
      </c>
    </row>
    <row r="24" spans="1:4" s="1" customFormat="1" x14ac:dyDescent="0.2">
      <c r="A24" s="25">
        <v>14</v>
      </c>
      <c r="B24" s="12" t="s">
        <v>73</v>
      </c>
      <c r="C24" s="10" t="s">
        <v>74</v>
      </c>
      <c r="D24" s="76">
        <v>0</v>
      </c>
    </row>
    <row r="25" spans="1:4" s="1" customFormat="1" x14ac:dyDescent="0.2">
      <c r="A25" s="25">
        <v>15</v>
      </c>
      <c r="B25" s="26" t="s">
        <v>75</v>
      </c>
      <c r="C25" s="10" t="s">
        <v>22</v>
      </c>
      <c r="D25" s="76">
        <v>10876314</v>
      </c>
    </row>
    <row r="26" spans="1:4" s="1" customFormat="1" x14ac:dyDescent="0.2">
      <c r="A26" s="25">
        <v>16</v>
      </c>
      <c r="B26" s="26" t="s">
        <v>76</v>
      </c>
      <c r="C26" s="10" t="s">
        <v>10</v>
      </c>
      <c r="D26" s="76">
        <v>16998771</v>
      </c>
    </row>
    <row r="27" spans="1:4" s="1" customFormat="1" x14ac:dyDescent="0.2">
      <c r="A27" s="25">
        <v>17</v>
      </c>
      <c r="B27" s="26" t="s">
        <v>77</v>
      </c>
      <c r="C27" s="10" t="s">
        <v>235</v>
      </c>
      <c r="D27" s="76">
        <v>20286355</v>
      </c>
    </row>
    <row r="28" spans="1:4" s="22" customFormat="1" x14ac:dyDescent="0.2">
      <c r="A28" s="25">
        <v>18</v>
      </c>
      <c r="B28" s="27" t="s">
        <v>78</v>
      </c>
      <c r="C28" s="21" t="s">
        <v>9</v>
      </c>
      <c r="D28" s="76">
        <v>31581785</v>
      </c>
    </row>
    <row r="29" spans="1:4" s="1" customFormat="1" x14ac:dyDescent="0.2">
      <c r="A29" s="25">
        <v>19</v>
      </c>
      <c r="B29" s="12" t="s">
        <v>79</v>
      </c>
      <c r="C29" s="10" t="s">
        <v>11</v>
      </c>
      <c r="D29" s="76">
        <v>6942120</v>
      </c>
    </row>
    <row r="30" spans="1:4" s="1" customFormat="1" x14ac:dyDescent="0.2">
      <c r="A30" s="25">
        <v>20</v>
      </c>
      <c r="B30" s="12" t="s">
        <v>80</v>
      </c>
      <c r="C30" s="10" t="s">
        <v>236</v>
      </c>
      <c r="D30" s="76">
        <v>5339856</v>
      </c>
    </row>
    <row r="31" spans="1:4" x14ac:dyDescent="0.2">
      <c r="A31" s="25">
        <v>21</v>
      </c>
      <c r="B31" s="12" t="s">
        <v>81</v>
      </c>
      <c r="C31" s="10" t="s">
        <v>82</v>
      </c>
      <c r="D31" s="76">
        <v>24769010</v>
      </c>
    </row>
    <row r="32" spans="1:4" s="22" customFormat="1" x14ac:dyDescent="0.2">
      <c r="A32" s="25">
        <v>22</v>
      </c>
      <c r="B32" s="23" t="s">
        <v>83</v>
      </c>
      <c r="C32" s="21" t="s">
        <v>40</v>
      </c>
      <c r="D32" s="76">
        <v>23980867</v>
      </c>
    </row>
    <row r="33" spans="1:4" s="22" customFormat="1" x14ac:dyDescent="0.2">
      <c r="A33" s="25">
        <v>23</v>
      </c>
      <c r="B33" s="27" t="s">
        <v>84</v>
      </c>
      <c r="C33" s="21" t="s">
        <v>85</v>
      </c>
      <c r="D33" s="76">
        <v>9927695</v>
      </c>
    </row>
    <row r="34" spans="1:4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v>0</v>
      </c>
    </row>
    <row r="35" spans="1:4" s="1" customFormat="1" ht="24" x14ac:dyDescent="0.2">
      <c r="A35" s="25">
        <v>25</v>
      </c>
      <c r="B35" s="26" t="s">
        <v>88</v>
      </c>
      <c r="C35" s="10" t="s">
        <v>89</v>
      </c>
      <c r="D35" s="76">
        <v>0</v>
      </c>
    </row>
    <row r="36" spans="1:4" s="1" customFormat="1" x14ac:dyDescent="0.2">
      <c r="A36" s="25">
        <v>26</v>
      </c>
      <c r="B36" s="12" t="s">
        <v>90</v>
      </c>
      <c r="C36" s="10" t="s">
        <v>91</v>
      </c>
      <c r="D36" s="76">
        <v>54002473</v>
      </c>
    </row>
    <row r="37" spans="1:4" s="1" customFormat="1" x14ac:dyDescent="0.2">
      <c r="A37" s="25">
        <v>27</v>
      </c>
      <c r="B37" s="26" t="s">
        <v>92</v>
      </c>
      <c r="C37" s="10" t="s">
        <v>93</v>
      </c>
      <c r="D37" s="76">
        <v>19587029</v>
      </c>
    </row>
    <row r="38" spans="1:4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v>19691699</v>
      </c>
    </row>
    <row r="39" spans="1:4" s="1" customFormat="1" x14ac:dyDescent="0.2">
      <c r="A39" s="25">
        <v>29</v>
      </c>
      <c r="B39" s="14" t="s">
        <v>96</v>
      </c>
      <c r="C39" s="10" t="s">
        <v>97</v>
      </c>
      <c r="D39" s="76">
        <v>7883150</v>
      </c>
    </row>
    <row r="40" spans="1:4" s="22" customFormat="1" x14ac:dyDescent="0.2">
      <c r="A40" s="25">
        <v>30</v>
      </c>
      <c r="B40" s="23" t="s">
        <v>98</v>
      </c>
      <c r="C40" s="73" t="s">
        <v>292</v>
      </c>
      <c r="D40" s="76">
        <v>0</v>
      </c>
    </row>
    <row r="41" spans="1:4" s="22" customFormat="1" ht="20.25" customHeight="1" x14ac:dyDescent="0.2">
      <c r="A41" s="25">
        <v>31</v>
      </c>
      <c r="B41" s="27" t="s">
        <v>99</v>
      </c>
      <c r="C41" s="21" t="s">
        <v>57</v>
      </c>
      <c r="D41" s="76">
        <v>2562518</v>
      </c>
    </row>
    <row r="42" spans="1:4" s="22" customFormat="1" x14ac:dyDescent="0.2">
      <c r="A42" s="25">
        <v>32</v>
      </c>
      <c r="B42" s="24" t="s">
        <v>100</v>
      </c>
      <c r="C42" s="21" t="s">
        <v>41</v>
      </c>
      <c r="D42" s="76">
        <v>31148881</v>
      </c>
    </row>
    <row r="43" spans="1:4" x14ac:dyDescent="0.2">
      <c r="A43" s="25">
        <v>33</v>
      </c>
      <c r="B43" s="12" t="s">
        <v>101</v>
      </c>
      <c r="C43" s="10" t="s">
        <v>39</v>
      </c>
      <c r="D43" s="76">
        <v>45128276</v>
      </c>
    </row>
    <row r="44" spans="1:4" s="1" customFormat="1" x14ac:dyDescent="0.2">
      <c r="A44" s="25">
        <v>34</v>
      </c>
      <c r="B44" s="14" t="s">
        <v>102</v>
      </c>
      <c r="C44" s="10" t="s">
        <v>16</v>
      </c>
      <c r="D44" s="76">
        <v>9939288</v>
      </c>
    </row>
    <row r="45" spans="1:4" s="1" customFormat="1" x14ac:dyDescent="0.2">
      <c r="A45" s="25">
        <v>35</v>
      </c>
      <c r="B45" s="26" t="s">
        <v>103</v>
      </c>
      <c r="C45" s="10" t="s">
        <v>21</v>
      </c>
      <c r="D45" s="76">
        <v>31042624</v>
      </c>
    </row>
    <row r="46" spans="1:4" s="1" customFormat="1" x14ac:dyDescent="0.2">
      <c r="A46" s="25">
        <v>36</v>
      </c>
      <c r="B46" s="14" t="s">
        <v>104</v>
      </c>
      <c r="C46" s="10" t="s">
        <v>25</v>
      </c>
      <c r="D46" s="76">
        <v>11702803</v>
      </c>
    </row>
    <row r="47" spans="1:4" x14ac:dyDescent="0.2">
      <c r="A47" s="25">
        <v>37</v>
      </c>
      <c r="B47" s="12" t="s">
        <v>105</v>
      </c>
      <c r="C47" s="10" t="s">
        <v>237</v>
      </c>
      <c r="D47" s="76">
        <v>33441332</v>
      </c>
    </row>
    <row r="48" spans="1:4" s="1" customFormat="1" x14ac:dyDescent="0.2">
      <c r="A48" s="25">
        <v>38</v>
      </c>
      <c r="B48" s="15" t="s">
        <v>106</v>
      </c>
      <c r="C48" s="16" t="s">
        <v>238</v>
      </c>
      <c r="D48" s="76">
        <v>11086753</v>
      </c>
    </row>
    <row r="49" spans="1:4" s="1" customFormat="1" x14ac:dyDescent="0.2">
      <c r="A49" s="25">
        <v>39</v>
      </c>
      <c r="B49" s="12" t="s">
        <v>107</v>
      </c>
      <c r="C49" s="10" t="s">
        <v>239</v>
      </c>
      <c r="D49" s="76">
        <v>7231776</v>
      </c>
    </row>
    <row r="50" spans="1:4" s="1" customFormat="1" x14ac:dyDescent="0.2">
      <c r="A50" s="25">
        <v>40</v>
      </c>
      <c r="B50" s="12" t="s">
        <v>108</v>
      </c>
      <c r="C50" s="10" t="s">
        <v>24</v>
      </c>
      <c r="D50" s="76">
        <v>12740020</v>
      </c>
    </row>
    <row r="51" spans="1:4" s="1" customFormat="1" x14ac:dyDescent="0.2">
      <c r="A51" s="25">
        <v>41</v>
      </c>
      <c r="B51" s="26" t="s">
        <v>109</v>
      </c>
      <c r="C51" s="10" t="s">
        <v>20</v>
      </c>
      <c r="D51" s="76">
        <v>5171210</v>
      </c>
    </row>
    <row r="52" spans="1:4" s="1" customFormat="1" x14ac:dyDescent="0.2">
      <c r="A52" s="25">
        <v>42</v>
      </c>
      <c r="B52" s="14" t="s">
        <v>110</v>
      </c>
      <c r="C52" s="10" t="s">
        <v>111</v>
      </c>
      <c r="D52" s="76">
        <v>2574153</v>
      </c>
    </row>
    <row r="53" spans="1:4" s="22" customFormat="1" x14ac:dyDescent="0.2">
      <c r="A53" s="25">
        <v>43</v>
      </c>
      <c r="B53" s="27" t="s">
        <v>112</v>
      </c>
      <c r="C53" s="21" t="s">
        <v>113</v>
      </c>
      <c r="D53" s="76">
        <v>42212540</v>
      </c>
    </row>
    <row r="54" spans="1:4" s="1" customFormat="1" x14ac:dyDescent="0.2">
      <c r="A54" s="25">
        <v>44</v>
      </c>
      <c r="B54" s="12" t="s">
        <v>114</v>
      </c>
      <c r="C54" s="10" t="s">
        <v>244</v>
      </c>
      <c r="D54" s="76">
        <v>10435798</v>
      </c>
    </row>
    <row r="55" spans="1:4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v>30687828</v>
      </c>
    </row>
    <row r="56" spans="1:4" s="1" customFormat="1" x14ac:dyDescent="0.2">
      <c r="A56" s="25">
        <v>46</v>
      </c>
      <c r="B56" s="26" t="s">
        <v>116</v>
      </c>
      <c r="C56" s="10" t="s">
        <v>3</v>
      </c>
      <c r="D56" s="76">
        <v>7940730</v>
      </c>
    </row>
    <row r="57" spans="1:4" s="1" customFormat="1" x14ac:dyDescent="0.2">
      <c r="A57" s="25">
        <v>47</v>
      </c>
      <c r="B57" s="26" t="s">
        <v>117</v>
      </c>
      <c r="C57" s="10" t="s">
        <v>240</v>
      </c>
      <c r="D57" s="76">
        <v>11960945</v>
      </c>
    </row>
    <row r="58" spans="1:4" s="1" customFormat="1" x14ac:dyDescent="0.2">
      <c r="A58" s="25">
        <v>48</v>
      </c>
      <c r="B58" s="14" t="s">
        <v>118</v>
      </c>
      <c r="C58" s="10" t="s">
        <v>0</v>
      </c>
      <c r="D58" s="76">
        <v>14744943</v>
      </c>
    </row>
    <row r="59" spans="1:4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v>5029098</v>
      </c>
    </row>
    <row r="60" spans="1:4" s="1" customFormat="1" x14ac:dyDescent="0.2">
      <c r="A60" s="25">
        <v>50</v>
      </c>
      <c r="B60" s="14" t="s">
        <v>120</v>
      </c>
      <c r="C60" s="10" t="s">
        <v>1</v>
      </c>
      <c r="D60" s="76">
        <v>10030481</v>
      </c>
    </row>
    <row r="61" spans="1:4" s="1" customFormat="1" x14ac:dyDescent="0.2">
      <c r="A61" s="25">
        <v>51</v>
      </c>
      <c r="B61" s="26" t="s">
        <v>121</v>
      </c>
      <c r="C61" s="10" t="s">
        <v>241</v>
      </c>
      <c r="D61" s="76">
        <v>14975164</v>
      </c>
    </row>
    <row r="62" spans="1:4" s="1" customFormat="1" x14ac:dyDescent="0.2">
      <c r="A62" s="25">
        <v>52</v>
      </c>
      <c r="B62" s="26" t="s">
        <v>122</v>
      </c>
      <c r="C62" s="10" t="s">
        <v>26</v>
      </c>
      <c r="D62" s="76">
        <v>50975056</v>
      </c>
    </row>
    <row r="63" spans="1:4" s="1" customFormat="1" x14ac:dyDescent="0.2">
      <c r="A63" s="25">
        <v>53</v>
      </c>
      <c r="B63" s="26" t="s">
        <v>123</v>
      </c>
      <c r="C63" s="10" t="s">
        <v>242</v>
      </c>
      <c r="D63" s="76">
        <v>8231754</v>
      </c>
    </row>
    <row r="64" spans="1:4" s="1" customFormat="1" x14ac:dyDescent="0.2">
      <c r="A64" s="25">
        <v>54</v>
      </c>
      <c r="B64" s="26" t="s">
        <v>124</v>
      </c>
      <c r="C64" s="10" t="s">
        <v>125</v>
      </c>
      <c r="D64" s="76">
        <v>0</v>
      </c>
    </row>
    <row r="65" spans="1:4" s="1" customFormat="1" x14ac:dyDescent="0.2">
      <c r="A65" s="25">
        <v>55</v>
      </c>
      <c r="B65" s="26" t="s">
        <v>246</v>
      </c>
      <c r="C65" s="10" t="s">
        <v>245</v>
      </c>
      <c r="D65" s="76">
        <v>0</v>
      </c>
    </row>
    <row r="66" spans="1:4" s="1" customFormat="1" x14ac:dyDescent="0.2">
      <c r="A66" s="25">
        <v>56</v>
      </c>
      <c r="B66" s="26" t="s">
        <v>258</v>
      </c>
      <c r="C66" s="10" t="s">
        <v>259</v>
      </c>
      <c r="D66" s="76">
        <v>0</v>
      </c>
    </row>
    <row r="67" spans="1:4" s="1" customFormat="1" x14ac:dyDescent="0.2">
      <c r="A67" s="25">
        <v>57</v>
      </c>
      <c r="B67" s="26" t="s">
        <v>126</v>
      </c>
      <c r="C67" s="10" t="s">
        <v>54</v>
      </c>
      <c r="D67" s="76">
        <v>7364310</v>
      </c>
    </row>
    <row r="68" spans="1:4" s="1" customFormat="1" x14ac:dyDescent="0.2">
      <c r="A68" s="25">
        <v>58</v>
      </c>
      <c r="B68" s="14" t="s">
        <v>127</v>
      </c>
      <c r="C68" s="10" t="s">
        <v>260</v>
      </c>
      <c r="D68" s="76">
        <v>5815897</v>
      </c>
    </row>
    <row r="69" spans="1:4" s="1" customFormat="1" ht="24" x14ac:dyDescent="0.2">
      <c r="A69" s="25">
        <v>59</v>
      </c>
      <c r="B69" s="12" t="s">
        <v>128</v>
      </c>
      <c r="C69" s="10" t="s">
        <v>129</v>
      </c>
      <c r="D69" s="76">
        <v>20860743</v>
      </c>
    </row>
    <row r="70" spans="1:4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v>25463924</v>
      </c>
    </row>
    <row r="71" spans="1:4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v>4282385</v>
      </c>
    </row>
    <row r="72" spans="1:4" s="1" customFormat="1" ht="24" x14ac:dyDescent="0.2">
      <c r="A72" s="25">
        <v>62</v>
      </c>
      <c r="B72" s="12" t="s">
        <v>132</v>
      </c>
      <c r="C72" s="10" t="s">
        <v>262</v>
      </c>
      <c r="D72" s="76">
        <v>0</v>
      </c>
    </row>
    <row r="73" spans="1:4" s="1" customFormat="1" ht="24" x14ac:dyDescent="0.2">
      <c r="A73" s="25">
        <v>63</v>
      </c>
      <c r="B73" s="12" t="s">
        <v>133</v>
      </c>
      <c r="C73" s="10" t="s">
        <v>263</v>
      </c>
      <c r="D73" s="76">
        <v>6969421</v>
      </c>
    </row>
    <row r="74" spans="1:4" s="1" customFormat="1" x14ac:dyDescent="0.2">
      <c r="A74" s="25">
        <v>64</v>
      </c>
      <c r="B74" s="14" t="s">
        <v>134</v>
      </c>
      <c r="C74" s="10" t="s">
        <v>264</v>
      </c>
      <c r="D74" s="76">
        <v>18791708</v>
      </c>
    </row>
    <row r="75" spans="1:4" s="1" customFormat="1" x14ac:dyDescent="0.2">
      <c r="A75" s="25">
        <v>65</v>
      </c>
      <c r="B75" s="14" t="s">
        <v>135</v>
      </c>
      <c r="C75" s="10" t="s">
        <v>53</v>
      </c>
      <c r="D75" s="76">
        <v>13258874</v>
      </c>
    </row>
    <row r="76" spans="1:4" s="1" customFormat="1" x14ac:dyDescent="0.2">
      <c r="A76" s="25">
        <v>66</v>
      </c>
      <c r="B76" s="14" t="s">
        <v>136</v>
      </c>
      <c r="C76" s="10" t="s">
        <v>265</v>
      </c>
      <c r="D76" s="76">
        <v>28453414</v>
      </c>
    </row>
    <row r="77" spans="1:4" s="1" customFormat="1" ht="24" x14ac:dyDescent="0.2">
      <c r="A77" s="25">
        <v>67</v>
      </c>
      <c r="B77" s="14" t="s">
        <v>137</v>
      </c>
      <c r="C77" s="10" t="s">
        <v>266</v>
      </c>
      <c r="D77" s="76">
        <v>0</v>
      </c>
    </row>
    <row r="78" spans="1:4" s="1" customFormat="1" ht="24" x14ac:dyDescent="0.2">
      <c r="A78" s="25">
        <v>68</v>
      </c>
      <c r="B78" s="12" t="s">
        <v>138</v>
      </c>
      <c r="C78" s="10" t="s">
        <v>267</v>
      </c>
      <c r="D78" s="76">
        <v>16519500</v>
      </c>
    </row>
    <row r="79" spans="1:4" s="1" customFormat="1" ht="24" x14ac:dyDescent="0.2">
      <c r="A79" s="25">
        <v>69</v>
      </c>
      <c r="B79" s="14" t="s">
        <v>139</v>
      </c>
      <c r="C79" s="10" t="s">
        <v>268</v>
      </c>
      <c r="D79" s="76">
        <v>0</v>
      </c>
    </row>
    <row r="80" spans="1:4" s="1" customFormat="1" ht="24" x14ac:dyDescent="0.2">
      <c r="A80" s="25">
        <v>70</v>
      </c>
      <c r="B80" s="14" t="s">
        <v>140</v>
      </c>
      <c r="C80" s="10" t="s">
        <v>269</v>
      </c>
      <c r="D80" s="76">
        <v>0</v>
      </c>
    </row>
    <row r="81" spans="1:4" s="1" customFormat="1" ht="24" x14ac:dyDescent="0.2">
      <c r="A81" s="25">
        <v>71</v>
      </c>
      <c r="B81" s="12" t="s">
        <v>141</v>
      </c>
      <c r="C81" s="10" t="s">
        <v>270</v>
      </c>
      <c r="D81" s="76">
        <v>0</v>
      </c>
    </row>
    <row r="82" spans="1:4" s="1" customFormat="1" ht="24" x14ac:dyDescent="0.2">
      <c r="A82" s="25">
        <v>72</v>
      </c>
      <c r="B82" s="12" t="s">
        <v>142</v>
      </c>
      <c r="C82" s="10" t="s">
        <v>271</v>
      </c>
      <c r="D82" s="76">
        <v>0</v>
      </c>
    </row>
    <row r="83" spans="1:4" s="1" customFormat="1" ht="24" x14ac:dyDescent="0.2">
      <c r="A83" s="25">
        <v>73</v>
      </c>
      <c r="B83" s="12" t="s">
        <v>143</v>
      </c>
      <c r="C83" s="10" t="s">
        <v>272</v>
      </c>
      <c r="D83" s="76">
        <v>0</v>
      </c>
    </row>
    <row r="84" spans="1:4" s="1" customFormat="1" x14ac:dyDescent="0.2">
      <c r="A84" s="25">
        <v>74</v>
      </c>
      <c r="B84" s="26" t="s">
        <v>144</v>
      </c>
      <c r="C84" s="10" t="s">
        <v>145</v>
      </c>
      <c r="D84" s="76">
        <v>29981007</v>
      </c>
    </row>
    <row r="85" spans="1:4" s="1" customFormat="1" x14ac:dyDescent="0.2">
      <c r="A85" s="25">
        <v>75</v>
      </c>
      <c r="B85" s="12" t="s">
        <v>146</v>
      </c>
      <c r="C85" s="10" t="s">
        <v>273</v>
      </c>
      <c r="D85" s="76">
        <v>55828848</v>
      </c>
    </row>
    <row r="86" spans="1:4" s="1" customFormat="1" x14ac:dyDescent="0.2">
      <c r="A86" s="25">
        <v>76</v>
      </c>
      <c r="B86" s="26" t="s">
        <v>147</v>
      </c>
      <c r="C86" s="10" t="s">
        <v>36</v>
      </c>
      <c r="D86" s="76">
        <v>52055320</v>
      </c>
    </row>
    <row r="87" spans="1:4" s="1" customFormat="1" x14ac:dyDescent="0.2">
      <c r="A87" s="25">
        <v>77</v>
      </c>
      <c r="B87" s="12" t="s">
        <v>148</v>
      </c>
      <c r="C87" s="10" t="s">
        <v>38</v>
      </c>
      <c r="D87" s="76">
        <v>6688243</v>
      </c>
    </row>
    <row r="88" spans="1:4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v>35303808</v>
      </c>
    </row>
    <row r="89" spans="1:4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v>22059439</v>
      </c>
    </row>
    <row r="90" spans="1:4" s="1" customFormat="1" x14ac:dyDescent="0.2">
      <c r="A90" s="25">
        <v>80</v>
      </c>
      <c r="B90" s="12" t="s">
        <v>151</v>
      </c>
      <c r="C90" s="10" t="s">
        <v>254</v>
      </c>
      <c r="D90" s="76">
        <v>28925770</v>
      </c>
    </row>
    <row r="91" spans="1:4" s="1" customFormat="1" x14ac:dyDescent="0.2">
      <c r="A91" s="25">
        <v>81</v>
      </c>
      <c r="B91" s="12" t="s">
        <v>152</v>
      </c>
      <c r="C91" s="10" t="s">
        <v>380</v>
      </c>
      <c r="D91" s="76">
        <v>0</v>
      </c>
    </row>
    <row r="92" spans="1:4" s="1" customFormat="1" x14ac:dyDescent="0.2">
      <c r="A92" s="25">
        <v>82</v>
      </c>
      <c r="B92" s="14" t="s">
        <v>153</v>
      </c>
      <c r="C92" s="10" t="s">
        <v>287</v>
      </c>
      <c r="D92" s="76">
        <v>0</v>
      </c>
    </row>
    <row r="93" spans="1:4" s="1" customFormat="1" ht="24" x14ac:dyDescent="0.2">
      <c r="A93" s="142">
        <v>83</v>
      </c>
      <c r="B93" s="145" t="s">
        <v>154</v>
      </c>
      <c r="C93" s="17" t="s">
        <v>274</v>
      </c>
      <c r="D93" s="76">
        <v>12337850</v>
      </c>
    </row>
    <row r="94" spans="1:4" s="1" customFormat="1" ht="36" x14ac:dyDescent="0.2">
      <c r="A94" s="143"/>
      <c r="B94" s="146"/>
      <c r="C94" s="10" t="s">
        <v>378</v>
      </c>
      <c r="D94" s="76">
        <v>2671170</v>
      </c>
    </row>
    <row r="95" spans="1:4" s="1" customFormat="1" ht="24" x14ac:dyDescent="0.2">
      <c r="A95" s="143"/>
      <c r="B95" s="146"/>
      <c r="C95" s="10" t="s">
        <v>275</v>
      </c>
      <c r="D95" s="76">
        <v>0</v>
      </c>
    </row>
    <row r="96" spans="1:4" s="1" customFormat="1" ht="36" x14ac:dyDescent="0.2">
      <c r="A96" s="144"/>
      <c r="B96" s="147"/>
      <c r="C96" s="28" t="s">
        <v>379</v>
      </c>
      <c r="D96" s="76">
        <v>9666680</v>
      </c>
    </row>
    <row r="97" spans="1:4" s="1" customFormat="1" ht="24" x14ac:dyDescent="0.2">
      <c r="A97" s="25">
        <v>84</v>
      </c>
      <c r="B97" s="14" t="s">
        <v>155</v>
      </c>
      <c r="C97" s="10" t="s">
        <v>51</v>
      </c>
      <c r="D97" s="76">
        <v>0</v>
      </c>
    </row>
    <row r="98" spans="1:4" s="1" customFormat="1" x14ac:dyDescent="0.2">
      <c r="A98" s="25">
        <v>85</v>
      </c>
      <c r="B98" s="14" t="s">
        <v>156</v>
      </c>
      <c r="C98" s="10" t="s">
        <v>157</v>
      </c>
      <c r="D98" s="76">
        <v>2114732</v>
      </c>
    </row>
    <row r="99" spans="1:4" s="1" customFormat="1" x14ac:dyDescent="0.2">
      <c r="A99" s="25">
        <v>86</v>
      </c>
      <c r="B99" s="26" t="s">
        <v>158</v>
      </c>
      <c r="C99" s="10" t="s">
        <v>159</v>
      </c>
      <c r="D99" s="76">
        <v>5823122</v>
      </c>
    </row>
    <row r="100" spans="1:4" s="1" customFormat="1" x14ac:dyDescent="0.2">
      <c r="A100" s="25">
        <v>87</v>
      </c>
      <c r="B100" s="14" t="s">
        <v>160</v>
      </c>
      <c r="C100" s="10" t="s">
        <v>28</v>
      </c>
      <c r="D100" s="76">
        <v>6918085</v>
      </c>
    </row>
    <row r="101" spans="1:4" s="1" customFormat="1" x14ac:dyDescent="0.2">
      <c r="A101" s="25">
        <v>88</v>
      </c>
      <c r="B101" s="26" t="s">
        <v>161</v>
      </c>
      <c r="C101" s="10" t="s">
        <v>12</v>
      </c>
      <c r="D101" s="76">
        <v>7156366</v>
      </c>
    </row>
    <row r="102" spans="1:4" s="1" customFormat="1" x14ac:dyDescent="0.2">
      <c r="A102" s="25">
        <v>89</v>
      </c>
      <c r="B102" s="26" t="s">
        <v>162</v>
      </c>
      <c r="C102" s="10" t="s">
        <v>27</v>
      </c>
      <c r="D102" s="76">
        <v>19912598</v>
      </c>
    </row>
    <row r="103" spans="1:4" s="1" customFormat="1" x14ac:dyDescent="0.2">
      <c r="A103" s="25">
        <v>90</v>
      </c>
      <c r="B103" s="14" t="s">
        <v>163</v>
      </c>
      <c r="C103" s="10" t="s">
        <v>45</v>
      </c>
      <c r="D103" s="76">
        <v>7963634</v>
      </c>
    </row>
    <row r="104" spans="1:4" s="1" customFormat="1" x14ac:dyDescent="0.2">
      <c r="A104" s="25">
        <v>91</v>
      </c>
      <c r="B104" s="14" t="s">
        <v>164</v>
      </c>
      <c r="C104" s="10" t="s">
        <v>33</v>
      </c>
      <c r="D104" s="76">
        <v>10430293</v>
      </c>
    </row>
    <row r="105" spans="1:4" s="1" customFormat="1" x14ac:dyDescent="0.2">
      <c r="A105" s="25">
        <v>92</v>
      </c>
      <c r="B105" s="12" t="s">
        <v>165</v>
      </c>
      <c r="C105" s="10" t="s">
        <v>29</v>
      </c>
      <c r="D105" s="76">
        <v>23953836</v>
      </c>
    </row>
    <row r="106" spans="1:4" s="1" customFormat="1" x14ac:dyDescent="0.2">
      <c r="A106" s="25">
        <v>93</v>
      </c>
      <c r="B106" s="12" t="s">
        <v>166</v>
      </c>
      <c r="C106" s="10" t="s">
        <v>30</v>
      </c>
      <c r="D106" s="76">
        <v>18034711</v>
      </c>
    </row>
    <row r="107" spans="1:4" s="1" customFormat="1" x14ac:dyDescent="0.2">
      <c r="A107" s="25">
        <v>94</v>
      </c>
      <c r="B107" s="26" t="s">
        <v>167</v>
      </c>
      <c r="C107" s="10" t="s">
        <v>14</v>
      </c>
      <c r="D107" s="76">
        <v>6544397</v>
      </c>
    </row>
    <row r="108" spans="1:4" s="1" customFormat="1" x14ac:dyDescent="0.2">
      <c r="A108" s="25">
        <v>95</v>
      </c>
      <c r="B108" s="12" t="s">
        <v>168</v>
      </c>
      <c r="C108" s="10" t="s">
        <v>31</v>
      </c>
      <c r="D108" s="76">
        <v>10121883</v>
      </c>
    </row>
    <row r="109" spans="1:4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v>9761935</v>
      </c>
    </row>
    <row r="110" spans="1:4" s="22" customFormat="1" x14ac:dyDescent="0.2">
      <c r="A110" s="25">
        <v>97</v>
      </c>
      <c r="B110" s="24" t="s">
        <v>170</v>
      </c>
      <c r="C110" s="21" t="s">
        <v>13</v>
      </c>
      <c r="D110" s="76">
        <v>9294140</v>
      </c>
    </row>
    <row r="111" spans="1:4" s="1" customFormat="1" x14ac:dyDescent="0.2">
      <c r="A111" s="25">
        <v>98</v>
      </c>
      <c r="B111" s="26" t="s">
        <v>171</v>
      </c>
      <c r="C111" s="10" t="s">
        <v>32</v>
      </c>
      <c r="D111" s="76">
        <v>7633117</v>
      </c>
    </row>
    <row r="112" spans="1:4" s="1" customFormat="1" x14ac:dyDescent="0.2">
      <c r="A112" s="25">
        <v>99</v>
      </c>
      <c r="B112" s="26" t="s">
        <v>172</v>
      </c>
      <c r="C112" s="10" t="s">
        <v>55</v>
      </c>
      <c r="D112" s="76">
        <v>10785160</v>
      </c>
    </row>
    <row r="113" spans="1:4" s="1" customFormat="1" x14ac:dyDescent="0.2">
      <c r="A113" s="25">
        <v>100</v>
      </c>
      <c r="B113" s="12" t="s">
        <v>173</v>
      </c>
      <c r="C113" s="10" t="s">
        <v>34</v>
      </c>
      <c r="D113" s="76">
        <v>18730667</v>
      </c>
    </row>
    <row r="114" spans="1:4" s="1" customFormat="1" x14ac:dyDescent="0.2">
      <c r="A114" s="25">
        <v>101</v>
      </c>
      <c r="B114" s="14" t="s">
        <v>174</v>
      </c>
      <c r="C114" s="10" t="s">
        <v>243</v>
      </c>
      <c r="D114" s="76">
        <v>8768252</v>
      </c>
    </row>
    <row r="115" spans="1:4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v>0</v>
      </c>
    </row>
    <row r="116" spans="1:4" s="1" customFormat="1" x14ac:dyDescent="0.2">
      <c r="A116" s="25">
        <v>103</v>
      </c>
      <c r="B116" s="12" t="s">
        <v>177</v>
      </c>
      <c r="C116" s="10" t="s">
        <v>178</v>
      </c>
      <c r="D116" s="76">
        <v>0</v>
      </c>
    </row>
    <row r="117" spans="1:4" s="1" customFormat="1" x14ac:dyDescent="0.2">
      <c r="A117" s="25">
        <v>104</v>
      </c>
      <c r="B117" s="26" t="s">
        <v>179</v>
      </c>
      <c r="C117" s="10" t="s">
        <v>180</v>
      </c>
      <c r="D117" s="76">
        <v>0</v>
      </c>
    </row>
    <row r="118" spans="1:4" s="1" customFormat="1" x14ac:dyDescent="0.2">
      <c r="A118" s="25">
        <v>105</v>
      </c>
      <c r="B118" s="26" t="s">
        <v>181</v>
      </c>
      <c r="C118" s="10" t="s">
        <v>182</v>
      </c>
      <c r="D118" s="76">
        <v>0</v>
      </c>
    </row>
    <row r="119" spans="1:4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v>0</v>
      </c>
    </row>
    <row r="120" spans="1:4" s="1" customFormat="1" ht="24" x14ac:dyDescent="0.2">
      <c r="A120" s="25">
        <v>107</v>
      </c>
      <c r="B120" s="26" t="s">
        <v>185</v>
      </c>
      <c r="C120" s="10" t="s">
        <v>186</v>
      </c>
      <c r="D120" s="76">
        <v>0</v>
      </c>
    </row>
    <row r="121" spans="1:4" s="1" customFormat="1" x14ac:dyDescent="0.2">
      <c r="A121" s="25">
        <v>108</v>
      </c>
      <c r="B121" s="26" t="s">
        <v>187</v>
      </c>
      <c r="C121" s="10" t="s">
        <v>188</v>
      </c>
      <c r="D121" s="76">
        <v>0</v>
      </c>
    </row>
    <row r="122" spans="1:4" s="1" customFormat="1" x14ac:dyDescent="0.2">
      <c r="A122" s="25">
        <v>109</v>
      </c>
      <c r="B122" s="26" t="s">
        <v>189</v>
      </c>
      <c r="C122" s="10" t="s">
        <v>190</v>
      </c>
      <c r="D122" s="76">
        <v>0</v>
      </c>
    </row>
    <row r="123" spans="1:4" s="1" customFormat="1" x14ac:dyDescent="0.2">
      <c r="A123" s="25">
        <v>110</v>
      </c>
      <c r="B123" s="18" t="s">
        <v>191</v>
      </c>
      <c r="C123" s="16" t="s">
        <v>192</v>
      </c>
      <c r="D123" s="76">
        <v>0</v>
      </c>
    </row>
    <row r="124" spans="1:4" s="1" customFormat="1" x14ac:dyDescent="0.2">
      <c r="A124" s="25">
        <v>111</v>
      </c>
      <c r="B124" s="18" t="s">
        <v>276</v>
      </c>
      <c r="C124" s="16" t="s">
        <v>252</v>
      </c>
      <c r="D124" s="76">
        <v>0</v>
      </c>
    </row>
    <row r="125" spans="1:4" s="1" customFormat="1" x14ac:dyDescent="0.2">
      <c r="A125" s="25">
        <v>112</v>
      </c>
      <c r="B125" s="14" t="s">
        <v>193</v>
      </c>
      <c r="C125" s="10" t="s">
        <v>194</v>
      </c>
      <c r="D125" s="76">
        <v>0</v>
      </c>
    </row>
    <row r="126" spans="1:4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v>0</v>
      </c>
    </row>
    <row r="127" spans="1:4" s="1" customFormat="1" x14ac:dyDescent="0.2">
      <c r="A127" s="25">
        <v>114</v>
      </c>
      <c r="B127" s="12" t="s">
        <v>197</v>
      </c>
      <c r="C127" s="19" t="s">
        <v>198</v>
      </c>
      <c r="D127" s="76">
        <v>0</v>
      </c>
    </row>
    <row r="128" spans="1:4" s="1" customFormat="1" x14ac:dyDescent="0.2">
      <c r="A128" s="25">
        <v>115</v>
      </c>
      <c r="B128" s="26" t="s">
        <v>199</v>
      </c>
      <c r="C128" s="10" t="s">
        <v>290</v>
      </c>
      <c r="D128" s="76">
        <v>0</v>
      </c>
    </row>
    <row r="129" spans="1:4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v>0</v>
      </c>
    </row>
    <row r="130" spans="1:4" s="1" customFormat="1" x14ac:dyDescent="0.2">
      <c r="A130" s="25">
        <v>117</v>
      </c>
      <c r="B130" s="14" t="s">
        <v>201</v>
      </c>
      <c r="C130" s="10" t="s">
        <v>202</v>
      </c>
      <c r="D130" s="76">
        <v>0</v>
      </c>
    </row>
    <row r="131" spans="1:4" s="1" customFormat="1" x14ac:dyDescent="0.2">
      <c r="A131" s="25">
        <v>118</v>
      </c>
      <c r="B131" s="14" t="s">
        <v>203</v>
      </c>
      <c r="C131" s="10" t="s">
        <v>204</v>
      </c>
      <c r="D131" s="76">
        <v>0</v>
      </c>
    </row>
    <row r="132" spans="1:4" s="1" customFormat="1" x14ac:dyDescent="0.2">
      <c r="A132" s="25">
        <v>119</v>
      </c>
      <c r="B132" s="12" t="s">
        <v>205</v>
      </c>
      <c r="C132" s="10" t="s">
        <v>206</v>
      </c>
      <c r="D132" s="76">
        <v>0</v>
      </c>
    </row>
    <row r="133" spans="1:4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v>0</v>
      </c>
    </row>
    <row r="134" spans="1:4" s="1" customFormat="1" x14ac:dyDescent="0.2">
      <c r="A134" s="25">
        <v>121</v>
      </c>
      <c r="B134" s="26" t="s">
        <v>209</v>
      </c>
      <c r="C134" s="10" t="s">
        <v>210</v>
      </c>
      <c r="D134" s="76">
        <v>0</v>
      </c>
    </row>
    <row r="135" spans="1:4" s="1" customFormat="1" ht="24" x14ac:dyDescent="0.2">
      <c r="A135" s="25">
        <v>122</v>
      </c>
      <c r="B135" s="26" t="s">
        <v>211</v>
      </c>
      <c r="C135" s="88" t="s">
        <v>377</v>
      </c>
      <c r="D135" s="76">
        <v>0</v>
      </c>
    </row>
    <row r="136" spans="1:4" s="1" customFormat="1" x14ac:dyDescent="0.2">
      <c r="A136" s="25">
        <v>123</v>
      </c>
      <c r="B136" s="26" t="s">
        <v>212</v>
      </c>
      <c r="C136" s="10" t="s">
        <v>249</v>
      </c>
      <c r="D136" s="76">
        <v>0</v>
      </c>
    </row>
    <row r="137" spans="1:4" ht="10.5" customHeight="1" x14ac:dyDescent="0.2">
      <c r="A137" s="25">
        <v>124</v>
      </c>
      <c r="B137" s="26" t="s">
        <v>213</v>
      </c>
      <c r="C137" s="10" t="s">
        <v>214</v>
      </c>
      <c r="D137" s="76">
        <v>0</v>
      </c>
    </row>
    <row r="138" spans="1:4" s="1" customFormat="1" x14ac:dyDescent="0.2">
      <c r="A138" s="25">
        <v>125</v>
      </c>
      <c r="B138" s="26" t="s">
        <v>215</v>
      </c>
      <c r="C138" s="10" t="s">
        <v>42</v>
      </c>
      <c r="D138" s="76">
        <v>545216</v>
      </c>
    </row>
    <row r="139" spans="1:4" s="1" customFormat="1" x14ac:dyDescent="0.2">
      <c r="A139" s="25">
        <v>126</v>
      </c>
      <c r="B139" s="12" t="s">
        <v>216</v>
      </c>
      <c r="C139" s="10" t="s">
        <v>48</v>
      </c>
      <c r="D139" s="76">
        <v>23529186</v>
      </c>
    </row>
    <row r="140" spans="1:4" s="1" customFormat="1" x14ac:dyDescent="0.2">
      <c r="A140" s="25">
        <v>127</v>
      </c>
      <c r="B140" s="12" t="s">
        <v>217</v>
      </c>
      <c r="C140" s="10" t="s">
        <v>253</v>
      </c>
      <c r="D140" s="76">
        <v>0</v>
      </c>
    </row>
    <row r="141" spans="1:4" s="1" customFormat="1" x14ac:dyDescent="0.2">
      <c r="A141" s="25">
        <v>128</v>
      </c>
      <c r="B141" s="12" t="s">
        <v>218</v>
      </c>
      <c r="C141" s="10" t="s">
        <v>50</v>
      </c>
      <c r="D141" s="76">
        <v>0</v>
      </c>
    </row>
    <row r="142" spans="1:4" s="1" customFormat="1" x14ac:dyDescent="0.2">
      <c r="A142" s="25">
        <v>129</v>
      </c>
      <c r="B142" s="26" t="s">
        <v>219</v>
      </c>
      <c r="C142" s="10" t="s">
        <v>49</v>
      </c>
      <c r="D142" s="76">
        <v>0</v>
      </c>
    </row>
    <row r="143" spans="1:4" s="1" customFormat="1" x14ac:dyDescent="0.2">
      <c r="A143" s="25">
        <v>130</v>
      </c>
      <c r="B143" s="26" t="s">
        <v>220</v>
      </c>
      <c r="C143" s="10" t="s">
        <v>221</v>
      </c>
      <c r="D143" s="76">
        <v>0</v>
      </c>
    </row>
    <row r="144" spans="1:4" s="1" customFormat="1" x14ac:dyDescent="0.2">
      <c r="A144" s="25">
        <v>131</v>
      </c>
      <c r="B144" s="26" t="s">
        <v>222</v>
      </c>
      <c r="C144" s="10" t="s">
        <v>43</v>
      </c>
      <c r="D144" s="76">
        <v>0</v>
      </c>
    </row>
    <row r="145" spans="1:65" s="1" customFormat="1" x14ac:dyDescent="0.2">
      <c r="A145" s="25">
        <v>132</v>
      </c>
      <c r="B145" s="12" t="s">
        <v>223</v>
      </c>
      <c r="C145" s="10" t="s">
        <v>251</v>
      </c>
      <c r="D145" s="76">
        <v>39916042</v>
      </c>
    </row>
    <row r="146" spans="1:65" s="1" customFormat="1" x14ac:dyDescent="0.2">
      <c r="A146" s="25">
        <v>133</v>
      </c>
      <c r="B146" s="14" t="s">
        <v>224</v>
      </c>
      <c r="C146" s="10" t="s">
        <v>225</v>
      </c>
      <c r="D146" s="76">
        <v>61143900</v>
      </c>
    </row>
    <row r="147" spans="1:65" x14ac:dyDescent="0.2">
      <c r="A147" s="25">
        <v>134</v>
      </c>
      <c r="B147" s="26" t="s">
        <v>226</v>
      </c>
      <c r="C147" s="10" t="s">
        <v>227</v>
      </c>
      <c r="D147" s="76">
        <v>3115520</v>
      </c>
    </row>
    <row r="148" spans="1:65" x14ac:dyDescent="0.2">
      <c r="A148" s="25">
        <v>135</v>
      </c>
      <c r="B148" s="12" t="s">
        <v>228</v>
      </c>
      <c r="C148" s="10" t="s">
        <v>229</v>
      </c>
      <c r="D148" s="76">
        <v>0</v>
      </c>
    </row>
    <row r="149" spans="1:65" ht="12.75" x14ac:dyDescent="0.2">
      <c r="A149" s="25">
        <v>136</v>
      </c>
      <c r="B149" s="20" t="s">
        <v>230</v>
      </c>
      <c r="C149" s="13" t="s">
        <v>231</v>
      </c>
      <c r="D149" s="76">
        <v>0</v>
      </c>
    </row>
    <row r="150" spans="1:65" ht="12.75" x14ac:dyDescent="0.2">
      <c r="A150" s="25">
        <v>137</v>
      </c>
      <c r="B150" s="66" t="s">
        <v>278</v>
      </c>
      <c r="C150" s="67" t="s">
        <v>279</v>
      </c>
      <c r="D150" s="76">
        <v>0</v>
      </c>
    </row>
    <row r="151" spans="1:65" ht="12.75" x14ac:dyDescent="0.2">
      <c r="A151" s="25">
        <v>138</v>
      </c>
      <c r="B151" s="68" t="s">
        <v>280</v>
      </c>
      <c r="C151" s="69" t="s">
        <v>281</v>
      </c>
      <c r="D151" s="76">
        <v>0</v>
      </c>
    </row>
    <row r="152" spans="1:65" ht="12.75" x14ac:dyDescent="0.2">
      <c r="A152" s="25">
        <v>139</v>
      </c>
      <c r="B152" s="70" t="s">
        <v>282</v>
      </c>
      <c r="C152" s="71" t="s">
        <v>283</v>
      </c>
      <c r="D152" s="76">
        <v>0</v>
      </c>
    </row>
    <row r="153" spans="1:65" x14ac:dyDescent="0.2">
      <c r="A153" s="25">
        <v>140</v>
      </c>
      <c r="B153" s="25" t="s">
        <v>288</v>
      </c>
      <c r="C153" s="72" t="s">
        <v>289</v>
      </c>
      <c r="D153" s="76">
        <v>0</v>
      </c>
    </row>
    <row r="154" spans="1:65" x14ac:dyDescent="0.2">
      <c r="A154" s="25">
        <v>141</v>
      </c>
      <c r="B154" s="129" t="s">
        <v>395</v>
      </c>
      <c r="C154" s="72" t="s">
        <v>394</v>
      </c>
      <c r="D154" s="76">
        <v>0</v>
      </c>
    </row>
    <row r="155" spans="1:65" x14ac:dyDescent="0.2">
      <c r="A155" s="25">
        <v>142</v>
      </c>
      <c r="B155" s="133" t="s">
        <v>409</v>
      </c>
      <c r="C155" s="72" t="s">
        <v>408</v>
      </c>
      <c r="D155" s="76">
        <v>0</v>
      </c>
    </row>
    <row r="156" spans="1:65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</row>
    <row r="157" spans="1:65" s="4" customFormat="1" x14ac:dyDescent="0.2">
      <c r="A157" s="6"/>
      <c r="B157" s="6"/>
      <c r="C157" s="7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</row>
    <row r="158" spans="1:65" s="4" customFormat="1" x14ac:dyDescent="0.2">
      <c r="A158" s="6"/>
      <c r="B158" s="6"/>
      <c r="C158" s="7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</row>
    <row r="159" spans="1:65" x14ac:dyDescent="0.2">
      <c r="D159" s="4"/>
    </row>
    <row r="160" spans="1:65" s="4" customFormat="1" x14ac:dyDescent="0.2">
      <c r="A160" s="6"/>
      <c r="B160" s="6"/>
      <c r="C160" s="7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</row>
    <row r="161" spans="1:65" s="4" customFormat="1" x14ac:dyDescent="0.2">
      <c r="A161" s="6"/>
      <c r="B161" s="6"/>
      <c r="C161" s="7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</row>
  </sheetData>
  <mergeCells count="9">
    <mergeCell ref="A2:D2"/>
    <mergeCell ref="A8:C8"/>
    <mergeCell ref="A10:C10"/>
    <mergeCell ref="A93:A96"/>
    <mergeCell ref="B93:B96"/>
    <mergeCell ref="D4:D7"/>
    <mergeCell ref="A4:A7"/>
    <mergeCell ref="B4:B7"/>
    <mergeCell ref="C4:C7"/>
  </mergeCells>
  <pageMargins left="0" right="0" top="0" bottom="0" header="0" footer="0"/>
  <pageSetup paperSize="9" scale="8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159"/>
  <sheetViews>
    <sheetView zoomScale="98" zoomScaleNormal="98" workbookViewId="0">
      <pane xSplit="3" ySplit="7" topLeftCell="D130" activePane="bottomRight" state="frozen"/>
      <selection pane="topRight" activeCell="D1" sqref="D1"/>
      <selection pane="bottomLeft" activeCell="A8" sqref="A8"/>
      <selection pane="bottomRight" activeCell="J16" sqref="J16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7" width="16.140625" style="8" customWidth="1"/>
    <col min="8" max="16384" width="9.140625" style="8"/>
  </cols>
  <sheetData>
    <row r="1" spans="1:7" x14ac:dyDescent="0.2">
      <c r="D1" s="4"/>
      <c r="G1" s="4"/>
    </row>
    <row r="2" spans="1:7" ht="39.75" customHeight="1" x14ac:dyDescent="0.2">
      <c r="A2" s="180" t="s">
        <v>404</v>
      </c>
      <c r="B2" s="180"/>
      <c r="C2" s="180"/>
      <c r="D2" s="180"/>
      <c r="E2" s="180"/>
      <c r="F2" s="180"/>
      <c r="G2" s="180"/>
    </row>
    <row r="3" spans="1:7" x14ac:dyDescent="0.2">
      <c r="C3" s="9"/>
      <c r="G3" s="8" t="s">
        <v>308</v>
      </c>
    </row>
    <row r="4" spans="1:7" s="2" customFormat="1" ht="15.75" customHeight="1" x14ac:dyDescent="0.2">
      <c r="A4" s="169" t="s">
        <v>46</v>
      </c>
      <c r="B4" s="169" t="s">
        <v>59</v>
      </c>
      <c r="C4" s="170" t="s">
        <v>47</v>
      </c>
      <c r="D4" s="215" t="s">
        <v>347</v>
      </c>
      <c r="E4" s="215"/>
      <c r="F4" s="215"/>
      <c r="G4" s="215"/>
    </row>
    <row r="5" spans="1:7" ht="25.5" customHeight="1" x14ac:dyDescent="0.2">
      <c r="A5" s="169"/>
      <c r="B5" s="169"/>
      <c r="C5" s="170"/>
      <c r="D5" s="215" t="s">
        <v>303</v>
      </c>
      <c r="E5" s="215" t="s">
        <v>348</v>
      </c>
      <c r="F5" s="215" t="s">
        <v>349</v>
      </c>
      <c r="G5" s="215"/>
    </row>
    <row r="6" spans="1:7" ht="14.25" customHeight="1" x14ac:dyDescent="0.2">
      <c r="A6" s="169"/>
      <c r="B6" s="169"/>
      <c r="C6" s="170"/>
      <c r="D6" s="215"/>
      <c r="E6" s="215"/>
      <c r="F6" s="215" t="s">
        <v>350</v>
      </c>
      <c r="G6" s="215" t="s">
        <v>351</v>
      </c>
    </row>
    <row r="7" spans="1:7" ht="21.75" customHeight="1" x14ac:dyDescent="0.2">
      <c r="A7" s="169"/>
      <c r="B7" s="169"/>
      <c r="C7" s="170"/>
      <c r="D7" s="215"/>
      <c r="E7" s="215"/>
      <c r="F7" s="215"/>
      <c r="G7" s="215"/>
    </row>
    <row r="8" spans="1:7" s="2" customFormat="1" x14ac:dyDescent="0.2">
      <c r="A8" s="161" t="s">
        <v>248</v>
      </c>
      <c r="B8" s="161"/>
      <c r="C8" s="161"/>
      <c r="D8" s="77">
        <f>D10+D9</f>
        <v>8230509295</v>
      </c>
      <c r="E8" s="77">
        <f t="shared" ref="E8:G8" si="0">E10+E9</f>
        <v>1015891632</v>
      </c>
      <c r="F8" s="77">
        <f t="shared" si="0"/>
        <v>2834463518</v>
      </c>
      <c r="G8" s="77">
        <f t="shared" si="0"/>
        <v>4380154145</v>
      </c>
    </row>
    <row r="9" spans="1:7" s="3" customFormat="1" ht="11.25" customHeight="1" x14ac:dyDescent="0.2">
      <c r="A9" s="5"/>
      <c r="B9" s="5"/>
      <c r="C9" s="11" t="s">
        <v>56</v>
      </c>
      <c r="D9" s="76">
        <f>E9+F9+G9</f>
        <v>233839028</v>
      </c>
      <c r="E9" s="76">
        <v>48439878</v>
      </c>
      <c r="F9" s="76"/>
      <c r="G9" s="76">
        <f>47197819+138201331</f>
        <v>185399150</v>
      </c>
    </row>
    <row r="10" spans="1:7" s="2" customFormat="1" x14ac:dyDescent="0.2">
      <c r="A10" s="161" t="s">
        <v>247</v>
      </c>
      <c r="B10" s="161"/>
      <c r="C10" s="161"/>
      <c r="D10" s="77">
        <f>SUM(D11:D155)-D93</f>
        <v>7996670267</v>
      </c>
      <c r="E10" s="77">
        <f t="shared" ref="E10:G10" si="1">SUM(E11:E155)-E93</f>
        <v>967451754</v>
      </c>
      <c r="F10" s="77">
        <f t="shared" si="1"/>
        <v>2834463518</v>
      </c>
      <c r="G10" s="77">
        <f t="shared" si="1"/>
        <v>4194754995</v>
      </c>
    </row>
    <row r="11" spans="1:7" s="1" customFormat="1" ht="12" customHeight="1" x14ac:dyDescent="0.2">
      <c r="A11" s="25">
        <v>1</v>
      </c>
      <c r="B11" s="12" t="s">
        <v>60</v>
      </c>
      <c r="C11" s="10" t="s">
        <v>44</v>
      </c>
      <c r="D11" s="76">
        <f t="shared" ref="D11:D70" si="2">E11+F11+G11</f>
        <v>33741781</v>
      </c>
      <c r="E11" s="106">
        <v>0</v>
      </c>
      <c r="F11" s="106">
        <v>13075343</v>
      </c>
      <c r="G11" s="106">
        <v>20666438</v>
      </c>
    </row>
    <row r="12" spans="1:7" s="1" customFormat="1" x14ac:dyDescent="0.2">
      <c r="A12" s="25">
        <v>2</v>
      </c>
      <c r="B12" s="14" t="s">
        <v>61</v>
      </c>
      <c r="C12" s="10" t="s">
        <v>232</v>
      </c>
      <c r="D12" s="76">
        <f t="shared" si="2"/>
        <v>36760051</v>
      </c>
      <c r="E12" s="106">
        <v>0</v>
      </c>
      <c r="F12" s="106">
        <v>15734135</v>
      </c>
      <c r="G12" s="106">
        <v>21025916</v>
      </c>
    </row>
    <row r="13" spans="1:7" s="1" customFormat="1" x14ac:dyDescent="0.2">
      <c r="A13" s="25">
        <v>3</v>
      </c>
      <c r="B13" s="26" t="s">
        <v>62</v>
      </c>
      <c r="C13" s="10" t="s">
        <v>5</v>
      </c>
      <c r="D13" s="76">
        <f t="shared" si="2"/>
        <v>129503377</v>
      </c>
      <c r="E13" s="106">
        <v>6109858</v>
      </c>
      <c r="F13" s="106">
        <v>60156612</v>
      </c>
      <c r="G13" s="106">
        <v>63236907</v>
      </c>
    </row>
    <row r="14" spans="1:7" s="1" customFormat="1" ht="14.25" customHeight="1" x14ac:dyDescent="0.2">
      <c r="A14" s="25">
        <v>4</v>
      </c>
      <c r="B14" s="12" t="s">
        <v>63</v>
      </c>
      <c r="C14" s="10" t="s">
        <v>233</v>
      </c>
      <c r="D14" s="76">
        <f t="shared" si="2"/>
        <v>37294779</v>
      </c>
      <c r="E14" s="106">
        <v>0</v>
      </c>
      <c r="F14" s="106">
        <v>14318303</v>
      </c>
      <c r="G14" s="106">
        <v>22976476</v>
      </c>
    </row>
    <row r="15" spans="1:7" s="1" customFormat="1" x14ac:dyDescent="0.2">
      <c r="A15" s="25">
        <v>5</v>
      </c>
      <c r="B15" s="12" t="s">
        <v>64</v>
      </c>
      <c r="C15" s="10" t="s">
        <v>8</v>
      </c>
      <c r="D15" s="76">
        <f t="shared" si="2"/>
        <v>42663865</v>
      </c>
      <c r="E15" s="106">
        <v>0</v>
      </c>
      <c r="F15" s="106">
        <v>17929431</v>
      </c>
      <c r="G15" s="106">
        <v>24734434</v>
      </c>
    </row>
    <row r="16" spans="1:7" s="1" customFormat="1" x14ac:dyDescent="0.2">
      <c r="A16" s="25">
        <v>6</v>
      </c>
      <c r="B16" s="26" t="s">
        <v>65</v>
      </c>
      <c r="C16" s="10" t="s">
        <v>66</v>
      </c>
      <c r="D16" s="76">
        <f t="shared" si="2"/>
        <v>290043407</v>
      </c>
      <c r="E16" s="106">
        <v>10423753</v>
      </c>
      <c r="F16" s="106">
        <f>121900106-1136274-1017558</f>
        <v>119746274</v>
      </c>
      <c r="G16" s="106">
        <v>159873380</v>
      </c>
    </row>
    <row r="17" spans="1:7" s="1" customFormat="1" x14ac:dyDescent="0.2">
      <c r="A17" s="25">
        <v>7</v>
      </c>
      <c r="B17" s="12" t="s">
        <v>67</v>
      </c>
      <c r="C17" s="10" t="s">
        <v>234</v>
      </c>
      <c r="D17" s="76">
        <f t="shared" si="2"/>
        <v>121602088</v>
      </c>
      <c r="E17" s="106">
        <v>0</v>
      </c>
      <c r="F17" s="106">
        <v>58174956</v>
      </c>
      <c r="G17" s="106">
        <v>63427132</v>
      </c>
    </row>
    <row r="18" spans="1:7" s="1" customFormat="1" x14ac:dyDescent="0.2">
      <c r="A18" s="25">
        <v>8</v>
      </c>
      <c r="B18" s="26" t="s">
        <v>68</v>
      </c>
      <c r="C18" s="10" t="s">
        <v>17</v>
      </c>
      <c r="D18" s="76">
        <f t="shared" si="2"/>
        <v>47334284</v>
      </c>
      <c r="E18" s="106">
        <v>0</v>
      </c>
      <c r="F18" s="106">
        <v>20882453</v>
      </c>
      <c r="G18" s="106">
        <v>26451831</v>
      </c>
    </row>
    <row r="19" spans="1:7" s="1" customFormat="1" x14ac:dyDescent="0.2">
      <c r="A19" s="25">
        <v>9</v>
      </c>
      <c r="B19" s="26" t="s">
        <v>69</v>
      </c>
      <c r="C19" s="10" t="s">
        <v>6</v>
      </c>
      <c r="D19" s="76">
        <f t="shared" si="2"/>
        <v>39885580</v>
      </c>
      <c r="E19" s="106">
        <v>0</v>
      </c>
      <c r="F19" s="106">
        <v>16835807</v>
      </c>
      <c r="G19" s="106">
        <v>23049773</v>
      </c>
    </row>
    <row r="20" spans="1:7" s="1" customFormat="1" x14ac:dyDescent="0.2">
      <c r="A20" s="25">
        <v>10</v>
      </c>
      <c r="B20" s="26" t="s">
        <v>70</v>
      </c>
      <c r="C20" s="10" t="s">
        <v>18</v>
      </c>
      <c r="D20" s="76">
        <f t="shared" si="2"/>
        <v>50931053</v>
      </c>
      <c r="E20" s="106">
        <v>0</v>
      </c>
      <c r="F20" s="106">
        <v>21498693</v>
      </c>
      <c r="G20" s="106">
        <v>29432360</v>
      </c>
    </row>
    <row r="21" spans="1:7" s="1" customFormat="1" x14ac:dyDescent="0.2">
      <c r="A21" s="25">
        <v>11</v>
      </c>
      <c r="B21" s="26" t="s">
        <v>71</v>
      </c>
      <c r="C21" s="10" t="s">
        <v>7</v>
      </c>
      <c r="D21" s="76">
        <f t="shared" si="2"/>
        <v>38121051</v>
      </c>
      <c r="E21" s="106">
        <v>0</v>
      </c>
      <c r="F21" s="106">
        <v>14097313</v>
      </c>
      <c r="G21" s="106">
        <v>24023738</v>
      </c>
    </row>
    <row r="22" spans="1:7" s="1" customFormat="1" x14ac:dyDescent="0.2">
      <c r="A22" s="25">
        <v>12</v>
      </c>
      <c r="B22" s="26" t="s">
        <v>72</v>
      </c>
      <c r="C22" s="10" t="s">
        <v>19</v>
      </c>
      <c r="D22" s="76">
        <f t="shared" si="2"/>
        <v>92563120</v>
      </c>
      <c r="E22" s="106">
        <v>0</v>
      </c>
      <c r="F22" s="106">
        <v>45494981</v>
      </c>
      <c r="G22" s="106">
        <v>47068139</v>
      </c>
    </row>
    <row r="23" spans="1:7" s="1" customFormat="1" x14ac:dyDescent="0.2">
      <c r="A23" s="25">
        <v>13</v>
      </c>
      <c r="B23" s="26" t="s">
        <v>256</v>
      </c>
      <c r="C23" s="10" t="s">
        <v>257</v>
      </c>
      <c r="D23" s="76">
        <f t="shared" si="2"/>
        <v>0</v>
      </c>
      <c r="E23" s="106">
        <v>0</v>
      </c>
      <c r="F23" s="106">
        <v>0</v>
      </c>
      <c r="G23" s="106">
        <v>0</v>
      </c>
    </row>
    <row r="24" spans="1:7" s="1" customFormat="1" x14ac:dyDescent="0.2">
      <c r="A24" s="25">
        <v>14</v>
      </c>
      <c r="B24" s="12" t="s">
        <v>73</v>
      </c>
      <c r="C24" s="10" t="s">
        <v>74</v>
      </c>
      <c r="D24" s="76">
        <f t="shared" si="2"/>
        <v>0</v>
      </c>
      <c r="E24" s="106">
        <v>0</v>
      </c>
      <c r="F24" s="106">
        <v>0</v>
      </c>
      <c r="G24" s="106">
        <v>0</v>
      </c>
    </row>
    <row r="25" spans="1:7" s="1" customFormat="1" x14ac:dyDescent="0.2">
      <c r="A25" s="25">
        <v>15</v>
      </c>
      <c r="B25" s="26" t="s">
        <v>75</v>
      </c>
      <c r="C25" s="10" t="s">
        <v>22</v>
      </c>
      <c r="D25" s="76">
        <f t="shared" si="2"/>
        <v>50309718</v>
      </c>
      <c r="E25" s="106">
        <v>0</v>
      </c>
      <c r="F25" s="106">
        <v>19161454</v>
      </c>
      <c r="G25" s="106">
        <v>31148264</v>
      </c>
    </row>
    <row r="26" spans="1:7" s="1" customFormat="1" x14ac:dyDescent="0.2">
      <c r="A26" s="25">
        <v>16</v>
      </c>
      <c r="B26" s="26" t="s">
        <v>76</v>
      </c>
      <c r="C26" s="10" t="s">
        <v>10</v>
      </c>
      <c r="D26" s="76">
        <f t="shared" si="2"/>
        <v>61783839</v>
      </c>
      <c r="E26" s="106">
        <v>0</v>
      </c>
      <c r="F26" s="106">
        <v>16034449</v>
      </c>
      <c r="G26" s="106">
        <v>45749390</v>
      </c>
    </row>
    <row r="27" spans="1:7" s="1" customFormat="1" x14ac:dyDescent="0.2">
      <c r="A27" s="25">
        <v>17</v>
      </c>
      <c r="B27" s="26" t="s">
        <v>77</v>
      </c>
      <c r="C27" s="10" t="s">
        <v>235</v>
      </c>
      <c r="D27" s="76">
        <f t="shared" si="2"/>
        <v>112091575</v>
      </c>
      <c r="E27" s="106">
        <v>0</v>
      </c>
      <c r="F27" s="106">
        <v>52460813</v>
      </c>
      <c r="G27" s="106">
        <v>59630762</v>
      </c>
    </row>
    <row r="28" spans="1:7" s="1" customFormat="1" x14ac:dyDescent="0.2">
      <c r="A28" s="25">
        <v>18</v>
      </c>
      <c r="B28" s="26" t="s">
        <v>78</v>
      </c>
      <c r="C28" s="10" t="s">
        <v>9</v>
      </c>
      <c r="D28" s="76">
        <f t="shared" si="2"/>
        <v>200631327</v>
      </c>
      <c r="E28" s="106">
        <v>8433852</v>
      </c>
      <c r="F28" s="106">
        <f>89459244-1027480</f>
        <v>88431764</v>
      </c>
      <c r="G28" s="106">
        <v>103765711</v>
      </c>
    </row>
    <row r="29" spans="1:7" s="1" customFormat="1" x14ac:dyDescent="0.2">
      <c r="A29" s="25">
        <v>19</v>
      </c>
      <c r="B29" s="12" t="s">
        <v>79</v>
      </c>
      <c r="C29" s="10" t="s">
        <v>11</v>
      </c>
      <c r="D29" s="76">
        <f t="shared" si="2"/>
        <v>37631724</v>
      </c>
      <c r="E29" s="106">
        <v>0</v>
      </c>
      <c r="F29" s="106">
        <v>18609628</v>
      </c>
      <c r="G29" s="106">
        <v>19022096</v>
      </c>
    </row>
    <row r="30" spans="1:7" s="1" customFormat="1" x14ac:dyDescent="0.2">
      <c r="A30" s="25">
        <v>20</v>
      </c>
      <c r="B30" s="12" t="s">
        <v>80</v>
      </c>
      <c r="C30" s="10" t="s">
        <v>236</v>
      </c>
      <c r="D30" s="76">
        <f t="shared" si="2"/>
        <v>21927846</v>
      </c>
      <c r="E30" s="106">
        <v>0</v>
      </c>
      <c r="F30" s="106">
        <v>7079137</v>
      </c>
      <c r="G30" s="106">
        <v>14848709</v>
      </c>
    </row>
    <row r="31" spans="1:7" s="1" customFormat="1" x14ac:dyDescent="0.2">
      <c r="A31" s="25">
        <v>21</v>
      </c>
      <c r="B31" s="12" t="s">
        <v>81</v>
      </c>
      <c r="C31" s="10" t="s">
        <v>82</v>
      </c>
      <c r="D31" s="76">
        <f t="shared" si="2"/>
        <v>157005726</v>
      </c>
      <c r="E31" s="106">
        <v>0</v>
      </c>
      <c r="F31" s="106">
        <v>80525183</v>
      </c>
      <c r="G31" s="106">
        <v>76480543</v>
      </c>
    </row>
    <row r="32" spans="1:7" s="1" customFormat="1" x14ac:dyDescent="0.2">
      <c r="A32" s="25">
        <v>22</v>
      </c>
      <c r="B32" s="12" t="s">
        <v>83</v>
      </c>
      <c r="C32" s="10" t="s">
        <v>40</v>
      </c>
      <c r="D32" s="76">
        <f t="shared" si="2"/>
        <v>120169474</v>
      </c>
      <c r="E32" s="106">
        <v>5702425</v>
      </c>
      <c r="F32" s="106">
        <f>55659516-994719</f>
        <v>54664797</v>
      </c>
      <c r="G32" s="106">
        <v>59802252</v>
      </c>
    </row>
    <row r="33" spans="1:7" s="1" customFormat="1" x14ac:dyDescent="0.2">
      <c r="A33" s="25">
        <v>23</v>
      </c>
      <c r="B33" s="26" t="s">
        <v>84</v>
      </c>
      <c r="C33" s="10" t="s">
        <v>85</v>
      </c>
      <c r="D33" s="76">
        <f t="shared" si="2"/>
        <v>52893251</v>
      </c>
      <c r="E33" s="106">
        <v>0</v>
      </c>
      <c r="F33" s="106">
        <v>25788761</v>
      </c>
      <c r="G33" s="106">
        <v>27104490</v>
      </c>
    </row>
    <row r="34" spans="1:7" s="1" customFormat="1" ht="12" customHeight="1" x14ac:dyDescent="0.2">
      <c r="A34" s="25">
        <v>24</v>
      </c>
      <c r="B34" s="26" t="s">
        <v>86</v>
      </c>
      <c r="C34" s="10" t="s">
        <v>87</v>
      </c>
      <c r="D34" s="76">
        <f t="shared" si="2"/>
        <v>0</v>
      </c>
      <c r="E34" s="106">
        <v>0</v>
      </c>
      <c r="F34" s="106">
        <v>0</v>
      </c>
      <c r="G34" s="106">
        <v>0</v>
      </c>
    </row>
    <row r="35" spans="1:7" s="1" customFormat="1" ht="24" x14ac:dyDescent="0.2">
      <c r="A35" s="25">
        <v>25</v>
      </c>
      <c r="B35" s="26" t="s">
        <v>88</v>
      </c>
      <c r="C35" s="10" t="s">
        <v>89</v>
      </c>
      <c r="D35" s="76">
        <f t="shared" si="2"/>
        <v>0</v>
      </c>
      <c r="E35" s="106">
        <v>0</v>
      </c>
      <c r="F35" s="106">
        <v>0</v>
      </c>
      <c r="G35" s="106">
        <v>0</v>
      </c>
    </row>
    <row r="36" spans="1:7" s="1" customFormat="1" x14ac:dyDescent="0.2">
      <c r="A36" s="25">
        <v>26</v>
      </c>
      <c r="B36" s="12" t="s">
        <v>90</v>
      </c>
      <c r="C36" s="10" t="s">
        <v>91</v>
      </c>
      <c r="D36" s="76">
        <f t="shared" si="2"/>
        <v>319291304</v>
      </c>
      <c r="E36" s="106">
        <v>23162773</v>
      </c>
      <c r="F36" s="106">
        <v>96611288</v>
      </c>
      <c r="G36" s="106">
        <v>199517243</v>
      </c>
    </row>
    <row r="37" spans="1:7" s="1" customFormat="1" x14ac:dyDescent="0.2">
      <c r="A37" s="25">
        <v>27</v>
      </c>
      <c r="B37" s="26" t="s">
        <v>92</v>
      </c>
      <c r="C37" s="10" t="s">
        <v>93</v>
      </c>
      <c r="D37" s="76">
        <f t="shared" si="2"/>
        <v>86285260</v>
      </c>
      <c r="E37" s="106">
        <v>0</v>
      </c>
      <c r="F37" s="106">
        <v>28727448</v>
      </c>
      <c r="G37" s="106">
        <v>57557812</v>
      </c>
    </row>
    <row r="38" spans="1:7" s="1" customFormat="1" ht="15.75" customHeight="1" x14ac:dyDescent="0.2">
      <c r="A38" s="25">
        <v>28</v>
      </c>
      <c r="B38" s="26" t="s">
        <v>94</v>
      </c>
      <c r="C38" s="10" t="s">
        <v>95</v>
      </c>
      <c r="D38" s="76">
        <f t="shared" si="2"/>
        <v>56042593</v>
      </c>
      <c r="E38" s="106">
        <v>3527774</v>
      </c>
      <c r="F38" s="106">
        <v>10281434</v>
      </c>
      <c r="G38" s="106">
        <v>42233385</v>
      </c>
    </row>
    <row r="39" spans="1:7" s="1" customFormat="1" x14ac:dyDescent="0.2">
      <c r="A39" s="25">
        <v>29</v>
      </c>
      <c r="B39" s="14" t="s">
        <v>96</v>
      </c>
      <c r="C39" s="10" t="s">
        <v>97</v>
      </c>
      <c r="D39" s="76">
        <f t="shared" si="2"/>
        <v>129611808</v>
      </c>
      <c r="E39" s="106">
        <v>129611808</v>
      </c>
      <c r="F39" s="106">
        <v>0</v>
      </c>
      <c r="G39" s="106">
        <v>0</v>
      </c>
    </row>
    <row r="40" spans="1:7" s="1" customFormat="1" x14ac:dyDescent="0.2">
      <c r="A40" s="25">
        <v>30</v>
      </c>
      <c r="B40" s="12" t="s">
        <v>98</v>
      </c>
      <c r="C40" s="73" t="s">
        <v>292</v>
      </c>
      <c r="D40" s="76">
        <f t="shared" si="2"/>
        <v>0</v>
      </c>
      <c r="E40" s="106">
        <v>0</v>
      </c>
      <c r="F40" s="106">
        <v>0</v>
      </c>
      <c r="G40" s="106">
        <v>0</v>
      </c>
    </row>
    <row r="41" spans="1:7" s="1" customFormat="1" ht="20.25" customHeight="1" x14ac:dyDescent="0.2">
      <c r="A41" s="25">
        <v>31</v>
      </c>
      <c r="B41" s="26" t="s">
        <v>99</v>
      </c>
      <c r="C41" s="10" t="s">
        <v>57</v>
      </c>
      <c r="D41" s="76">
        <f t="shared" si="2"/>
        <v>17047633</v>
      </c>
      <c r="E41" s="106">
        <v>0</v>
      </c>
      <c r="F41" s="106">
        <v>8114185</v>
      </c>
      <c r="G41" s="106">
        <v>8933448</v>
      </c>
    </row>
    <row r="42" spans="1:7" s="1" customFormat="1" x14ac:dyDescent="0.2">
      <c r="A42" s="25">
        <v>32</v>
      </c>
      <c r="B42" s="14" t="s">
        <v>100</v>
      </c>
      <c r="C42" s="10" t="s">
        <v>41</v>
      </c>
      <c r="D42" s="76">
        <f t="shared" si="2"/>
        <v>162794516</v>
      </c>
      <c r="E42" s="106">
        <v>8997739</v>
      </c>
      <c r="F42" s="106">
        <f>73867390-5154253-969452</f>
        <v>67743685</v>
      </c>
      <c r="G42" s="106">
        <v>86053092</v>
      </c>
    </row>
    <row r="43" spans="1:7" s="1" customFormat="1" x14ac:dyDescent="0.2">
      <c r="A43" s="25">
        <v>33</v>
      </c>
      <c r="B43" s="12" t="s">
        <v>101</v>
      </c>
      <c r="C43" s="10" t="s">
        <v>39</v>
      </c>
      <c r="D43" s="76">
        <f t="shared" si="2"/>
        <v>247342295</v>
      </c>
      <c r="E43" s="106">
        <v>5464485</v>
      </c>
      <c r="F43" s="106">
        <v>119642461</v>
      </c>
      <c r="G43" s="106">
        <v>122235349</v>
      </c>
    </row>
    <row r="44" spans="1:7" s="1" customFormat="1" x14ac:dyDescent="0.2">
      <c r="A44" s="25">
        <v>34</v>
      </c>
      <c r="B44" s="14" t="s">
        <v>102</v>
      </c>
      <c r="C44" s="10" t="s">
        <v>16</v>
      </c>
      <c r="D44" s="76">
        <f t="shared" si="2"/>
        <v>46806355</v>
      </c>
      <c r="E44" s="106">
        <v>0</v>
      </c>
      <c r="F44" s="106">
        <v>20055849</v>
      </c>
      <c r="G44" s="106">
        <v>26750506</v>
      </c>
    </row>
    <row r="45" spans="1:7" s="1" customFormat="1" x14ac:dyDescent="0.2">
      <c r="A45" s="25">
        <v>35</v>
      </c>
      <c r="B45" s="26" t="s">
        <v>103</v>
      </c>
      <c r="C45" s="10" t="s">
        <v>21</v>
      </c>
      <c r="D45" s="76">
        <f t="shared" si="2"/>
        <v>160575641</v>
      </c>
      <c r="E45" s="106">
        <v>0</v>
      </c>
      <c r="F45" s="106">
        <v>76584901</v>
      </c>
      <c r="G45" s="106">
        <v>83990740</v>
      </c>
    </row>
    <row r="46" spans="1:7" s="1" customFormat="1" x14ac:dyDescent="0.2">
      <c r="A46" s="25">
        <v>36</v>
      </c>
      <c r="B46" s="14" t="s">
        <v>104</v>
      </c>
      <c r="C46" s="10" t="s">
        <v>25</v>
      </c>
      <c r="D46" s="76">
        <f t="shared" si="2"/>
        <v>66272410</v>
      </c>
      <c r="E46" s="106">
        <v>0</v>
      </c>
      <c r="F46" s="106">
        <v>31392799</v>
      </c>
      <c r="G46" s="106">
        <v>34879611</v>
      </c>
    </row>
    <row r="47" spans="1:7" s="1" customFormat="1" x14ac:dyDescent="0.2">
      <c r="A47" s="25">
        <v>37</v>
      </c>
      <c r="B47" s="12" t="s">
        <v>105</v>
      </c>
      <c r="C47" s="10" t="s">
        <v>237</v>
      </c>
      <c r="D47" s="76">
        <f t="shared" si="2"/>
        <v>137827494</v>
      </c>
      <c r="E47" s="106">
        <v>0</v>
      </c>
      <c r="F47" s="106">
        <v>54680907</v>
      </c>
      <c r="G47" s="106">
        <v>83146587</v>
      </c>
    </row>
    <row r="48" spans="1:7" s="1" customFormat="1" x14ac:dyDescent="0.2">
      <c r="A48" s="25">
        <v>38</v>
      </c>
      <c r="B48" s="15" t="s">
        <v>106</v>
      </c>
      <c r="C48" s="16" t="s">
        <v>238</v>
      </c>
      <c r="D48" s="76">
        <f t="shared" si="2"/>
        <v>57285917</v>
      </c>
      <c r="E48" s="106">
        <v>0</v>
      </c>
      <c r="F48" s="106">
        <v>25699178</v>
      </c>
      <c r="G48" s="106">
        <v>31586739</v>
      </c>
    </row>
    <row r="49" spans="1:7" s="1" customFormat="1" x14ac:dyDescent="0.2">
      <c r="A49" s="25">
        <v>39</v>
      </c>
      <c r="B49" s="12" t="s">
        <v>107</v>
      </c>
      <c r="C49" s="10" t="s">
        <v>239</v>
      </c>
      <c r="D49" s="76">
        <f t="shared" si="2"/>
        <v>38888411</v>
      </c>
      <c r="E49" s="106">
        <v>0</v>
      </c>
      <c r="F49" s="106">
        <v>19147320</v>
      </c>
      <c r="G49" s="106">
        <v>19741091</v>
      </c>
    </row>
    <row r="50" spans="1:7" s="1" customFormat="1" x14ac:dyDescent="0.2">
      <c r="A50" s="25">
        <v>40</v>
      </c>
      <c r="B50" s="12" t="s">
        <v>108</v>
      </c>
      <c r="C50" s="10" t="s">
        <v>24</v>
      </c>
      <c r="D50" s="76">
        <f t="shared" si="2"/>
        <v>61790553</v>
      </c>
      <c r="E50" s="106">
        <v>0</v>
      </c>
      <c r="F50" s="106">
        <v>27035804</v>
      </c>
      <c r="G50" s="106">
        <v>34754749</v>
      </c>
    </row>
    <row r="51" spans="1:7" s="1" customFormat="1" x14ac:dyDescent="0.2">
      <c r="A51" s="25">
        <v>41</v>
      </c>
      <c r="B51" s="26" t="s">
        <v>109</v>
      </c>
      <c r="C51" s="10" t="s">
        <v>20</v>
      </c>
      <c r="D51" s="76">
        <f t="shared" si="2"/>
        <v>28641473</v>
      </c>
      <c r="E51" s="106">
        <v>0</v>
      </c>
      <c r="F51" s="106">
        <v>12604586</v>
      </c>
      <c r="G51" s="106">
        <v>16036887</v>
      </c>
    </row>
    <row r="52" spans="1:7" s="1" customFormat="1" x14ac:dyDescent="0.2">
      <c r="A52" s="25">
        <v>42</v>
      </c>
      <c r="B52" s="14" t="s">
        <v>110</v>
      </c>
      <c r="C52" s="10" t="s">
        <v>111</v>
      </c>
      <c r="D52" s="76">
        <f t="shared" si="2"/>
        <v>22677001</v>
      </c>
      <c r="E52" s="106">
        <v>0</v>
      </c>
      <c r="F52" s="106">
        <v>4977108</v>
      </c>
      <c r="G52" s="106">
        <v>17699893</v>
      </c>
    </row>
    <row r="53" spans="1:7" s="1" customFormat="1" x14ac:dyDescent="0.2">
      <c r="A53" s="25">
        <v>43</v>
      </c>
      <c r="B53" s="26" t="s">
        <v>112</v>
      </c>
      <c r="C53" s="10" t="s">
        <v>113</v>
      </c>
      <c r="D53" s="76">
        <f t="shared" si="2"/>
        <v>207199812</v>
      </c>
      <c r="E53" s="106">
        <v>10601393</v>
      </c>
      <c r="F53" s="106">
        <v>91036568</v>
      </c>
      <c r="G53" s="106">
        <v>105561851</v>
      </c>
    </row>
    <row r="54" spans="1:7" s="1" customFormat="1" x14ac:dyDescent="0.2">
      <c r="A54" s="25">
        <v>44</v>
      </c>
      <c r="B54" s="12" t="s">
        <v>114</v>
      </c>
      <c r="C54" s="10" t="s">
        <v>244</v>
      </c>
      <c r="D54" s="76">
        <f t="shared" si="2"/>
        <v>46853868</v>
      </c>
      <c r="E54" s="106">
        <v>0</v>
      </c>
      <c r="F54" s="106">
        <v>17950616</v>
      </c>
      <c r="G54" s="106">
        <v>28903252</v>
      </c>
    </row>
    <row r="55" spans="1:7" s="1" customFormat="1" ht="10.5" customHeight="1" x14ac:dyDescent="0.2">
      <c r="A55" s="25">
        <v>45</v>
      </c>
      <c r="B55" s="12" t="s">
        <v>115</v>
      </c>
      <c r="C55" s="10" t="s">
        <v>2</v>
      </c>
      <c r="D55" s="76">
        <f t="shared" si="2"/>
        <v>151506399</v>
      </c>
      <c r="E55" s="106">
        <v>4139514</v>
      </c>
      <c r="F55" s="106">
        <v>57038987</v>
      </c>
      <c r="G55" s="106">
        <v>90327898</v>
      </c>
    </row>
    <row r="56" spans="1:7" s="1" customFormat="1" x14ac:dyDescent="0.2">
      <c r="A56" s="25">
        <v>46</v>
      </c>
      <c r="B56" s="26" t="s">
        <v>116</v>
      </c>
      <c r="C56" s="10" t="s">
        <v>3</v>
      </c>
      <c r="D56" s="76">
        <f t="shared" si="2"/>
        <v>36041504</v>
      </c>
      <c r="E56" s="106">
        <v>0</v>
      </c>
      <c r="F56" s="106">
        <v>14384552</v>
      </c>
      <c r="G56" s="106">
        <v>21656952</v>
      </c>
    </row>
    <row r="57" spans="1:7" s="1" customFormat="1" x14ac:dyDescent="0.2">
      <c r="A57" s="25">
        <v>47</v>
      </c>
      <c r="B57" s="26" t="s">
        <v>117</v>
      </c>
      <c r="C57" s="10" t="s">
        <v>240</v>
      </c>
      <c r="D57" s="76">
        <f t="shared" si="2"/>
        <v>57448284</v>
      </c>
      <c r="E57" s="106">
        <v>0</v>
      </c>
      <c r="F57" s="106">
        <v>23556141</v>
      </c>
      <c r="G57" s="106">
        <v>33892143</v>
      </c>
    </row>
    <row r="58" spans="1:7" s="1" customFormat="1" x14ac:dyDescent="0.2">
      <c r="A58" s="25">
        <v>48</v>
      </c>
      <c r="B58" s="14" t="s">
        <v>118</v>
      </c>
      <c r="C58" s="10" t="s">
        <v>0</v>
      </c>
      <c r="D58" s="76">
        <f t="shared" si="2"/>
        <v>67073758</v>
      </c>
      <c r="E58" s="106">
        <v>0</v>
      </c>
      <c r="F58" s="106">
        <v>27479619</v>
      </c>
      <c r="G58" s="106">
        <v>39594139</v>
      </c>
    </row>
    <row r="59" spans="1:7" s="1" customFormat="1" ht="10.5" customHeight="1" x14ac:dyDescent="0.2">
      <c r="A59" s="25">
        <v>49</v>
      </c>
      <c r="B59" s="26" t="s">
        <v>119</v>
      </c>
      <c r="C59" s="10" t="s">
        <v>4</v>
      </c>
      <c r="D59" s="76">
        <f t="shared" si="2"/>
        <v>26478900</v>
      </c>
      <c r="E59" s="106">
        <v>0</v>
      </c>
      <c r="F59" s="106">
        <v>12541561</v>
      </c>
      <c r="G59" s="106">
        <v>13937339</v>
      </c>
    </row>
    <row r="60" spans="1:7" s="1" customFormat="1" x14ac:dyDescent="0.2">
      <c r="A60" s="25">
        <v>50</v>
      </c>
      <c r="B60" s="14" t="s">
        <v>120</v>
      </c>
      <c r="C60" s="10" t="s">
        <v>1</v>
      </c>
      <c r="D60" s="76">
        <f t="shared" si="2"/>
        <v>49467223</v>
      </c>
      <c r="E60" s="106">
        <v>0</v>
      </c>
      <c r="F60" s="106">
        <v>22102105</v>
      </c>
      <c r="G60" s="106">
        <v>27365118</v>
      </c>
    </row>
    <row r="61" spans="1:7" s="1" customFormat="1" x14ac:dyDescent="0.2">
      <c r="A61" s="25">
        <v>51</v>
      </c>
      <c r="B61" s="26" t="s">
        <v>121</v>
      </c>
      <c r="C61" s="10" t="s">
        <v>241</v>
      </c>
      <c r="D61" s="76">
        <f t="shared" si="2"/>
        <v>77931550</v>
      </c>
      <c r="E61" s="106">
        <v>0</v>
      </c>
      <c r="F61" s="106">
        <f>35505567+944950</f>
        <v>36450517</v>
      </c>
      <c r="G61" s="106">
        <v>41481033</v>
      </c>
    </row>
    <row r="62" spans="1:7" s="1" customFormat="1" x14ac:dyDescent="0.2">
      <c r="A62" s="25">
        <v>52</v>
      </c>
      <c r="B62" s="26" t="s">
        <v>122</v>
      </c>
      <c r="C62" s="10" t="s">
        <v>26</v>
      </c>
      <c r="D62" s="76">
        <f t="shared" si="2"/>
        <v>219540183</v>
      </c>
      <c r="E62" s="106">
        <v>0</v>
      </c>
      <c r="F62" s="106">
        <v>85256742</v>
      </c>
      <c r="G62" s="106">
        <v>134283441</v>
      </c>
    </row>
    <row r="63" spans="1:7" s="1" customFormat="1" x14ac:dyDescent="0.2">
      <c r="A63" s="25">
        <v>53</v>
      </c>
      <c r="B63" s="26" t="s">
        <v>123</v>
      </c>
      <c r="C63" s="10" t="s">
        <v>242</v>
      </c>
      <c r="D63" s="76">
        <f t="shared" si="2"/>
        <v>37157765</v>
      </c>
      <c r="E63" s="106">
        <v>0</v>
      </c>
      <c r="F63" s="106">
        <v>14573874</v>
      </c>
      <c r="G63" s="106">
        <v>22583891</v>
      </c>
    </row>
    <row r="64" spans="1:7" s="1" customFormat="1" x14ac:dyDescent="0.2">
      <c r="A64" s="25">
        <v>54</v>
      </c>
      <c r="B64" s="26" t="s">
        <v>124</v>
      </c>
      <c r="C64" s="10" t="s">
        <v>125</v>
      </c>
      <c r="D64" s="76">
        <f t="shared" si="2"/>
        <v>85616</v>
      </c>
      <c r="E64" s="106">
        <v>85616</v>
      </c>
      <c r="F64" s="106">
        <v>0</v>
      </c>
      <c r="G64" s="106">
        <v>0</v>
      </c>
    </row>
    <row r="65" spans="1:7" s="1" customFormat="1" x14ac:dyDescent="0.2">
      <c r="A65" s="25">
        <v>55</v>
      </c>
      <c r="B65" s="26" t="s">
        <v>246</v>
      </c>
      <c r="C65" s="10" t="s">
        <v>245</v>
      </c>
      <c r="D65" s="76">
        <f t="shared" si="2"/>
        <v>0</v>
      </c>
      <c r="E65" s="106">
        <v>0</v>
      </c>
      <c r="F65" s="106">
        <v>0</v>
      </c>
      <c r="G65" s="106">
        <v>0</v>
      </c>
    </row>
    <row r="66" spans="1:7" s="1" customFormat="1" x14ac:dyDescent="0.2">
      <c r="A66" s="25">
        <v>56</v>
      </c>
      <c r="B66" s="26" t="s">
        <v>258</v>
      </c>
      <c r="C66" s="10" t="s">
        <v>259</v>
      </c>
      <c r="D66" s="76">
        <f t="shared" si="2"/>
        <v>0</v>
      </c>
      <c r="E66" s="106">
        <v>0</v>
      </c>
      <c r="F66" s="106">
        <v>0</v>
      </c>
      <c r="G66" s="106">
        <v>0</v>
      </c>
    </row>
    <row r="67" spans="1:7" s="1" customFormat="1" x14ac:dyDescent="0.2">
      <c r="A67" s="25">
        <v>57</v>
      </c>
      <c r="B67" s="26" t="s">
        <v>126</v>
      </c>
      <c r="C67" s="10" t="s">
        <v>54</v>
      </c>
      <c r="D67" s="76">
        <f t="shared" si="2"/>
        <v>51812742</v>
      </c>
      <c r="E67" s="106">
        <v>0</v>
      </c>
      <c r="F67" s="106">
        <v>14280687</v>
      </c>
      <c r="G67" s="106">
        <v>37532055</v>
      </c>
    </row>
    <row r="68" spans="1:7" s="1" customFormat="1" x14ac:dyDescent="0.2">
      <c r="A68" s="25">
        <v>58</v>
      </c>
      <c r="B68" s="14" t="s">
        <v>127</v>
      </c>
      <c r="C68" s="10" t="s">
        <v>260</v>
      </c>
      <c r="D68" s="76">
        <f t="shared" si="2"/>
        <v>41801122</v>
      </c>
      <c r="E68" s="106">
        <v>0</v>
      </c>
      <c r="F68" s="106">
        <v>11968409</v>
      </c>
      <c r="G68" s="106">
        <v>29832713</v>
      </c>
    </row>
    <row r="69" spans="1:7" s="1" customFormat="1" ht="24" x14ac:dyDescent="0.2">
      <c r="A69" s="25">
        <v>59</v>
      </c>
      <c r="B69" s="12" t="s">
        <v>128</v>
      </c>
      <c r="C69" s="10" t="s">
        <v>129</v>
      </c>
      <c r="D69" s="76">
        <f t="shared" si="2"/>
        <v>79191841</v>
      </c>
      <c r="E69" s="106">
        <v>3895761</v>
      </c>
      <c r="F69" s="106">
        <v>32879675</v>
      </c>
      <c r="G69" s="106">
        <v>42416405</v>
      </c>
    </row>
    <row r="70" spans="1:7" s="1" customFormat="1" ht="23.25" customHeight="1" x14ac:dyDescent="0.2">
      <c r="A70" s="25">
        <v>60</v>
      </c>
      <c r="B70" s="14" t="s">
        <v>130</v>
      </c>
      <c r="C70" s="10" t="s">
        <v>261</v>
      </c>
      <c r="D70" s="76">
        <f t="shared" si="2"/>
        <v>81345082</v>
      </c>
      <c r="E70" s="106">
        <v>4390336</v>
      </c>
      <c r="F70" s="106">
        <v>23218652</v>
      </c>
      <c r="G70" s="106">
        <v>53736094</v>
      </c>
    </row>
    <row r="71" spans="1:7" s="1" customFormat="1" ht="27.75" customHeight="1" x14ac:dyDescent="0.2">
      <c r="A71" s="25">
        <v>61</v>
      </c>
      <c r="B71" s="26" t="s">
        <v>131</v>
      </c>
      <c r="C71" s="10" t="s">
        <v>250</v>
      </c>
      <c r="D71" s="76">
        <f t="shared" ref="D71:D134" si="3">E71+F71+G71</f>
        <v>36725505</v>
      </c>
      <c r="E71" s="106">
        <v>0</v>
      </c>
      <c r="F71" s="106">
        <v>15174263</v>
      </c>
      <c r="G71" s="106">
        <v>21551242</v>
      </c>
    </row>
    <row r="72" spans="1:7" s="1" customFormat="1" ht="24" x14ac:dyDescent="0.2">
      <c r="A72" s="25">
        <v>62</v>
      </c>
      <c r="B72" s="12" t="s">
        <v>132</v>
      </c>
      <c r="C72" s="10" t="s">
        <v>262</v>
      </c>
      <c r="D72" s="76">
        <f t="shared" si="3"/>
        <v>49658580</v>
      </c>
      <c r="E72" s="106">
        <v>49658580</v>
      </c>
      <c r="F72" s="106">
        <v>0</v>
      </c>
      <c r="G72" s="106">
        <v>0</v>
      </c>
    </row>
    <row r="73" spans="1:7" s="1" customFormat="1" ht="24" x14ac:dyDescent="0.2">
      <c r="A73" s="25">
        <v>63</v>
      </c>
      <c r="B73" s="12" t="s">
        <v>133</v>
      </c>
      <c r="C73" s="10" t="s">
        <v>263</v>
      </c>
      <c r="D73" s="76">
        <f t="shared" si="3"/>
        <v>73664949</v>
      </c>
      <c r="E73" s="106">
        <v>73664949</v>
      </c>
      <c r="F73" s="106">
        <v>0</v>
      </c>
      <c r="G73" s="106">
        <v>0</v>
      </c>
    </row>
    <row r="74" spans="1:7" s="1" customFormat="1" x14ac:dyDescent="0.2">
      <c r="A74" s="25">
        <v>64</v>
      </c>
      <c r="B74" s="14" t="s">
        <v>134</v>
      </c>
      <c r="C74" s="10" t="s">
        <v>264</v>
      </c>
      <c r="D74" s="76">
        <f t="shared" si="3"/>
        <v>132393002</v>
      </c>
      <c r="E74" s="106">
        <v>9581183</v>
      </c>
      <c r="F74" s="106">
        <v>40529472</v>
      </c>
      <c r="G74" s="106">
        <v>82282347</v>
      </c>
    </row>
    <row r="75" spans="1:7" s="1" customFormat="1" x14ac:dyDescent="0.2">
      <c r="A75" s="25">
        <v>65</v>
      </c>
      <c r="B75" s="14" t="s">
        <v>135</v>
      </c>
      <c r="C75" s="10" t="s">
        <v>53</v>
      </c>
      <c r="D75" s="76">
        <f t="shared" si="3"/>
        <v>71925439</v>
      </c>
      <c r="E75" s="106">
        <v>0</v>
      </c>
      <c r="F75" s="106">
        <v>19400743</v>
      </c>
      <c r="G75" s="106">
        <v>52524696</v>
      </c>
    </row>
    <row r="76" spans="1:7" s="1" customFormat="1" x14ac:dyDescent="0.2">
      <c r="A76" s="25">
        <v>66</v>
      </c>
      <c r="B76" s="14" t="s">
        <v>136</v>
      </c>
      <c r="C76" s="10" t="s">
        <v>265</v>
      </c>
      <c r="D76" s="76">
        <f t="shared" si="3"/>
        <v>184737063</v>
      </c>
      <c r="E76" s="106">
        <v>14085756</v>
      </c>
      <c r="F76" s="106">
        <f>55109289+642479</f>
        <v>55751768</v>
      </c>
      <c r="G76" s="106">
        <v>114899539</v>
      </c>
    </row>
    <row r="77" spans="1:7" s="1" customFormat="1" ht="24" x14ac:dyDescent="0.2">
      <c r="A77" s="25">
        <v>67</v>
      </c>
      <c r="B77" s="14" t="s">
        <v>137</v>
      </c>
      <c r="C77" s="10" t="s">
        <v>266</v>
      </c>
      <c r="D77" s="76">
        <f t="shared" si="3"/>
        <v>34842012</v>
      </c>
      <c r="E77" s="106">
        <v>34842012</v>
      </c>
      <c r="F77" s="106">
        <v>0</v>
      </c>
      <c r="G77" s="106">
        <v>0</v>
      </c>
    </row>
    <row r="78" spans="1:7" s="1" customFormat="1" ht="24" x14ac:dyDescent="0.2">
      <c r="A78" s="25">
        <v>68</v>
      </c>
      <c r="B78" s="12" t="s">
        <v>138</v>
      </c>
      <c r="C78" s="10" t="s">
        <v>267</v>
      </c>
      <c r="D78" s="76">
        <f t="shared" si="3"/>
        <v>42082938</v>
      </c>
      <c r="E78" s="106">
        <v>42082938</v>
      </c>
      <c r="F78" s="106">
        <v>0</v>
      </c>
      <c r="G78" s="106">
        <v>0</v>
      </c>
    </row>
    <row r="79" spans="1:7" s="1" customFormat="1" ht="24" x14ac:dyDescent="0.2">
      <c r="A79" s="25">
        <v>69</v>
      </c>
      <c r="B79" s="14" t="s">
        <v>139</v>
      </c>
      <c r="C79" s="10" t="s">
        <v>268</v>
      </c>
      <c r="D79" s="76">
        <f t="shared" si="3"/>
        <v>47747340</v>
      </c>
      <c r="E79" s="106">
        <v>47747340</v>
      </c>
      <c r="F79" s="106">
        <v>0</v>
      </c>
      <c r="G79" s="106">
        <v>0</v>
      </c>
    </row>
    <row r="80" spans="1:7" s="1" customFormat="1" ht="24" x14ac:dyDescent="0.2">
      <c r="A80" s="25">
        <v>70</v>
      </c>
      <c r="B80" s="14" t="s">
        <v>140</v>
      </c>
      <c r="C80" s="10" t="s">
        <v>269</v>
      </c>
      <c r="D80" s="76">
        <f t="shared" si="3"/>
        <v>39674578</v>
      </c>
      <c r="E80" s="106">
        <v>39674578</v>
      </c>
      <c r="F80" s="106">
        <v>0</v>
      </c>
      <c r="G80" s="106">
        <v>0</v>
      </c>
    </row>
    <row r="81" spans="1:7" s="1" customFormat="1" ht="24" x14ac:dyDescent="0.2">
      <c r="A81" s="25">
        <v>71</v>
      </c>
      <c r="B81" s="12" t="s">
        <v>141</v>
      </c>
      <c r="C81" s="10" t="s">
        <v>270</v>
      </c>
      <c r="D81" s="76">
        <f t="shared" si="3"/>
        <v>58058136</v>
      </c>
      <c r="E81" s="106">
        <v>58058136</v>
      </c>
      <c r="F81" s="106">
        <v>0</v>
      </c>
      <c r="G81" s="106">
        <v>0</v>
      </c>
    </row>
    <row r="82" spans="1:7" s="1" customFormat="1" ht="24" x14ac:dyDescent="0.2">
      <c r="A82" s="25">
        <v>72</v>
      </c>
      <c r="B82" s="12" t="s">
        <v>142</v>
      </c>
      <c r="C82" s="10" t="s">
        <v>271</v>
      </c>
      <c r="D82" s="76">
        <f t="shared" si="3"/>
        <v>40779730</v>
      </c>
      <c r="E82" s="106">
        <v>40779730</v>
      </c>
      <c r="F82" s="106">
        <v>0</v>
      </c>
      <c r="G82" s="106">
        <v>0</v>
      </c>
    </row>
    <row r="83" spans="1:7" s="1" customFormat="1" ht="24" x14ac:dyDescent="0.2">
      <c r="A83" s="25">
        <v>73</v>
      </c>
      <c r="B83" s="12" t="s">
        <v>143</v>
      </c>
      <c r="C83" s="10" t="s">
        <v>272</v>
      </c>
      <c r="D83" s="76">
        <f t="shared" si="3"/>
        <v>37545476</v>
      </c>
      <c r="E83" s="106">
        <v>37545476</v>
      </c>
      <c r="F83" s="106">
        <v>0</v>
      </c>
      <c r="G83" s="106">
        <v>0</v>
      </c>
    </row>
    <row r="84" spans="1:7" s="1" customFormat="1" x14ac:dyDescent="0.2">
      <c r="A84" s="25">
        <v>74</v>
      </c>
      <c r="B84" s="26" t="s">
        <v>144</v>
      </c>
      <c r="C84" s="10" t="s">
        <v>145</v>
      </c>
      <c r="D84" s="76">
        <f t="shared" si="3"/>
        <v>125515881</v>
      </c>
      <c r="E84" s="106">
        <v>1883115</v>
      </c>
      <c r="F84" s="106">
        <v>40016072</v>
      </c>
      <c r="G84" s="106">
        <v>83616694</v>
      </c>
    </row>
    <row r="85" spans="1:7" s="1" customFormat="1" x14ac:dyDescent="0.2">
      <c r="A85" s="25">
        <v>75</v>
      </c>
      <c r="B85" s="12" t="s">
        <v>146</v>
      </c>
      <c r="C85" s="10" t="s">
        <v>273</v>
      </c>
      <c r="D85" s="76">
        <f t="shared" si="3"/>
        <v>250753235</v>
      </c>
      <c r="E85" s="106">
        <v>4136180</v>
      </c>
      <c r="F85" s="106">
        <v>88376941</v>
      </c>
      <c r="G85" s="106">
        <v>158240114</v>
      </c>
    </row>
    <row r="86" spans="1:7" s="1" customFormat="1" x14ac:dyDescent="0.2">
      <c r="A86" s="25">
        <v>76</v>
      </c>
      <c r="B86" s="26" t="s">
        <v>147</v>
      </c>
      <c r="C86" s="10" t="s">
        <v>36</v>
      </c>
      <c r="D86" s="76">
        <f t="shared" si="3"/>
        <v>151665461</v>
      </c>
      <c r="E86" s="106">
        <v>10582349</v>
      </c>
      <c r="F86" s="106">
        <v>51518208</v>
      </c>
      <c r="G86" s="106">
        <v>89564904</v>
      </c>
    </row>
    <row r="87" spans="1:7" s="1" customFormat="1" x14ac:dyDescent="0.2">
      <c r="A87" s="25">
        <v>77</v>
      </c>
      <c r="B87" s="12" t="s">
        <v>148</v>
      </c>
      <c r="C87" s="10" t="s">
        <v>38</v>
      </c>
      <c r="D87" s="76">
        <f t="shared" si="3"/>
        <v>45105755</v>
      </c>
      <c r="E87" s="106">
        <v>0</v>
      </c>
      <c r="F87" s="106">
        <v>18874060</v>
      </c>
      <c r="G87" s="106">
        <v>26231695</v>
      </c>
    </row>
    <row r="88" spans="1:7" s="1" customFormat="1" ht="13.5" customHeight="1" x14ac:dyDescent="0.2">
      <c r="A88" s="25">
        <v>78</v>
      </c>
      <c r="B88" s="12" t="s">
        <v>149</v>
      </c>
      <c r="C88" s="10" t="s">
        <v>37</v>
      </c>
      <c r="D88" s="76">
        <f t="shared" si="3"/>
        <v>268392084</v>
      </c>
      <c r="E88" s="106">
        <v>12627148</v>
      </c>
      <c r="F88" s="106">
        <v>109779730</v>
      </c>
      <c r="G88" s="106">
        <v>145985206</v>
      </c>
    </row>
    <row r="89" spans="1:7" s="1" customFormat="1" ht="14.25" customHeight="1" x14ac:dyDescent="0.2">
      <c r="A89" s="25">
        <v>79</v>
      </c>
      <c r="B89" s="12" t="s">
        <v>150</v>
      </c>
      <c r="C89" s="10" t="s">
        <v>52</v>
      </c>
      <c r="D89" s="76">
        <f t="shared" si="3"/>
        <v>44704817</v>
      </c>
      <c r="E89" s="106">
        <v>0</v>
      </c>
      <c r="F89" s="106">
        <v>13678468</v>
      </c>
      <c r="G89" s="106">
        <v>31026349</v>
      </c>
    </row>
    <row r="90" spans="1:7" s="1" customFormat="1" x14ac:dyDescent="0.2">
      <c r="A90" s="25">
        <v>80</v>
      </c>
      <c r="B90" s="12" t="s">
        <v>151</v>
      </c>
      <c r="C90" s="10" t="s">
        <v>254</v>
      </c>
      <c r="D90" s="76">
        <f t="shared" si="3"/>
        <v>176784638</v>
      </c>
      <c r="E90" s="106">
        <v>0</v>
      </c>
      <c r="F90" s="106">
        <v>58092719</v>
      </c>
      <c r="G90" s="106">
        <v>118691919</v>
      </c>
    </row>
    <row r="91" spans="1:7" s="1" customFormat="1" x14ac:dyDescent="0.2">
      <c r="A91" s="25">
        <v>81</v>
      </c>
      <c r="B91" s="12" t="s">
        <v>152</v>
      </c>
      <c r="C91" s="10" t="s">
        <v>380</v>
      </c>
      <c r="D91" s="76">
        <f t="shared" si="3"/>
        <v>50156410</v>
      </c>
      <c r="E91" s="106">
        <v>50156410</v>
      </c>
      <c r="F91" s="106">
        <v>0</v>
      </c>
      <c r="G91" s="106">
        <v>0</v>
      </c>
    </row>
    <row r="92" spans="1:7" s="1" customFormat="1" x14ac:dyDescent="0.2">
      <c r="A92" s="25">
        <v>82</v>
      </c>
      <c r="B92" s="14" t="s">
        <v>153</v>
      </c>
      <c r="C92" s="10" t="s">
        <v>287</v>
      </c>
      <c r="D92" s="76">
        <f t="shared" si="3"/>
        <v>0</v>
      </c>
      <c r="E92" s="106">
        <v>0</v>
      </c>
      <c r="F92" s="106">
        <v>0</v>
      </c>
      <c r="G92" s="106">
        <v>0</v>
      </c>
    </row>
    <row r="93" spans="1:7" s="1" customFormat="1" ht="24" x14ac:dyDescent="0.2">
      <c r="A93" s="142">
        <v>83</v>
      </c>
      <c r="B93" s="145" t="s">
        <v>154</v>
      </c>
      <c r="C93" s="17" t="s">
        <v>274</v>
      </c>
      <c r="D93" s="76">
        <f t="shared" si="3"/>
        <v>38465614</v>
      </c>
      <c r="E93" s="106">
        <v>29216018</v>
      </c>
      <c r="F93" s="106">
        <v>2867641</v>
      </c>
      <c r="G93" s="106">
        <v>6381955</v>
      </c>
    </row>
    <row r="94" spans="1:7" s="1" customFormat="1" ht="36" x14ac:dyDescent="0.2">
      <c r="A94" s="143"/>
      <c r="B94" s="146"/>
      <c r="C94" s="10" t="s">
        <v>378</v>
      </c>
      <c r="D94" s="76">
        <f t="shared" si="3"/>
        <v>9249596</v>
      </c>
      <c r="E94" s="106">
        <v>0</v>
      </c>
      <c r="F94" s="106">
        <v>2867641</v>
      </c>
      <c r="G94" s="106">
        <v>6381955</v>
      </c>
    </row>
    <row r="95" spans="1:7" s="1" customFormat="1" ht="24" x14ac:dyDescent="0.2">
      <c r="A95" s="143"/>
      <c r="B95" s="146"/>
      <c r="C95" s="10" t="s">
        <v>275</v>
      </c>
      <c r="D95" s="76">
        <f t="shared" si="3"/>
        <v>8853103</v>
      </c>
      <c r="E95" s="106">
        <v>8853103</v>
      </c>
      <c r="F95" s="106">
        <v>0</v>
      </c>
      <c r="G95" s="106">
        <v>0</v>
      </c>
    </row>
    <row r="96" spans="1:7" s="1" customFormat="1" ht="36" x14ac:dyDescent="0.2">
      <c r="A96" s="144"/>
      <c r="B96" s="147"/>
      <c r="C96" s="28" t="s">
        <v>379</v>
      </c>
      <c r="D96" s="76">
        <f t="shared" si="3"/>
        <v>20362915</v>
      </c>
      <c r="E96" s="106">
        <v>20362915</v>
      </c>
      <c r="F96" s="106">
        <v>0</v>
      </c>
      <c r="G96" s="106">
        <v>0</v>
      </c>
    </row>
    <row r="97" spans="1:7" s="1" customFormat="1" ht="24" x14ac:dyDescent="0.2">
      <c r="A97" s="25">
        <v>84</v>
      </c>
      <c r="B97" s="14" t="s">
        <v>155</v>
      </c>
      <c r="C97" s="10" t="s">
        <v>51</v>
      </c>
      <c r="D97" s="76">
        <f t="shared" si="3"/>
        <v>1621802</v>
      </c>
      <c r="E97" s="106">
        <v>1621802</v>
      </c>
      <c r="F97" s="106">
        <v>0</v>
      </c>
      <c r="G97" s="106">
        <v>0</v>
      </c>
    </row>
    <row r="98" spans="1:7" s="1" customFormat="1" x14ac:dyDescent="0.2">
      <c r="A98" s="25">
        <v>85</v>
      </c>
      <c r="B98" s="14" t="s">
        <v>156</v>
      </c>
      <c r="C98" s="10" t="s">
        <v>157</v>
      </c>
      <c r="D98" s="76">
        <f t="shared" si="3"/>
        <v>8796737</v>
      </c>
      <c r="E98" s="106">
        <v>0</v>
      </c>
      <c r="F98" s="106">
        <v>3193684</v>
      </c>
      <c r="G98" s="106">
        <v>5603053</v>
      </c>
    </row>
    <row r="99" spans="1:7" s="1" customFormat="1" x14ac:dyDescent="0.2">
      <c r="A99" s="25">
        <v>86</v>
      </c>
      <c r="B99" s="26" t="s">
        <v>158</v>
      </c>
      <c r="C99" s="10" t="s">
        <v>159</v>
      </c>
      <c r="D99" s="76">
        <f t="shared" si="3"/>
        <v>35940870</v>
      </c>
      <c r="E99" s="106">
        <v>0</v>
      </c>
      <c r="F99" s="106">
        <v>12890847</v>
      </c>
      <c r="G99" s="106">
        <v>23050023</v>
      </c>
    </row>
    <row r="100" spans="1:7" s="1" customFormat="1" x14ac:dyDescent="0.2">
      <c r="A100" s="25">
        <v>87</v>
      </c>
      <c r="B100" s="14" t="s">
        <v>160</v>
      </c>
      <c r="C100" s="10" t="s">
        <v>28</v>
      </c>
      <c r="D100" s="76">
        <f t="shared" si="3"/>
        <v>34708129</v>
      </c>
      <c r="E100" s="106">
        <v>0</v>
      </c>
      <c r="F100" s="106">
        <v>15595729</v>
      </c>
      <c r="G100" s="106">
        <v>19112400</v>
      </c>
    </row>
    <row r="101" spans="1:7" s="1" customFormat="1" x14ac:dyDescent="0.2">
      <c r="A101" s="25">
        <v>88</v>
      </c>
      <c r="B101" s="26" t="s">
        <v>161</v>
      </c>
      <c r="C101" s="10" t="s">
        <v>12</v>
      </c>
      <c r="D101" s="76">
        <f t="shared" si="3"/>
        <v>35344966</v>
      </c>
      <c r="E101" s="106">
        <v>0</v>
      </c>
      <c r="F101" s="106">
        <v>15888796</v>
      </c>
      <c r="G101" s="106">
        <v>19456170</v>
      </c>
    </row>
    <row r="102" spans="1:7" s="1" customFormat="1" x14ac:dyDescent="0.2">
      <c r="A102" s="25">
        <v>89</v>
      </c>
      <c r="B102" s="26" t="s">
        <v>162</v>
      </c>
      <c r="C102" s="10" t="s">
        <v>27</v>
      </c>
      <c r="D102" s="76">
        <f t="shared" si="3"/>
        <v>96008270</v>
      </c>
      <c r="E102" s="106">
        <v>0</v>
      </c>
      <c r="F102" s="106">
        <f>41217637+916273</f>
        <v>42133910</v>
      </c>
      <c r="G102" s="106">
        <v>53874360</v>
      </c>
    </row>
    <row r="103" spans="1:7" s="1" customFormat="1" x14ac:dyDescent="0.2">
      <c r="A103" s="25">
        <v>90</v>
      </c>
      <c r="B103" s="14" t="s">
        <v>163</v>
      </c>
      <c r="C103" s="10" t="s">
        <v>45</v>
      </c>
      <c r="D103" s="76">
        <f t="shared" si="3"/>
        <v>38067799</v>
      </c>
      <c r="E103" s="106">
        <v>0</v>
      </c>
      <c r="F103" s="106">
        <v>14887533</v>
      </c>
      <c r="G103" s="106">
        <v>23180266</v>
      </c>
    </row>
    <row r="104" spans="1:7" s="1" customFormat="1" x14ac:dyDescent="0.2">
      <c r="A104" s="25">
        <v>91</v>
      </c>
      <c r="B104" s="14" t="s">
        <v>164</v>
      </c>
      <c r="C104" s="10" t="s">
        <v>33</v>
      </c>
      <c r="D104" s="76">
        <f t="shared" si="3"/>
        <v>49351009</v>
      </c>
      <c r="E104" s="106">
        <v>0</v>
      </c>
      <c r="F104" s="106">
        <v>20818429</v>
      </c>
      <c r="G104" s="106">
        <v>28532580</v>
      </c>
    </row>
    <row r="105" spans="1:7" s="1" customFormat="1" x14ac:dyDescent="0.2">
      <c r="A105" s="25">
        <v>92</v>
      </c>
      <c r="B105" s="12" t="s">
        <v>165</v>
      </c>
      <c r="C105" s="10" t="s">
        <v>29</v>
      </c>
      <c r="D105" s="76">
        <f t="shared" si="3"/>
        <v>112933142</v>
      </c>
      <c r="E105" s="106">
        <v>0</v>
      </c>
      <c r="F105" s="106">
        <v>48495588</v>
      </c>
      <c r="G105" s="106">
        <v>64437554</v>
      </c>
    </row>
    <row r="106" spans="1:7" s="1" customFormat="1" x14ac:dyDescent="0.2">
      <c r="A106" s="25">
        <v>93</v>
      </c>
      <c r="B106" s="12" t="s">
        <v>166</v>
      </c>
      <c r="C106" s="10" t="s">
        <v>30</v>
      </c>
      <c r="D106" s="76">
        <f t="shared" si="3"/>
        <v>83254780</v>
      </c>
      <c r="E106" s="106">
        <v>0</v>
      </c>
      <c r="F106" s="106">
        <v>31823060</v>
      </c>
      <c r="G106" s="106">
        <v>51431720</v>
      </c>
    </row>
    <row r="107" spans="1:7" s="1" customFormat="1" x14ac:dyDescent="0.2">
      <c r="A107" s="25">
        <v>94</v>
      </c>
      <c r="B107" s="26" t="s">
        <v>167</v>
      </c>
      <c r="C107" s="10" t="s">
        <v>14</v>
      </c>
      <c r="D107" s="76">
        <f t="shared" si="3"/>
        <v>33271361</v>
      </c>
      <c r="E107" s="106">
        <v>0</v>
      </c>
      <c r="F107" s="106">
        <v>15505318</v>
      </c>
      <c r="G107" s="106">
        <v>17766043</v>
      </c>
    </row>
    <row r="108" spans="1:7" s="1" customFormat="1" x14ac:dyDescent="0.2">
      <c r="A108" s="25">
        <v>95</v>
      </c>
      <c r="B108" s="12" t="s">
        <v>168</v>
      </c>
      <c r="C108" s="10" t="s">
        <v>31</v>
      </c>
      <c r="D108" s="76">
        <f t="shared" si="3"/>
        <v>40620213</v>
      </c>
      <c r="E108" s="106">
        <v>0</v>
      </c>
      <c r="F108" s="106">
        <v>12959961</v>
      </c>
      <c r="G108" s="106">
        <v>27660252</v>
      </c>
    </row>
    <row r="109" spans="1:7" s="1" customFormat="1" ht="12" customHeight="1" x14ac:dyDescent="0.2">
      <c r="A109" s="25">
        <v>96</v>
      </c>
      <c r="B109" s="12" t="s">
        <v>169</v>
      </c>
      <c r="C109" s="10" t="s">
        <v>15</v>
      </c>
      <c r="D109" s="76">
        <f t="shared" si="3"/>
        <v>46011938</v>
      </c>
      <c r="E109" s="106">
        <v>0</v>
      </c>
      <c r="F109" s="106">
        <v>19422230</v>
      </c>
      <c r="G109" s="106">
        <v>26589708</v>
      </c>
    </row>
    <row r="110" spans="1:7" s="1" customFormat="1" x14ac:dyDescent="0.2">
      <c r="A110" s="25">
        <v>97</v>
      </c>
      <c r="B110" s="14" t="s">
        <v>170</v>
      </c>
      <c r="C110" s="10" t="s">
        <v>13</v>
      </c>
      <c r="D110" s="76">
        <f t="shared" si="3"/>
        <v>52619156</v>
      </c>
      <c r="E110" s="106">
        <v>4022174</v>
      </c>
      <c r="F110" s="106">
        <v>17180563</v>
      </c>
      <c r="G110" s="106">
        <v>31416419</v>
      </c>
    </row>
    <row r="111" spans="1:7" s="1" customFormat="1" x14ac:dyDescent="0.2">
      <c r="A111" s="25">
        <v>98</v>
      </c>
      <c r="B111" s="26" t="s">
        <v>171</v>
      </c>
      <c r="C111" s="10" t="s">
        <v>32</v>
      </c>
      <c r="D111" s="76">
        <f t="shared" si="3"/>
        <v>35125691</v>
      </c>
      <c r="E111" s="106">
        <v>0</v>
      </c>
      <c r="F111" s="106">
        <v>14363388</v>
      </c>
      <c r="G111" s="106">
        <v>20762303</v>
      </c>
    </row>
    <row r="112" spans="1:7" s="1" customFormat="1" x14ac:dyDescent="0.2">
      <c r="A112" s="25">
        <v>99</v>
      </c>
      <c r="B112" s="26" t="s">
        <v>172</v>
      </c>
      <c r="C112" s="10" t="s">
        <v>55</v>
      </c>
      <c r="D112" s="76">
        <f t="shared" si="3"/>
        <v>49450478</v>
      </c>
      <c r="E112" s="106">
        <v>0</v>
      </c>
      <c r="F112" s="106">
        <v>19478888</v>
      </c>
      <c r="G112" s="106">
        <v>29971590</v>
      </c>
    </row>
    <row r="113" spans="1:7" s="1" customFormat="1" x14ac:dyDescent="0.2">
      <c r="A113" s="25">
        <v>100</v>
      </c>
      <c r="B113" s="12" t="s">
        <v>173</v>
      </c>
      <c r="C113" s="10" t="s">
        <v>34</v>
      </c>
      <c r="D113" s="76">
        <f t="shared" si="3"/>
        <v>88306190</v>
      </c>
      <c r="E113" s="106">
        <v>0</v>
      </c>
      <c r="F113" s="106">
        <f>38222020-1081245</f>
        <v>37140775</v>
      </c>
      <c r="G113" s="106">
        <v>51165415</v>
      </c>
    </row>
    <row r="114" spans="1:7" s="1" customFormat="1" x14ac:dyDescent="0.2">
      <c r="A114" s="25">
        <v>101</v>
      </c>
      <c r="B114" s="14" t="s">
        <v>174</v>
      </c>
      <c r="C114" s="10" t="s">
        <v>243</v>
      </c>
      <c r="D114" s="76">
        <f t="shared" si="3"/>
        <v>38498462</v>
      </c>
      <c r="E114" s="106">
        <v>0</v>
      </c>
      <c r="F114" s="106">
        <v>14643439</v>
      </c>
      <c r="G114" s="106">
        <v>23855023</v>
      </c>
    </row>
    <row r="115" spans="1:7" s="1" customFormat="1" ht="13.5" customHeight="1" x14ac:dyDescent="0.2">
      <c r="A115" s="25">
        <v>102</v>
      </c>
      <c r="B115" s="12" t="s">
        <v>175</v>
      </c>
      <c r="C115" s="10" t="s">
        <v>176</v>
      </c>
      <c r="D115" s="76">
        <f t="shared" si="3"/>
        <v>0</v>
      </c>
      <c r="E115" s="106">
        <v>0</v>
      </c>
      <c r="F115" s="106">
        <v>0</v>
      </c>
      <c r="G115" s="106">
        <v>0</v>
      </c>
    </row>
    <row r="116" spans="1:7" s="1" customFormat="1" x14ac:dyDescent="0.2">
      <c r="A116" s="25">
        <v>103</v>
      </c>
      <c r="B116" s="12" t="s">
        <v>177</v>
      </c>
      <c r="C116" s="10" t="s">
        <v>178</v>
      </c>
      <c r="D116" s="76">
        <f t="shared" si="3"/>
        <v>0</v>
      </c>
      <c r="E116" s="106">
        <v>0</v>
      </c>
      <c r="F116" s="106">
        <v>0</v>
      </c>
      <c r="G116" s="106">
        <v>0</v>
      </c>
    </row>
    <row r="117" spans="1:7" s="1" customFormat="1" x14ac:dyDescent="0.2">
      <c r="A117" s="25">
        <v>104</v>
      </c>
      <c r="B117" s="26" t="s">
        <v>179</v>
      </c>
      <c r="C117" s="10" t="s">
        <v>180</v>
      </c>
      <c r="D117" s="76">
        <f t="shared" si="3"/>
        <v>0</v>
      </c>
      <c r="E117" s="106">
        <v>0</v>
      </c>
      <c r="F117" s="106">
        <v>0</v>
      </c>
      <c r="G117" s="106">
        <v>0</v>
      </c>
    </row>
    <row r="118" spans="1:7" s="1" customFormat="1" x14ac:dyDescent="0.2">
      <c r="A118" s="25">
        <v>105</v>
      </c>
      <c r="B118" s="26" t="s">
        <v>181</v>
      </c>
      <c r="C118" s="10" t="s">
        <v>182</v>
      </c>
      <c r="D118" s="76">
        <f t="shared" si="3"/>
        <v>27476</v>
      </c>
      <c r="E118" s="106">
        <v>27476</v>
      </c>
      <c r="F118" s="106">
        <v>0</v>
      </c>
      <c r="G118" s="106">
        <v>0</v>
      </c>
    </row>
    <row r="119" spans="1:7" s="1" customFormat="1" ht="12.75" customHeight="1" x14ac:dyDescent="0.2">
      <c r="A119" s="25">
        <v>106</v>
      </c>
      <c r="B119" s="26" t="s">
        <v>183</v>
      </c>
      <c r="C119" s="10" t="s">
        <v>184</v>
      </c>
      <c r="D119" s="76">
        <f t="shared" si="3"/>
        <v>0</v>
      </c>
      <c r="E119" s="106">
        <v>0</v>
      </c>
      <c r="F119" s="106">
        <v>0</v>
      </c>
      <c r="G119" s="106">
        <v>0</v>
      </c>
    </row>
    <row r="120" spans="1:7" s="1" customFormat="1" ht="24" x14ac:dyDescent="0.2">
      <c r="A120" s="25">
        <v>107</v>
      </c>
      <c r="B120" s="26" t="s">
        <v>185</v>
      </c>
      <c r="C120" s="10" t="s">
        <v>186</v>
      </c>
      <c r="D120" s="76">
        <f t="shared" si="3"/>
        <v>0</v>
      </c>
      <c r="E120" s="106">
        <v>0</v>
      </c>
      <c r="F120" s="106">
        <v>0</v>
      </c>
      <c r="G120" s="106">
        <v>0</v>
      </c>
    </row>
    <row r="121" spans="1:7" s="1" customFormat="1" x14ac:dyDescent="0.2">
      <c r="A121" s="25">
        <v>108</v>
      </c>
      <c r="B121" s="26" t="s">
        <v>187</v>
      </c>
      <c r="C121" s="10" t="s">
        <v>188</v>
      </c>
      <c r="D121" s="76">
        <f t="shared" si="3"/>
        <v>0</v>
      </c>
      <c r="E121" s="106">
        <v>0</v>
      </c>
      <c r="F121" s="106">
        <v>0</v>
      </c>
      <c r="G121" s="106">
        <v>0</v>
      </c>
    </row>
    <row r="122" spans="1:7" s="1" customFormat="1" x14ac:dyDescent="0.2">
      <c r="A122" s="25">
        <v>109</v>
      </c>
      <c r="B122" s="26" t="s">
        <v>189</v>
      </c>
      <c r="C122" s="10" t="s">
        <v>190</v>
      </c>
      <c r="D122" s="76">
        <f t="shared" si="3"/>
        <v>0</v>
      </c>
      <c r="E122" s="106">
        <v>0</v>
      </c>
      <c r="F122" s="106">
        <v>0</v>
      </c>
      <c r="G122" s="106">
        <v>0</v>
      </c>
    </row>
    <row r="123" spans="1:7" s="1" customFormat="1" x14ac:dyDescent="0.2">
      <c r="A123" s="25">
        <v>110</v>
      </c>
      <c r="B123" s="18" t="s">
        <v>191</v>
      </c>
      <c r="C123" s="16" t="s">
        <v>192</v>
      </c>
      <c r="D123" s="76">
        <f t="shared" si="3"/>
        <v>0</v>
      </c>
      <c r="E123" s="106">
        <v>0</v>
      </c>
      <c r="F123" s="106">
        <v>0</v>
      </c>
      <c r="G123" s="106">
        <v>0</v>
      </c>
    </row>
    <row r="124" spans="1:7" s="1" customFormat="1" x14ac:dyDescent="0.2">
      <c r="A124" s="25">
        <v>111</v>
      </c>
      <c r="B124" s="18" t="s">
        <v>276</v>
      </c>
      <c r="C124" s="16" t="s">
        <v>252</v>
      </c>
      <c r="D124" s="76">
        <f t="shared" si="3"/>
        <v>0</v>
      </c>
      <c r="E124" s="106">
        <v>0</v>
      </c>
      <c r="F124" s="106">
        <v>0</v>
      </c>
      <c r="G124" s="106">
        <v>0</v>
      </c>
    </row>
    <row r="125" spans="1:7" s="1" customFormat="1" x14ac:dyDescent="0.2">
      <c r="A125" s="25">
        <v>112</v>
      </c>
      <c r="B125" s="14" t="s">
        <v>193</v>
      </c>
      <c r="C125" s="10" t="s">
        <v>194</v>
      </c>
      <c r="D125" s="76">
        <f t="shared" si="3"/>
        <v>0</v>
      </c>
      <c r="E125" s="106">
        <v>0</v>
      </c>
      <c r="F125" s="106">
        <v>0</v>
      </c>
      <c r="G125" s="106">
        <v>0</v>
      </c>
    </row>
    <row r="126" spans="1:7" s="1" customFormat="1" ht="11.25" customHeight="1" x14ac:dyDescent="0.2">
      <c r="A126" s="25">
        <v>113</v>
      </c>
      <c r="B126" s="26" t="s">
        <v>195</v>
      </c>
      <c r="C126" s="10" t="s">
        <v>196</v>
      </c>
      <c r="D126" s="76">
        <f t="shared" si="3"/>
        <v>25889</v>
      </c>
      <c r="E126" s="106">
        <v>25889</v>
      </c>
      <c r="F126" s="106">
        <v>0</v>
      </c>
      <c r="G126" s="106">
        <v>0</v>
      </c>
    </row>
    <row r="127" spans="1:7" s="1" customFormat="1" x14ac:dyDescent="0.2">
      <c r="A127" s="25">
        <v>114</v>
      </c>
      <c r="B127" s="12" t="s">
        <v>197</v>
      </c>
      <c r="C127" s="19" t="s">
        <v>198</v>
      </c>
      <c r="D127" s="76">
        <f t="shared" si="3"/>
        <v>0</v>
      </c>
      <c r="E127" s="106">
        <v>0</v>
      </c>
      <c r="F127" s="106">
        <v>0</v>
      </c>
      <c r="G127" s="106">
        <v>0</v>
      </c>
    </row>
    <row r="128" spans="1:7" s="1" customFormat="1" x14ac:dyDescent="0.2">
      <c r="A128" s="25">
        <v>115</v>
      </c>
      <c r="B128" s="26" t="s">
        <v>199</v>
      </c>
      <c r="C128" s="10" t="s">
        <v>290</v>
      </c>
      <c r="D128" s="76">
        <f t="shared" si="3"/>
        <v>0</v>
      </c>
      <c r="E128" s="106">
        <v>0</v>
      </c>
      <c r="F128" s="106">
        <v>0</v>
      </c>
      <c r="G128" s="106">
        <v>0</v>
      </c>
    </row>
    <row r="129" spans="1:7" s="1" customFormat="1" ht="14.25" customHeight="1" x14ac:dyDescent="0.2">
      <c r="A129" s="25">
        <v>116</v>
      </c>
      <c r="B129" s="14" t="s">
        <v>200</v>
      </c>
      <c r="C129" s="10" t="s">
        <v>277</v>
      </c>
      <c r="D129" s="76">
        <f t="shared" si="3"/>
        <v>80986</v>
      </c>
      <c r="E129" s="106">
        <v>80986</v>
      </c>
      <c r="F129" s="106">
        <v>0</v>
      </c>
      <c r="G129" s="106">
        <v>0</v>
      </c>
    </row>
    <row r="130" spans="1:7" s="1" customFormat="1" x14ac:dyDescent="0.2">
      <c r="A130" s="25">
        <v>117</v>
      </c>
      <c r="B130" s="14" t="s">
        <v>201</v>
      </c>
      <c r="C130" s="10" t="s">
        <v>202</v>
      </c>
      <c r="D130" s="76">
        <f t="shared" si="3"/>
        <v>0</v>
      </c>
      <c r="E130" s="106">
        <v>0</v>
      </c>
      <c r="F130" s="106">
        <v>0</v>
      </c>
      <c r="G130" s="106">
        <v>0</v>
      </c>
    </row>
    <row r="131" spans="1:7" s="1" customFormat="1" x14ac:dyDescent="0.2">
      <c r="A131" s="25">
        <v>118</v>
      </c>
      <c r="B131" s="14" t="s">
        <v>203</v>
      </c>
      <c r="C131" s="10" t="s">
        <v>204</v>
      </c>
      <c r="D131" s="76">
        <f t="shared" si="3"/>
        <v>0</v>
      </c>
      <c r="E131" s="106">
        <v>0</v>
      </c>
      <c r="F131" s="106">
        <v>0</v>
      </c>
      <c r="G131" s="106">
        <v>0</v>
      </c>
    </row>
    <row r="132" spans="1:7" s="1" customFormat="1" x14ac:dyDescent="0.2">
      <c r="A132" s="25">
        <v>119</v>
      </c>
      <c r="B132" s="12" t="s">
        <v>205</v>
      </c>
      <c r="C132" s="10" t="s">
        <v>206</v>
      </c>
      <c r="D132" s="76">
        <f t="shared" si="3"/>
        <v>0</v>
      </c>
      <c r="E132" s="106">
        <v>0</v>
      </c>
      <c r="F132" s="106">
        <v>0</v>
      </c>
      <c r="G132" s="106">
        <v>0</v>
      </c>
    </row>
    <row r="133" spans="1:7" s="1" customFormat="1" ht="13.5" customHeight="1" x14ac:dyDescent="0.2">
      <c r="A133" s="25">
        <v>120</v>
      </c>
      <c r="B133" s="14" t="s">
        <v>207</v>
      </c>
      <c r="C133" s="10" t="s">
        <v>208</v>
      </c>
      <c r="D133" s="76">
        <f t="shared" si="3"/>
        <v>0</v>
      </c>
      <c r="E133" s="106">
        <v>0</v>
      </c>
      <c r="F133" s="106">
        <v>0</v>
      </c>
      <c r="G133" s="106">
        <v>0</v>
      </c>
    </row>
    <row r="134" spans="1:7" s="1" customFormat="1" x14ac:dyDescent="0.2">
      <c r="A134" s="25">
        <v>121</v>
      </c>
      <c r="B134" s="26" t="s">
        <v>209</v>
      </c>
      <c r="C134" s="10" t="s">
        <v>210</v>
      </c>
      <c r="D134" s="76">
        <f t="shared" si="3"/>
        <v>0</v>
      </c>
      <c r="E134" s="106">
        <v>0</v>
      </c>
      <c r="F134" s="106">
        <v>0</v>
      </c>
      <c r="G134" s="106">
        <v>0</v>
      </c>
    </row>
    <row r="135" spans="1:7" s="1" customFormat="1" ht="24" x14ac:dyDescent="0.2">
      <c r="A135" s="25">
        <v>122</v>
      </c>
      <c r="B135" s="26" t="s">
        <v>211</v>
      </c>
      <c r="C135" s="88" t="s">
        <v>377</v>
      </c>
      <c r="D135" s="76">
        <f t="shared" ref="D135:D155" si="4">E135+F135+G135</f>
        <v>0</v>
      </c>
      <c r="E135" s="106">
        <v>0</v>
      </c>
      <c r="F135" s="106">
        <v>0</v>
      </c>
      <c r="G135" s="106">
        <v>0</v>
      </c>
    </row>
    <row r="136" spans="1:7" s="1" customFormat="1" x14ac:dyDescent="0.2">
      <c r="A136" s="25">
        <v>123</v>
      </c>
      <c r="B136" s="26" t="s">
        <v>212</v>
      </c>
      <c r="C136" s="10" t="s">
        <v>249</v>
      </c>
      <c r="D136" s="76">
        <f t="shared" si="4"/>
        <v>0</v>
      </c>
      <c r="E136" s="106">
        <v>0</v>
      </c>
      <c r="F136" s="106">
        <v>0</v>
      </c>
      <c r="G136" s="106">
        <v>0</v>
      </c>
    </row>
    <row r="137" spans="1:7" s="1" customFormat="1" ht="10.5" customHeight="1" x14ac:dyDescent="0.2">
      <c r="A137" s="25">
        <v>124</v>
      </c>
      <c r="B137" s="26" t="s">
        <v>213</v>
      </c>
      <c r="C137" s="10" t="s">
        <v>214</v>
      </c>
      <c r="D137" s="76">
        <f t="shared" si="4"/>
        <v>0</v>
      </c>
      <c r="E137" s="106">
        <v>0</v>
      </c>
      <c r="F137" s="106">
        <v>0</v>
      </c>
      <c r="G137" s="106">
        <v>0</v>
      </c>
    </row>
    <row r="138" spans="1:7" s="1" customFormat="1" x14ac:dyDescent="0.2">
      <c r="A138" s="25">
        <v>125</v>
      </c>
      <c r="B138" s="26" t="s">
        <v>215</v>
      </c>
      <c r="C138" s="10" t="s">
        <v>42</v>
      </c>
      <c r="D138" s="76">
        <f t="shared" si="4"/>
        <v>0</v>
      </c>
      <c r="E138" s="106">
        <v>0</v>
      </c>
      <c r="F138" s="106">
        <v>0</v>
      </c>
      <c r="G138" s="106">
        <v>0</v>
      </c>
    </row>
    <row r="139" spans="1:7" s="1" customFormat="1" x14ac:dyDescent="0.2">
      <c r="A139" s="25">
        <v>126</v>
      </c>
      <c r="B139" s="12" t="s">
        <v>216</v>
      </c>
      <c r="C139" s="10" t="s">
        <v>48</v>
      </c>
      <c r="D139" s="76">
        <f t="shared" si="4"/>
        <v>5645419</v>
      </c>
      <c r="E139" s="106">
        <v>5645419</v>
      </c>
      <c r="F139" s="106">
        <v>0</v>
      </c>
      <c r="G139" s="106">
        <v>0</v>
      </c>
    </row>
    <row r="140" spans="1:7" s="1" customFormat="1" x14ac:dyDescent="0.2">
      <c r="A140" s="25">
        <v>127</v>
      </c>
      <c r="B140" s="12" t="s">
        <v>217</v>
      </c>
      <c r="C140" s="10" t="s">
        <v>253</v>
      </c>
      <c r="D140" s="76">
        <f t="shared" si="4"/>
        <v>60432561</v>
      </c>
      <c r="E140" s="106">
        <v>60432561</v>
      </c>
      <c r="F140" s="106">
        <v>0</v>
      </c>
      <c r="G140" s="106">
        <v>0</v>
      </c>
    </row>
    <row r="141" spans="1:7" s="1" customFormat="1" x14ac:dyDescent="0.2">
      <c r="A141" s="25">
        <v>128</v>
      </c>
      <c r="B141" s="12" t="s">
        <v>218</v>
      </c>
      <c r="C141" s="10" t="s">
        <v>50</v>
      </c>
      <c r="D141" s="76">
        <f t="shared" si="4"/>
        <v>55252849</v>
      </c>
      <c r="E141" s="106">
        <v>55252849</v>
      </c>
      <c r="F141" s="106">
        <v>0</v>
      </c>
      <c r="G141" s="106">
        <v>0</v>
      </c>
    </row>
    <row r="142" spans="1:7" s="1" customFormat="1" x14ac:dyDescent="0.2">
      <c r="A142" s="25">
        <v>129</v>
      </c>
      <c r="B142" s="26" t="s">
        <v>219</v>
      </c>
      <c r="C142" s="10" t="s">
        <v>49</v>
      </c>
      <c r="D142" s="76">
        <f t="shared" si="4"/>
        <v>0</v>
      </c>
      <c r="E142" s="106">
        <v>0</v>
      </c>
      <c r="F142" s="106">
        <v>0</v>
      </c>
      <c r="G142" s="106">
        <v>0</v>
      </c>
    </row>
    <row r="143" spans="1:7" s="1" customFormat="1" x14ac:dyDescent="0.2">
      <c r="A143" s="25">
        <v>130</v>
      </c>
      <c r="B143" s="26" t="s">
        <v>220</v>
      </c>
      <c r="C143" s="10" t="s">
        <v>221</v>
      </c>
      <c r="D143" s="76">
        <f t="shared" si="4"/>
        <v>0</v>
      </c>
      <c r="E143" s="106">
        <v>0</v>
      </c>
      <c r="F143" s="106">
        <v>0</v>
      </c>
      <c r="G143" s="106">
        <v>0</v>
      </c>
    </row>
    <row r="144" spans="1:7" s="1" customFormat="1" x14ac:dyDescent="0.2">
      <c r="A144" s="25">
        <v>131</v>
      </c>
      <c r="B144" s="26" t="s">
        <v>222</v>
      </c>
      <c r="C144" s="10" t="s">
        <v>43</v>
      </c>
      <c r="D144" s="76">
        <f t="shared" si="4"/>
        <v>0</v>
      </c>
      <c r="E144" s="106">
        <v>0</v>
      </c>
      <c r="F144" s="106">
        <v>0</v>
      </c>
      <c r="G144" s="106">
        <v>0</v>
      </c>
    </row>
    <row r="145" spans="1:31" s="1" customFormat="1" x14ac:dyDescent="0.2">
      <c r="A145" s="25">
        <v>132</v>
      </c>
      <c r="B145" s="12" t="s">
        <v>223</v>
      </c>
      <c r="C145" s="10" t="s">
        <v>251</v>
      </c>
      <c r="D145" s="76">
        <f t="shared" si="4"/>
        <v>98940337</v>
      </c>
      <c r="E145" s="106">
        <v>0</v>
      </c>
      <c r="F145" s="106">
        <v>33492915</v>
      </c>
      <c r="G145" s="106">
        <v>65447422</v>
      </c>
    </row>
    <row r="146" spans="1:31" s="1" customFormat="1" x14ac:dyDescent="0.2">
      <c r="A146" s="25">
        <v>133</v>
      </c>
      <c r="B146" s="14" t="s">
        <v>224</v>
      </c>
      <c r="C146" s="10" t="s">
        <v>225</v>
      </c>
      <c r="D146" s="76">
        <f t="shared" si="4"/>
        <v>206801405</v>
      </c>
      <c r="E146" s="106">
        <v>16325133</v>
      </c>
      <c r="F146" s="106">
        <v>61770435</v>
      </c>
      <c r="G146" s="106">
        <v>128705837</v>
      </c>
    </row>
    <row r="147" spans="1:31" s="1" customFormat="1" x14ac:dyDescent="0.2">
      <c r="A147" s="25">
        <v>134</v>
      </c>
      <c r="B147" s="26" t="s">
        <v>226</v>
      </c>
      <c r="C147" s="10" t="s">
        <v>227</v>
      </c>
      <c r="D147" s="76">
        <f t="shared" si="4"/>
        <v>0</v>
      </c>
      <c r="E147" s="106">
        <v>0</v>
      </c>
      <c r="F147" s="106">
        <v>0</v>
      </c>
      <c r="G147" s="106">
        <v>0</v>
      </c>
    </row>
    <row r="148" spans="1:31" s="1" customFormat="1" x14ac:dyDescent="0.2">
      <c r="A148" s="25">
        <v>135</v>
      </c>
      <c r="B148" s="12" t="s">
        <v>228</v>
      </c>
      <c r="C148" s="10" t="s">
        <v>229</v>
      </c>
      <c r="D148" s="76">
        <f t="shared" si="4"/>
        <v>43148480</v>
      </c>
      <c r="E148" s="106">
        <v>43148480</v>
      </c>
      <c r="F148" s="106">
        <v>0</v>
      </c>
      <c r="G148" s="106">
        <v>0</v>
      </c>
    </row>
    <row r="149" spans="1:31" s="1" customFormat="1" ht="12.75" x14ac:dyDescent="0.2">
      <c r="A149" s="25">
        <v>136</v>
      </c>
      <c r="B149" s="20" t="s">
        <v>230</v>
      </c>
      <c r="C149" s="13" t="s">
        <v>231</v>
      </c>
      <c r="D149" s="76">
        <f t="shared" si="4"/>
        <v>0</v>
      </c>
      <c r="E149" s="106">
        <v>0</v>
      </c>
      <c r="F149" s="106">
        <v>0</v>
      </c>
      <c r="G149" s="106">
        <v>0</v>
      </c>
    </row>
    <row r="150" spans="1:31" s="1" customFormat="1" ht="12.75" x14ac:dyDescent="0.2">
      <c r="A150" s="25">
        <v>137</v>
      </c>
      <c r="B150" s="66" t="s">
        <v>278</v>
      </c>
      <c r="C150" s="67" t="s">
        <v>279</v>
      </c>
      <c r="D150" s="76">
        <f t="shared" si="4"/>
        <v>0</v>
      </c>
      <c r="E150" s="106">
        <v>0</v>
      </c>
      <c r="F150" s="106">
        <v>0</v>
      </c>
      <c r="G150" s="106">
        <v>0</v>
      </c>
    </row>
    <row r="151" spans="1:31" s="1" customFormat="1" ht="12.75" x14ac:dyDescent="0.2">
      <c r="A151" s="25">
        <v>138</v>
      </c>
      <c r="B151" s="68" t="s">
        <v>280</v>
      </c>
      <c r="C151" s="69" t="s">
        <v>281</v>
      </c>
      <c r="D151" s="76">
        <f t="shared" si="4"/>
        <v>0</v>
      </c>
      <c r="E151" s="106">
        <v>0</v>
      </c>
      <c r="F151" s="106">
        <v>0</v>
      </c>
      <c r="G151" s="106">
        <v>0</v>
      </c>
    </row>
    <row r="152" spans="1:31" s="1" customFormat="1" ht="12.75" x14ac:dyDescent="0.2">
      <c r="A152" s="25">
        <v>139</v>
      </c>
      <c r="B152" s="70" t="s">
        <v>282</v>
      </c>
      <c r="C152" s="71" t="s">
        <v>283</v>
      </c>
      <c r="D152" s="76">
        <f t="shared" si="4"/>
        <v>0</v>
      </c>
      <c r="E152" s="106">
        <v>0</v>
      </c>
      <c r="F152" s="106">
        <v>0</v>
      </c>
      <c r="G152" s="106">
        <v>0</v>
      </c>
    </row>
    <row r="153" spans="1:31" s="1" customFormat="1" x14ac:dyDescent="0.2">
      <c r="A153" s="25">
        <v>140</v>
      </c>
      <c r="B153" s="25" t="s">
        <v>288</v>
      </c>
      <c r="C153" s="72" t="s">
        <v>289</v>
      </c>
      <c r="D153" s="76">
        <f t="shared" si="4"/>
        <v>0</v>
      </c>
      <c r="E153" s="106">
        <v>0</v>
      </c>
      <c r="F153" s="106">
        <v>0</v>
      </c>
      <c r="G153" s="106">
        <v>0</v>
      </c>
    </row>
    <row r="154" spans="1:31" s="1" customFormat="1" x14ac:dyDescent="0.2">
      <c r="A154" s="25">
        <v>141</v>
      </c>
      <c r="B154" s="129" t="s">
        <v>395</v>
      </c>
      <c r="C154" s="72" t="s">
        <v>394</v>
      </c>
      <c r="D154" s="76">
        <f t="shared" si="4"/>
        <v>0</v>
      </c>
      <c r="E154" s="76">
        <v>0</v>
      </c>
      <c r="F154" s="76">
        <v>0</v>
      </c>
      <c r="G154" s="76">
        <v>0</v>
      </c>
    </row>
    <row r="155" spans="1:31" s="1" customFormat="1" x14ac:dyDescent="0.2">
      <c r="A155" s="25">
        <v>142</v>
      </c>
      <c r="B155" s="129" t="s">
        <v>409</v>
      </c>
      <c r="C155" s="72" t="s">
        <v>408</v>
      </c>
      <c r="D155" s="76">
        <f t="shared" si="4"/>
        <v>0</v>
      </c>
      <c r="E155" s="76">
        <v>0</v>
      </c>
      <c r="F155" s="76">
        <v>0</v>
      </c>
      <c r="G155" s="76">
        <v>0</v>
      </c>
    </row>
    <row r="156" spans="1:31" s="4" customFormat="1" x14ac:dyDescent="0.2">
      <c r="A156" s="6"/>
      <c r="B156" s="6"/>
      <c r="C156" s="7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</row>
    <row r="158" spans="1:31" s="4" customFormat="1" x14ac:dyDescent="0.2">
      <c r="A158" s="6"/>
      <c r="B158" s="6"/>
      <c r="C158" s="7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</row>
    <row r="159" spans="1:31" s="4" customFormat="1" x14ac:dyDescent="0.2">
      <c r="A159" s="6"/>
      <c r="B159" s="6"/>
      <c r="C159" s="7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</row>
  </sheetData>
  <mergeCells count="14">
    <mergeCell ref="A2:G2"/>
    <mergeCell ref="A10:C10"/>
    <mergeCell ref="A93:A96"/>
    <mergeCell ref="B93:B96"/>
    <mergeCell ref="F5:G5"/>
    <mergeCell ref="D5:D7"/>
    <mergeCell ref="E5:E7"/>
    <mergeCell ref="A4:A7"/>
    <mergeCell ref="B4:B7"/>
    <mergeCell ref="C4:C7"/>
    <mergeCell ref="A8:C8"/>
    <mergeCell ref="D4:G4"/>
    <mergeCell ref="F6:F7"/>
    <mergeCell ref="G6:G7"/>
  </mergeCells>
  <pageMargins left="0" right="0" top="0" bottom="0" header="0" footer="0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U155"/>
  <sheetViews>
    <sheetView zoomScale="98" zoomScaleNormal="98" workbookViewId="0">
      <pane xSplit="4" ySplit="8" topLeftCell="E150" activePane="bottomRight" state="frozen"/>
      <selection pane="topRight" activeCell="E1" sqref="E1"/>
      <selection pane="bottomLeft" activeCell="A9" sqref="A9"/>
      <selection pane="bottomRight" activeCell="M163" sqref="M163"/>
    </sheetView>
  </sheetViews>
  <sheetFormatPr defaultRowHeight="12" x14ac:dyDescent="0.2"/>
  <cols>
    <col min="1" max="1" width="4.7109375" style="6" customWidth="1"/>
    <col min="2" max="2" width="9.28515625" style="6" customWidth="1"/>
    <col min="3" max="3" width="31.7109375" style="7" bestFit="1" customWidth="1"/>
    <col min="4" max="4" width="11.140625" style="8" bestFit="1" customWidth="1"/>
    <col min="5" max="5" width="16.140625" style="8" customWidth="1"/>
    <col min="6" max="6" width="14.140625" style="8" customWidth="1"/>
    <col min="7" max="10" width="12.7109375" style="8" customWidth="1"/>
    <col min="11" max="11" width="18.7109375" style="8" customWidth="1"/>
    <col min="12" max="12" width="9.140625" style="8"/>
    <col min="13" max="13" width="11.7109375" style="8" bestFit="1" customWidth="1"/>
    <col min="14" max="14" width="7" style="8" customWidth="1"/>
    <col min="15" max="15" width="11.7109375" style="8" bestFit="1" customWidth="1"/>
    <col min="16" max="16" width="13.42578125" style="8" customWidth="1"/>
    <col min="17" max="17" width="11.7109375" style="8" customWidth="1"/>
    <col min="18" max="18" width="12.42578125" style="8" customWidth="1"/>
    <col min="19" max="19" width="11.5703125" style="8" customWidth="1"/>
    <col min="20" max="20" width="13.42578125" style="8" customWidth="1"/>
    <col min="21" max="21" width="12.42578125" style="8" customWidth="1"/>
    <col min="22" max="16384" width="9.140625" style="8"/>
  </cols>
  <sheetData>
    <row r="2" spans="1:21" ht="32.25" customHeight="1" x14ac:dyDescent="0.2">
      <c r="A2" s="180" t="s">
        <v>383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</row>
    <row r="3" spans="1:21" x14ac:dyDescent="0.2">
      <c r="C3" s="9"/>
      <c r="K3" s="8" t="s">
        <v>308</v>
      </c>
    </row>
    <row r="4" spans="1:21" s="2" customFormat="1" ht="15.75" customHeight="1" x14ac:dyDescent="0.2">
      <c r="A4" s="169" t="s">
        <v>46</v>
      </c>
      <c r="B4" s="169" t="s">
        <v>59</v>
      </c>
      <c r="C4" s="170" t="s">
        <v>47</v>
      </c>
      <c r="D4" s="217" t="s">
        <v>255</v>
      </c>
      <c r="E4" s="216" t="s">
        <v>58</v>
      </c>
      <c r="F4" s="216"/>
      <c r="G4" s="216"/>
      <c r="H4" s="216"/>
      <c r="I4" s="216"/>
      <c r="J4" s="216"/>
      <c r="K4" s="216"/>
    </row>
    <row r="5" spans="1:21" ht="25.5" customHeight="1" x14ac:dyDescent="0.2">
      <c r="A5" s="169"/>
      <c r="B5" s="169"/>
      <c r="C5" s="170"/>
      <c r="D5" s="218"/>
      <c r="E5" s="216" t="s">
        <v>352</v>
      </c>
      <c r="F5" s="216" t="s">
        <v>353</v>
      </c>
      <c r="G5" s="216" t="s">
        <v>354</v>
      </c>
      <c r="H5" s="216" t="s">
        <v>355</v>
      </c>
      <c r="I5" s="216" t="s">
        <v>356</v>
      </c>
      <c r="J5" s="216" t="s">
        <v>357</v>
      </c>
      <c r="K5" s="216" t="s">
        <v>358</v>
      </c>
    </row>
    <row r="6" spans="1:21" ht="14.25" customHeight="1" x14ac:dyDescent="0.2">
      <c r="A6" s="169"/>
      <c r="B6" s="169"/>
      <c r="C6" s="170"/>
      <c r="D6" s="218"/>
      <c r="E6" s="216"/>
      <c r="F6" s="216"/>
      <c r="G6" s="216"/>
      <c r="H6" s="216"/>
      <c r="I6" s="216"/>
      <c r="J6" s="216"/>
      <c r="K6" s="216"/>
    </row>
    <row r="7" spans="1:21" ht="21.75" customHeight="1" x14ac:dyDescent="0.2">
      <c r="A7" s="169"/>
      <c r="B7" s="169"/>
      <c r="C7" s="170"/>
      <c r="D7" s="219"/>
      <c r="E7" s="216"/>
      <c r="F7" s="216"/>
      <c r="G7" s="216"/>
      <c r="H7" s="216"/>
      <c r="I7" s="216"/>
      <c r="J7" s="216"/>
      <c r="K7" s="216"/>
    </row>
    <row r="8" spans="1:21" s="2" customFormat="1" x14ac:dyDescent="0.2">
      <c r="A8" s="161" t="s">
        <v>248</v>
      </c>
      <c r="B8" s="161"/>
      <c r="C8" s="161"/>
      <c r="D8" s="77">
        <f>D9+D10</f>
        <v>1811151584</v>
      </c>
      <c r="E8" s="77">
        <f t="shared" ref="E8:K8" si="0">E9+E10</f>
        <v>561935752</v>
      </c>
      <c r="F8" s="77">
        <f t="shared" si="0"/>
        <v>276394664</v>
      </c>
      <c r="G8" s="77">
        <f t="shared" si="0"/>
        <v>213354680</v>
      </c>
      <c r="H8" s="77">
        <f t="shared" si="0"/>
        <v>127475867</v>
      </c>
      <c r="I8" s="77">
        <f t="shared" si="0"/>
        <v>118443530</v>
      </c>
      <c r="J8" s="77">
        <f t="shared" si="0"/>
        <v>35410750</v>
      </c>
      <c r="K8" s="77">
        <f t="shared" si="0"/>
        <v>478136341</v>
      </c>
      <c r="N8" s="113"/>
      <c r="O8" s="113"/>
      <c r="P8" s="113"/>
      <c r="Q8" s="113"/>
      <c r="R8" s="113"/>
      <c r="S8" s="113"/>
      <c r="T8" s="113"/>
      <c r="U8" s="113"/>
    </row>
    <row r="9" spans="1:21" s="3" customFormat="1" ht="11.25" customHeight="1" x14ac:dyDescent="0.2">
      <c r="A9" s="5"/>
      <c r="B9" s="5"/>
      <c r="C9" s="11" t="s">
        <v>56</v>
      </c>
      <c r="D9" s="78">
        <f>SUM(E9:K9)</f>
        <v>3215519</v>
      </c>
      <c r="E9" s="78">
        <v>2478140</v>
      </c>
      <c r="F9" s="78">
        <v>453669</v>
      </c>
      <c r="G9" s="74">
        <v>450</v>
      </c>
      <c r="H9" s="74">
        <v>37</v>
      </c>
      <c r="I9" s="74">
        <v>277363</v>
      </c>
      <c r="J9" s="74">
        <v>0</v>
      </c>
      <c r="K9" s="74">
        <v>5860</v>
      </c>
      <c r="N9" s="113"/>
      <c r="O9" s="113"/>
      <c r="P9" s="113"/>
      <c r="Q9" s="113"/>
      <c r="R9" s="113"/>
      <c r="S9" s="113"/>
      <c r="T9" s="113"/>
      <c r="U9" s="113"/>
    </row>
    <row r="10" spans="1:21" s="2" customFormat="1" x14ac:dyDescent="0.2">
      <c r="A10" s="161" t="s">
        <v>247</v>
      </c>
      <c r="B10" s="161"/>
      <c r="C10" s="161"/>
      <c r="D10" s="77">
        <f>SUM(D11:D155)-D93</f>
        <v>1807936065</v>
      </c>
      <c r="E10" s="77">
        <f t="shared" ref="E10:K10" si="1">SUM(E11:E155)-E93</f>
        <v>559457612</v>
      </c>
      <c r="F10" s="77">
        <f t="shared" si="1"/>
        <v>275940995</v>
      </c>
      <c r="G10" s="77">
        <f t="shared" si="1"/>
        <v>213354230</v>
      </c>
      <c r="H10" s="77">
        <f t="shared" si="1"/>
        <v>127475830</v>
      </c>
      <c r="I10" s="77">
        <f t="shared" si="1"/>
        <v>118166167</v>
      </c>
      <c r="J10" s="77">
        <f t="shared" si="1"/>
        <v>35410750</v>
      </c>
      <c r="K10" s="77">
        <f t="shared" si="1"/>
        <v>478130481</v>
      </c>
      <c r="M10" s="113"/>
      <c r="N10" s="113"/>
      <c r="O10" s="113"/>
      <c r="P10" s="113"/>
      <c r="Q10" s="113"/>
      <c r="R10" s="113"/>
      <c r="S10" s="113"/>
      <c r="T10" s="113"/>
      <c r="U10" s="113"/>
    </row>
    <row r="11" spans="1:21" s="1" customFormat="1" ht="12" customHeight="1" x14ac:dyDescent="0.2">
      <c r="A11" s="25">
        <v>1</v>
      </c>
      <c r="B11" s="12" t="s">
        <v>60</v>
      </c>
      <c r="C11" s="10" t="s">
        <v>44</v>
      </c>
      <c r="D11" s="110">
        <f t="shared" ref="D11:D75" si="2">SUM(E11:K11)</f>
        <v>1258604</v>
      </c>
      <c r="E11" s="111">
        <v>0</v>
      </c>
      <c r="F11" s="111">
        <v>0</v>
      </c>
      <c r="G11" s="111">
        <v>915209</v>
      </c>
      <c r="H11" s="111">
        <v>343395</v>
      </c>
      <c r="I11" s="111">
        <v>0</v>
      </c>
      <c r="J11" s="111">
        <v>0</v>
      </c>
      <c r="K11" s="111">
        <v>0</v>
      </c>
      <c r="N11" s="113"/>
      <c r="O11" s="113"/>
      <c r="P11" s="113"/>
      <c r="Q11" s="113"/>
      <c r="R11" s="113"/>
      <c r="S11" s="113"/>
      <c r="T11" s="113"/>
      <c r="U11" s="113"/>
    </row>
    <row r="12" spans="1:21" s="1" customFormat="1" ht="12.75" x14ac:dyDescent="0.2">
      <c r="A12" s="25">
        <v>2</v>
      </c>
      <c r="B12" s="14" t="s">
        <v>61</v>
      </c>
      <c r="C12" s="10" t="s">
        <v>232</v>
      </c>
      <c r="D12" s="110">
        <f t="shared" si="2"/>
        <v>1355927</v>
      </c>
      <c r="E12" s="111">
        <v>0</v>
      </c>
      <c r="F12" s="111">
        <v>0</v>
      </c>
      <c r="G12" s="111">
        <v>992104</v>
      </c>
      <c r="H12" s="111">
        <v>363823</v>
      </c>
      <c r="I12" s="111">
        <v>0</v>
      </c>
      <c r="J12" s="111">
        <v>0</v>
      </c>
      <c r="K12" s="111">
        <v>0</v>
      </c>
      <c r="N12" s="113"/>
      <c r="O12" s="113"/>
      <c r="P12" s="113"/>
      <c r="Q12" s="113"/>
      <c r="R12" s="113"/>
      <c r="S12" s="113"/>
      <c r="T12" s="113"/>
      <c r="U12" s="113"/>
    </row>
    <row r="13" spans="1:21" s="22" customFormat="1" ht="12.75" x14ac:dyDescent="0.2">
      <c r="A13" s="25">
        <v>3</v>
      </c>
      <c r="B13" s="27" t="s">
        <v>62</v>
      </c>
      <c r="C13" s="21" t="s">
        <v>5</v>
      </c>
      <c r="D13" s="110">
        <f t="shared" si="2"/>
        <v>12873339</v>
      </c>
      <c r="E13" s="111">
        <v>5920324</v>
      </c>
      <c r="F13" s="111">
        <v>0</v>
      </c>
      <c r="G13" s="111">
        <v>3220259</v>
      </c>
      <c r="H13" s="111">
        <v>1384657</v>
      </c>
      <c r="I13" s="111">
        <v>2348099</v>
      </c>
      <c r="J13" s="111">
        <v>0</v>
      </c>
      <c r="K13" s="111">
        <v>0</v>
      </c>
      <c r="N13" s="113"/>
      <c r="O13" s="113"/>
      <c r="P13" s="113"/>
      <c r="Q13" s="113"/>
      <c r="R13" s="113"/>
      <c r="S13" s="113"/>
      <c r="T13" s="113"/>
      <c r="U13" s="113"/>
    </row>
    <row r="14" spans="1:21" s="1" customFormat="1" ht="14.25" customHeight="1" x14ac:dyDescent="0.2">
      <c r="A14" s="25">
        <v>4</v>
      </c>
      <c r="B14" s="12" t="s">
        <v>63</v>
      </c>
      <c r="C14" s="10" t="s">
        <v>233</v>
      </c>
      <c r="D14" s="110">
        <f t="shared" si="2"/>
        <v>1130829</v>
      </c>
      <c r="E14" s="111">
        <v>0</v>
      </c>
      <c r="F14" s="111">
        <v>0</v>
      </c>
      <c r="G14" s="111">
        <v>725176</v>
      </c>
      <c r="H14" s="111">
        <v>405653</v>
      </c>
      <c r="I14" s="111">
        <v>0</v>
      </c>
      <c r="J14" s="111">
        <v>0</v>
      </c>
      <c r="K14" s="111">
        <v>0</v>
      </c>
      <c r="N14" s="113"/>
      <c r="O14" s="113"/>
      <c r="P14" s="113"/>
      <c r="Q14" s="113"/>
      <c r="R14" s="113"/>
      <c r="S14" s="113"/>
      <c r="T14" s="113"/>
      <c r="U14" s="113"/>
    </row>
    <row r="15" spans="1:21" s="1" customFormat="1" ht="12.75" x14ac:dyDescent="0.2">
      <c r="A15" s="25">
        <v>5</v>
      </c>
      <c r="B15" s="12" t="s">
        <v>64</v>
      </c>
      <c r="C15" s="10" t="s">
        <v>8</v>
      </c>
      <c r="D15" s="110">
        <f t="shared" si="2"/>
        <v>1642001</v>
      </c>
      <c r="E15" s="111">
        <v>0</v>
      </c>
      <c r="F15" s="111">
        <v>0</v>
      </c>
      <c r="G15" s="111">
        <v>1161059</v>
      </c>
      <c r="H15" s="111">
        <v>480942</v>
      </c>
      <c r="I15" s="111">
        <v>0</v>
      </c>
      <c r="J15" s="111">
        <v>0</v>
      </c>
      <c r="K15" s="111">
        <v>0</v>
      </c>
      <c r="N15" s="113"/>
      <c r="O15" s="113"/>
      <c r="P15" s="113"/>
      <c r="Q15" s="113"/>
      <c r="R15" s="113"/>
      <c r="S15" s="113"/>
      <c r="T15" s="113"/>
      <c r="U15" s="113"/>
    </row>
    <row r="16" spans="1:21" s="22" customFormat="1" ht="12.75" x14ac:dyDescent="0.2">
      <c r="A16" s="25">
        <v>6</v>
      </c>
      <c r="B16" s="27" t="s">
        <v>65</v>
      </c>
      <c r="C16" s="21" t="s">
        <v>66</v>
      </c>
      <c r="D16" s="110">
        <f t="shared" si="2"/>
        <v>84612108</v>
      </c>
      <c r="E16" s="111">
        <v>28988488</v>
      </c>
      <c r="F16" s="111">
        <v>8359121</v>
      </c>
      <c r="G16" s="111">
        <v>3459280</v>
      </c>
      <c r="H16" s="111">
        <v>4585165</v>
      </c>
      <c r="I16" s="111">
        <v>6465508</v>
      </c>
      <c r="J16" s="111">
        <v>0</v>
      </c>
      <c r="K16" s="111">
        <v>32754546</v>
      </c>
      <c r="N16" s="113"/>
      <c r="O16" s="113"/>
      <c r="P16" s="113"/>
      <c r="Q16" s="113"/>
      <c r="R16" s="113"/>
      <c r="S16" s="113"/>
      <c r="T16" s="113"/>
      <c r="U16" s="113"/>
    </row>
    <row r="17" spans="1:21" s="1" customFormat="1" ht="12.75" x14ac:dyDescent="0.2">
      <c r="A17" s="25">
        <v>7</v>
      </c>
      <c r="B17" s="12" t="s">
        <v>67</v>
      </c>
      <c r="C17" s="10" t="s">
        <v>234</v>
      </c>
      <c r="D17" s="110">
        <f t="shared" si="2"/>
        <v>19774051</v>
      </c>
      <c r="E17" s="111">
        <v>4316544</v>
      </c>
      <c r="F17" s="111">
        <v>0</v>
      </c>
      <c r="G17" s="111">
        <v>0</v>
      </c>
      <c r="H17" s="111">
        <v>1726947</v>
      </c>
      <c r="I17" s="111">
        <v>0</v>
      </c>
      <c r="J17" s="111">
        <v>0</v>
      </c>
      <c r="K17" s="111">
        <v>13730560</v>
      </c>
      <c r="N17" s="113"/>
      <c r="O17" s="113"/>
      <c r="P17" s="113"/>
      <c r="Q17" s="113"/>
      <c r="R17" s="113"/>
      <c r="S17" s="113"/>
      <c r="T17" s="113"/>
      <c r="U17" s="113"/>
    </row>
    <row r="18" spans="1:21" s="1" customFormat="1" ht="12.75" x14ac:dyDescent="0.2">
      <c r="A18" s="25">
        <v>8</v>
      </c>
      <c r="B18" s="26" t="s">
        <v>68</v>
      </c>
      <c r="C18" s="10" t="s">
        <v>17</v>
      </c>
      <c r="D18" s="110">
        <f t="shared" si="2"/>
        <v>951042</v>
      </c>
      <c r="E18" s="111">
        <v>0</v>
      </c>
      <c r="F18" s="111">
        <v>0</v>
      </c>
      <c r="G18" s="111">
        <v>544416</v>
      </c>
      <c r="H18" s="111">
        <v>406626</v>
      </c>
      <c r="I18" s="111">
        <v>0</v>
      </c>
      <c r="J18" s="111">
        <v>0</v>
      </c>
      <c r="K18" s="111">
        <v>0</v>
      </c>
      <c r="M18" s="114"/>
      <c r="N18" s="113"/>
      <c r="O18" s="113"/>
      <c r="P18" s="113"/>
      <c r="Q18" s="113"/>
      <c r="R18" s="113"/>
      <c r="S18" s="113"/>
      <c r="T18" s="113"/>
      <c r="U18" s="113"/>
    </row>
    <row r="19" spans="1:21" s="1" customFormat="1" ht="12.75" x14ac:dyDescent="0.2">
      <c r="A19" s="25">
        <v>9</v>
      </c>
      <c r="B19" s="26" t="s">
        <v>69</v>
      </c>
      <c r="C19" s="10" t="s">
        <v>6</v>
      </c>
      <c r="D19" s="110">
        <f t="shared" si="2"/>
        <v>1346421</v>
      </c>
      <c r="E19" s="111">
        <v>0</v>
      </c>
      <c r="F19" s="111">
        <v>0</v>
      </c>
      <c r="G19" s="111">
        <v>955359</v>
      </c>
      <c r="H19" s="111">
        <v>391062</v>
      </c>
      <c r="I19" s="111">
        <v>0</v>
      </c>
      <c r="J19" s="111">
        <v>0</v>
      </c>
      <c r="K19" s="111">
        <v>0</v>
      </c>
      <c r="N19" s="113"/>
      <c r="O19" s="113"/>
      <c r="P19" s="113"/>
      <c r="Q19" s="113"/>
      <c r="R19" s="113"/>
      <c r="S19" s="113"/>
      <c r="T19" s="113"/>
      <c r="U19" s="113"/>
    </row>
    <row r="20" spans="1:21" s="1" customFormat="1" ht="12.75" x14ac:dyDescent="0.2">
      <c r="A20" s="25">
        <v>10</v>
      </c>
      <c r="B20" s="26" t="s">
        <v>70</v>
      </c>
      <c r="C20" s="10" t="s">
        <v>18</v>
      </c>
      <c r="D20" s="110">
        <f t="shared" si="2"/>
        <v>1772095</v>
      </c>
      <c r="E20" s="111">
        <v>0</v>
      </c>
      <c r="F20" s="111">
        <v>0</v>
      </c>
      <c r="G20" s="111">
        <v>1257489</v>
      </c>
      <c r="H20" s="111">
        <v>514606</v>
      </c>
      <c r="I20" s="111">
        <v>0</v>
      </c>
      <c r="J20" s="111">
        <v>0</v>
      </c>
      <c r="K20" s="111">
        <v>0</v>
      </c>
      <c r="N20" s="113"/>
      <c r="O20" s="113"/>
      <c r="P20" s="113"/>
      <c r="Q20" s="113"/>
      <c r="R20" s="113"/>
      <c r="S20" s="113"/>
      <c r="T20" s="113"/>
      <c r="U20" s="113"/>
    </row>
    <row r="21" spans="1:21" s="1" customFormat="1" ht="12.75" x14ac:dyDescent="0.2">
      <c r="A21" s="25">
        <v>11</v>
      </c>
      <c r="B21" s="26" t="s">
        <v>71</v>
      </c>
      <c r="C21" s="10" t="s">
        <v>7</v>
      </c>
      <c r="D21" s="110">
        <f t="shared" si="2"/>
        <v>1584532</v>
      </c>
      <c r="E21" s="111">
        <v>0</v>
      </c>
      <c r="F21" s="111">
        <v>0</v>
      </c>
      <c r="G21" s="111">
        <v>1129612</v>
      </c>
      <c r="H21" s="111">
        <v>454920</v>
      </c>
      <c r="I21" s="111">
        <v>0</v>
      </c>
      <c r="J21" s="111">
        <v>0</v>
      </c>
      <c r="K21" s="111">
        <v>0</v>
      </c>
      <c r="N21" s="113"/>
      <c r="O21" s="113"/>
      <c r="P21" s="113"/>
      <c r="Q21" s="113"/>
      <c r="R21" s="113"/>
      <c r="S21" s="113"/>
      <c r="T21" s="113"/>
      <c r="U21" s="113"/>
    </row>
    <row r="22" spans="1:21" s="1" customFormat="1" ht="12.75" x14ac:dyDescent="0.2">
      <c r="A22" s="25">
        <v>12</v>
      </c>
      <c r="B22" s="26" t="s">
        <v>72</v>
      </c>
      <c r="C22" s="10" t="s">
        <v>19</v>
      </c>
      <c r="D22" s="110">
        <f t="shared" si="2"/>
        <v>2397559</v>
      </c>
      <c r="E22" s="111">
        <v>0</v>
      </c>
      <c r="F22" s="111">
        <v>0</v>
      </c>
      <c r="G22" s="111">
        <v>1344766</v>
      </c>
      <c r="H22" s="111">
        <v>1052793</v>
      </c>
      <c r="I22" s="111">
        <v>0</v>
      </c>
      <c r="J22" s="111">
        <v>0</v>
      </c>
      <c r="K22" s="111">
        <v>0</v>
      </c>
      <c r="N22" s="113"/>
      <c r="O22" s="113"/>
      <c r="P22" s="113"/>
      <c r="Q22" s="113"/>
      <c r="R22" s="113"/>
      <c r="S22" s="113"/>
      <c r="T22" s="113"/>
      <c r="U22" s="113"/>
    </row>
    <row r="23" spans="1:21" s="1" customFormat="1" ht="12.75" x14ac:dyDescent="0.2">
      <c r="A23" s="25">
        <v>13</v>
      </c>
      <c r="B23" s="26" t="s">
        <v>256</v>
      </c>
      <c r="C23" s="10" t="s">
        <v>257</v>
      </c>
      <c r="D23" s="110">
        <f t="shared" si="2"/>
        <v>4609368</v>
      </c>
      <c r="E23" s="111">
        <v>0</v>
      </c>
      <c r="F23" s="111">
        <v>0</v>
      </c>
      <c r="G23" s="111">
        <v>4494015</v>
      </c>
      <c r="H23" s="111">
        <v>115353</v>
      </c>
      <c r="I23" s="111">
        <v>0</v>
      </c>
      <c r="J23" s="111">
        <v>0</v>
      </c>
      <c r="K23" s="111">
        <v>0</v>
      </c>
      <c r="N23" s="113"/>
      <c r="O23" s="113"/>
      <c r="P23" s="113"/>
      <c r="Q23" s="113"/>
      <c r="R23" s="113"/>
      <c r="S23" s="113"/>
      <c r="T23" s="113"/>
      <c r="U23" s="113"/>
    </row>
    <row r="24" spans="1:21" s="1" customFormat="1" ht="12.75" x14ac:dyDescent="0.2">
      <c r="A24" s="25">
        <v>14</v>
      </c>
      <c r="B24" s="12" t="s">
        <v>73</v>
      </c>
      <c r="C24" s="10" t="s">
        <v>74</v>
      </c>
      <c r="D24" s="110">
        <f t="shared" si="2"/>
        <v>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111">
        <v>0</v>
      </c>
      <c r="K24" s="111">
        <v>0</v>
      </c>
      <c r="N24" s="113"/>
      <c r="O24" s="113"/>
      <c r="P24" s="113"/>
      <c r="Q24" s="113"/>
      <c r="R24" s="113"/>
      <c r="S24" s="113"/>
      <c r="T24" s="113"/>
      <c r="U24" s="113"/>
    </row>
    <row r="25" spans="1:21" s="1" customFormat="1" ht="12.75" x14ac:dyDescent="0.2">
      <c r="A25" s="25">
        <v>15</v>
      </c>
      <c r="B25" s="26" t="s">
        <v>75</v>
      </c>
      <c r="C25" s="10" t="s">
        <v>22</v>
      </c>
      <c r="D25" s="110">
        <f t="shared" si="2"/>
        <v>978059</v>
      </c>
      <c r="E25" s="111">
        <v>0</v>
      </c>
      <c r="F25" s="111">
        <v>0</v>
      </c>
      <c r="G25" s="111">
        <v>260432</v>
      </c>
      <c r="H25" s="111">
        <v>717627</v>
      </c>
      <c r="I25" s="111">
        <v>0</v>
      </c>
      <c r="J25" s="111">
        <v>0</v>
      </c>
      <c r="K25" s="111">
        <v>0</v>
      </c>
      <c r="N25" s="113"/>
      <c r="O25" s="113"/>
      <c r="P25" s="113"/>
      <c r="Q25" s="113"/>
      <c r="R25" s="113"/>
      <c r="S25" s="113"/>
      <c r="T25" s="113"/>
      <c r="U25" s="113"/>
    </row>
    <row r="26" spans="1:21" s="1" customFormat="1" ht="12.75" x14ac:dyDescent="0.2">
      <c r="A26" s="25">
        <v>16</v>
      </c>
      <c r="B26" s="26" t="s">
        <v>76</v>
      </c>
      <c r="C26" s="10" t="s">
        <v>10</v>
      </c>
      <c r="D26" s="110">
        <f t="shared" si="2"/>
        <v>713055</v>
      </c>
      <c r="E26" s="111">
        <v>0</v>
      </c>
      <c r="F26" s="111">
        <v>0</v>
      </c>
      <c r="G26" s="111">
        <v>0</v>
      </c>
      <c r="H26" s="111">
        <v>713055</v>
      </c>
      <c r="I26" s="111">
        <v>0</v>
      </c>
      <c r="J26" s="111">
        <v>0</v>
      </c>
      <c r="K26" s="111">
        <v>0</v>
      </c>
      <c r="N26" s="113"/>
      <c r="O26" s="113"/>
      <c r="P26" s="113"/>
      <c r="Q26" s="113"/>
      <c r="R26" s="113"/>
      <c r="S26" s="113"/>
      <c r="T26" s="113"/>
      <c r="U26" s="113"/>
    </row>
    <row r="27" spans="1:21" s="1" customFormat="1" ht="12.75" x14ac:dyDescent="0.2">
      <c r="A27" s="25">
        <v>17</v>
      </c>
      <c r="B27" s="26" t="s">
        <v>77</v>
      </c>
      <c r="C27" s="10" t="s">
        <v>235</v>
      </c>
      <c r="D27" s="110">
        <f t="shared" si="2"/>
        <v>10932053</v>
      </c>
      <c r="E27" s="111">
        <v>6884935</v>
      </c>
      <c r="F27" s="111">
        <v>0</v>
      </c>
      <c r="G27" s="111">
        <v>2766831</v>
      </c>
      <c r="H27" s="111">
        <v>1280287</v>
      </c>
      <c r="I27" s="111">
        <v>0</v>
      </c>
      <c r="J27" s="111">
        <v>0</v>
      </c>
      <c r="K27" s="111">
        <v>0</v>
      </c>
      <c r="N27" s="113"/>
      <c r="O27" s="113"/>
      <c r="P27" s="113"/>
      <c r="Q27" s="113"/>
      <c r="R27" s="113"/>
      <c r="S27" s="113"/>
      <c r="T27" s="113"/>
      <c r="U27" s="113"/>
    </row>
    <row r="28" spans="1:21" s="22" customFormat="1" ht="12.75" x14ac:dyDescent="0.2">
      <c r="A28" s="25">
        <v>18</v>
      </c>
      <c r="B28" s="27" t="s">
        <v>78</v>
      </c>
      <c r="C28" s="21" t="s">
        <v>9</v>
      </c>
      <c r="D28" s="110">
        <f t="shared" si="2"/>
        <v>70606889</v>
      </c>
      <c r="E28" s="111">
        <v>20553881</v>
      </c>
      <c r="F28" s="111">
        <v>4038795</v>
      </c>
      <c r="G28" s="111">
        <v>7382898</v>
      </c>
      <c r="H28" s="111">
        <v>2784584</v>
      </c>
      <c r="I28" s="111">
        <v>6830598</v>
      </c>
      <c r="J28" s="111">
        <v>0</v>
      </c>
      <c r="K28" s="111">
        <v>29016133</v>
      </c>
      <c r="N28" s="113"/>
      <c r="O28" s="113"/>
      <c r="P28" s="113"/>
      <c r="Q28" s="113"/>
      <c r="R28" s="113"/>
      <c r="S28" s="113"/>
      <c r="T28" s="113"/>
      <c r="U28" s="113"/>
    </row>
    <row r="29" spans="1:21" s="1" customFormat="1" ht="12.75" x14ac:dyDescent="0.2">
      <c r="A29" s="25">
        <v>19</v>
      </c>
      <c r="B29" s="12" t="s">
        <v>79</v>
      </c>
      <c r="C29" s="10" t="s">
        <v>11</v>
      </c>
      <c r="D29" s="110">
        <f t="shared" si="2"/>
        <v>590219</v>
      </c>
      <c r="E29" s="111">
        <v>0</v>
      </c>
      <c r="F29" s="111">
        <v>0</v>
      </c>
      <c r="G29" s="111">
        <v>300328</v>
      </c>
      <c r="H29" s="111">
        <v>289891</v>
      </c>
      <c r="I29" s="111">
        <v>0</v>
      </c>
      <c r="J29" s="111">
        <v>0</v>
      </c>
      <c r="K29" s="111">
        <v>0</v>
      </c>
      <c r="N29" s="113"/>
      <c r="O29" s="113"/>
      <c r="P29" s="113"/>
      <c r="Q29" s="113"/>
      <c r="R29" s="113"/>
      <c r="S29" s="113"/>
      <c r="T29" s="113"/>
      <c r="U29" s="113"/>
    </row>
    <row r="30" spans="1:21" s="1" customFormat="1" ht="12.75" x14ac:dyDescent="0.2">
      <c r="A30" s="25">
        <v>20</v>
      </c>
      <c r="B30" s="12" t="s">
        <v>80</v>
      </c>
      <c r="C30" s="10" t="s">
        <v>236</v>
      </c>
      <c r="D30" s="110">
        <f t="shared" si="2"/>
        <v>305718</v>
      </c>
      <c r="E30" s="111">
        <v>0</v>
      </c>
      <c r="F30" s="111">
        <v>0</v>
      </c>
      <c r="G30" s="111">
        <v>0</v>
      </c>
      <c r="H30" s="111">
        <v>305718</v>
      </c>
      <c r="I30" s="111">
        <v>0</v>
      </c>
      <c r="J30" s="111">
        <v>0</v>
      </c>
      <c r="K30" s="111">
        <v>0</v>
      </c>
      <c r="N30" s="113"/>
      <c r="O30" s="113"/>
      <c r="P30" s="113"/>
      <c r="Q30" s="113"/>
      <c r="R30" s="113"/>
      <c r="S30" s="113"/>
      <c r="T30" s="113"/>
      <c r="U30" s="113"/>
    </row>
    <row r="31" spans="1:21" ht="12.75" x14ac:dyDescent="0.2">
      <c r="A31" s="25">
        <v>21</v>
      </c>
      <c r="B31" s="12" t="s">
        <v>81</v>
      </c>
      <c r="C31" s="10" t="s">
        <v>82</v>
      </c>
      <c r="D31" s="110">
        <f t="shared" si="2"/>
        <v>8361372</v>
      </c>
      <c r="E31" s="111">
        <v>3316442</v>
      </c>
      <c r="F31" s="111">
        <v>0</v>
      </c>
      <c r="G31" s="111">
        <v>3208099</v>
      </c>
      <c r="H31" s="111">
        <v>1836831</v>
      </c>
      <c r="I31" s="111">
        <v>0</v>
      </c>
      <c r="J31" s="111">
        <v>0</v>
      </c>
      <c r="K31" s="111">
        <v>0</v>
      </c>
      <c r="N31" s="113"/>
      <c r="O31" s="113"/>
      <c r="P31" s="113"/>
      <c r="Q31" s="113"/>
      <c r="R31" s="113"/>
      <c r="S31" s="113"/>
      <c r="T31" s="113"/>
      <c r="U31" s="113"/>
    </row>
    <row r="32" spans="1:21" s="22" customFormat="1" ht="12.75" x14ac:dyDescent="0.2">
      <c r="A32" s="25">
        <v>22</v>
      </c>
      <c r="B32" s="23" t="s">
        <v>83</v>
      </c>
      <c r="C32" s="21" t="s">
        <v>40</v>
      </c>
      <c r="D32" s="110">
        <f t="shared" si="2"/>
        <v>40746612</v>
      </c>
      <c r="E32" s="111">
        <v>8932018</v>
      </c>
      <c r="F32" s="111">
        <v>6891657</v>
      </c>
      <c r="G32" s="111">
        <v>4832272</v>
      </c>
      <c r="H32" s="111">
        <v>1440697</v>
      </c>
      <c r="I32" s="111">
        <v>0</v>
      </c>
      <c r="J32" s="111">
        <v>0</v>
      </c>
      <c r="K32" s="111">
        <v>18649968</v>
      </c>
      <c r="N32" s="113"/>
      <c r="O32" s="113"/>
      <c r="P32" s="113"/>
      <c r="Q32" s="113"/>
      <c r="R32" s="113"/>
      <c r="S32" s="113"/>
      <c r="T32" s="113"/>
      <c r="U32" s="113"/>
    </row>
    <row r="33" spans="1:21" s="22" customFormat="1" ht="12.75" x14ac:dyDescent="0.2">
      <c r="A33" s="25">
        <v>23</v>
      </c>
      <c r="B33" s="27" t="s">
        <v>84</v>
      </c>
      <c r="C33" s="21" t="s">
        <v>85</v>
      </c>
      <c r="D33" s="110">
        <f t="shared" si="2"/>
        <v>991882</v>
      </c>
      <c r="E33" s="111">
        <v>0</v>
      </c>
      <c r="F33" s="111">
        <v>0</v>
      </c>
      <c r="G33" s="111">
        <v>618946</v>
      </c>
      <c r="H33" s="111">
        <v>372936</v>
      </c>
      <c r="I33" s="111">
        <v>0</v>
      </c>
      <c r="J33" s="111">
        <v>0</v>
      </c>
      <c r="K33" s="111">
        <v>0</v>
      </c>
      <c r="N33" s="113"/>
      <c r="O33" s="113"/>
      <c r="P33" s="113"/>
      <c r="Q33" s="113"/>
      <c r="R33" s="113"/>
      <c r="S33" s="113"/>
      <c r="T33" s="113"/>
      <c r="U33" s="113"/>
    </row>
    <row r="34" spans="1:21" s="1" customFormat="1" ht="12" customHeight="1" x14ac:dyDescent="0.2">
      <c r="A34" s="25">
        <v>24</v>
      </c>
      <c r="B34" s="26" t="s">
        <v>86</v>
      </c>
      <c r="C34" s="10" t="s">
        <v>87</v>
      </c>
      <c r="D34" s="110">
        <f t="shared" si="2"/>
        <v>4939490</v>
      </c>
      <c r="E34" s="111">
        <v>0</v>
      </c>
      <c r="F34" s="111">
        <v>4939490</v>
      </c>
      <c r="G34" s="111">
        <v>0</v>
      </c>
      <c r="H34" s="111">
        <v>0</v>
      </c>
      <c r="I34" s="111">
        <v>0</v>
      </c>
      <c r="J34" s="111">
        <v>0</v>
      </c>
      <c r="K34" s="111">
        <v>0</v>
      </c>
      <c r="N34" s="113"/>
      <c r="O34" s="113"/>
      <c r="P34" s="113"/>
      <c r="Q34" s="113"/>
      <c r="R34" s="113"/>
      <c r="S34" s="113"/>
      <c r="T34" s="113"/>
      <c r="U34" s="113"/>
    </row>
    <row r="35" spans="1:21" s="1" customFormat="1" ht="24" x14ac:dyDescent="0.2">
      <c r="A35" s="25">
        <v>25</v>
      </c>
      <c r="B35" s="26" t="s">
        <v>88</v>
      </c>
      <c r="C35" s="10" t="s">
        <v>89</v>
      </c>
      <c r="D35" s="110">
        <f t="shared" si="2"/>
        <v>0</v>
      </c>
      <c r="E35" s="111">
        <v>0</v>
      </c>
      <c r="F35" s="111">
        <v>0</v>
      </c>
      <c r="G35" s="111">
        <v>0</v>
      </c>
      <c r="H35" s="111">
        <v>0</v>
      </c>
      <c r="I35" s="111">
        <v>0</v>
      </c>
      <c r="J35" s="111">
        <v>0</v>
      </c>
      <c r="K35" s="111">
        <v>0</v>
      </c>
      <c r="N35" s="113"/>
      <c r="O35" s="113"/>
      <c r="P35" s="113"/>
      <c r="Q35" s="113"/>
      <c r="R35" s="113"/>
      <c r="S35" s="113"/>
      <c r="T35" s="113"/>
      <c r="U35" s="113"/>
    </row>
    <row r="36" spans="1:21" s="1" customFormat="1" ht="12.75" x14ac:dyDescent="0.2">
      <c r="A36" s="25">
        <v>26</v>
      </c>
      <c r="B36" s="12" t="s">
        <v>90</v>
      </c>
      <c r="C36" s="10" t="s">
        <v>91</v>
      </c>
      <c r="D36" s="110">
        <f t="shared" si="2"/>
        <v>87379299</v>
      </c>
      <c r="E36" s="111">
        <v>23634611</v>
      </c>
      <c r="F36" s="111">
        <v>9840295</v>
      </c>
      <c r="G36" s="111">
        <v>11049888</v>
      </c>
      <c r="H36" s="111">
        <v>6440073</v>
      </c>
      <c r="I36" s="111">
        <v>8039340</v>
      </c>
      <c r="J36" s="111">
        <v>0</v>
      </c>
      <c r="K36" s="111">
        <v>28375092</v>
      </c>
      <c r="N36" s="113"/>
      <c r="O36" s="113"/>
      <c r="P36" s="113"/>
      <c r="Q36" s="113"/>
      <c r="R36" s="113"/>
      <c r="S36" s="113"/>
      <c r="T36" s="113"/>
      <c r="U36" s="113"/>
    </row>
    <row r="37" spans="1:21" s="1" customFormat="1" ht="12.75" x14ac:dyDescent="0.2">
      <c r="A37" s="25">
        <v>27</v>
      </c>
      <c r="B37" s="26" t="s">
        <v>92</v>
      </c>
      <c r="C37" s="10" t="s">
        <v>93</v>
      </c>
      <c r="D37" s="110">
        <f t="shared" si="2"/>
        <v>22822816</v>
      </c>
      <c r="E37" s="111">
        <v>6380309</v>
      </c>
      <c r="F37" s="111">
        <v>0</v>
      </c>
      <c r="G37" s="111">
        <v>3432355</v>
      </c>
      <c r="H37" s="111">
        <v>2509476</v>
      </c>
      <c r="I37" s="111">
        <v>0</v>
      </c>
      <c r="J37" s="111">
        <v>0</v>
      </c>
      <c r="K37" s="111">
        <v>10500676</v>
      </c>
      <c r="M37" s="114"/>
      <c r="N37" s="113"/>
      <c r="O37" s="113"/>
      <c r="P37" s="113"/>
      <c r="Q37" s="113"/>
      <c r="R37" s="113"/>
      <c r="S37" s="113"/>
      <c r="T37" s="113"/>
      <c r="U37" s="113"/>
    </row>
    <row r="38" spans="1:21" s="1" customFormat="1" ht="15.75" customHeight="1" x14ac:dyDescent="0.2">
      <c r="A38" s="25">
        <v>28</v>
      </c>
      <c r="B38" s="26" t="s">
        <v>94</v>
      </c>
      <c r="C38" s="10" t="s">
        <v>95</v>
      </c>
      <c r="D38" s="110">
        <f t="shared" si="2"/>
        <v>3320645</v>
      </c>
      <c r="E38" s="111">
        <v>0</v>
      </c>
      <c r="F38" s="111">
        <v>0</v>
      </c>
      <c r="G38" s="111">
        <v>2754481</v>
      </c>
      <c r="H38" s="111">
        <v>566164</v>
      </c>
      <c r="I38" s="111">
        <v>0</v>
      </c>
      <c r="J38" s="111">
        <v>0</v>
      </c>
      <c r="K38" s="111">
        <v>0</v>
      </c>
      <c r="N38" s="113"/>
      <c r="O38" s="113"/>
      <c r="P38" s="113"/>
      <c r="Q38" s="113"/>
      <c r="R38" s="113"/>
      <c r="S38" s="113"/>
      <c r="T38" s="113"/>
      <c r="U38" s="113"/>
    </row>
    <row r="39" spans="1:21" s="1" customFormat="1" ht="12.75" x14ac:dyDescent="0.2">
      <c r="A39" s="25">
        <v>29</v>
      </c>
      <c r="B39" s="14" t="s">
        <v>96</v>
      </c>
      <c r="C39" s="10" t="s">
        <v>97</v>
      </c>
      <c r="D39" s="110">
        <f t="shared" si="2"/>
        <v>0</v>
      </c>
      <c r="E39" s="111">
        <v>0</v>
      </c>
      <c r="F39" s="111">
        <v>0</v>
      </c>
      <c r="G39" s="111">
        <v>0</v>
      </c>
      <c r="H39" s="111">
        <v>0</v>
      </c>
      <c r="I39" s="111">
        <v>0</v>
      </c>
      <c r="J39" s="111">
        <v>0</v>
      </c>
      <c r="K39" s="111">
        <v>0</v>
      </c>
      <c r="N39" s="113"/>
      <c r="O39" s="113"/>
      <c r="P39" s="113"/>
      <c r="Q39" s="113"/>
      <c r="R39" s="113"/>
      <c r="S39" s="113"/>
      <c r="T39" s="113"/>
      <c r="U39" s="113"/>
    </row>
    <row r="40" spans="1:21" s="22" customFormat="1" ht="12.75" x14ac:dyDescent="0.2">
      <c r="A40" s="25">
        <v>30</v>
      </c>
      <c r="B40" s="23" t="s">
        <v>98</v>
      </c>
      <c r="C40" s="73" t="s">
        <v>292</v>
      </c>
      <c r="D40" s="110">
        <f t="shared" si="2"/>
        <v>0</v>
      </c>
      <c r="E40" s="111">
        <v>0</v>
      </c>
      <c r="F40" s="111">
        <v>0</v>
      </c>
      <c r="G40" s="111">
        <v>0</v>
      </c>
      <c r="H40" s="111">
        <v>0</v>
      </c>
      <c r="I40" s="111">
        <v>0</v>
      </c>
      <c r="J40" s="111">
        <v>0</v>
      </c>
      <c r="K40" s="111">
        <v>0</v>
      </c>
      <c r="N40" s="113"/>
      <c r="O40" s="113"/>
      <c r="P40" s="113"/>
      <c r="Q40" s="113"/>
      <c r="R40" s="113"/>
      <c r="S40" s="113"/>
      <c r="T40" s="113"/>
      <c r="U40" s="113"/>
    </row>
    <row r="41" spans="1:21" s="22" customFormat="1" ht="20.25" customHeight="1" x14ac:dyDescent="0.2">
      <c r="A41" s="25">
        <v>31</v>
      </c>
      <c r="B41" s="27" t="s">
        <v>99</v>
      </c>
      <c r="C41" s="21" t="s">
        <v>57</v>
      </c>
      <c r="D41" s="110">
        <f t="shared" si="2"/>
        <v>706745</v>
      </c>
      <c r="E41" s="111">
        <v>0</v>
      </c>
      <c r="F41" s="111">
        <v>0</v>
      </c>
      <c r="G41" s="111">
        <v>501486</v>
      </c>
      <c r="H41" s="111">
        <v>205259</v>
      </c>
      <c r="I41" s="111">
        <v>0</v>
      </c>
      <c r="J41" s="111">
        <v>0</v>
      </c>
      <c r="K41" s="111">
        <v>0</v>
      </c>
      <c r="N41" s="113"/>
      <c r="O41" s="113"/>
      <c r="P41" s="113"/>
      <c r="Q41" s="113"/>
      <c r="R41" s="113"/>
      <c r="S41" s="113"/>
      <c r="T41" s="113"/>
      <c r="U41" s="113"/>
    </row>
    <row r="42" spans="1:21" s="22" customFormat="1" ht="12.75" x14ac:dyDescent="0.2">
      <c r="A42" s="25">
        <v>32</v>
      </c>
      <c r="B42" s="24" t="s">
        <v>100</v>
      </c>
      <c r="C42" s="21" t="s">
        <v>41</v>
      </c>
      <c r="D42" s="110">
        <f t="shared" si="2"/>
        <v>45630126</v>
      </c>
      <c r="E42" s="111">
        <v>6008375</v>
      </c>
      <c r="F42" s="111">
        <v>0</v>
      </c>
      <c r="G42" s="111">
        <v>4651571</v>
      </c>
      <c r="H42" s="111">
        <v>2768271</v>
      </c>
      <c r="I42" s="111">
        <v>4373418</v>
      </c>
      <c r="J42" s="111">
        <v>0</v>
      </c>
      <c r="K42" s="111">
        <v>27828491</v>
      </c>
      <c r="N42" s="113"/>
      <c r="O42" s="113"/>
      <c r="P42" s="113"/>
      <c r="Q42" s="113"/>
      <c r="R42" s="113"/>
      <c r="S42" s="113"/>
      <c r="T42" s="113"/>
      <c r="U42" s="113"/>
    </row>
    <row r="43" spans="1:21" ht="12.75" x14ac:dyDescent="0.2">
      <c r="A43" s="25">
        <v>33</v>
      </c>
      <c r="B43" s="12" t="s">
        <v>101</v>
      </c>
      <c r="C43" s="10" t="s">
        <v>39</v>
      </c>
      <c r="D43" s="110">
        <f t="shared" si="2"/>
        <v>36701663</v>
      </c>
      <c r="E43" s="111">
        <v>8764813</v>
      </c>
      <c r="F43" s="111">
        <v>0</v>
      </c>
      <c r="G43" s="111">
        <v>6573633</v>
      </c>
      <c r="H43" s="111">
        <v>3721101</v>
      </c>
      <c r="I43" s="111">
        <v>3115216</v>
      </c>
      <c r="J43" s="111">
        <v>0</v>
      </c>
      <c r="K43" s="111">
        <v>14526900</v>
      </c>
      <c r="N43" s="113"/>
      <c r="O43" s="113"/>
      <c r="P43" s="113"/>
      <c r="Q43" s="113"/>
      <c r="R43" s="113"/>
      <c r="S43" s="113"/>
      <c r="T43" s="113"/>
      <c r="U43" s="113"/>
    </row>
    <row r="44" spans="1:21" s="1" customFormat="1" ht="12.75" x14ac:dyDescent="0.2">
      <c r="A44" s="25">
        <v>34</v>
      </c>
      <c r="B44" s="14" t="s">
        <v>102</v>
      </c>
      <c r="C44" s="10" t="s">
        <v>16</v>
      </c>
      <c r="D44" s="110">
        <f t="shared" si="2"/>
        <v>678986</v>
      </c>
      <c r="E44" s="111">
        <v>0</v>
      </c>
      <c r="F44" s="111">
        <v>0</v>
      </c>
      <c r="G44" s="111">
        <v>179532</v>
      </c>
      <c r="H44" s="111">
        <v>499454</v>
      </c>
      <c r="I44" s="111">
        <v>0</v>
      </c>
      <c r="J44" s="111">
        <v>0</v>
      </c>
      <c r="K44" s="111">
        <v>0</v>
      </c>
      <c r="N44" s="113"/>
      <c r="O44" s="113"/>
      <c r="P44" s="113"/>
      <c r="Q44" s="113"/>
      <c r="R44" s="113"/>
      <c r="S44" s="113"/>
      <c r="T44" s="113"/>
      <c r="U44" s="113"/>
    </row>
    <row r="45" spans="1:21" s="1" customFormat="1" ht="12.75" x14ac:dyDescent="0.2">
      <c r="A45" s="25">
        <v>35</v>
      </c>
      <c r="B45" s="26" t="s">
        <v>103</v>
      </c>
      <c r="C45" s="10" t="s">
        <v>21</v>
      </c>
      <c r="D45" s="110">
        <f t="shared" si="2"/>
        <v>13157442</v>
      </c>
      <c r="E45" s="111">
        <v>6398706</v>
      </c>
      <c r="F45" s="111">
        <v>0</v>
      </c>
      <c r="G45" s="111">
        <v>3087990</v>
      </c>
      <c r="H45" s="111">
        <v>1745163</v>
      </c>
      <c r="I45" s="111">
        <v>1925583</v>
      </c>
      <c r="J45" s="111">
        <v>0</v>
      </c>
      <c r="K45" s="111">
        <v>0</v>
      </c>
      <c r="N45" s="113"/>
      <c r="O45" s="113"/>
      <c r="P45" s="113"/>
      <c r="Q45" s="113"/>
      <c r="R45" s="113"/>
      <c r="S45" s="113"/>
      <c r="T45" s="113"/>
      <c r="U45" s="113"/>
    </row>
    <row r="46" spans="1:21" s="1" customFormat="1" ht="12.75" x14ac:dyDescent="0.2">
      <c r="A46" s="25">
        <v>36</v>
      </c>
      <c r="B46" s="14" t="s">
        <v>104</v>
      </c>
      <c r="C46" s="10" t="s">
        <v>25</v>
      </c>
      <c r="D46" s="110">
        <f t="shared" si="2"/>
        <v>2298606</v>
      </c>
      <c r="E46" s="111">
        <v>0</v>
      </c>
      <c r="F46" s="111">
        <v>0</v>
      </c>
      <c r="G46" s="111">
        <v>1632247</v>
      </c>
      <c r="H46" s="111">
        <v>666359</v>
      </c>
      <c r="I46" s="111">
        <v>0</v>
      </c>
      <c r="J46" s="111">
        <v>0</v>
      </c>
      <c r="K46" s="111">
        <v>0</v>
      </c>
      <c r="N46" s="113"/>
      <c r="O46" s="113"/>
      <c r="P46" s="113"/>
      <c r="Q46" s="113"/>
      <c r="R46" s="113"/>
      <c r="S46" s="113"/>
      <c r="T46" s="113"/>
      <c r="U46" s="113"/>
    </row>
    <row r="47" spans="1:21" ht="12.75" x14ac:dyDescent="0.2">
      <c r="A47" s="25">
        <v>37</v>
      </c>
      <c r="B47" s="12" t="s">
        <v>105</v>
      </c>
      <c r="C47" s="10" t="s">
        <v>237</v>
      </c>
      <c r="D47" s="110">
        <f t="shared" si="2"/>
        <v>18581938</v>
      </c>
      <c r="E47" s="111">
        <v>12421572</v>
      </c>
      <c r="F47" s="111">
        <v>0</v>
      </c>
      <c r="G47" s="111">
        <v>4388938</v>
      </c>
      <c r="H47" s="111">
        <v>1771428</v>
      </c>
      <c r="I47" s="111">
        <v>0</v>
      </c>
      <c r="J47" s="111">
        <v>0</v>
      </c>
      <c r="K47" s="111">
        <v>0</v>
      </c>
      <c r="N47" s="113"/>
      <c r="O47" s="113"/>
      <c r="P47" s="113"/>
      <c r="Q47" s="113"/>
      <c r="R47" s="113"/>
      <c r="S47" s="113"/>
      <c r="T47" s="113"/>
      <c r="U47" s="113"/>
    </row>
    <row r="48" spans="1:21" s="1" customFormat="1" ht="12.75" x14ac:dyDescent="0.2">
      <c r="A48" s="25">
        <v>38</v>
      </c>
      <c r="B48" s="15" t="s">
        <v>106</v>
      </c>
      <c r="C48" s="16" t="s">
        <v>238</v>
      </c>
      <c r="D48" s="110">
        <f t="shared" si="2"/>
        <v>1908300</v>
      </c>
      <c r="E48" s="111">
        <v>0</v>
      </c>
      <c r="F48" s="111">
        <v>0</v>
      </c>
      <c r="G48" s="111">
        <v>1285658</v>
      </c>
      <c r="H48" s="111">
        <v>622642</v>
      </c>
      <c r="I48" s="111">
        <v>0</v>
      </c>
      <c r="J48" s="111">
        <v>0</v>
      </c>
      <c r="K48" s="111">
        <v>0</v>
      </c>
      <c r="N48" s="113"/>
      <c r="O48" s="113"/>
      <c r="P48" s="113"/>
      <c r="Q48" s="113"/>
      <c r="R48" s="113"/>
      <c r="S48" s="113"/>
      <c r="T48" s="113"/>
      <c r="U48" s="113"/>
    </row>
    <row r="49" spans="1:21" s="1" customFormat="1" ht="12.75" x14ac:dyDescent="0.2">
      <c r="A49" s="25">
        <v>39</v>
      </c>
      <c r="B49" s="12" t="s">
        <v>107</v>
      </c>
      <c r="C49" s="10" t="s">
        <v>239</v>
      </c>
      <c r="D49" s="110">
        <f t="shared" si="2"/>
        <v>655942</v>
      </c>
      <c r="E49" s="111">
        <v>0</v>
      </c>
      <c r="F49" s="111">
        <v>0</v>
      </c>
      <c r="G49" s="111">
        <v>309629</v>
      </c>
      <c r="H49" s="111">
        <v>346313</v>
      </c>
      <c r="I49" s="111">
        <v>0</v>
      </c>
      <c r="J49" s="111">
        <v>0</v>
      </c>
      <c r="K49" s="111">
        <v>0</v>
      </c>
      <c r="N49" s="113"/>
      <c r="O49" s="113"/>
      <c r="P49" s="113"/>
      <c r="Q49" s="113"/>
      <c r="R49" s="113"/>
      <c r="S49" s="113"/>
      <c r="T49" s="113"/>
      <c r="U49" s="113"/>
    </row>
    <row r="50" spans="1:21" s="1" customFormat="1" ht="12.75" x14ac:dyDescent="0.2">
      <c r="A50" s="25">
        <v>40</v>
      </c>
      <c r="B50" s="12" t="s">
        <v>108</v>
      </c>
      <c r="C50" s="10" t="s">
        <v>24</v>
      </c>
      <c r="D50" s="110">
        <f t="shared" si="2"/>
        <v>1232563</v>
      </c>
      <c r="E50" s="111">
        <v>0</v>
      </c>
      <c r="F50" s="111">
        <v>0</v>
      </c>
      <c r="G50" s="111">
        <v>620603</v>
      </c>
      <c r="H50" s="111">
        <v>611960</v>
      </c>
      <c r="I50" s="111">
        <v>0</v>
      </c>
      <c r="J50" s="111">
        <v>0</v>
      </c>
      <c r="K50" s="111">
        <v>0</v>
      </c>
      <c r="N50" s="113"/>
      <c r="O50" s="113"/>
      <c r="P50" s="113"/>
      <c r="Q50" s="113"/>
      <c r="R50" s="113"/>
      <c r="S50" s="113"/>
      <c r="T50" s="113"/>
      <c r="U50" s="113"/>
    </row>
    <row r="51" spans="1:21" s="1" customFormat="1" ht="12.75" x14ac:dyDescent="0.2">
      <c r="A51" s="25">
        <v>41</v>
      </c>
      <c r="B51" s="26" t="s">
        <v>109</v>
      </c>
      <c r="C51" s="10" t="s">
        <v>20</v>
      </c>
      <c r="D51" s="110">
        <f t="shared" si="2"/>
        <v>488353</v>
      </c>
      <c r="E51" s="111">
        <v>0</v>
      </c>
      <c r="F51" s="111">
        <v>0</v>
      </c>
      <c r="G51" s="111">
        <v>383486</v>
      </c>
      <c r="H51" s="111">
        <v>104867</v>
      </c>
      <c r="I51" s="111">
        <v>0</v>
      </c>
      <c r="J51" s="111">
        <v>0</v>
      </c>
      <c r="K51" s="111">
        <v>0</v>
      </c>
      <c r="N51" s="113"/>
      <c r="O51" s="113"/>
      <c r="P51" s="113"/>
      <c r="Q51" s="113"/>
      <c r="R51" s="113"/>
      <c r="S51" s="113"/>
      <c r="T51" s="113"/>
      <c r="U51" s="113"/>
    </row>
    <row r="52" spans="1:21" s="1" customFormat="1" ht="12.75" x14ac:dyDescent="0.2">
      <c r="A52" s="25">
        <v>42</v>
      </c>
      <c r="B52" s="14" t="s">
        <v>110</v>
      </c>
      <c r="C52" s="10" t="s">
        <v>111</v>
      </c>
      <c r="D52" s="110">
        <f t="shared" si="2"/>
        <v>6578828</v>
      </c>
      <c r="E52" s="111">
        <v>2013711</v>
      </c>
      <c r="F52" s="111">
        <v>677627</v>
      </c>
      <c r="G52" s="111">
        <v>988288</v>
      </c>
      <c r="H52" s="111">
        <v>460909</v>
      </c>
      <c r="I52" s="111">
        <v>398474</v>
      </c>
      <c r="J52" s="111">
        <v>0</v>
      </c>
      <c r="K52" s="111">
        <v>2039819</v>
      </c>
      <c r="N52" s="113"/>
      <c r="O52" s="113"/>
      <c r="P52" s="113"/>
      <c r="Q52" s="113"/>
      <c r="R52" s="113"/>
      <c r="S52" s="113"/>
      <c r="T52" s="113"/>
      <c r="U52" s="113"/>
    </row>
    <row r="53" spans="1:21" s="22" customFormat="1" ht="12.75" x14ac:dyDescent="0.2">
      <c r="A53" s="25">
        <v>43</v>
      </c>
      <c r="B53" s="27" t="s">
        <v>112</v>
      </c>
      <c r="C53" s="21" t="s">
        <v>113</v>
      </c>
      <c r="D53" s="110">
        <f t="shared" si="2"/>
        <v>77277025</v>
      </c>
      <c r="E53" s="111">
        <v>8039919</v>
      </c>
      <c r="F53" s="111">
        <v>9313039</v>
      </c>
      <c r="G53" s="111">
        <v>5439577</v>
      </c>
      <c r="H53" s="111">
        <v>4102229</v>
      </c>
      <c r="I53" s="111">
        <v>2496358</v>
      </c>
      <c r="J53" s="111">
        <v>0</v>
      </c>
      <c r="K53" s="111">
        <v>47885903</v>
      </c>
      <c r="N53" s="113"/>
      <c r="O53" s="113"/>
      <c r="P53" s="113"/>
      <c r="Q53" s="113"/>
      <c r="R53" s="113"/>
      <c r="S53" s="113"/>
      <c r="T53" s="113"/>
      <c r="U53" s="113"/>
    </row>
    <row r="54" spans="1:21" s="1" customFormat="1" ht="12.75" x14ac:dyDescent="0.2">
      <c r="A54" s="25">
        <v>44</v>
      </c>
      <c r="B54" s="12" t="s">
        <v>114</v>
      </c>
      <c r="C54" s="10" t="s">
        <v>244</v>
      </c>
      <c r="D54" s="110">
        <f t="shared" si="2"/>
        <v>1771302</v>
      </c>
      <c r="E54" s="111">
        <v>0</v>
      </c>
      <c r="F54" s="111">
        <v>0</v>
      </c>
      <c r="G54" s="111">
        <v>1208527</v>
      </c>
      <c r="H54" s="111">
        <v>562775</v>
      </c>
      <c r="I54" s="111">
        <v>0</v>
      </c>
      <c r="J54" s="111">
        <v>0</v>
      </c>
      <c r="K54" s="111">
        <v>0</v>
      </c>
      <c r="N54" s="113"/>
      <c r="O54" s="113"/>
      <c r="P54" s="113"/>
      <c r="Q54" s="113"/>
      <c r="R54" s="113"/>
      <c r="S54" s="113"/>
      <c r="T54" s="113"/>
      <c r="U54" s="113"/>
    </row>
    <row r="55" spans="1:21" s="1" customFormat="1" ht="10.5" customHeight="1" x14ac:dyDescent="0.2">
      <c r="A55" s="25">
        <v>45</v>
      </c>
      <c r="B55" s="12" t="s">
        <v>115</v>
      </c>
      <c r="C55" s="10" t="s">
        <v>2</v>
      </c>
      <c r="D55" s="110">
        <f t="shared" si="2"/>
        <v>11958869</v>
      </c>
      <c r="E55" s="111">
        <v>2342397</v>
      </c>
      <c r="F55" s="111">
        <v>0</v>
      </c>
      <c r="G55" s="111">
        <v>4922565</v>
      </c>
      <c r="H55" s="111">
        <v>1882777</v>
      </c>
      <c r="I55" s="111">
        <v>2811130</v>
      </c>
      <c r="J55" s="111">
        <v>0</v>
      </c>
      <c r="K55" s="111">
        <v>0</v>
      </c>
      <c r="N55" s="113"/>
      <c r="O55" s="113"/>
      <c r="P55" s="113"/>
      <c r="Q55" s="113"/>
      <c r="R55" s="113"/>
      <c r="S55" s="113"/>
      <c r="T55" s="113"/>
      <c r="U55" s="113"/>
    </row>
    <row r="56" spans="1:21" s="1" customFormat="1" ht="12.75" x14ac:dyDescent="0.2">
      <c r="A56" s="25">
        <v>46</v>
      </c>
      <c r="B56" s="26" t="s">
        <v>116</v>
      </c>
      <c r="C56" s="10" t="s">
        <v>3</v>
      </c>
      <c r="D56" s="110">
        <f t="shared" si="2"/>
        <v>1348030</v>
      </c>
      <c r="E56" s="111">
        <v>0</v>
      </c>
      <c r="F56" s="111">
        <v>0</v>
      </c>
      <c r="G56" s="111">
        <v>927765</v>
      </c>
      <c r="H56" s="111">
        <v>420265</v>
      </c>
      <c r="I56" s="111">
        <v>0</v>
      </c>
      <c r="J56" s="111">
        <v>0</v>
      </c>
      <c r="K56" s="111">
        <v>0</v>
      </c>
      <c r="N56" s="113"/>
      <c r="O56" s="113"/>
      <c r="P56" s="113"/>
      <c r="Q56" s="113"/>
      <c r="R56" s="113"/>
      <c r="S56" s="113"/>
      <c r="T56" s="113"/>
      <c r="U56" s="113"/>
    </row>
    <row r="57" spans="1:21" s="1" customFormat="1" ht="12.75" x14ac:dyDescent="0.2">
      <c r="A57" s="25">
        <v>47</v>
      </c>
      <c r="B57" s="26" t="s">
        <v>117</v>
      </c>
      <c r="C57" s="10" t="s">
        <v>240</v>
      </c>
      <c r="D57" s="110">
        <f t="shared" si="2"/>
        <v>1253899</v>
      </c>
      <c r="E57" s="111">
        <v>0</v>
      </c>
      <c r="F57" s="111">
        <v>0</v>
      </c>
      <c r="G57" s="111">
        <v>593452</v>
      </c>
      <c r="H57" s="111">
        <v>660447</v>
      </c>
      <c r="I57" s="111">
        <v>0</v>
      </c>
      <c r="J57" s="111">
        <v>0</v>
      </c>
      <c r="K57" s="111">
        <v>0</v>
      </c>
      <c r="N57" s="113"/>
      <c r="O57" s="113"/>
      <c r="P57" s="113"/>
      <c r="Q57" s="113"/>
      <c r="R57" s="113"/>
      <c r="S57" s="113"/>
      <c r="T57" s="113"/>
      <c r="U57" s="113"/>
    </row>
    <row r="58" spans="1:21" s="1" customFormat="1" ht="12.75" x14ac:dyDescent="0.2">
      <c r="A58" s="25">
        <v>48</v>
      </c>
      <c r="B58" s="14" t="s">
        <v>118</v>
      </c>
      <c r="C58" s="10" t="s">
        <v>0</v>
      </c>
      <c r="D58" s="110">
        <f t="shared" si="2"/>
        <v>6015040</v>
      </c>
      <c r="E58" s="111">
        <v>1464995</v>
      </c>
      <c r="F58" s="111">
        <v>0</v>
      </c>
      <c r="G58" s="111">
        <v>1967547</v>
      </c>
      <c r="H58" s="111">
        <v>895556</v>
      </c>
      <c r="I58" s="111">
        <v>1686942</v>
      </c>
      <c r="J58" s="111">
        <v>0</v>
      </c>
      <c r="K58" s="111">
        <v>0</v>
      </c>
      <c r="N58" s="113"/>
      <c r="O58" s="113"/>
      <c r="P58" s="113"/>
      <c r="Q58" s="113"/>
      <c r="R58" s="113"/>
      <c r="S58" s="113"/>
      <c r="T58" s="113"/>
      <c r="U58" s="113"/>
    </row>
    <row r="59" spans="1:21" s="1" customFormat="1" ht="10.5" customHeight="1" x14ac:dyDescent="0.2">
      <c r="A59" s="25">
        <v>49</v>
      </c>
      <c r="B59" s="26" t="s">
        <v>119</v>
      </c>
      <c r="C59" s="10" t="s">
        <v>4</v>
      </c>
      <c r="D59" s="110">
        <f t="shared" si="2"/>
        <v>443310</v>
      </c>
      <c r="E59" s="111">
        <v>0</v>
      </c>
      <c r="F59" s="111">
        <v>0</v>
      </c>
      <c r="G59" s="111">
        <v>227475</v>
      </c>
      <c r="H59" s="111">
        <v>215835</v>
      </c>
      <c r="I59" s="111">
        <v>0</v>
      </c>
      <c r="J59" s="111">
        <v>0</v>
      </c>
      <c r="K59" s="111">
        <v>0</v>
      </c>
      <c r="N59" s="113"/>
      <c r="O59" s="113"/>
      <c r="P59" s="113"/>
      <c r="Q59" s="113"/>
      <c r="R59" s="113"/>
      <c r="S59" s="113"/>
      <c r="T59" s="113"/>
      <c r="U59" s="113"/>
    </row>
    <row r="60" spans="1:21" s="1" customFormat="1" ht="12.75" x14ac:dyDescent="0.2">
      <c r="A60" s="25">
        <v>50</v>
      </c>
      <c r="B60" s="14" t="s">
        <v>120</v>
      </c>
      <c r="C60" s="10" t="s">
        <v>1</v>
      </c>
      <c r="D60" s="110">
        <f t="shared" si="2"/>
        <v>1385997</v>
      </c>
      <c r="E60" s="111">
        <v>0</v>
      </c>
      <c r="F60" s="111">
        <v>0</v>
      </c>
      <c r="G60" s="111">
        <v>925867</v>
      </c>
      <c r="H60" s="111">
        <v>460130</v>
      </c>
      <c r="I60" s="111">
        <v>0</v>
      </c>
      <c r="J60" s="111">
        <v>0</v>
      </c>
      <c r="K60" s="111">
        <v>0</v>
      </c>
      <c r="N60" s="113"/>
      <c r="O60" s="113"/>
      <c r="P60" s="113"/>
      <c r="Q60" s="113"/>
      <c r="R60" s="113"/>
      <c r="S60" s="113"/>
      <c r="T60" s="113"/>
      <c r="U60" s="113"/>
    </row>
    <row r="61" spans="1:21" s="1" customFormat="1" ht="12.75" x14ac:dyDescent="0.2">
      <c r="A61" s="25">
        <v>51</v>
      </c>
      <c r="B61" s="26" t="s">
        <v>121</v>
      </c>
      <c r="C61" s="10" t="s">
        <v>241</v>
      </c>
      <c r="D61" s="110">
        <f t="shared" si="2"/>
        <v>2645863</v>
      </c>
      <c r="E61" s="111">
        <v>0</v>
      </c>
      <c r="F61" s="111">
        <v>0</v>
      </c>
      <c r="G61" s="111">
        <v>1938645</v>
      </c>
      <c r="H61" s="111">
        <v>707218</v>
      </c>
      <c r="I61" s="111">
        <v>0</v>
      </c>
      <c r="J61" s="111">
        <v>0</v>
      </c>
      <c r="K61" s="111">
        <v>0</v>
      </c>
      <c r="N61" s="113"/>
      <c r="O61" s="113"/>
      <c r="P61" s="113"/>
      <c r="Q61" s="113"/>
      <c r="R61" s="113"/>
      <c r="S61" s="113"/>
      <c r="T61" s="113"/>
      <c r="U61" s="113"/>
    </row>
    <row r="62" spans="1:21" s="1" customFormat="1" ht="12.75" x14ac:dyDescent="0.2">
      <c r="A62" s="25">
        <v>52</v>
      </c>
      <c r="B62" s="26" t="s">
        <v>122</v>
      </c>
      <c r="C62" s="10" t="s">
        <v>26</v>
      </c>
      <c r="D62" s="110">
        <f t="shared" si="2"/>
        <v>20077017</v>
      </c>
      <c r="E62" s="111">
        <v>8666585</v>
      </c>
      <c r="F62" s="111">
        <v>0</v>
      </c>
      <c r="G62" s="111">
        <v>5648360</v>
      </c>
      <c r="H62" s="111">
        <v>2235471</v>
      </c>
      <c r="I62" s="111">
        <v>3526601</v>
      </c>
      <c r="J62" s="111">
        <v>0</v>
      </c>
      <c r="K62" s="111">
        <v>0</v>
      </c>
      <c r="N62" s="113"/>
      <c r="O62" s="113"/>
      <c r="P62" s="113"/>
      <c r="Q62" s="113"/>
      <c r="R62" s="113"/>
      <c r="S62" s="113"/>
      <c r="T62" s="113"/>
      <c r="U62" s="113"/>
    </row>
    <row r="63" spans="1:21" s="1" customFormat="1" ht="12.75" x14ac:dyDescent="0.2">
      <c r="A63" s="25">
        <v>53</v>
      </c>
      <c r="B63" s="26" t="s">
        <v>123</v>
      </c>
      <c r="C63" s="10" t="s">
        <v>242</v>
      </c>
      <c r="D63" s="110">
        <f t="shared" si="2"/>
        <v>1506261</v>
      </c>
      <c r="E63" s="111">
        <v>0</v>
      </c>
      <c r="F63" s="111">
        <v>0</v>
      </c>
      <c r="G63" s="111">
        <v>1068182</v>
      </c>
      <c r="H63" s="111">
        <v>438079</v>
      </c>
      <c r="I63" s="111">
        <v>0</v>
      </c>
      <c r="J63" s="111">
        <v>0</v>
      </c>
      <c r="K63" s="111">
        <v>0</v>
      </c>
      <c r="N63" s="113"/>
      <c r="O63" s="113"/>
      <c r="P63" s="113"/>
      <c r="Q63" s="113"/>
      <c r="R63" s="113"/>
      <c r="S63" s="113"/>
      <c r="T63" s="113"/>
      <c r="U63" s="113"/>
    </row>
    <row r="64" spans="1:21" s="1" customFormat="1" ht="12.75" x14ac:dyDescent="0.2">
      <c r="A64" s="25">
        <v>54</v>
      </c>
      <c r="B64" s="26" t="s">
        <v>124</v>
      </c>
      <c r="C64" s="10" t="s">
        <v>125</v>
      </c>
      <c r="D64" s="110">
        <f t="shared" si="2"/>
        <v>0</v>
      </c>
      <c r="E64" s="111">
        <v>0</v>
      </c>
      <c r="F64" s="111">
        <v>0</v>
      </c>
      <c r="G64" s="111">
        <v>0</v>
      </c>
      <c r="H64" s="111">
        <v>0</v>
      </c>
      <c r="I64" s="111">
        <v>0</v>
      </c>
      <c r="J64" s="111">
        <v>0</v>
      </c>
      <c r="K64" s="111">
        <v>0</v>
      </c>
      <c r="N64" s="113"/>
      <c r="O64" s="113"/>
      <c r="P64" s="113"/>
      <c r="Q64" s="113"/>
      <c r="R64" s="113"/>
      <c r="S64" s="113"/>
      <c r="T64" s="113"/>
      <c r="U64" s="113"/>
    </row>
    <row r="65" spans="1:21" s="1" customFormat="1" ht="12.75" x14ac:dyDescent="0.2">
      <c r="A65" s="25">
        <v>55</v>
      </c>
      <c r="B65" s="26" t="s">
        <v>246</v>
      </c>
      <c r="C65" s="10" t="s">
        <v>245</v>
      </c>
      <c r="D65" s="110">
        <f t="shared" si="2"/>
        <v>0</v>
      </c>
      <c r="E65" s="111">
        <v>0</v>
      </c>
      <c r="F65" s="111">
        <v>0</v>
      </c>
      <c r="G65" s="111">
        <v>0</v>
      </c>
      <c r="H65" s="111">
        <v>0</v>
      </c>
      <c r="I65" s="111">
        <v>0</v>
      </c>
      <c r="J65" s="111">
        <v>0</v>
      </c>
      <c r="K65" s="111">
        <v>0</v>
      </c>
      <c r="N65" s="113"/>
      <c r="O65" s="113"/>
      <c r="P65" s="113"/>
      <c r="Q65" s="113"/>
      <c r="R65" s="113"/>
      <c r="S65" s="113"/>
      <c r="T65" s="113"/>
      <c r="U65" s="113"/>
    </row>
    <row r="66" spans="1:21" s="1" customFormat="1" ht="12.75" x14ac:dyDescent="0.2">
      <c r="A66" s="25">
        <v>56</v>
      </c>
      <c r="B66" s="26" t="s">
        <v>258</v>
      </c>
      <c r="C66" s="10" t="s">
        <v>259</v>
      </c>
      <c r="D66" s="110">
        <f t="shared" si="2"/>
        <v>0</v>
      </c>
      <c r="E66" s="111">
        <v>0</v>
      </c>
      <c r="F66" s="111">
        <v>0</v>
      </c>
      <c r="G66" s="111">
        <v>0</v>
      </c>
      <c r="H66" s="111">
        <v>0</v>
      </c>
      <c r="I66" s="111">
        <v>0</v>
      </c>
      <c r="J66" s="111">
        <v>0</v>
      </c>
      <c r="K66" s="111">
        <v>0</v>
      </c>
      <c r="N66" s="113"/>
      <c r="O66" s="113"/>
      <c r="P66" s="113"/>
      <c r="Q66" s="113"/>
      <c r="R66" s="113"/>
      <c r="S66" s="113"/>
      <c r="T66" s="113"/>
      <c r="U66" s="113"/>
    </row>
    <row r="67" spans="1:21" s="1" customFormat="1" ht="12.75" x14ac:dyDescent="0.2">
      <c r="A67" s="25">
        <v>57</v>
      </c>
      <c r="B67" s="26" t="s">
        <v>126</v>
      </c>
      <c r="C67" s="10" t="s">
        <v>54</v>
      </c>
      <c r="D67" s="110">
        <f t="shared" si="2"/>
        <v>1579589</v>
      </c>
      <c r="E67" s="111">
        <v>0</v>
      </c>
      <c r="F67" s="111">
        <v>0</v>
      </c>
      <c r="G67" s="111">
        <v>1287752</v>
      </c>
      <c r="H67" s="111">
        <v>291837</v>
      </c>
      <c r="I67" s="111">
        <v>0</v>
      </c>
      <c r="J67" s="111">
        <v>0</v>
      </c>
      <c r="K67" s="111">
        <v>0</v>
      </c>
      <c r="N67" s="113"/>
      <c r="O67" s="113"/>
      <c r="P67" s="113"/>
      <c r="Q67" s="113"/>
      <c r="R67" s="113"/>
      <c r="S67" s="113"/>
      <c r="T67" s="113"/>
      <c r="U67" s="113"/>
    </row>
    <row r="68" spans="1:21" s="1" customFormat="1" ht="12.75" x14ac:dyDescent="0.2">
      <c r="A68" s="25">
        <v>58</v>
      </c>
      <c r="B68" s="14" t="s">
        <v>127</v>
      </c>
      <c r="C68" s="10" t="s">
        <v>260</v>
      </c>
      <c r="D68" s="110">
        <f t="shared" si="2"/>
        <v>1552132</v>
      </c>
      <c r="E68" s="111">
        <v>0</v>
      </c>
      <c r="F68" s="111">
        <v>0</v>
      </c>
      <c r="G68" s="111">
        <v>1094921</v>
      </c>
      <c r="H68" s="111">
        <v>457211</v>
      </c>
      <c r="I68" s="111">
        <v>0</v>
      </c>
      <c r="J68" s="111">
        <v>0</v>
      </c>
      <c r="K68" s="111">
        <v>0</v>
      </c>
      <c r="N68" s="113"/>
      <c r="O68" s="113"/>
      <c r="P68" s="113"/>
      <c r="Q68" s="113"/>
      <c r="R68" s="113"/>
      <c r="S68" s="113"/>
      <c r="T68" s="113"/>
      <c r="U68" s="113"/>
    </row>
    <row r="69" spans="1:21" s="1" customFormat="1" ht="24" x14ac:dyDescent="0.2">
      <c r="A69" s="25">
        <v>59</v>
      </c>
      <c r="B69" s="12" t="s">
        <v>128</v>
      </c>
      <c r="C69" s="10" t="s">
        <v>129</v>
      </c>
      <c r="D69" s="110">
        <f t="shared" si="2"/>
        <v>1786451</v>
      </c>
      <c r="E69" s="111">
        <v>0</v>
      </c>
      <c r="F69" s="111">
        <v>0</v>
      </c>
      <c r="G69" s="111">
        <v>1786451</v>
      </c>
      <c r="H69" s="111">
        <v>0</v>
      </c>
      <c r="I69" s="111">
        <v>0</v>
      </c>
      <c r="J69" s="111">
        <v>0</v>
      </c>
      <c r="K69" s="111">
        <v>0</v>
      </c>
      <c r="N69" s="113"/>
      <c r="O69" s="113"/>
      <c r="P69" s="113"/>
      <c r="Q69" s="113"/>
      <c r="R69" s="113"/>
      <c r="S69" s="113"/>
      <c r="T69" s="113"/>
      <c r="U69" s="113"/>
    </row>
    <row r="70" spans="1:21" s="1" customFormat="1" ht="23.25" customHeight="1" x14ac:dyDescent="0.2">
      <c r="A70" s="25">
        <v>60</v>
      </c>
      <c r="B70" s="14" t="s">
        <v>130</v>
      </c>
      <c r="C70" s="10" t="s">
        <v>261</v>
      </c>
      <c r="D70" s="110">
        <f t="shared" si="2"/>
        <v>2212778</v>
      </c>
      <c r="E70" s="111">
        <v>0</v>
      </c>
      <c r="F70" s="111">
        <v>0</v>
      </c>
      <c r="G70" s="111">
        <v>1840199</v>
      </c>
      <c r="H70" s="111">
        <v>372579</v>
      </c>
      <c r="I70" s="111">
        <v>0</v>
      </c>
      <c r="J70" s="111">
        <v>0</v>
      </c>
      <c r="K70" s="111">
        <v>0</v>
      </c>
      <c r="N70" s="113"/>
      <c r="O70" s="113"/>
      <c r="P70" s="113"/>
      <c r="Q70" s="113"/>
      <c r="R70" s="113"/>
      <c r="S70" s="113"/>
      <c r="T70" s="113"/>
      <c r="U70" s="113"/>
    </row>
    <row r="71" spans="1:21" s="1" customFormat="1" ht="27.75" customHeight="1" x14ac:dyDescent="0.2">
      <c r="A71" s="25">
        <v>61</v>
      </c>
      <c r="B71" s="26" t="s">
        <v>131</v>
      </c>
      <c r="C71" s="10" t="s">
        <v>250</v>
      </c>
      <c r="D71" s="110">
        <f t="shared" si="2"/>
        <v>1391257</v>
      </c>
      <c r="E71" s="111">
        <v>0</v>
      </c>
      <c r="F71" s="111">
        <v>0</v>
      </c>
      <c r="G71" s="111">
        <v>904862</v>
      </c>
      <c r="H71" s="111">
        <v>486395</v>
      </c>
      <c r="I71" s="111">
        <v>0</v>
      </c>
      <c r="J71" s="111">
        <v>0</v>
      </c>
      <c r="K71" s="111">
        <v>0</v>
      </c>
      <c r="N71" s="113"/>
      <c r="O71" s="113"/>
      <c r="P71" s="113"/>
      <c r="Q71" s="113"/>
      <c r="R71" s="113"/>
      <c r="S71" s="113"/>
      <c r="T71" s="113"/>
      <c r="U71" s="113"/>
    </row>
    <row r="72" spans="1:21" s="1" customFormat="1" ht="24" x14ac:dyDescent="0.2">
      <c r="A72" s="25">
        <v>62</v>
      </c>
      <c r="B72" s="12" t="s">
        <v>132</v>
      </c>
      <c r="C72" s="10" t="s">
        <v>262</v>
      </c>
      <c r="D72" s="110">
        <f t="shared" si="2"/>
        <v>0</v>
      </c>
      <c r="E72" s="111">
        <v>0</v>
      </c>
      <c r="F72" s="111">
        <v>0</v>
      </c>
      <c r="G72" s="111">
        <v>0</v>
      </c>
      <c r="H72" s="111">
        <v>0</v>
      </c>
      <c r="I72" s="111">
        <v>0</v>
      </c>
      <c r="J72" s="111">
        <v>0</v>
      </c>
      <c r="K72" s="111">
        <v>0</v>
      </c>
      <c r="N72" s="113"/>
      <c r="O72" s="113"/>
      <c r="P72" s="113"/>
      <c r="Q72" s="113"/>
      <c r="R72" s="113"/>
      <c r="S72" s="113"/>
      <c r="T72" s="113"/>
      <c r="U72" s="113"/>
    </row>
    <row r="73" spans="1:21" s="1" customFormat="1" ht="24" x14ac:dyDescent="0.2">
      <c r="A73" s="25">
        <v>63</v>
      </c>
      <c r="B73" s="12" t="s">
        <v>133</v>
      </c>
      <c r="C73" s="10" t="s">
        <v>263</v>
      </c>
      <c r="D73" s="110">
        <f t="shared" si="2"/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N73" s="113"/>
      <c r="O73" s="113"/>
      <c r="P73" s="113"/>
      <c r="Q73" s="113"/>
      <c r="R73" s="113"/>
      <c r="S73" s="113"/>
      <c r="T73" s="113"/>
      <c r="U73" s="113"/>
    </row>
    <row r="74" spans="1:21" s="1" customFormat="1" ht="12.75" x14ac:dyDescent="0.2">
      <c r="A74" s="25">
        <v>64</v>
      </c>
      <c r="B74" s="14" t="s">
        <v>134</v>
      </c>
      <c r="C74" s="10" t="s">
        <v>264</v>
      </c>
      <c r="D74" s="110">
        <f t="shared" si="2"/>
        <v>6817204</v>
      </c>
      <c r="E74" s="111">
        <v>0</v>
      </c>
      <c r="F74" s="111">
        <v>0</v>
      </c>
      <c r="G74" s="111">
        <v>4651282</v>
      </c>
      <c r="H74" s="111">
        <v>2165922</v>
      </c>
      <c r="I74" s="111">
        <v>0</v>
      </c>
      <c r="J74" s="111">
        <v>0</v>
      </c>
      <c r="K74" s="111">
        <v>0</v>
      </c>
      <c r="N74" s="113"/>
      <c r="O74" s="113"/>
      <c r="P74" s="113"/>
      <c r="Q74" s="113"/>
      <c r="R74" s="113"/>
      <c r="S74" s="113"/>
      <c r="T74" s="113"/>
      <c r="U74" s="113"/>
    </row>
    <row r="75" spans="1:21" s="1" customFormat="1" ht="12.75" x14ac:dyDescent="0.2">
      <c r="A75" s="25">
        <v>65</v>
      </c>
      <c r="B75" s="14" t="s">
        <v>135</v>
      </c>
      <c r="C75" s="10" t="s">
        <v>53</v>
      </c>
      <c r="D75" s="110">
        <f t="shared" si="2"/>
        <v>5898415</v>
      </c>
      <c r="E75" s="111">
        <v>1783505</v>
      </c>
      <c r="F75" s="111">
        <v>0</v>
      </c>
      <c r="G75" s="111">
        <v>2920324</v>
      </c>
      <c r="H75" s="111">
        <v>1194586</v>
      </c>
      <c r="I75" s="111">
        <v>0</v>
      </c>
      <c r="J75" s="111">
        <v>0</v>
      </c>
      <c r="K75" s="111">
        <v>0</v>
      </c>
      <c r="N75" s="113"/>
      <c r="O75" s="113"/>
      <c r="P75" s="113"/>
      <c r="Q75" s="113"/>
      <c r="R75" s="113"/>
      <c r="S75" s="113"/>
      <c r="T75" s="113"/>
      <c r="U75" s="113"/>
    </row>
    <row r="76" spans="1:21" s="1" customFormat="1" ht="12.75" x14ac:dyDescent="0.2">
      <c r="A76" s="25">
        <v>66</v>
      </c>
      <c r="B76" s="14" t="s">
        <v>136</v>
      </c>
      <c r="C76" s="10" t="s">
        <v>265</v>
      </c>
      <c r="D76" s="110">
        <f t="shared" ref="D76:D96" si="3">SUM(E76:K76)</f>
        <v>9686730</v>
      </c>
      <c r="E76" s="111">
        <v>0</v>
      </c>
      <c r="F76" s="111">
        <v>0</v>
      </c>
      <c r="G76" s="111">
        <v>6462417</v>
      </c>
      <c r="H76" s="111">
        <v>3224313</v>
      </c>
      <c r="I76" s="111">
        <v>0</v>
      </c>
      <c r="J76" s="111">
        <v>0</v>
      </c>
      <c r="K76" s="111">
        <v>0</v>
      </c>
      <c r="N76" s="113"/>
      <c r="O76" s="113"/>
      <c r="P76" s="113"/>
      <c r="Q76" s="113"/>
      <c r="R76" s="113"/>
      <c r="S76" s="113"/>
      <c r="T76" s="113"/>
      <c r="U76" s="113"/>
    </row>
    <row r="77" spans="1:21" s="1" customFormat="1" ht="24" x14ac:dyDescent="0.2">
      <c r="A77" s="25">
        <v>67</v>
      </c>
      <c r="B77" s="14" t="s">
        <v>137</v>
      </c>
      <c r="C77" s="10" t="s">
        <v>266</v>
      </c>
      <c r="D77" s="110">
        <f t="shared" si="3"/>
        <v>0</v>
      </c>
      <c r="E77" s="111">
        <v>0</v>
      </c>
      <c r="F77" s="111">
        <v>0</v>
      </c>
      <c r="G77" s="111">
        <v>0</v>
      </c>
      <c r="H77" s="111">
        <v>0</v>
      </c>
      <c r="I77" s="111">
        <v>0</v>
      </c>
      <c r="J77" s="111">
        <v>0</v>
      </c>
      <c r="K77" s="111">
        <v>0</v>
      </c>
      <c r="N77" s="113"/>
      <c r="O77" s="113"/>
      <c r="P77" s="113"/>
      <c r="Q77" s="113"/>
      <c r="R77" s="113"/>
      <c r="S77" s="113"/>
      <c r="T77" s="113"/>
      <c r="U77" s="113"/>
    </row>
    <row r="78" spans="1:21" s="1" customFormat="1" ht="24" x14ac:dyDescent="0.2">
      <c r="A78" s="25">
        <v>68</v>
      </c>
      <c r="B78" s="12" t="s">
        <v>138</v>
      </c>
      <c r="C78" s="10" t="s">
        <v>267</v>
      </c>
      <c r="D78" s="110">
        <f t="shared" si="3"/>
        <v>0</v>
      </c>
      <c r="E78" s="111">
        <v>0</v>
      </c>
      <c r="F78" s="111">
        <v>0</v>
      </c>
      <c r="G78" s="111">
        <v>0</v>
      </c>
      <c r="H78" s="111">
        <v>0</v>
      </c>
      <c r="I78" s="111">
        <v>0</v>
      </c>
      <c r="J78" s="111">
        <v>0</v>
      </c>
      <c r="K78" s="111">
        <v>0</v>
      </c>
      <c r="N78" s="113"/>
      <c r="O78" s="113"/>
      <c r="P78" s="113"/>
      <c r="Q78" s="113"/>
      <c r="R78" s="113"/>
      <c r="S78" s="113"/>
      <c r="T78" s="113"/>
      <c r="U78" s="113"/>
    </row>
    <row r="79" spans="1:21" s="1" customFormat="1" ht="24" x14ac:dyDescent="0.2">
      <c r="A79" s="25">
        <v>69</v>
      </c>
      <c r="B79" s="14" t="s">
        <v>139</v>
      </c>
      <c r="C79" s="10" t="s">
        <v>268</v>
      </c>
      <c r="D79" s="110">
        <f t="shared" si="3"/>
        <v>0</v>
      </c>
      <c r="E79" s="111">
        <v>0</v>
      </c>
      <c r="F79" s="111">
        <v>0</v>
      </c>
      <c r="G79" s="111">
        <v>0</v>
      </c>
      <c r="H79" s="111">
        <v>0</v>
      </c>
      <c r="I79" s="111">
        <v>0</v>
      </c>
      <c r="J79" s="111">
        <v>0</v>
      </c>
      <c r="K79" s="111">
        <v>0</v>
      </c>
      <c r="N79" s="113"/>
      <c r="O79" s="113"/>
      <c r="P79" s="113"/>
      <c r="Q79" s="113"/>
      <c r="R79" s="113"/>
      <c r="S79" s="113"/>
      <c r="T79" s="113"/>
      <c r="U79" s="113"/>
    </row>
    <row r="80" spans="1:21" s="1" customFormat="1" ht="24" x14ac:dyDescent="0.2">
      <c r="A80" s="25">
        <v>70</v>
      </c>
      <c r="B80" s="14" t="s">
        <v>140</v>
      </c>
      <c r="C80" s="10" t="s">
        <v>269</v>
      </c>
      <c r="D80" s="110">
        <f t="shared" si="3"/>
        <v>0</v>
      </c>
      <c r="E80" s="111">
        <v>0</v>
      </c>
      <c r="F80" s="111">
        <v>0</v>
      </c>
      <c r="G80" s="111">
        <v>0</v>
      </c>
      <c r="H80" s="111">
        <v>0</v>
      </c>
      <c r="I80" s="111">
        <v>0</v>
      </c>
      <c r="J80" s="111">
        <v>0</v>
      </c>
      <c r="K80" s="111">
        <v>0</v>
      </c>
      <c r="N80" s="113"/>
      <c r="O80" s="113"/>
      <c r="P80" s="113"/>
      <c r="Q80" s="113"/>
      <c r="R80" s="113"/>
      <c r="S80" s="113"/>
      <c r="T80" s="113"/>
      <c r="U80" s="113"/>
    </row>
    <row r="81" spans="1:21" s="1" customFormat="1" ht="24" x14ac:dyDescent="0.2">
      <c r="A81" s="25">
        <v>71</v>
      </c>
      <c r="B81" s="12" t="s">
        <v>141</v>
      </c>
      <c r="C81" s="10" t="s">
        <v>270</v>
      </c>
      <c r="D81" s="110">
        <f t="shared" si="3"/>
        <v>0</v>
      </c>
      <c r="E81" s="111">
        <v>0</v>
      </c>
      <c r="F81" s="111">
        <v>0</v>
      </c>
      <c r="G81" s="111">
        <v>0</v>
      </c>
      <c r="H81" s="111">
        <v>0</v>
      </c>
      <c r="I81" s="111">
        <v>0</v>
      </c>
      <c r="J81" s="111">
        <v>0</v>
      </c>
      <c r="K81" s="111">
        <v>0</v>
      </c>
      <c r="N81" s="113"/>
      <c r="O81" s="113"/>
      <c r="P81" s="113"/>
      <c r="Q81" s="113"/>
      <c r="R81" s="113"/>
      <c r="S81" s="113"/>
      <c r="T81" s="113"/>
      <c r="U81" s="113"/>
    </row>
    <row r="82" spans="1:21" s="1" customFormat="1" ht="24" x14ac:dyDescent="0.2">
      <c r="A82" s="25">
        <v>72</v>
      </c>
      <c r="B82" s="12" t="s">
        <v>142</v>
      </c>
      <c r="C82" s="10" t="s">
        <v>271</v>
      </c>
      <c r="D82" s="110">
        <f t="shared" si="3"/>
        <v>0</v>
      </c>
      <c r="E82" s="111">
        <v>0</v>
      </c>
      <c r="F82" s="111">
        <v>0</v>
      </c>
      <c r="G82" s="111">
        <v>0</v>
      </c>
      <c r="H82" s="111">
        <v>0</v>
      </c>
      <c r="I82" s="111">
        <v>0</v>
      </c>
      <c r="J82" s="111">
        <v>0</v>
      </c>
      <c r="K82" s="111">
        <v>0</v>
      </c>
      <c r="N82" s="113"/>
      <c r="O82" s="113"/>
      <c r="P82" s="113"/>
      <c r="Q82" s="113"/>
      <c r="R82" s="113"/>
      <c r="S82" s="113"/>
      <c r="T82" s="113"/>
      <c r="U82" s="113"/>
    </row>
    <row r="83" spans="1:21" s="1" customFormat="1" ht="24" x14ac:dyDescent="0.2">
      <c r="A83" s="25">
        <v>73</v>
      </c>
      <c r="B83" s="12" t="s">
        <v>143</v>
      </c>
      <c r="C83" s="10" t="s">
        <v>272</v>
      </c>
      <c r="D83" s="110">
        <f t="shared" si="3"/>
        <v>0</v>
      </c>
      <c r="E83" s="111">
        <v>0</v>
      </c>
      <c r="F83" s="111">
        <v>0</v>
      </c>
      <c r="G83" s="111">
        <v>0</v>
      </c>
      <c r="H83" s="111">
        <v>0</v>
      </c>
      <c r="I83" s="111">
        <v>0</v>
      </c>
      <c r="J83" s="111">
        <v>0</v>
      </c>
      <c r="K83" s="111">
        <v>0</v>
      </c>
      <c r="N83" s="113"/>
      <c r="O83" s="113"/>
      <c r="P83" s="113"/>
      <c r="Q83" s="113"/>
      <c r="R83" s="113"/>
      <c r="S83" s="113"/>
      <c r="T83" s="113"/>
      <c r="U83" s="113"/>
    </row>
    <row r="84" spans="1:21" s="1" customFormat="1" ht="12.75" x14ac:dyDescent="0.2">
      <c r="A84" s="25">
        <v>74</v>
      </c>
      <c r="B84" s="26" t="s">
        <v>144</v>
      </c>
      <c r="C84" s="10" t="s">
        <v>145</v>
      </c>
      <c r="D84" s="110">
        <f t="shared" si="3"/>
        <v>10015972</v>
      </c>
      <c r="E84" s="111">
        <v>4138764</v>
      </c>
      <c r="F84" s="111">
        <v>0</v>
      </c>
      <c r="G84" s="111">
        <v>4240059</v>
      </c>
      <c r="H84" s="111">
        <v>1637149</v>
      </c>
      <c r="I84" s="111">
        <v>0</v>
      </c>
      <c r="J84" s="111">
        <v>0</v>
      </c>
      <c r="K84" s="111">
        <v>0</v>
      </c>
      <c r="N84" s="113"/>
      <c r="O84" s="113"/>
      <c r="P84" s="113"/>
      <c r="Q84" s="113"/>
      <c r="R84" s="113"/>
      <c r="S84" s="113"/>
      <c r="T84" s="113"/>
      <c r="U84" s="113"/>
    </row>
    <row r="85" spans="1:21" s="1" customFormat="1" ht="12.75" x14ac:dyDescent="0.2">
      <c r="A85" s="25">
        <v>75</v>
      </c>
      <c r="B85" s="12" t="s">
        <v>146</v>
      </c>
      <c r="C85" s="10" t="s">
        <v>273</v>
      </c>
      <c r="D85" s="110">
        <f t="shared" si="3"/>
        <v>15517315</v>
      </c>
      <c r="E85" s="111">
        <v>4300198</v>
      </c>
      <c r="F85" s="111">
        <v>0</v>
      </c>
      <c r="G85" s="111">
        <v>8879491</v>
      </c>
      <c r="H85" s="111">
        <v>2337626</v>
      </c>
      <c r="I85" s="111">
        <v>0</v>
      </c>
      <c r="J85" s="111">
        <v>0</v>
      </c>
      <c r="K85" s="111">
        <v>0</v>
      </c>
      <c r="N85" s="113"/>
      <c r="O85" s="113"/>
      <c r="P85" s="113"/>
      <c r="Q85" s="113"/>
      <c r="R85" s="113"/>
      <c r="S85" s="113"/>
      <c r="T85" s="113"/>
      <c r="U85" s="113"/>
    </row>
    <row r="86" spans="1:21" s="1" customFormat="1" ht="12.75" x14ac:dyDescent="0.2">
      <c r="A86" s="25">
        <v>76</v>
      </c>
      <c r="B86" s="26" t="s">
        <v>147</v>
      </c>
      <c r="C86" s="10" t="s">
        <v>36</v>
      </c>
      <c r="D86" s="110">
        <f t="shared" si="3"/>
        <v>19796298</v>
      </c>
      <c r="E86" s="111">
        <v>9374898</v>
      </c>
      <c r="F86" s="111">
        <v>0</v>
      </c>
      <c r="G86" s="111">
        <v>7493339</v>
      </c>
      <c r="H86" s="111">
        <v>2928061</v>
      </c>
      <c r="I86" s="111">
        <v>0</v>
      </c>
      <c r="J86" s="111">
        <v>0</v>
      </c>
      <c r="K86" s="111">
        <v>0</v>
      </c>
      <c r="N86" s="113"/>
      <c r="O86" s="113"/>
      <c r="P86" s="113"/>
      <c r="Q86" s="113"/>
      <c r="R86" s="113"/>
      <c r="S86" s="113"/>
      <c r="T86" s="113"/>
      <c r="U86" s="113"/>
    </row>
    <row r="87" spans="1:21" s="1" customFormat="1" ht="12.75" x14ac:dyDescent="0.2">
      <c r="A87" s="25">
        <v>77</v>
      </c>
      <c r="B87" s="12" t="s">
        <v>148</v>
      </c>
      <c r="C87" s="10" t="s">
        <v>38</v>
      </c>
      <c r="D87" s="110">
        <f t="shared" si="3"/>
        <v>2075525</v>
      </c>
      <c r="E87" s="111">
        <v>0</v>
      </c>
      <c r="F87" s="111">
        <v>0</v>
      </c>
      <c r="G87" s="111">
        <v>1473368</v>
      </c>
      <c r="H87" s="111">
        <v>602157</v>
      </c>
      <c r="I87" s="111">
        <v>0</v>
      </c>
      <c r="J87" s="111">
        <v>0</v>
      </c>
      <c r="K87" s="111">
        <v>0</v>
      </c>
      <c r="N87" s="113"/>
      <c r="O87" s="113"/>
      <c r="P87" s="113"/>
      <c r="Q87" s="113"/>
      <c r="R87" s="113"/>
      <c r="S87" s="113"/>
      <c r="T87" s="113"/>
      <c r="U87" s="113"/>
    </row>
    <row r="88" spans="1:21" s="1" customFormat="1" ht="13.5" customHeight="1" x14ac:dyDescent="0.2">
      <c r="A88" s="25">
        <v>78</v>
      </c>
      <c r="B88" s="12" t="s">
        <v>149</v>
      </c>
      <c r="C88" s="10" t="s">
        <v>37</v>
      </c>
      <c r="D88" s="110">
        <f t="shared" si="3"/>
        <v>136389440</v>
      </c>
      <c r="E88" s="111">
        <v>43290680</v>
      </c>
      <c r="F88" s="111">
        <v>0</v>
      </c>
      <c r="G88" s="111">
        <v>8146565</v>
      </c>
      <c r="H88" s="111">
        <v>6598549</v>
      </c>
      <c r="I88" s="111">
        <v>19695210</v>
      </c>
      <c r="J88" s="111">
        <v>0</v>
      </c>
      <c r="K88" s="111">
        <v>58658436</v>
      </c>
      <c r="N88" s="113"/>
      <c r="O88" s="113"/>
      <c r="P88" s="113"/>
      <c r="Q88" s="113"/>
      <c r="R88" s="113"/>
      <c r="S88" s="113"/>
      <c r="T88" s="113"/>
      <c r="U88" s="113"/>
    </row>
    <row r="89" spans="1:21" s="1" customFormat="1" ht="14.25" customHeight="1" x14ac:dyDescent="0.2">
      <c r="A89" s="25">
        <v>79</v>
      </c>
      <c r="B89" s="12" t="s">
        <v>150</v>
      </c>
      <c r="C89" s="10" t="s">
        <v>52</v>
      </c>
      <c r="D89" s="110">
        <f t="shared" si="3"/>
        <v>18197989</v>
      </c>
      <c r="E89" s="111">
        <v>10807316</v>
      </c>
      <c r="F89" s="111">
        <v>5739636</v>
      </c>
      <c r="G89" s="111">
        <v>1064445</v>
      </c>
      <c r="H89" s="111">
        <v>586592</v>
      </c>
      <c r="I89" s="111">
        <v>0</v>
      </c>
      <c r="J89" s="111">
        <v>0</v>
      </c>
      <c r="K89" s="111">
        <v>0</v>
      </c>
      <c r="N89" s="113"/>
      <c r="O89" s="113"/>
      <c r="P89" s="113"/>
      <c r="Q89" s="113"/>
      <c r="R89" s="113"/>
      <c r="S89" s="113"/>
      <c r="T89" s="113"/>
      <c r="U89" s="113"/>
    </row>
    <row r="90" spans="1:21" s="1" customFormat="1" ht="12.75" x14ac:dyDescent="0.2">
      <c r="A90" s="25">
        <v>80</v>
      </c>
      <c r="B90" s="12" t="s">
        <v>151</v>
      </c>
      <c r="C90" s="10" t="s">
        <v>254</v>
      </c>
      <c r="D90" s="110">
        <f t="shared" si="3"/>
        <v>13394384</v>
      </c>
      <c r="E90" s="111">
        <v>2549595</v>
      </c>
      <c r="F90" s="111">
        <v>0</v>
      </c>
      <c r="G90" s="111">
        <v>6819797</v>
      </c>
      <c r="H90" s="111">
        <v>4024992</v>
      </c>
      <c r="I90" s="111">
        <v>0</v>
      </c>
      <c r="J90" s="111">
        <v>0</v>
      </c>
      <c r="K90" s="111">
        <v>0</v>
      </c>
      <c r="N90" s="113"/>
      <c r="O90" s="113"/>
      <c r="P90" s="113"/>
      <c r="Q90" s="113"/>
      <c r="R90" s="113"/>
      <c r="S90" s="113"/>
      <c r="T90" s="113"/>
      <c r="U90" s="113"/>
    </row>
    <row r="91" spans="1:21" s="1" customFormat="1" ht="12.75" x14ac:dyDescent="0.2">
      <c r="A91" s="25">
        <v>81</v>
      </c>
      <c r="B91" s="12" t="s">
        <v>152</v>
      </c>
      <c r="C91" s="21" t="s">
        <v>380</v>
      </c>
      <c r="D91" s="110">
        <f t="shared" si="3"/>
        <v>0</v>
      </c>
      <c r="E91" s="111">
        <v>0</v>
      </c>
      <c r="F91" s="111">
        <v>0</v>
      </c>
      <c r="G91" s="111">
        <v>0</v>
      </c>
      <c r="H91" s="111">
        <v>0</v>
      </c>
      <c r="I91" s="111">
        <v>0</v>
      </c>
      <c r="J91" s="111">
        <v>0</v>
      </c>
      <c r="K91" s="111">
        <v>0</v>
      </c>
      <c r="N91" s="113"/>
      <c r="O91" s="113"/>
      <c r="P91" s="113"/>
      <c r="Q91" s="113"/>
      <c r="R91" s="113"/>
      <c r="S91" s="113"/>
      <c r="T91" s="113"/>
      <c r="U91" s="113"/>
    </row>
    <row r="92" spans="1:21" s="1" customFormat="1" ht="12.75" x14ac:dyDescent="0.2">
      <c r="A92" s="25">
        <v>82</v>
      </c>
      <c r="B92" s="14" t="s">
        <v>153</v>
      </c>
      <c r="C92" s="10" t="s">
        <v>287</v>
      </c>
      <c r="D92" s="110">
        <f t="shared" si="3"/>
        <v>0</v>
      </c>
      <c r="E92" s="111">
        <v>0</v>
      </c>
      <c r="F92" s="111">
        <v>0</v>
      </c>
      <c r="G92" s="111">
        <v>0</v>
      </c>
      <c r="H92" s="111">
        <v>0</v>
      </c>
      <c r="I92" s="111">
        <v>0</v>
      </c>
      <c r="J92" s="111">
        <v>0</v>
      </c>
      <c r="K92" s="111">
        <v>0</v>
      </c>
      <c r="N92" s="113"/>
      <c r="O92" s="113"/>
      <c r="P92" s="113"/>
      <c r="Q92" s="113"/>
      <c r="R92" s="113"/>
      <c r="S92" s="113"/>
      <c r="T92" s="113"/>
      <c r="U92" s="113"/>
    </row>
    <row r="93" spans="1:21" s="1" customFormat="1" ht="24" x14ac:dyDescent="0.2">
      <c r="A93" s="142">
        <v>83</v>
      </c>
      <c r="B93" s="145" t="s">
        <v>154</v>
      </c>
      <c r="C93" s="17" t="s">
        <v>274</v>
      </c>
      <c r="D93" s="110">
        <f t="shared" si="3"/>
        <v>3856087</v>
      </c>
      <c r="E93" s="111">
        <v>2135249</v>
      </c>
      <c r="F93" s="111">
        <v>371395</v>
      </c>
      <c r="G93" s="111">
        <v>380400</v>
      </c>
      <c r="H93" s="111">
        <v>183781</v>
      </c>
      <c r="I93" s="111">
        <v>0</v>
      </c>
      <c r="J93" s="111">
        <v>0</v>
      </c>
      <c r="K93" s="111">
        <v>785262</v>
      </c>
      <c r="N93" s="113"/>
      <c r="O93" s="113"/>
      <c r="P93" s="113"/>
      <c r="Q93" s="113"/>
      <c r="R93" s="113"/>
      <c r="S93" s="113"/>
      <c r="T93" s="113"/>
      <c r="U93" s="113"/>
    </row>
    <row r="94" spans="1:21" s="1" customFormat="1" ht="36" x14ac:dyDescent="0.2">
      <c r="A94" s="143"/>
      <c r="B94" s="146"/>
      <c r="C94" s="10" t="s">
        <v>378</v>
      </c>
      <c r="D94" s="110">
        <f t="shared" si="3"/>
        <v>3856087</v>
      </c>
      <c r="E94" s="111">
        <v>2135249</v>
      </c>
      <c r="F94" s="111">
        <v>371395</v>
      </c>
      <c r="G94" s="111">
        <v>380400</v>
      </c>
      <c r="H94" s="111">
        <v>183781</v>
      </c>
      <c r="I94" s="111">
        <v>0</v>
      </c>
      <c r="J94" s="111">
        <v>0</v>
      </c>
      <c r="K94" s="111">
        <v>785262</v>
      </c>
      <c r="N94" s="113"/>
      <c r="O94" s="113"/>
      <c r="P94" s="113"/>
      <c r="Q94" s="113"/>
      <c r="R94" s="113"/>
      <c r="S94" s="113"/>
      <c r="T94" s="113"/>
      <c r="U94" s="113"/>
    </row>
    <row r="95" spans="1:21" s="1" customFormat="1" ht="24" x14ac:dyDescent="0.2">
      <c r="A95" s="143"/>
      <c r="B95" s="146"/>
      <c r="C95" s="10" t="s">
        <v>275</v>
      </c>
      <c r="D95" s="110">
        <f t="shared" si="3"/>
        <v>0</v>
      </c>
      <c r="E95" s="111">
        <v>0</v>
      </c>
      <c r="F95" s="111">
        <v>0</v>
      </c>
      <c r="G95" s="111">
        <v>0</v>
      </c>
      <c r="H95" s="111">
        <v>0</v>
      </c>
      <c r="I95" s="111">
        <v>0</v>
      </c>
      <c r="J95" s="111">
        <v>0</v>
      </c>
      <c r="K95" s="111">
        <v>0</v>
      </c>
      <c r="N95" s="113"/>
      <c r="O95" s="113"/>
      <c r="P95" s="113"/>
      <c r="Q95" s="113"/>
      <c r="R95" s="113"/>
      <c r="S95" s="113"/>
      <c r="T95" s="113"/>
      <c r="U95" s="113"/>
    </row>
    <row r="96" spans="1:21" s="1" customFormat="1" ht="36" x14ac:dyDescent="0.2">
      <c r="A96" s="144"/>
      <c r="B96" s="147"/>
      <c r="C96" s="28" t="s">
        <v>379</v>
      </c>
      <c r="D96" s="110">
        <f t="shared" si="3"/>
        <v>0</v>
      </c>
      <c r="E96" s="111">
        <v>0</v>
      </c>
      <c r="F96" s="111">
        <v>0</v>
      </c>
      <c r="G96" s="111">
        <v>0</v>
      </c>
      <c r="H96" s="111">
        <v>0</v>
      </c>
      <c r="I96" s="111">
        <v>0</v>
      </c>
      <c r="J96" s="111">
        <v>0</v>
      </c>
      <c r="K96" s="111">
        <v>0</v>
      </c>
      <c r="N96" s="113"/>
      <c r="O96" s="113"/>
      <c r="P96" s="113"/>
      <c r="Q96" s="113"/>
      <c r="R96" s="113"/>
      <c r="S96" s="113"/>
      <c r="T96" s="113"/>
      <c r="U96" s="113"/>
    </row>
    <row r="97" spans="1:21" s="1" customFormat="1" ht="24" x14ac:dyDescent="0.2">
      <c r="A97" s="25">
        <v>84</v>
      </c>
      <c r="B97" s="14" t="s">
        <v>155</v>
      </c>
      <c r="C97" s="10" t="s">
        <v>51</v>
      </c>
      <c r="D97" s="25">
        <v>0</v>
      </c>
      <c r="E97" s="111">
        <v>0</v>
      </c>
      <c r="F97" s="111">
        <v>0</v>
      </c>
      <c r="G97" s="111">
        <v>0</v>
      </c>
      <c r="H97" s="111">
        <v>0</v>
      </c>
      <c r="I97" s="111">
        <v>0</v>
      </c>
      <c r="J97" s="111">
        <v>0</v>
      </c>
      <c r="K97" s="111">
        <v>0</v>
      </c>
      <c r="N97" s="113"/>
      <c r="O97" s="113"/>
      <c r="P97" s="113"/>
      <c r="Q97" s="113"/>
      <c r="R97" s="113"/>
      <c r="S97" s="113"/>
      <c r="T97" s="113"/>
      <c r="U97" s="113"/>
    </row>
    <row r="98" spans="1:21" s="1" customFormat="1" ht="12.75" x14ac:dyDescent="0.2">
      <c r="A98" s="25">
        <v>85</v>
      </c>
      <c r="B98" s="14" t="s">
        <v>156</v>
      </c>
      <c r="C98" s="10" t="s">
        <v>157</v>
      </c>
      <c r="D98" s="110">
        <f t="shared" ref="D98:D129" si="4">SUM(E98:K98)</f>
        <v>429721</v>
      </c>
      <c r="E98" s="111">
        <v>0</v>
      </c>
      <c r="F98" s="111">
        <v>0</v>
      </c>
      <c r="G98" s="111">
        <v>305204</v>
      </c>
      <c r="H98" s="111">
        <v>124517</v>
      </c>
      <c r="I98" s="111">
        <v>0</v>
      </c>
      <c r="J98" s="111">
        <v>0</v>
      </c>
      <c r="K98" s="111">
        <v>0</v>
      </c>
      <c r="N98" s="113"/>
      <c r="O98" s="113"/>
      <c r="P98" s="113"/>
      <c r="Q98" s="113"/>
      <c r="R98" s="113"/>
      <c r="S98" s="113"/>
      <c r="T98" s="113"/>
      <c r="U98" s="113"/>
    </row>
    <row r="99" spans="1:21" s="1" customFormat="1" ht="12.75" x14ac:dyDescent="0.2">
      <c r="A99" s="25">
        <v>86</v>
      </c>
      <c r="B99" s="26" t="s">
        <v>158</v>
      </c>
      <c r="C99" s="10" t="s">
        <v>159</v>
      </c>
      <c r="D99" s="110">
        <f t="shared" si="4"/>
        <v>15787180</v>
      </c>
      <c r="E99" s="111">
        <v>7268739</v>
      </c>
      <c r="F99" s="111">
        <v>0</v>
      </c>
      <c r="G99" s="111">
        <v>5219262</v>
      </c>
      <c r="H99" s="111">
        <v>3299179</v>
      </c>
      <c r="I99" s="111">
        <v>0</v>
      </c>
      <c r="J99" s="111">
        <v>0</v>
      </c>
      <c r="K99" s="111">
        <v>0</v>
      </c>
      <c r="N99" s="113"/>
      <c r="O99" s="113"/>
      <c r="P99" s="113"/>
      <c r="Q99" s="113"/>
      <c r="R99" s="113"/>
      <c r="S99" s="113"/>
      <c r="T99" s="113"/>
      <c r="U99" s="113"/>
    </row>
    <row r="100" spans="1:21" s="1" customFormat="1" ht="12.75" x14ac:dyDescent="0.2">
      <c r="A100" s="25">
        <v>87</v>
      </c>
      <c r="B100" s="14" t="s">
        <v>160</v>
      </c>
      <c r="C100" s="10" t="s">
        <v>28</v>
      </c>
      <c r="D100" s="110">
        <f t="shared" si="4"/>
        <v>1239123</v>
      </c>
      <c r="E100" s="111">
        <v>0</v>
      </c>
      <c r="F100" s="111">
        <v>0</v>
      </c>
      <c r="G100" s="111">
        <v>903395</v>
      </c>
      <c r="H100" s="111">
        <v>335728</v>
      </c>
      <c r="I100" s="111">
        <v>0</v>
      </c>
      <c r="J100" s="111">
        <v>0</v>
      </c>
      <c r="K100" s="111">
        <v>0</v>
      </c>
      <c r="N100" s="113"/>
      <c r="O100" s="113"/>
      <c r="P100" s="113"/>
      <c r="Q100" s="113"/>
      <c r="R100" s="113"/>
      <c r="S100" s="113"/>
      <c r="T100" s="113"/>
      <c r="U100" s="113"/>
    </row>
    <row r="101" spans="1:21" s="1" customFormat="1" ht="12.75" x14ac:dyDescent="0.2">
      <c r="A101" s="25">
        <v>88</v>
      </c>
      <c r="B101" s="26" t="s">
        <v>161</v>
      </c>
      <c r="C101" s="10" t="s">
        <v>12</v>
      </c>
      <c r="D101" s="110">
        <f t="shared" si="4"/>
        <v>587540</v>
      </c>
      <c r="E101" s="111">
        <v>0</v>
      </c>
      <c r="F101" s="111">
        <v>0</v>
      </c>
      <c r="G101" s="111">
        <v>224608</v>
      </c>
      <c r="H101" s="111">
        <v>362932</v>
      </c>
      <c r="I101" s="111">
        <v>0</v>
      </c>
      <c r="J101" s="111">
        <v>0</v>
      </c>
      <c r="K101" s="111">
        <v>0</v>
      </c>
      <c r="N101" s="113"/>
      <c r="O101" s="113"/>
      <c r="P101" s="113"/>
      <c r="Q101" s="113"/>
      <c r="R101" s="113"/>
      <c r="S101" s="113"/>
      <c r="T101" s="113"/>
      <c r="U101" s="113"/>
    </row>
    <row r="102" spans="1:21" s="1" customFormat="1" ht="12.75" x14ac:dyDescent="0.2">
      <c r="A102" s="25">
        <v>89</v>
      </c>
      <c r="B102" s="26" t="s">
        <v>162</v>
      </c>
      <c r="C102" s="10" t="s">
        <v>27</v>
      </c>
      <c r="D102" s="110">
        <f t="shared" si="4"/>
        <v>4373048</v>
      </c>
      <c r="E102" s="111">
        <v>830425</v>
      </c>
      <c r="F102" s="111">
        <v>0</v>
      </c>
      <c r="G102" s="111">
        <v>2538851</v>
      </c>
      <c r="H102" s="111">
        <v>1003772</v>
      </c>
      <c r="I102" s="111">
        <v>0</v>
      </c>
      <c r="J102" s="111">
        <v>0</v>
      </c>
      <c r="K102" s="111">
        <v>0</v>
      </c>
      <c r="N102" s="113"/>
      <c r="O102" s="113"/>
      <c r="P102" s="113"/>
      <c r="Q102" s="113"/>
      <c r="R102" s="113"/>
      <c r="S102" s="113"/>
      <c r="T102" s="113"/>
      <c r="U102" s="113"/>
    </row>
    <row r="103" spans="1:21" s="1" customFormat="1" ht="12.75" x14ac:dyDescent="0.2">
      <c r="A103" s="25">
        <v>90</v>
      </c>
      <c r="B103" s="14" t="s">
        <v>163</v>
      </c>
      <c r="C103" s="10" t="s">
        <v>45</v>
      </c>
      <c r="D103" s="110">
        <f t="shared" si="4"/>
        <v>3247436</v>
      </c>
      <c r="E103" s="111">
        <v>1862581</v>
      </c>
      <c r="F103" s="111">
        <v>0</v>
      </c>
      <c r="G103" s="111">
        <v>933859</v>
      </c>
      <c r="H103" s="111">
        <v>450996</v>
      </c>
      <c r="I103" s="111">
        <v>0</v>
      </c>
      <c r="J103" s="111">
        <v>0</v>
      </c>
      <c r="K103" s="111">
        <v>0</v>
      </c>
      <c r="N103" s="113"/>
      <c r="O103" s="113"/>
      <c r="P103" s="113"/>
      <c r="Q103" s="113"/>
      <c r="R103" s="113"/>
      <c r="S103" s="113"/>
      <c r="T103" s="113"/>
      <c r="U103" s="113"/>
    </row>
    <row r="104" spans="1:21" s="1" customFormat="1" ht="12.75" x14ac:dyDescent="0.2">
      <c r="A104" s="25">
        <v>91</v>
      </c>
      <c r="B104" s="14" t="s">
        <v>164</v>
      </c>
      <c r="C104" s="10" t="s">
        <v>33</v>
      </c>
      <c r="D104" s="110">
        <f t="shared" si="4"/>
        <v>4596750</v>
      </c>
      <c r="E104" s="111">
        <v>2724177</v>
      </c>
      <c r="F104" s="111">
        <v>0</v>
      </c>
      <c r="G104" s="111">
        <v>1364040</v>
      </c>
      <c r="H104" s="111">
        <v>508533</v>
      </c>
      <c r="I104" s="111">
        <v>0</v>
      </c>
      <c r="J104" s="111">
        <v>0</v>
      </c>
      <c r="K104" s="111">
        <v>0</v>
      </c>
      <c r="N104" s="113"/>
      <c r="O104" s="113"/>
      <c r="P104" s="113"/>
      <c r="Q104" s="113"/>
      <c r="R104" s="113"/>
      <c r="S104" s="113"/>
      <c r="T104" s="113"/>
      <c r="U104" s="113"/>
    </row>
    <row r="105" spans="1:21" s="1" customFormat="1" ht="12.75" x14ac:dyDescent="0.2">
      <c r="A105" s="25">
        <v>92</v>
      </c>
      <c r="B105" s="12" t="s">
        <v>165</v>
      </c>
      <c r="C105" s="10" t="s">
        <v>29</v>
      </c>
      <c r="D105" s="110">
        <f t="shared" si="4"/>
        <v>0</v>
      </c>
      <c r="E105" s="111">
        <v>0</v>
      </c>
      <c r="F105" s="111">
        <v>0</v>
      </c>
      <c r="G105" s="111">
        <v>0</v>
      </c>
      <c r="H105" s="111">
        <v>0</v>
      </c>
      <c r="I105" s="111">
        <v>0</v>
      </c>
      <c r="J105" s="111">
        <v>0</v>
      </c>
      <c r="K105" s="111">
        <v>0</v>
      </c>
      <c r="N105" s="113"/>
      <c r="O105" s="113"/>
      <c r="P105" s="113"/>
      <c r="Q105" s="113"/>
      <c r="R105" s="113"/>
      <c r="S105" s="113"/>
      <c r="T105" s="113"/>
      <c r="U105" s="113"/>
    </row>
    <row r="106" spans="1:21" s="1" customFormat="1" ht="12.75" x14ac:dyDescent="0.2">
      <c r="A106" s="25">
        <v>93</v>
      </c>
      <c r="B106" s="12" t="s">
        <v>166</v>
      </c>
      <c r="C106" s="10" t="s">
        <v>30</v>
      </c>
      <c r="D106" s="110">
        <f t="shared" si="4"/>
        <v>842436</v>
      </c>
      <c r="E106" s="111">
        <v>0</v>
      </c>
      <c r="F106" s="111">
        <v>0</v>
      </c>
      <c r="G106" s="111">
        <v>0</v>
      </c>
      <c r="H106" s="111">
        <v>842436</v>
      </c>
      <c r="I106" s="111">
        <v>0</v>
      </c>
      <c r="J106" s="111">
        <v>0</v>
      </c>
      <c r="K106" s="111">
        <v>0</v>
      </c>
      <c r="N106" s="113"/>
      <c r="O106" s="113"/>
      <c r="P106" s="113"/>
      <c r="Q106" s="113"/>
      <c r="R106" s="113"/>
      <c r="S106" s="113"/>
      <c r="T106" s="113"/>
      <c r="U106" s="113"/>
    </row>
    <row r="107" spans="1:21" s="1" customFormat="1" ht="12.75" x14ac:dyDescent="0.2">
      <c r="A107" s="25">
        <v>94</v>
      </c>
      <c r="B107" s="26" t="s">
        <v>167</v>
      </c>
      <c r="C107" s="10" t="s">
        <v>14</v>
      </c>
      <c r="D107" s="110">
        <f t="shared" si="4"/>
        <v>867138</v>
      </c>
      <c r="E107" s="111">
        <v>0</v>
      </c>
      <c r="F107" s="111">
        <v>0</v>
      </c>
      <c r="G107" s="111">
        <v>527075</v>
      </c>
      <c r="H107" s="111">
        <v>340063</v>
      </c>
      <c r="I107" s="111">
        <v>0</v>
      </c>
      <c r="J107" s="111">
        <v>0</v>
      </c>
      <c r="K107" s="111">
        <v>0</v>
      </c>
      <c r="N107" s="113"/>
      <c r="O107" s="113"/>
      <c r="P107" s="113"/>
      <c r="Q107" s="113"/>
      <c r="R107" s="113"/>
      <c r="S107" s="113"/>
      <c r="T107" s="113"/>
      <c r="U107" s="113"/>
    </row>
    <row r="108" spans="1:21" s="1" customFormat="1" ht="12.75" x14ac:dyDescent="0.2">
      <c r="A108" s="25">
        <v>95</v>
      </c>
      <c r="B108" s="12" t="s">
        <v>168</v>
      </c>
      <c r="C108" s="10" t="s">
        <v>31</v>
      </c>
      <c r="D108" s="110">
        <f t="shared" si="4"/>
        <v>1060283</v>
      </c>
      <c r="E108" s="111">
        <v>0</v>
      </c>
      <c r="F108" s="111">
        <v>0</v>
      </c>
      <c r="G108" s="111">
        <v>603072</v>
      </c>
      <c r="H108" s="111">
        <v>457211</v>
      </c>
      <c r="I108" s="111">
        <v>0</v>
      </c>
      <c r="J108" s="111">
        <v>0</v>
      </c>
      <c r="K108" s="111">
        <v>0</v>
      </c>
      <c r="N108" s="113"/>
      <c r="O108" s="113"/>
      <c r="P108" s="113"/>
      <c r="Q108" s="113"/>
      <c r="R108" s="113"/>
      <c r="S108" s="113"/>
      <c r="T108" s="113"/>
      <c r="U108" s="113"/>
    </row>
    <row r="109" spans="1:21" s="1" customFormat="1" ht="12" customHeight="1" x14ac:dyDescent="0.2">
      <c r="A109" s="25">
        <v>96</v>
      </c>
      <c r="B109" s="12" t="s">
        <v>169</v>
      </c>
      <c r="C109" s="10" t="s">
        <v>15</v>
      </c>
      <c r="D109" s="110">
        <f t="shared" si="4"/>
        <v>1783375</v>
      </c>
      <c r="E109" s="111">
        <v>0</v>
      </c>
      <c r="F109" s="111">
        <v>0</v>
      </c>
      <c r="G109" s="111">
        <v>1279600</v>
      </c>
      <c r="H109" s="111">
        <v>503775</v>
      </c>
      <c r="I109" s="111">
        <v>0</v>
      </c>
      <c r="J109" s="111">
        <v>0</v>
      </c>
      <c r="K109" s="111">
        <v>0</v>
      </c>
      <c r="N109" s="113"/>
      <c r="O109" s="113"/>
      <c r="P109" s="113"/>
      <c r="Q109" s="113"/>
      <c r="R109" s="113"/>
      <c r="S109" s="113"/>
      <c r="T109" s="113"/>
      <c r="U109" s="113"/>
    </row>
    <row r="110" spans="1:21" s="22" customFormat="1" ht="12.75" x14ac:dyDescent="0.2">
      <c r="A110" s="25">
        <v>97</v>
      </c>
      <c r="B110" s="24" t="s">
        <v>170</v>
      </c>
      <c r="C110" s="21" t="s">
        <v>13</v>
      </c>
      <c r="D110" s="110">
        <f t="shared" si="4"/>
        <v>12501141</v>
      </c>
      <c r="E110" s="111">
        <v>9043645</v>
      </c>
      <c r="F110" s="111">
        <v>0</v>
      </c>
      <c r="G110" s="111">
        <v>2274227</v>
      </c>
      <c r="H110" s="111">
        <v>1183269</v>
      </c>
      <c r="I110" s="111">
        <v>0</v>
      </c>
      <c r="J110" s="111">
        <v>0</v>
      </c>
      <c r="K110" s="111">
        <v>0</v>
      </c>
      <c r="N110" s="113"/>
      <c r="O110" s="113"/>
      <c r="P110" s="113"/>
      <c r="Q110" s="113"/>
      <c r="R110" s="113"/>
      <c r="S110" s="113"/>
      <c r="T110" s="113"/>
      <c r="U110" s="113"/>
    </row>
    <row r="111" spans="1:21" s="1" customFormat="1" ht="12.75" x14ac:dyDescent="0.2">
      <c r="A111" s="25">
        <v>98</v>
      </c>
      <c r="B111" s="26" t="s">
        <v>171</v>
      </c>
      <c r="C111" s="10" t="s">
        <v>32</v>
      </c>
      <c r="D111" s="110">
        <f t="shared" si="4"/>
        <v>1166105</v>
      </c>
      <c r="E111" s="111">
        <v>0</v>
      </c>
      <c r="F111" s="111">
        <v>0</v>
      </c>
      <c r="G111" s="111">
        <v>827574</v>
      </c>
      <c r="H111" s="111">
        <v>338531</v>
      </c>
      <c r="I111" s="111">
        <v>0</v>
      </c>
      <c r="J111" s="111">
        <v>0</v>
      </c>
      <c r="K111" s="111">
        <v>0</v>
      </c>
      <c r="N111" s="113"/>
      <c r="O111" s="113"/>
      <c r="P111" s="113"/>
      <c r="Q111" s="113"/>
      <c r="R111" s="113"/>
      <c r="S111" s="113"/>
      <c r="T111" s="113"/>
      <c r="U111" s="113"/>
    </row>
    <row r="112" spans="1:21" s="1" customFormat="1" ht="12.75" x14ac:dyDescent="0.2">
      <c r="A112" s="25">
        <v>99</v>
      </c>
      <c r="B112" s="26" t="s">
        <v>172</v>
      </c>
      <c r="C112" s="10" t="s">
        <v>55</v>
      </c>
      <c r="D112" s="110">
        <f t="shared" si="4"/>
        <v>1998612</v>
      </c>
      <c r="E112" s="111">
        <v>0</v>
      </c>
      <c r="F112" s="111">
        <v>0</v>
      </c>
      <c r="G112" s="111">
        <v>1410473</v>
      </c>
      <c r="H112" s="111">
        <v>588139</v>
      </c>
      <c r="I112" s="111">
        <v>0</v>
      </c>
      <c r="J112" s="111">
        <v>0</v>
      </c>
      <c r="K112" s="111">
        <v>0</v>
      </c>
      <c r="N112" s="113"/>
      <c r="O112" s="113"/>
      <c r="P112" s="113"/>
      <c r="Q112" s="113"/>
      <c r="R112" s="113"/>
      <c r="S112" s="113"/>
      <c r="T112" s="113"/>
      <c r="U112" s="113"/>
    </row>
    <row r="113" spans="1:21" s="1" customFormat="1" ht="12.75" x14ac:dyDescent="0.2">
      <c r="A113" s="25">
        <v>100</v>
      </c>
      <c r="B113" s="12" t="s">
        <v>173</v>
      </c>
      <c r="C113" s="10" t="s">
        <v>34</v>
      </c>
      <c r="D113" s="110">
        <f t="shared" si="4"/>
        <v>6529684</v>
      </c>
      <c r="E113" s="111">
        <v>2540799</v>
      </c>
      <c r="F113" s="111">
        <v>0</v>
      </c>
      <c r="G113" s="111">
        <v>2958965</v>
      </c>
      <c r="H113" s="111">
        <v>1029920</v>
      </c>
      <c r="I113" s="111">
        <v>0</v>
      </c>
      <c r="J113" s="111">
        <v>0</v>
      </c>
      <c r="K113" s="111">
        <v>0</v>
      </c>
      <c r="N113" s="113"/>
      <c r="O113" s="113"/>
      <c r="P113" s="113"/>
      <c r="Q113" s="113"/>
      <c r="R113" s="113"/>
      <c r="S113" s="113"/>
      <c r="T113" s="113"/>
      <c r="U113" s="113"/>
    </row>
    <row r="114" spans="1:21" s="1" customFormat="1" ht="12.75" x14ac:dyDescent="0.2">
      <c r="A114" s="25">
        <v>101</v>
      </c>
      <c r="B114" s="14" t="s">
        <v>174</v>
      </c>
      <c r="C114" s="10" t="s">
        <v>243</v>
      </c>
      <c r="D114" s="110">
        <f t="shared" si="4"/>
        <v>955220</v>
      </c>
      <c r="E114" s="111">
        <v>352539</v>
      </c>
      <c r="F114" s="111">
        <v>0</v>
      </c>
      <c r="G114" s="111">
        <v>203837</v>
      </c>
      <c r="H114" s="111">
        <v>398844</v>
      </c>
      <c r="I114" s="111">
        <v>0</v>
      </c>
      <c r="J114" s="111">
        <v>0</v>
      </c>
      <c r="K114" s="111">
        <v>0</v>
      </c>
      <c r="N114" s="113"/>
      <c r="O114" s="113"/>
      <c r="P114" s="113"/>
      <c r="Q114" s="113"/>
      <c r="R114" s="113"/>
      <c r="S114" s="113"/>
      <c r="T114" s="113"/>
      <c r="U114" s="113"/>
    </row>
    <row r="115" spans="1:21" s="1" customFormat="1" ht="13.5" customHeight="1" x14ac:dyDescent="0.2">
      <c r="A115" s="25">
        <v>102</v>
      </c>
      <c r="B115" s="12" t="s">
        <v>175</v>
      </c>
      <c r="C115" s="10" t="s">
        <v>176</v>
      </c>
      <c r="D115" s="110">
        <f t="shared" si="4"/>
        <v>0</v>
      </c>
      <c r="E115" s="111">
        <v>0</v>
      </c>
      <c r="F115" s="111">
        <v>0</v>
      </c>
      <c r="G115" s="111">
        <v>0</v>
      </c>
      <c r="H115" s="111">
        <v>0</v>
      </c>
      <c r="I115" s="111">
        <v>0</v>
      </c>
      <c r="J115" s="111">
        <v>0</v>
      </c>
      <c r="K115" s="111">
        <v>0</v>
      </c>
      <c r="N115" s="113"/>
      <c r="O115" s="113"/>
      <c r="P115" s="113"/>
      <c r="Q115" s="113"/>
      <c r="R115" s="113"/>
      <c r="S115" s="113"/>
      <c r="T115" s="113"/>
      <c r="U115" s="113"/>
    </row>
    <row r="116" spans="1:21" s="1" customFormat="1" ht="12.75" x14ac:dyDescent="0.2">
      <c r="A116" s="25">
        <v>103</v>
      </c>
      <c r="B116" s="12" t="s">
        <v>177</v>
      </c>
      <c r="C116" s="10" t="s">
        <v>178</v>
      </c>
      <c r="D116" s="110">
        <f t="shared" si="4"/>
        <v>0</v>
      </c>
      <c r="E116" s="111">
        <v>0</v>
      </c>
      <c r="F116" s="111">
        <v>0</v>
      </c>
      <c r="G116" s="111">
        <v>0</v>
      </c>
      <c r="H116" s="111">
        <v>0</v>
      </c>
      <c r="I116" s="111">
        <v>0</v>
      </c>
      <c r="J116" s="111">
        <v>0</v>
      </c>
      <c r="K116" s="111">
        <v>0</v>
      </c>
      <c r="N116" s="113"/>
      <c r="O116" s="113"/>
      <c r="P116" s="113"/>
      <c r="Q116" s="113"/>
      <c r="R116" s="113"/>
      <c r="S116" s="113"/>
      <c r="T116" s="113"/>
      <c r="U116" s="113"/>
    </row>
    <row r="117" spans="1:21" s="1" customFormat="1" ht="12.75" x14ac:dyDescent="0.2">
      <c r="A117" s="25">
        <v>104</v>
      </c>
      <c r="B117" s="26" t="s">
        <v>179</v>
      </c>
      <c r="C117" s="10" t="s">
        <v>180</v>
      </c>
      <c r="D117" s="110">
        <f t="shared" si="4"/>
        <v>0</v>
      </c>
      <c r="E117" s="111">
        <v>0</v>
      </c>
      <c r="F117" s="111">
        <v>0</v>
      </c>
      <c r="G117" s="111">
        <v>0</v>
      </c>
      <c r="H117" s="111">
        <v>0</v>
      </c>
      <c r="I117" s="111">
        <v>0</v>
      </c>
      <c r="J117" s="111">
        <v>0</v>
      </c>
      <c r="K117" s="111">
        <v>0</v>
      </c>
      <c r="N117" s="113"/>
      <c r="O117" s="113"/>
      <c r="P117" s="113"/>
      <c r="Q117" s="113"/>
      <c r="R117" s="113"/>
      <c r="S117" s="113"/>
      <c r="T117" s="113"/>
      <c r="U117" s="113"/>
    </row>
    <row r="118" spans="1:21" s="1" customFormat="1" ht="12.75" x14ac:dyDescent="0.2">
      <c r="A118" s="25">
        <v>105</v>
      </c>
      <c r="B118" s="26" t="s">
        <v>181</v>
      </c>
      <c r="C118" s="10" t="s">
        <v>182</v>
      </c>
      <c r="D118" s="110">
        <f t="shared" si="4"/>
        <v>0</v>
      </c>
      <c r="E118" s="111">
        <v>0</v>
      </c>
      <c r="F118" s="111">
        <v>0</v>
      </c>
      <c r="G118" s="111">
        <v>0</v>
      </c>
      <c r="H118" s="111">
        <v>0</v>
      </c>
      <c r="I118" s="111">
        <v>0</v>
      </c>
      <c r="J118" s="111">
        <v>0</v>
      </c>
      <c r="K118" s="111">
        <v>0</v>
      </c>
      <c r="N118" s="113"/>
      <c r="O118" s="113"/>
      <c r="P118" s="113"/>
      <c r="Q118" s="113"/>
      <c r="R118" s="113"/>
      <c r="S118" s="113"/>
      <c r="T118" s="113"/>
      <c r="U118" s="113"/>
    </row>
    <row r="119" spans="1:21" s="1" customFormat="1" ht="12.75" customHeight="1" x14ac:dyDescent="0.2">
      <c r="A119" s="25">
        <v>106</v>
      </c>
      <c r="B119" s="26" t="s">
        <v>183</v>
      </c>
      <c r="C119" s="10" t="s">
        <v>184</v>
      </c>
      <c r="D119" s="110">
        <f t="shared" si="4"/>
        <v>0</v>
      </c>
      <c r="E119" s="111">
        <v>0</v>
      </c>
      <c r="F119" s="111">
        <v>0</v>
      </c>
      <c r="G119" s="111">
        <v>0</v>
      </c>
      <c r="H119" s="111">
        <v>0</v>
      </c>
      <c r="I119" s="111">
        <v>0</v>
      </c>
      <c r="J119" s="111">
        <v>0</v>
      </c>
      <c r="K119" s="111">
        <v>0</v>
      </c>
      <c r="N119" s="113"/>
      <c r="O119" s="113"/>
      <c r="P119" s="113"/>
      <c r="Q119" s="113"/>
      <c r="R119" s="113"/>
      <c r="S119" s="113"/>
      <c r="T119" s="113"/>
      <c r="U119" s="113"/>
    </row>
    <row r="120" spans="1:21" s="1" customFormat="1" ht="24" x14ac:dyDescent="0.2">
      <c r="A120" s="25">
        <v>107</v>
      </c>
      <c r="B120" s="26" t="s">
        <v>185</v>
      </c>
      <c r="C120" s="10" t="s">
        <v>186</v>
      </c>
      <c r="D120" s="110">
        <f t="shared" si="4"/>
        <v>0</v>
      </c>
      <c r="E120" s="111">
        <v>0</v>
      </c>
      <c r="F120" s="111">
        <v>0</v>
      </c>
      <c r="G120" s="111">
        <v>0</v>
      </c>
      <c r="H120" s="111">
        <v>0</v>
      </c>
      <c r="I120" s="111">
        <v>0</v>
      </c>
      <c r="J120" s="111">
        <v>0</v>
      </c>
      <c r="K120" s="111">
        <v>0</v>
      </c>
      <c r="N120" s="113"/>
      <c r="O120" s="113"/>
      <c r="P120" s="113"/>
      <c r="Q120" s="113"/>
      <c r="R120" s="113"/>
      <c r="S120" s="113"/>
      <c r="T120" s="113"/>
      <c r="U120" s="113"/>
    </row>
    <row r="121" spans="1:21" s="1" customFormat="1" ht="12.75" x14ac:dyDescent="0.2">
      <c r="A121" s="25">
        <v>108</v>
      </c>
      <c r="B121" s="26" t="s">
        <v>187</v>
      </c>
      <c r="C121" s="10" t="s">
        <v>188</v>
      </c>
      <c r="D121" s="110">
        <f t="shared" si="4"/>
        <v>3090829</v>
      </c>
      <c r="E121" s="111">
        <v>0</v>
      </c>
      <c r="F121" s="111">
        <v>3090829</v>
      </c>
      <c r="G121" s="111">
        <v>0</v>
      </c>
      <c r="H121" s="111">
        <v>0</v>
      </c>
      <c r="I121" s="111">
        <v>0</v>
      </c>
      <c r="J121" s="111">
        <v>0</v>
      </c>
      <c r="K121" s="111">
        <v>0</v>
      </c>
      <c r="N121" s="113"/>
      <c r="O121" s="113"/>
      <c r="P121" s="113"/>
      <c r="Q121" s="113"/>
      <c r="R121" s="113"/>
      <c r="S121" s="113"/>
      <c r="T121" s="113"/>
      <c r="U121" s="113"/>
    </row>
    <row r="122" spans="1:21" s="1" customFormat="1" ht="12.75" x14ac:dyDescent="0.2">
      <c r="A122" s="25">
        <v>109</v>
      </c>
      <c r="B122" s="26" t="s">
        <v>189</v>
      </c>
      <c r="C122" s="10" t="s">
        <v>190</v>
      </c>
      <c r="D122" s="110">
        <f t="shared" si="4"/>
        <v>0</v>
      </c>
      <c r="E122" s="111">
        <v>0</v>
      </c>
      <c r="F122" s="111">
        <v>0</v>
      </c>
      <c r="G122" s="111">
        <v>0</v>
      </c>
      <c r="H122" s="111">
        <v>0</v>
      </c>
      <c r="I122" s="111">
        <v>0</v>
      </c>
      <c r="J122" s="111">
        <v>0</v>
      </c>
      <c r="K122" s="111">
        <v>0</v>
      </c>
      <c r="N122" s="113"/>
      <c r="O122" s="113"/>
      <c r="P122" s="113"/>
      <c r="Q122" s="113"/>
      <c r="R122" s="113"/>
      <c r="S122" s="113"/>
      <c r="T122" s="113"/>
      <c r="U122" s="113"/>
    </row>
    <row r="123" spans="1:21" s="1" customFormat="1" ht="12.75" x14ac:dyDescent="0.2">
      <c r="A123" s="25">
        <v>110</v>
      </c>
      <c r="B123" s="18" t="s">
        <v>191</v>
      </c>
      <c r="C123" s="16" t="s">
        <v>192</v>
      </c>
      <c r="D123" s="110">
        <f t="shared" si="4"/>
        <v>68221706</v>
      </c>
      <c r="E123" s="111">
        <v>26228852</v>
      </c>
      <c r="F123" s="111">
        <v>41992854</v>
      </c>
      <c r="G123" s="111">
        <v>0</v>
      </c>
      <c r="H123" s="111">
        <v>0</v>
      </c>
      <c r="I123" s="111">
        <v>0</v>
      </c>
      <c r="J123" s="111">
        <v>0</v>
      </c>
      <c r="K123" s="111">
        <v>0</v>
      </c>
      <c r="N123" s="113"/>
      <c r="O123" s="113"/>
      <c r="P123" s="113"/>
      <c r="Q123" s="113"/>
      <c r="R123" s="113"/>
      <c r="S123" s="113"/>
      <c r="T123" s="113"/>
      <c r="U123" s="113"/>
    </row>
    <row r="124" spans="1:21" s="1" customFormat="1" ht="12.75" x14ac:dyDescent="0.2">
      <c r="A124" s="25">
        <v>111</v>
      </c>
      <c r="B124" s="18" t="s">
        <v>276</v>
      </c>
      <c r="C124" s="16" t="s">
        <v>252</v>
      </c>
      <c r="D124" s="110">
        <f t="shared" si="4"/>
        <v>0</v>
      </c>
      <c r="E124" s="111">
        <v>0</v>
      </c>
      <c r="F124" s="111">
        <v>0</v>
      </c>
      <c r="G124" s="111">
        <v>0</v>
      </c>
      <c r="H124" s="111">
        <v>0</v>
      </c>
      <c r="I124" s="111">
        <v>0</v>
      </c>
      <c r="J124" s="111">
        <v>0</v>
      </c>
      <c r="K124" s="111">
        <v>0</v>
      </c>
      <c r="N124" s="113"/>
      <c r="O124" s="113"/>
      <c r="P124" s="113"/>
      <c r="Q124" s="113"/>
      <c r="R124" s="113"/>
      <c r="S124" s="113"/>
      <c r="T124" s="113"/>
      <c r="U124" s="113"/>
    </row>
    <row r="125" spans="1:21" s="1" customFormat="1" ht="12.75" x14ac:dyDescent="0.2">
      <c r="A125" s="25">
        <v>112</v>
      </c>
      <c r="B125" s="14" t="s">
        <v>193</v>
      </c>
      <c r="C125" s="10" t="s">
        <v>194</v>
      </c>
      <c r="D125" s="110">
        <f t="shared" si="4"/>
        <v>7371739</v>
      </c>
      <c r="E125" s="111">
        <v>0</v>
      </c>
      <c r="F125" s="111">
        <v>7371739</v>
      </c>
      <c r="G125" s="111">
        <v>0</v>
      </c>
      <c r="H125" s="111">
        <v>0</v>
      </c>
      <c r="I125" s="111">
        <v>0</v>
      </c>
      <c r="J125" s="111">
        <v>0</v>
      </c>
      <c r="K125" s="111">
        <v>0</v>
      </c>
      <c r="N125" s="113"/>
      <c r="O125" s="113"/>
      <c r="P125" s="113"/>
      <c r="Q125" s="113"/>
      <c r="R125" s="113"/>
      <c r="S125" s="113"/>
      <c r="T125" s="113"/>
      <c r="U125" s="113"/>
    </row>
    <row r="126" spans="1:21" s="1" customFormat="1" ht="11.25" customHeight="1" x14ac:dyDescent="0.2">
      <c r="A126" s="25">
        <v>113</v>
      </c>
      <c r="B126" s="26" t="s">
        <v>195</v>
      </c>
      <c r="C126" s="10" t="s">
        <v>196</v>
      </c>
      <c r="D126" s="110">
        <f t="shared" si="4"/>
        <v>0</v>
      </c>
      <c r="E126" s="111">
        <v>0</v>
      </c>
      <c r="F126" s="111">
        <v>0</v>
      </c>
      <c r="G126" s="111">
        <v>0</v>
      </c>
      <c r="H126" s="111">
        <v>0</v>
      </c>
      <c r="I126" s="111">
        <v>0</v>
      </c>
      <c r="J126" s="111">
        <v>0</v>
      </c>
      <c r="K126" s="111">
        <v>0</v>
      </c>
      <c r="N126" s="113"/>
      <c r="O126" s="113"/>
      <c r="P126" s="113"/>
      <c r="Q126" s="113"/>
      <c r="R126" s="113"/>
      <c r="S126" s="113"/>
      <c r="T126" s="113"/>
      <c r="U126" s="113"/>
    </row>
    <row r="127" spans="1:21" s="1" customFormat="1" ht="12.75" x14ac:dyDescent="0.2">
      <c r="A127" s="25">
        <v>114</v>
      </c>
      <c r="B127" s="12" t="s">
        <v>197</v>
      </c>
      <c r="C127" s="19" t="s">
        <v>198</v>
      </c>
      <c r="D127" s="110">
        <f t="shared" si="4"/>
        <v>0</v>
      </c>
      <c r="E127" s="111">
        <v>0</v>
      </c>
      <c r="F127" s="111">
        <v>0</v>
      </c>
      <c r="G127" s="111">
        <v>0</v>
      </c>
      <c r="H127" s="111">
        <v>0</v>
      </c>
      <c r="I127" s="111">
        <v>0</v>
      </c>
      <c r="J127" s="111">
        <v>0</v>
      </c>
      <c r="K127" s="111">
        <v>0</v>
      </c>
      <c r="N127" s="113"/>
      <c r="O127" s="113"/>
      <c r="P127" s="113"/>
      <c r="Q127" s="113"/>
      <c r="R127" s="113"/>
      <c r="S127" s="113"/>
      <c r="T127" s="113"/>
      <c r="U127" s="113"/>
    </row>
    <row r="128" spans="1:21" s="1" customFormat="1" ht="12.75" x14ac:dyDescent="0.2">
      <c r="A128" s="25">
        <v>115</v>
      </c>
      <c r="B128" s="26" t="s">
        <v>199</v>
      </c>
      <c r="C128" s="10" t="s">
        <v>290</v>
      </c>
      <c r="D128" s="110">
        <f t="shared" si="4"/>
        <v>4706734</v>
      </c>
      <c r="E128" s="111">
        <v>0</v>
      </c>
      <c r="F128" s="111">
        <v>4706734</v>
      </c>
      <c r="G128" s="111">
        <v>0</v>
      </c>
      <c r="H128" s="111">
        <v>0</v>
      </c>
      <c r="I128" s="111">
        <v>0</v>
      </c>
      <c r="J128" s="111">
        <v>0</v>
      </c>
      <c r="K128" s="111">
        <v>0</v>
      </c>
      <c r="N128" s="113"/>
      <c r="O128" s="113"/>
      <c r="P128" s="113"/>
      <c r="Q128" s="113"/>
      <c r="R128" s="113"/>
      <c r="S128" s="113"/>
      <c r="T128" s="113"/>
      <c r="U128" s="113"/>
    </row>
    <row r="129" spans="1:21" s="1" customFormat="1" ht="14.25" customHeight="1" x14ac:dyDescent="0.2">
      <c r="A129" s="25">
        <v>116</v>
      </c>
      <c r="B129" s="14" t="s">
        <v>200</v>
      </c>
      <c r="C129" s="10" t="s">
        <v>277</v>
      </c>
      <c r="D129" s="110">
        <f t="shared" si="4"/>
        <v>5093858</v>
      </c>
      <c r="E129" s="111">
        <v>1860929</v>
      </c>
      <c r="F129" s="111">
        <v>3232929</v>
      </c>
      <c r="G129" s="111">
        <v>0</v>
      </c>
      <c r="H129" s="111">
        <v>0</v>
      </c>
      <c r="I129" s="111">
        <v>0</v>
      </c>
      <c r="J129" s="111">
        <v>0</v>
      </c>
      <c r="K129" s="111">
        <v>0</v>
      </c>
      <c r="N129" s="113"/>
      <c r="O129" s="113"/>
      <c r="P129" s="113"/>
      <c r="Q129" s="113"/>
      <c r="R129" s="113"/>
      <c r="S129" s="113"/>
      <c r="T129" s="113"/>
      <c r="U129" s="113"/>
    </row>
    <row r="130" spans="1:21" s="1" customFormat="1" ht="12.75" x14ac:dyDescent="0.2">
      <c r="A130" s="25">
        <v>117</v>
      </c>
      <c r="B130" s="14" t="s">
        <v>201</v>
      </c>
      <c r="C130" s="10" t="s">
        <v>202</v>
      </c>
      <c r="D130" s="110">
        <f t="shared" ref="D130:D147" si="5">SUM(E130:K130)</f>
        <v>0</v>
      </c>
      <c r="E130" s="111">
        <v>0</v>
      </c>
      <c r="F130" s="111">
        <v>0</v>
      </c>
      <c r="G130" s="111">
        <v>0</v>
      </c>
      <c r="H130" s="111">
        <v>0</v>
      </c>
      <c r="I130" s="111">
        <v>0</v>
      </c>
      <c r="J130" s="111">
        <v>0</v>
      </c>
      <c r="K130" s="111">
        <v>0</v>
      </c>
      <c r="N130" s="113"/>
      <c r="O130" s="113"/>
      <c r="P130" s="113"/>
      <c r="Q130" s="113"/>
      <c r="R130" s="113"/>
      <c r="S130" s="113"/>
      <c r="T130" s="113"/>
      <c r="U130" s="113"/>
    </row>
    <row r="131" spans="1:21" s="1" customFormat="1" ht="12.75" x14ac:dyDescent="0.2">
      <c r="A131" s="25">
        <v>118</v>
      </c>
      <c r="B131" s="14" t="s">
        <v>203</v>
      </c>
      <c r="C131" s="10" t="s">
        <v>204</v>
      </c>
      <c r="D131" s="110">
        <f t="shared" si="5"/>
        <v>0</v>
      </c>
      <c r="E131" s="111">
        <v>0</v>
      </c>
      <c r="F131" s="111">
        <v>0</v>
      </c>
      <c r="G131" s="111">
        <v>0</v>
      </c>
      <c r="H131" s="111">
        <v>0</v>
      </c>
      <c r="I131" s="111">
        <v>0</v>
      </c>
      <c r="J131" s="111">
        <v>0</v>
      </c>
      <c r="K131" s="111">
        <v>0</v>
      </c>
      <c r="N131" s="113"/>
      <c r="O131" s="113"/>
      <c r="P131" s="113"/>
      <c r="Q131" s="113"/>
      <c r="R131" s="113"/>
      <c r="S131" s="113"/>
      <c r="T131" s="113"/>
      <c r="U131" s="113"/>
    </row>
    <row r="132" spans="1:21" s="1" customFormat="1" ht="12.75" x14ac:dyDescent="0.2">
      <c r="A132" s="25">
        <v>119</v>
      </c>
      <c r="B132" s="12" t="s">
        <v>205</v>
      </c>
      <c r="C132" s="10" t="s">
        <v>206</v>
      </c>
      <c r="D132" s="110">
        <f t="shared" si="5"/>
        <v>0</v>
      </c>
      <c r="E132" s="111">
        <v>0</v>
      </c>
      <c r="F132" s="111">
        <v>0</v>
      </c>
      <c r="G132" s="111">
        <v>0</v>
      </c>
      <c r="H132" s="111">
        <v>0</v>
      </c>
      <c r="I132" s="111">
        <v>0</v>
      </c>
      <c r="J132" s="111">
        <v>0</v>
      </c>
      <c r="K132" s="111">
        <v>0</v>
      </c>
      <c r="N132" s="113"/>
      <c r="O132" s="113"/>
      <c r="P132" s="113"/>
      <c r="Q132" s="113"/>
      <c r="R132" s="113"/>
      <c r="S132" s="113"/>
      <c r="T132" s="113"/>
      <c r="U132" s="113"/>
    </row>
    <row r="133" spans="1:21" s="1" customFormat="1" ht="13.5" customHeight="1" x14ac:dyDescent="0.2">
      <c r="A133" s="25">
        <v>120</v>
      </c>
      <c r="B133" s="14" t="s">
        <v>207</v>
      </c>
      <c r="C133" s="10" t="s">
        <v>208</v>
      </c>
      <c r="D133" s="110">
        <f t="shared" si="5"/>
        <v>0</v>
      </c>
      <c r="E133" s="111">
        <v>0</v>
      </c>
      <c r="F133" s="111">
        <v>0</v>
      </c>
      <c r="G133" s="111">
        <v>0</v>
      </c>
      <c r="H133" s="111">
        <v>0</v>
      </c>
      <c r="I133" s="111">
        <v>0</v>
      </c>
      <c r="J133" s="111">
        <v>0</v>
      </c>
      <c r="K133" s="111">
        <v>0</v>
      </c>
      <c r="N133" s="113"/>
      <c r="O133" s="113"/>
      <c r="P133" s="113"/>
      <c r="Q133" s="113"/>
      <c r="R133" s="113"/>
      <c r="S133" s="113"/>
      <c r="T133" s="113"/>
      <c r="U133" s="113"/>
    </row>
    <row r="134" spans="1:21" s="1" customFormat="1" ht="12.75" x14ac:dyDescent="0.2">
      <c r="A134" s="25">
        <v>121</v>
      </c>
      <c r="B134" s="26" t="s">
        <v>209</v>
      </c>
      <c r="C134" s="10" t="s">
        <v>210</v>
      </c>
      <c r="D134" s="110">
        <f t="shared" si="5"/>
        <v>0</v>
      </c>
      <c r="E134" s="111">
        <v>0</v>
      </c>
      <c r="F134" s="111">
        <v>0</v>
      </c>
      <c r="G134" s="111">
        <v>0</v>
      </c>
      <c r="H134" s="111">
        <v>0</v>
      </c>
      <c r="I134" s="111">
        <v>0</v>
      </c>
      <c r="J134" s="111">
        <v>0</v>
      </c>
      <c r="K134" s="111">
        <v>0</v>
      </c>
      <c r="N134" s="113"/>
      <c r="O134" s="113"/>
      <c r="P134" s="113"/>
      <c r="Q134" s="113"/>
      <c r="R134" s="113"/>
      <c r="S134" s="113"/>
      <c r="T134" s="113"/>
      <c r="U134" s="113"/>
    </row>
    <row r="135" spans="1:21" s="1" customFormat="1" ht="24" x14ac:dyDescent="0.2">
      <c r="A135" s="25">
        <v>122</v>
      </c>
      <c r="B135" s="26" t="s">
        <v>211</v>
      </c>
      <c r="C135" s="88" t="s">
        <v>377</v>
      </c>
      <c r="D135" s="110">
        <f t="shared" si="5"/>
        <v>0</v>
      </c>
      <c r="E135" s="111">
        <v>0</v>
      </c>
      <c r="F135" s="111">
        <v>0</v>
      </c>
      <c r="G135" s="111">
        <v>0</v>
      </c>
      <c r="H135" s="111">
        <v>0</v>
      </c>
      <c r="I135" s="111">
        <v>0</v>
      </c>
      <c r="J135" s="111">
        <v>0</v>
      </c>
      <c r="K135" s="111">
        <v>0</v>
      </c>
      <c r="N135" s="113"/>
      <c r="O135" s="113"/>
      <c r="P135" s="113"/>
      <c r="Q135" s="113"/>
      <c r="R135" s="113"/>
      <c r="S135" s="113"/>
      <c r="T135" s="113"/>
      <c r="U135" s="113"/>
    </row>
    <row r="136" spans="1:21" s="1" customFormat="1" ht="12.75" x14ac:dyDescent="0.2">
      <c r="A136" s="25">
        <v>123</v>
      </c>
      <c r="B136" s="26" t="s">
        <v>212</v>
      </c>
      <c r="C136" s="10" t="s">
        <v>249</v>
      </c>
      <c r="D136" s="110">
        <f t="shared" si="5"/>
        <v>140737707</v>
      </c>
      <c r="E136" s="111">
        <v>59662176</v>
      </c>
      <c r="F136" s="111">
        <v>36610755</v>
      </c>
      <c r="G136" s="111">
        <v>4194335</v>
      </c>
      <c r="H136" s="111">
        <v>4128885</v>
      </c>
      <c r="I136" s="111">
        <v>18105794</v>
      </c>
      <c r="J136" s="111">
        <v>0</v>
      </c>
      <c r="K136" s="111">
        <v>18035762</v>
      </c>
      <c r="N136" s="113"/>
      <c r="O136" s="113"/>
      <c r="P136" s="113"/>
      <c r="Q136" s="113"/>
      <c r="R136" s="113"/>
      <c r="S136" s="113"/>
      <c r="T136" s="113"/>
      <c r="U136" s="113"/>
    </row>
    <row r="137" spans="1:21" ht="10.5" customHeight="1" x14ac:dyDescent="0.2">
      <c r="A137" s="25">
        <v>124</v>
      </c>
      <c r="B137" s="26" t="s">
        <v>213</v>
      </c>
      <c r="C137" s="10" t="s">
        <v>214</v>
      </c>
      <c r="D137" s="110">
        <f t="shared" si="5"/>
        <v>250365363</v>
      </c>
      <c r="E137" s="111">
        <v>114659050</v>
      </c>
      <c r="F137" s="111">
        <v>68830160</v>
      </c>
      <c r="G137" s="111">
        <v>1662330</v>
      </c>
      <c r="H137" s="111">
        <v>15813854</v>
      </c>
      <c r="I137" s="111">
        <v>26249370</v>
      </c>
      <c r="J137" s="111">
        <v>0</v>
      </c>
      <c r="K137" s="111">
        <v>23150599</v>
      </c>
      <c r="N137" s="113"/>
      <c r="O137" s="113"/>
      <c r="P137" s="113"/>
      <c r="Q137" s="113"/>
      <c r="R137" s="113"/>
      <c r="S137" s="113"/>
      <c r="T137" s="113"/>
      <c r="U137" s="113"/>
    </row>
    <row r="138" spans="1:21" s="1" customFormat="1" ht="12.75" x14ac:dyDescent="0.2">
      <c r="A138" s="25">
        <v>125</v>
      </c>
      <c r="B138" s="26" t="s">
        <v>215</v>
      </c>
      <c r="C138" s="10" t="s">
        <v>42</v>
      </c>
      <c r="D138" s="110">
        <f t="shared" si="5"/>
        <v>24477378</v>
      </c>
      <c r="E138" s="111">
        <v>17554387</v>
      </c>
      <c r="F138" s="111">
        <v>0</v>
      </c>
      <c r="G138" s="111">
        <v>6922991</v>
      </c>
      <c r="H138" s="111">
        <v>0</v>
      </c>
      <c r="I138" s="111">
        <v>0</v>
      </c>
      <c r="J138" s="111">
        <v>0</v>
      </c>
      <c r="K138" s="111">
        <v>0</v>
      </c>
      <c r="N138" s="113"/>
      <c r="O138" s="113"/>
      <c r="P138" s="113"/>
      <c r="Q138" s="113"/>
      <c r="R138" s="113"/>
      <c r="S138" s="113"/>
      <c r="T138" s="113"/>
      <c r="U138" s="113"/>
    </row>
    <row r="139" spans="1:21" s="1" customFormat="1" ht="12.75" x14ac:dyDescent="0.2">
      <c r="A139" s="25">
        <v>126</v>
      </c>
      <c r="B139" s="12" t="s">
        <v>216</v>
      </c>
      <c r="C139" s="10" t="s">
        <v>48</v>
      </c>
      <c r="D139" s="110">
        <f t="shared" si="5"/>
        <v>20739101</v>
      </c>
      <c r="E139" s="111">
        <v>7223015</v>
      </c>
      <c r="F139" s="111">
        <v>8833849</v>
      </c>
      <c r="G139" s="111">
        <v>1808615</v>
      </c>
      <c r="H139" s="111">
        <v>2873622</v>
      </c>
      <c r="I139" s="111">
        <v>0</v>
      </c>
      <c r="J139" s="111">
        <v>0</v>
      </c>
      <c r="K139" s="111">
        <v>0</v>
      </c>
      <c r="N139" s="113"/>
      <c r="O139" s="113"/>
      <c r="P139" s="113"/>
      <c r="Q139" s="113"/>
      <c r="R139" s="113"/>
      <c r="S139" s="113"/>
      <c r="T139" s="113"/>
      <c r="U139" s="113"/>
    </row>
    <row r="140" spans="1:21" s="1" customFormat="1" ht="12.75" x14ac:dyDescent="0.2">
      <c r="A140" s="25">
        <v>127</v>
      </c>
      <c r="B140" s="12" t="s">
        <v>217</v>
      </c>
      <c r="C140" s="10" t="s">
        <v>253</v>
      </c>
      <c r="D140" s="110">
        <f t="shared" si="5"/>
        <v>28520691</v>
      </c>
      <c r="E140" s="111">
        <v>0</v>
      </c>
      <c r="F140" s="111">
        <v>0</v>
      </c>
      <c r="G140" s="111">
        <v>0</v>
      </c>
      <c r="H140" s="111">
        <v>0</v>
      </c>
      <c r="I140" s="111">
        <v>0</v>
      </c>
      <c r="J140" s="111">
        <v>0</v>
      </c>
      <c r="K140" s="111">
        <v>28520691</v>
      </c>
      <c r="N140" s="113"/>
      <c r="O140" s="113"/>
      <c r="P140" s="113"/>
      <c r="Q140" s="113"/>
      <c r="R140" s="113"/>
      <c r="S140" s="113"/>
      <c r="T140" s="113"/>
      <c r="U140" s="113"/>
    </row>
    <row r="141" spans="1:21" s="1" customFormat="1" ht="12.75" x14ac:dyDescent="0.2">
      <c r="A141" s="25">
        <v>128</v>
      </c>
      <c r="B141" s="12" t="s">
        <v>218</v>
      </c>
      <c r="C141" s="10" t="s">
        <v>50</v>
      </c>
      <c r="D141" s="110">
        <f t="shared" si="5"/>
        <v>11701019</v>
      </c>
      <c r="E141" s="111">
        <v>0</v>
      </c>
      <c r="F141" s="111">
        <v>11313142</v>
      </c>
      <c r="G141" s="111">
        <v>387877</v>
      </c>
      <c r="H141" s="111">
        <v>0</v>
      </c>
      <c r="I141" s="111">
        <v>0</v>
      </c>
      <c r="J141" s="111">
        <v>0</v>
      </c>
      <c r="K141" s="111">
        <v>0</v>
      </c>
      <c r="N141" s="113"/>
      <c r="O141" s="113"/>
      <c r="P141" s="113"/>
      <c r="Q141" s="113"/>
      <c r="R141" s="113"/>
      <c r="S141" s="113"/>
      <c r="T141" s="113"/>
      <c r="U141" s="113"/>
    </row>
    <row r="142" spans="1:21" s="1" customFormat="1" ht="12.75" x14ac:dyDescent="0.2">
      <c r="A142" s="25">
        <v>129</v>
      </c>
      <c r="B142" s="26" t="s">
        <v>219</v>
      </c>
      <c r="C142" s="10" t="s">
        <v>49</v>
      </c>
      <c r="D142" s="110">
        <f t="shared" si="5"/>
        <v>74316218</v>
      </c>
      <c r="E142" s="111">
        <v>0</v>
      </c>
      <c r="F142" s="111">
        <v>0</v>
      </c>
      <c r="G142" s="111">
        <v>0</v>
      </c>
      <c r="H142" s="111">
        <v>0</v>
      </c>
      <c r="I142" s="111">
        <v>0</v>
      </c>
      <c r="J142" s="111">
        <v>35410750</v>
      </c>
      <c r="K142" s="111">
        <v>38905468</v>
      </c>
      <c r="N142" s="113"/>
      <c r="O142" s="113"/>
      <c r="P142" s="113"/>
      <c r="Q142" s="113"/>
      <c r="R142" s="113"/>
      <c r="S142" s="113"/>
      <c r="T142" s="113"/>
      <c r="U142" s="113"/>
    </row>
    <row r="143" spans="1:21" s="1" customFormat="1" ht="12.75" x14ac:dyDescent="0.2">
      <c r="A143" s="25">
        <v>130</v>
      </c>
      <c r="B143" s="26" t="s">
        <v>220</v>
      </c>
      <c r="C143" s="10" t="s">
        <v>221</v>
      </c>
      <c r="D143" s="110">
        <f t="shared" si="5"/>
        <v>770450</v>
      </c>
      <c r="E143" s="111">
        <v>0</v>
      </c>
      <c r="F143" s="111">
        <v>0</v>
      </c>
      <c r="G143" s="111">
        <v>0</v>
      </c>
      <c r="H143" s="111">
        <v>770450</v>
      </c>
      <c r="I143" s="111">
        <v>0</v>
      </c>
      <c r="J143" s="111">
        <v>0</v>
      </c>
      <c r="K143" s="111">
        <v>0</v>
      </c>
      <c r="N143" s="113"/>
      <c r="O143" s="113"/>
      <c r="P143" s="113"/>
      <c r="Q143" s="113"/>
      <c r="R143" s="113"/>
      <c r="S143" s="113"/>
      <c r="T143" s="113"/>
      <c r="U143" s="113"/>
    </row>
    <row r="144" spans="1:21" s="1" customFormat="1" ht="12.75" x14ac:dyDescent="0.2">
      <c r="A144" s="25">
        <v>131</v>
      </c>
      <c r="B144" s="26" t="s">
        <v>222</v>
      </c>
      <c r="C144" s="10" t="s">
        <v>43</v>
      </c>
      <c r="D144" s="110">
        <f t="shared" si="5"/>
        <v>12213647</v>
      </c>
      <c r="E144" s="111">
        <v>9530510</v>
      </c>
      <c r="F144" s="111">
        <v>0</v>
      </c>
      <c r="G144" s="111">
        <v>1165585</v>
      </c>
      <c r="H144" s="111">
        <v>1517552</v>
      </c>
      <c r="I144" s="111">
        <v>0</v>
      </c>
      <c r="J144" s="111">
        <v>0</v>
      </c>
      <c r="K144" s="111">
        <v>0</v>
      </c>
      <c r="N144" s="113"/>
      <c r="O144" s="113"/>
      <c r="P144" s="113"/>
      <c r="Q144" s="113"/>
      <c r="R144" s="113"/>
      <c r="S144" s="113"/>
      <c r="T144" s="113"/>
      <c r="U144" s="113"/>
    </row>
    <row r="145" spans="1:21" s="1" customFormat="1" ht="12.75" x14ac:dyDescent="0.2">
      <c r="A145" s="25">
        <v>132</v>
      </c>
      <c r="B145" s="12" t="s">
        <v>223</v>
      </c>
      <c r="C145" s="10" t="s">
        <v>251</v>
      </c>
      <c r="D145" s="110">
        <f t="shared" si="5"/>
        <v>88401058</v>
      </c>
      <c r="E145" s="111">
        <v>32669801</v>
      </c>
      <c r="F145" s="111">
        <v>33075215</v>
      </c>
      <c r="G145" s="111">
        <v>3670054</v>
      </c>
      <c r="H145" s="111">
        <v>1867103</v>
      </c>
      <c r="I145" s="111">
        <v>0</v>
      </c>
      <c r="J145" s="111">
        <v>0</v>
      </c>
      <c r="K145" s="111">
        <v>17118885</v>
      </c>
      <c r="N145" s="113"/>
      <c r="O145" s="113"/>
      <c r="P145" s="113"/>
      <c r="Q145" s="113"/>
      <c r="R145" s="113"/>
      <c r="S145" s="113"/>
      <c r="T145" s="113"/>
      <c r="U145" s="113"/>
    </row>
    <row r="146" spans="1:21" s="1" customFormat="1" ht="12.75" x14ac:dyDescent="0.2">
      <c r="A146" s="25">
        <v>133</v>
      </c>
      <c r="B146" s="14" t="s">
        <v>224</v>
      </c>
      <c r="C146" s="10" t="s">
        <v>225</v>
      </c>
      <c r="D146" s="110">
        <f t="shared" si="5"/>
        <v>61700763</v>
      </c>
      <c r="E146" s="111">
        <v>14714916</v>
      </c>
      <c r="F146" s="111">
        <v>6711734</v>
      </c>
      <c r="G146" s="111">
        <v>6246432</v>
      </c>
      <c r="H146" s="111">
        <v>4056980</v>
      </c>
      <c r="I146" s="111">
        <v>10098526</v>
      </c>
      <c r="J146" s="111">
        <v>0</v>
      </c>
      <c r="K146" s="111">
        <v>19872175</v>
      </c>
      <c r="M146" s="114"/>
      <c r="N146" s="113"/>
      <c r="O146" s="113"/>
      <c r="P146" s="113"/>
      <c r="Q146" s="113"/>
      <c r="R146" s="113"/>
      <c r="S146" s="113"/>
      <c r="T146" s="113"/>
      <c r="U146" s="113"/>
    </row>
    <row r="147" spans="1:21" ht="12.75" x14ac:dyDescent="0.2">
      <c r="A147" s="25">
        <v>134</v>
      </c>
      <c r="B147" s="26" t="s">
        <v>226</v>
      </c>
      <c r="C147" s="10" t="s">
        <v>227</v>
      </c>
      <c r="D147" s="110">
        <f t="shared" si="5"/>
        <v>55077356</v>
      </c>
      <c r="E147" s="111">
        <v>7302241</v>
      </c>
      <c r="F147" s="111">
        <v>0</v>
      </c>
      <c r="G147" s="111">
        <v>0</v>
      </c>
      <c r="H147" s="111">
        <v>0</v>
      </c>
      <c r="I147" s="111">
        <v>0</v>
      </c>
      <c r="J147" s="111">
        <v>0</v>
      </c>
      <c r="K147" s="111">
        <v>47775115</v>
      </c>
      <c r="N147" s="113"/>
      <c r="O147" s="113"/>
      <c r="P147" s="113"/>
      <c r="Q147" s="113"/>
      <c r="R147" s="113"/>
      <c r="S147" s="113"/>
      <c r="T147" s="113"/>
      <c r="U147" s="113"/>
    </row>
    <row r="148" spans="1:21" ht="12.75" x14ac:dyDescent="0.2">
      <c r="A148" s="25">
        <v>135</v>
      </c>
      <c r="B148" s="12" t="s">
        <v>228</v>
      </c>
      <c r="C148" s="10" t="s">
        <v>229</v>
      </c>
      <c r="D148" s="110">
        <f t="shared" ref="D148:D154" si="6">SUM(E148:K148)</f>
        <v>0</v>
      </c>
      <c r="E148" s="111">
        <v>0</v>
      </c>
      <c r="F148" s="111">
        <v>0</v>
      </c>
      <c r="G148" s="111">
        <v>0</v>
      </c>
      <c r="H148" s="111">
        <v>0</v>
      </c>
      <c r="I148" s="111">
        <v>0</v>
      </c>
      <c r="J148" s="111">
        <v>0</v>
      </c>
      <c r="K148" s="111">
        <v>0</v>
      </c>
      <c r="N148" s="113"/>
      <c r="O148" s="113"/>
      <c r="P148" s="113"/>
      <c r="Q148" s="113"/>
      <c r="R148" s="113"/>
      <c r="S148" s="113"/>
      <c r="T148" s="113"/>
      <c r="U148" s="113"/>
    </row>
    <row r="149" spans="1:21" ht="12.75" x14ac:dyDescent="0.2">
      <c r="A149" s="25">
        <v>136</v>
      </c>
      <c r="B149" s="20" t="s">
        <v>230</v>
      </c>
      <c r="C149" s="13" t="s">
        <v>231</v>
      </c>
      <c r="D149" s="110">
        <f t="shared" si="6"/>
        <v>0</v>
      </c>
      <c r="E149" s="111">
        <v>0</v>
      </c>
      <c r="F149" s="111">
        <v>0</v>
      </c>
      <c r="G149" s="111">
        <v>0</v>
      </c>
      <c r="H149" s="111">
        <v>0</v>
      </c>
      <c r="I149" s="111">
        <v>0</v>
      </c>
      <c r="J149" s="111">
        <v>0</v>
      </c>
      <c r="K149" s="111">
        <v>0</v>
      </c>
      <c r="N149" s="113"/>
      <c r="O149" s="113"/>
      <c r="P149" s="113"/>
      <c r="Q149" s="113"/>
      <c r="R149" s="113"/>
      <c r="S149" s="113"/>
      <c r="T149" s="113"/>
      <c r="U149" s="113"/>
    </row>
    <row r="150" spans="1:21" ht="12.75" x14ac:dyDescent="0.2">
      <c r="A150" s="25">
        <v>137</v>
      </c>
      <c r="B150" s="66" t="s">
        <v>278</v>
      </c>
      <c r="C150" s="67" t="s">
        <v>279</v>
      </c>
      <c r="D150" s="110">
        <f t="shared" si="6"/>
        <v>0</v>
      </c>
      <c r="E150" s="111">
        <v>0</v>
      </c>
      <c r="F150" s="111">
        <v>0</v>
      </c>
      <c r="G150" s="111">
        <v>0</v>
      </c>
      <c r="H150" s="111">
        <v>0</v>
      </c>
      <c r="I150" s="111">
        <v>0</v>
      </c>
      <c r="J150" s="111">
        <v>0</v>
      </c>
      <c r="K150" s="111">
        <v>0</v>
      </c>
      <c r="N150" s="113"/>
      <c r="O150" s="113"/>
      <c r="P150" s="113"/>
      <c r="Q150" s="113"/>
      <c r="R150" s="113"/>
      <c r="S150" s="113"/>
      <c r="T150" s="113"/>
      <c r="U150" s="113"/>
    </row>
    <row r="151" spans="1:21" ht="12.75" x14ac:dyDescent="0.2">
      <c r="A151" s="25">
        <v>138</v>
      </c>
      <c r="B151" s="68" t="s">
        <v>280</v>
      </c>
      <c r="C151" s="69" t="s">
        <v>281</v>
      </c>
      <c r="D151" s="110">
        <f t="shared" si="6"/>
        <v>0</v>
      </c>
      <c r="E151" s="111">
        <v>0</v>
      </c>
      <c r="F151" s="111">
        <v>0</v>
      </c>
      <c r="G151" s="111">
        <v>0</v>
      </c>
      <c r="H151" s="111">
        <v>0</v>
      </c>
      <c r="I151" s="111">
        <v>0</v>
      </c>
      <c r="J151" s="111">
        <v>0</v>
      </c>
      <c r="K151" s="111">
        <v>0</v>
      </c>
      <c r="N151" s="113"/>
      <c r="O151" s="113"/>
      <c r="P151" s="113"/>
      <c r="Q151" s="113"/>
      <c r="R151" s="113"/>
      <c r="S151" s="113"/>
      <c r="T151" s="113"/>
      <c r="U151" s="113"/>
    </row>
    <row r="152" spans="1:21" ht="12.75" x14ac:dyDescent="0.2">
      <c r="A152" s="25">
        <v>139</v>
      </c>
      <c r="B152" s="70" t="s">
        <v>282</v>
      </c>
      <c r="C152" s="71" t="s">
        <v>283</v>
      </c>
      <c r="D152" s="110">
        <f t="shared" si="6"/>
        <v>0</v>
      </c>
      <c r="E152" s="111">
        <v>0</v>
      </c>
      <c r="F152" s="111">
        <v>0</v>
      </c>
      <c r="G152" s="111">
        <v>0</v>
      </c>
      <c r="H152" s="111">
        <v>0</v>
      </c>
      <c r="I152" s="111">
        <v>0</v>
      </c>
      <c r="J152" s="111">
        <v>0</v>
      </c>
      <c r="K152" s="111">
        <v>0</v>
      </c>
      <c r="N152" s="113"/>
      <c r="O152" s="113"/>
      <c r="P152" s="113"/>
      <c r="Q152" s="113"/>
      <c r="R152" s="113"/>
      <c r="S152" s="113"/>
      <c r="T152" s="113"/>
      <c r="U152" s="113"/>
    </row>
    <row r="153" spans="1:21" ht="12.75" x14ac:dyDescent="0.2">
      <c r="A153" s="25">
        <v>140</v>
      </c>
      <c r="B153" s="25" t="s">
        <v>288</v>
      </c>
      <c r="C153" s="72" t="s">
        <v>289</v>
      </c>
      <c r="D153" s="110">
        <f t="shared" si="6"/>
        <v>0</v>
      </c>
      <c r="E153" s="111">
        <v>0</v>
      </c>
      <c r="F153" s="111">
        <v>0</v>
      </c>
      <c r="G153" s="111">
        <v>0</v>
      </c>
      <c r="H153" s="111">
        <v>0</v>
      </c>
      <c r="I153" s="111">
        <v>0</v>
      </c>
      <c r="J153" s="111">
        <v>0</v>
      </c>
      <c r="K153" s="111">
        <v>0</v>
      </c>
      <c r="N153" s="113"/>
      <c r="O153" s="113"/>
      <c r="P153" s="113"/>
      <c r="Q153" s="113"/>
      <c r="R153" s="113"/>
      <c r="S153" s="113"/>
      <c r="T153" s="113"/>
      <c r="U153" s="113"/>
    </row>
    <row r="154" spans="1:21" ht="12.75" x14ac:dyDescent="0.2">
      <c r="A154" s="25">
        <v>141</v>
      </c>
      <c r="B154" s="129" t="s">
        <v>395</v>
      </c>
      <c r="C154" s="72" t="s">
        <v>394</v>
      </c>
      <c r="D154" s="110">
        <f t="shared" si="6"/>
        <v>0</v>
      </c>
      <c r="E154" s="111">
        <v>0</v>
      </c>
      <c r="F154" s="111">
        <v>0</v>
      </c>
      <c r="G154" s="111">
        <v>0</v>
      </c>
      <c r="H154" s="111">
        <v>0</v>
      </c>
      <c r="I154" s="111">
        <v>0</v>
      </c>
      <c r="J154" s="111">
        <v>0</v>
      </c>
      <c r="K154" s="111">
        <v>0</v>
      </c>
      <c r="N154" s="113"/>
      <c r="O154" s="113"/>
      <c r="P154" s="113"/>
      <c r="Q154" s="113"/>
      <c r="R154" s="113"/>
      <c r="S154" s="113"/>
      <c r="T154" s="113"/>
      <c r="U154" s="113"/>
    </row>
    <row r="155" spans="1:21" ht="12.75" x14ac:dyDescent="0.2">
      <c r="A155" s="25">
        <v>142</v>
      </c>
      <c r="B155" s="133" t="s">
        <v>409</v>
      </c>
      <c r="C155" s="72" t="s">
        <v>408</v>
      </c>
      <c r="D155" s="131">
        <v>0</v>
      </c>
      <c r="E155" s="111">
        <v>0</v>
      </c>
      <c r="F155" s="111">
        <v>0</v>
      </c>
      <c r="G155" s="111">
        <v>0</v>
      </c>
      <c r="H155" s="111">
        <v>0</v>
      </c>
      <c r="I155" s="111">
        <v>0</v>
      </c>
      <c r="J155" s="111">
        <v>0</v>
      </c>
      <c r="K155" s="111">
        <v>0</v>
      </c>
      <c r="N155" s="113"/>
      <c r="O155" s="113"/>
      <c r="P155" s="113"/>
      <c r="Q155" s="113"/>
      <c r="R155" s="113"/>
      <c r="S155" s="113"/>
      <c r="T155" s="113"/>
      <c r="U155" s="113"/>
    </row>
  </sheetData>
  <mergeCells count="17">
    <mergeCell ref="J5:J7"/>
    <mergeCell ref="K5:K7"/>
    <mergeCell ref="A2:K2"/>
    <mergeCell ref="A8:C8"/>
    <mergeCell ref="A10:C10"/>
    <mergeCell ref="A93:A96"/>
    <mergeCell ref="B93:B96"/>
    <mergeCell ref="E4:K4"/>
    <mergeCell ref="D4:D7"/>
    <mergeCell ref="F5:F7"/>
    <mergeCell ref="G5:G7"/>
    <mergeCell ref="H5:H7"/>
    <mergeCell ref="A4:A7"/>
    <mergeCell ref="B4:B7"/>
    <mergeCell ref="C4:C7"/>
    <mergeCell ref="E5:E7"/>
    <mergeCell ref="I5:I7"/>
  </mergeCells>
  <pageMargins left="0" right="0" top="0" bottom="0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Свод 2023 ТПОМС РБ</vt:lpstr>
      <vt:lpstr>Свод 2023 БП</vt:lpstr>
      <vt:lpstr>СМП</vt:lpstr>
      <vt:lpstr>ДС (пр.15-23)</vt:lpstr>
      <vt:lpstr>КС</vt:lpstr>
      <vt:lpstr>АПУ профилактика 15-23</vt:lpstr>
      <vt:lpstr>АПУ неотл.пом. 15-23</vt:lpstr>
      <vt:lpstr>АПУ обращения 15-23</vt:lpstr>
      <vt:lpstr>ОДИ ПГГ Пр.15-23</vt:lpstr>
      <vt:lpstr>ОДИ МЗ РБ 13-23</vt:lpstr>
      <vt:lpstr>ФАП (15-23)</vt:lpstr>
      <vt:lpstr>Гемодиализ (пр.15-23)</vt:lpstr>
      <vt:lpstr>Мед.реаб.(АПУ,ДС,КС) 14-23</vt:lpstr>
      <vt:lpstr>Тестирование на грипп 13-23</vt:lpstr>
      <vt:lpstr>Уточнение грипп</vt:lpstr>
      <vt:lpstr>'АПУ неотл.пом. 15-23'!Заголовки_для_печати</vt:lpstr>
      <vt:lpstr>'АПУ обращения 15-23'!Заголовки_для_печати</vt:lpstr>
      <vt:lpstr>'АПУ профилактика 15-23'!Заголовки_для_печати</vt:lpstr>
      <vt:lpstr>'Гемодиализ (пр.15-23)'!Заголовки_для_печати</vt:lpstr>
      <vt:lpstr>'ДС (пр.15-23)'!Заголовки_для_печати</vt:lpstr>
      <vt:lpstr>КС!Заголовки_для_печати</vt:lpstr>
      <vt:lpstr>'Мед.реаб.(АПУ,ДС,КС) 14-23'!Заголовки_для_печати</vt:lpstr>
      <vt:lpstr>'ОДИ МЗ РБ 13-23'!Заголовки_для_печати</vt:lpstr>
      <vt:lpstr>'ОДИ ПГГ Пр.15-23'!Заголовки_для_печати</vt:lpstr>
      <vt:lpstr>'Свод 2023 БП'!Заголовки_для_печати</vt:lpstr>
      <vt:lpstr>'Свод 2023 ТПОМС РБ'!Заголовки_для_печати</vt:lpstr>
      <vt:lpstr>СМП!Заголовки_для_печати</vt:lpstr>
      <vt:lpstr>'Тестирование на грипп 13-23'!Заголовки_для_печати</vt:lpstr>
      <vt:lpstr>'Уточнение грипп'!Заголовки_для_печати</vt:lpstr>
      <vt:lpstr>'ФАП (15-23)'!Заголовки_для_печати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Ocit_3</dc:creator>
  <cp:lastModifiedBy>Ардеева Г.М.</cp:lastModifiedBy>
  <cp:lastPrinted>2023-08-25T04:02:27Z</cp:lastPrinted>
  <dcterms:created xsi:type="dcterms:W3CDTF">2012-12-23T03:42:29Z</dcterms:created>
  <dcterms:modified xsi:type="dcterms:W3CDTF">2023-08-28T09:09:12Z</dcterms:modified>
</cp:coreProperties>
</file>