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1-23\"/>
    </mc:Choice>
  </mc:AlternateContent>
  <xr:revisionPtr revIDLastSave="0" documentId="13_ncr:1_{149B9A9F-168C-4967-885A-0B22DE2F67DF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вод 2023 ТПОМС РБ (11-23)" sheetId="31" r:id="rId1"/>
    <sheet name="Свод 2023 БП (11-23)" sheetId="17" r:id="rId2"/>
    <sheet name="СМП (11-23)" sheetId="20" r:id="rId3"/>
    <sheet name="ДС (11-23) " sheetId="34" r:id="rId4"/>
    <sheet name="КС (11-23)" sheetId="22" r:id="rId5"/>
    <sheet name="АПУ профилактика 11-23" sheetId="18" r:id="rId6"/>
    <sheet name="АПУ неотл.пом. 11-23" sheetId="23" r:id="rId7"/>
    <sheet name="АПУ обращения 11-23" sheetId="24" r:id="rId8"/>
    <sheet name="ОДИ ПГГ Пр.11-23" sheetId="25" r:id="rId9"/>
    <sheet name="ОДИ МЗ РБ 9-23" sheetId="26" r:id="rId10"/>
    <sheet name="ФАП (11-23)" sheetId="27" r:id="rId11"/>
    <sheet name="Гемодиализ (пр.11-23)" sheetId="28" r:id="rId12"/>
    <sheet name="Мед.реаб.(АПУ,ДС,КС) 9-23" sheetId="29" r:id="rId13"/>
    <sheet name="Тестирование на грипп" sheetId="32" r:id="rId14"/>
    <sheet name="Уточнение грипп" sheetId="33" r:id="rId15"/>
  </sheets>
  <externalReferences>
    <externalReference r:id="rId16"/>
    <externalReference r:id="rId17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6" hidden="1">'АПУ неотл.пом. 11-23'!$A$10:$C$153</definedName>
    <definedName name="_xlnm._FilterDatabase" localSheetId="7" hidden="1">'АПУ обращения 11-23'!$A$10:$C$153</definedName>
    <definedName name="_xlnm._FilterDatabase" localSheetId="5" hidden="1">'АПУ профилактика 11-23'!$A$7:$C$7</definedName>
    <definedName name="_xlnm._FilterDatabase" localSheetId="11" hidden="1">'Гемодиализ (пр.11-23)'!$A$10:$C$153</definedName>
    <definedName name="_xlnm._FilterDatabase" localSheetId="3" hidden="1">'ДС (11-23) '!$A$10:$C$153</definedName>
    <definedName name="_xlnm._FilterDatabase" localSheetId="4" hidden="1">'КС (11-23)'!$A$10:$BT$10</definedName>
    <definedName name="_xlnm._FilterDatabase" localSheetId="12" hidden="1">'Мед.реаб.(АПУ,ДС,КС) 9-23'!$A$10:$C$153</definedName>
    <definedName name="_xlnm._FilterDatabase" localSheetId="9" hidden="1">'ОДИ МЗ РБ 9-23'!$A$10:$C$153</definedName>
    <definedName name="_xlnm._FilterDatabase" localSheetId="8" hidden="1">'ОДИ ПГГ Пр.11-23'!$A$10:$C$153</definedName>
    <definedName name="_xlnm._FilterDatabase" localSheetId="1" hidden="1">'Свод 2023 БП (11-23)'!$A$10:$C$153</definedName>
    <definedName name="_xlnm._FilterDatabase" localSheetId="0" hidden="1">'Свод 2023 ТПОМС РБ (11-23)'!$A$10:$BQ$153</definedName>
    <definedName name="_xlnm._FilterDatabase" localSheetId="2" hidden="1">'СМП (11-23)'!$A$10:$C$153</definedName>
    <definedName name="_xlnm._FilterDatabase" localSheetId="13" hidden="1">'Тестирование на грипп'!$A$10:$C$153</definedName>
    <definedName name="_xlnm._FilterDatabase" localSheetId="14" hidden="1">'Уточнение грипп'!$A$8:$C$98</definedName>
    <definedName name="_xlnm._FilterDatabase" localSheetId="10" hidden="1">'ФАП (11-23)'!$A$10:$C$153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4">#REF!</definedName>
    <definedName name="Kbcn" localSheetId="10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4">#REF!</definedName>
    <definedName name="Tg_CZ" localSheetId="10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4">#REF!</definedName>
    <definedName name="Tg_Disp" localSheetId="10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4">#REF!</definedName>
    <definedName name="Tg_Geri" localSheetId="10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4">#REF!</definedName>
    <definedName name="Tg_Kons" localSheetId="10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4">#REF!</definedName>
    <definedName name="Tg_Med" localSheetId="10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4">#REF!</definedName>
    <definedName name="Tg_Neot" localSheetId="10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4">#REF!</definedName>
    <definedName name="Tg_Nepr" localSheetId="10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4">#REF!</definedName>
    <definedName name="Tg_Obr" localSheetId="10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 11-23'!$4:$7</definedName>
    <definedName name="_xlnm.Print_Titles" localSheetId="7">'АПУ обращения 11-23'!$4:$7</definedName>
    <definedName name="_xlnm.Print_Titles" localSheetId="5">'АПУ профилактика 11-23'!$3:$7</definedName>
    <definedName name="_xlnm.Print_Titles" localSheetId="11">'Гемодиализ (пр.11-23)'!$4:$7</definedName>
    <definedName name="_xlnm.Print_Titles" localSheetId="3">'ДС (11-23) '!$6:$7</definedName>
    <definedName name="_xlnm.Print_Titles" localSheetId="4">'КС (11-23)'!$4:$7</definedName>
    <definedName name="_xlnm.Print_Titles" localSheetId="12">'Мед.реаб.(АПУ,ДС,КС) 9-23'!$4:$7</definedName>
    <definedName name="_xlnm.Print_Titles" localSheetId="9">'ОДИ МЗ РБ 9-23'!$4:$7</definedName>
    <definedName name="_xlnm.Print_Titles" localSheetId="8">'ОДИ ПГГ Пр.11-23'!$4:$7</definedName>
    <definedName name="_xlnm.Print_Titles" localSheetId="1">'Свод 2023 БП (11-23)'!$4:$7</definedName>
    <definedName name="_xlnm.Print_Titles" localSheetId="0">'Свод 2023 ТПОМС РБ (11-23)'!$4:$7</definedName>
    <definedName name="_xlnm.Print_Titles" localSheetId="2">'СМП (11-23)'!$4:$7</definedName>
    <definedName name="_xlnm.Print_Titles" localSheetId="13">'Тестирование на грипп'!$4:$7</definedName>
    <definedName name="_xlnm.Print_Titles" localSheetId="14">'Уточнение грипп'!$4:$7</definedName>
    <definedName name="_xlnm.Print_Titles" localSheetId="10">'ФАП (11-23)'!$4:$7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8" i="32" l="1"/>
  <c r="F8" i="32"/>
  <c r="D8" i="32"/>
  <c r="E8" i="29"/>
  <c r="F8" i="29"/>
  <c r="G8" i="29"/>
  <c r="D8" i="29"/>
  <c r="E8" i="28"/>
  <c r="F8" i="28"/>
  <c r="G8" i="28"/>
  <c r="H8" i="28"/>
  <c r="I8" i="28"/>
  <c r="D8" i="28"/>
  <c r="D8" i="27"/>
  <c r="E8" i="26"/>
  <c r="F8" i="26"/>
  <c r="G8" i="26"/>
  <c r="H8" i="26"/>
  <c r="D8" i="26"/>
  <c r="E8" i="25" l="1"/>
  <c r="F8" i="25"/>
  <c r="G8" i="25"/>
  <c r="H8" i="25"/>
  <c r="I8" i="25"/>
  <c r="J8" i="25"/>
  <c r="K8" i="25"/>
  <c r="D8" i="25"/>
  <c r="E8" i="24"/>
  <c r="F8" i="24"/>
  <c r="G8" i="24"/>
  <c r="D8" i="24"/>
  <c r="D8" i="23"/>
  <c r="E8" i="22"/>
  <c r="F8" i="22"/>
  <c r="G8" i="22"/>
  <c r="H8" i="22"/>
  <c r="D8" i="22"/>
  <c r="E8" i="20"/>
  <c r="F8" i="20"/>
  <c r="G8" i="20"/>
  <c r="D8" i="20"/>
  <c r="D91" i="34" l="1"/>
  <c r="M10" i="31" l="1"/>
  <c r="M8" i="31" l="1"/>
  <c r="G10" i="31"/>
  <c r="L10" i="31"/>
  <c r="G8" i="31" l="1"/>
  <c r="L8" i="31"/>
  <c r="E10" i="34"/>
  <c r="E8" i="34" s="1"/>
  <c r="D154" i="32" l="1"/>
  <c r="D154" i="29"/>
  <c r="D154" i="28"/>
  <c r="D154" i="26"/>
  <c r="D154" i="25"/>
  <c r="D154" i="24"/>
  <c r="D155" i="18"/>
  <c r="D154" i="22"/>
  <c r="D154" i="34"/>
  <c r="D154" i="20"/>
  <c r="D154" i="31" l="1"/>
  <c r="E154" i="31"/>
  <c r="F154" i="31"/>
  <c r="H154" i="31"/>
  <c r="I154" i="31"/>
  <c r="J154" i="31"/>
  <c r="K154" i="31" l="1"/>
  <c r="N154" i="31" l="1"/>
  <c r="L109" i="17"/>
  <c r="E94" i="17" l="1"/>
  <c r="E94" i="31" s="1"/>
  <c r="E9" i="17"/>
  <c r="E9" i="31" s="1"/>
  <c r="D153" i="34" l="1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E96" i="17" s="1"/>
  <c r="E96" i="31" s="1"/>
  <c r="D95" i="34"/>
  <c r="E95" i="17" s="1"/>
  <c r="E95" i="31" s="1"/>
  <c r="D93" i="34"/>
  <c r="E93" i="17" s="1"/>
  <c r="E93" i="31" s="1"/>
  <c r="D92" i="34"/>
  <c r="E92" i="17" s="1"/>
  <c r="E92" i="31" s="1"/>
  <c r="E91" i="17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J10" i="34"/>
  <c r="J8" i="34" s="1"/>
  <c r="I10" i="34"/>
  <c r="I8" i="34" s="1"/>
  <c r="H10" i="34"/>
  <c r="H8" i="34" s="1"/>
  <c r="G10" i="34"/>
  <c r="G8" i="34" s="1"/>
  <c r="F10" i="34"/>
  <c r="F8" i="34" s="1"/>
  <c r="E11" i="17" l="1"/>
  <c r="E11" i="31" s="1"/>
  <c r="E10" i="31" s="1"/>
  <c r="D10" i="34"/>
  <c r="D8" i="34" s="1"/>
  <c r="E8" i="31" l="1"/>
  <c r="D11" i="25"/>
  <c r="D10" i="23" l="1"/>
  <c r="N94" i="18" l="1"/>
  <c r="J13" i="18" l="1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2" i="18"/>
  <c r="M94" i="18"/>
  <c r="M11" i="18" l="1"/>
  <c r="M9" i="18" s="1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F10" i="32"/>
  <c r="E10" i="32"/>
  <c r="M9" i="17" l="1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D10" i="32"/>
  <c r="M10" i="17" l="1"/>
  <c r="M8" i="17" s="1"/>
  <c r="H9" i="31" l="1"/>
  <c r="K97" i="17" l="1"/>
  <c r="K9" i="17"/>
  <c r="E10" i="25" l="1"/>
  <c r="F10" i="25"/>
  <c r="G10" i="25"/>
  <c r="H10" i="25"/>
  <c r="I10" i="25"/>
  <c r="J10" i="25"/>
  <c r="K10" i="25"/>
  <c r="D141" i="22" l="1"/>
  <c r="D141" i="31" s="1"/>
  <c r="D9" i="31" l="1"/>
  <c r="D93" i="22"/>
  <c r="D93" i="31" s="1"/>
  <c r="D153" i="22"/>
  <c r="D153" i="31" s="1"/>
  <c r="D152" i="22"/>
  <c r="D152" i="31" s="1"/>
  <c r="D151" i="22"/>
  <c r="D151" i="31" s="1"/>
  <c r="D150" i="22"/>
  <c r="D150" i="31" s="1"/>
  <c r="D149" i="22"/>
  <c r="D149" i="31" s="1"/>
  <c r="D148" i="22"/>
  <c r="D148" i="31" s="1"/>
  <c r="D147" i="22"/>
  <c r="D147" i="31" s="1"/>
  <c r="D146" i="22"/>
  <c r="D146" i="31" s="1"/>
  <c r="D145" i="22"/>
  <c r="D145" i="31" s="1"/>
  <c r="D144" i="22"/>
  <c r="D144" i="31" s="1"/>
  <c r="D143" i="22"/>
  <c r="D143" i="31" s="1"/>
  <c r="D142" i="22"/>
  <c r="D142" i="31" s="1"/>
  <c r="D140" i="22"/>
  <c r="D140" i="31" s="1"/>
  <c r="D139" i="22"/>
  <c r="D139" i="31" s="1"/>
  <c r="D138" i="22"/>
  <c r="D138" i="31" s="1"/>
  <c r="D137" i="22"/>
  <c r="D137" i="31" s="1"/>
  <c r="D136" i="22"/>
  <c r="D136" i="31" s="1"/>
  <c r="D135" i="22"/>
  <c r="D135" i="31" s="1"/>
  <c r="D134" i="22"/>
  <c r="D134" i="31" s="1"/>
  <c r="D133" i="22"/>
  <c r="D133" i="31" s="1"/>
  <c r="D132" i="22"/>
  <c r="D132" i="31" s="1"/>
  <c r="D131" i="22"/>
  <c r="D131" i="31" s="1"/>
  <c r="D130" i="22"/>
  <c r="D130" i="31" s="1"/>
  <c r="D129" i="22"/>
  <c r="D129" i="31" s="1"/>
  <c r="D128" i="22"/>
  <c r="D128" i="31" s="1"/>
  <c r="D127" i="22"/>
  <c r="D127" i="31" s="1"/>
  <c r="D126" i="22"/>
  <c r="D126" i="31" s="1"/>
  <c r="D125" i="22"/>
  <c r="D125" i="31" s="1"/>
  <c r="D124" i="22"/>
  <c r="D124" i="31" s="1"/>
  <c r="D123" i="22"/>
  <c r="D123" i="31" s="1"/>
  <c r="D122" i="22"/>
  <c r="D122" i="31" s="1"/>
  <c r="D121" i="22"/>
  <c r="D121" i="31" s="1"/>
  <c r="D120" i="22"/>
  <c r="D120" i="31" s="1"/>
  <c r="D119" i="22"/>
  <c r="D119" i="31" s="1"/>
  <c r="D118" i="22"/>
  <c r="D118" i="31" s="1"/>
  <c r="D117" i="22"/>
  <c r="D117" i="31" s="1"/>
  <c r="D116" i="22"/>
  <c r="D116" i="31" s="1"/>
  <c r="D115" i="22"/>
  <c r="D115" i="31" s="1"/>
  <c r="D114" i="22"/>
  <c r="D114" i="31" s="1"/>
  <c r="D113" i="22"/>
  <c r="D113" i="31" s="1"/>
  <c r="D112" i="22"/>
  <c r="D112" i="31" s="1"/>
  <c r="D111" i="22"/>
  <c r="D111" i="31" s="1"/>
  <c r="D110" i="22"/>
  <c r="D110" i="31" s="1"/>
  <c r="D109" i="22"/>
  <c r="D109" i="31" s="1"/>
  <c r="D108" i="22"/>
  <c r="D108" i="31" s="1"/>
  <c r="D107" i="22"/>
  <c r="D107" i="31" s="1"/>
  <c r="D106" i="22"/>
  <c r="D106" i="31" s="1"/>
  <c r="D105" i="22"/>
  <c r="D105" i="31" s="1"/>
  <c r="D104" i="22"/>
  <c r="D104" i="31" s="1"/>
  <c r="D103" i="22"/>
  <c r="D103" i="31" s="1"/>
  <c r="D102" i="22"/>
  <c r="D102" i="31" s="1"/>
  <c r="D101" i="22"/>
  <c r="D101" i="31" s="1"/>
  <c r="D100" i="22"/>
  <c r="D100" i="31" s="1"/>
  <c r="D99" i="22"/>
  <c r="D99" i="31" s="1"/>
  <c r="D98" i="22"/>
  <c r="D98" i="31" s="1"/>
  <c r="D97" i="22"/>
  <c r="D97" i="31" s="1"/>
  <c r="D96" i="22"/>
  <c r="D96" i="31" s="1"/>
  <c r="D95" i="22"/>
  <c r="D95" i="31" s="1"/>
  <c r="D94" i="22"/>
  <c r="D94" i="31" s="1"/>
  <c r="D92" i="22"/>
  <c r="D92" i="31" s="1"/>
  <c r="D91" i="22"/>
  <c r="D91" i="31" s="1"/>
  <c r="D90" i="22"/>
  <c r="D90" i="31" s="1"/>
  <c r="D89" i="22"/>
  <c r="D89" i="31" s="1"/>
  <c r="D88" i="22"/>
  <c r="D88" i="31" s="1"/>
  <c r="D87" i="22"/>
  <c r="D87" i="31" s="1"/>
  <c r="D86" i="22"/>
  <c r="D86" i="31" s="1"/>
  <c r="D85" i="22"/>
  <c r="D85" i="31" s="1"/>
  <c r="D84" i="22"/>
  <c r="D84" i="31" s="1"/>
  <c r="D83" i="22"/>
  <c r="D83" i="31" s="1"/>
  <c r="D82" i="22"/>
  <c r="D82" i="31" s="1"/>
  <c r="D81" i="22"/>
  <c r="D81" i="31" s="1"/>
  <c r="D80" i="22"/>
  <c r="D80" i="31" s="1"/>
  <c r="D79" i="22"/>
  <c r="D79" i="31" s="1"/>
  <c r="D78" i="22"/>
  <c r="D78" i="31" s="1"/>
  <c r="D77" i="22"/>
  <c r="D77" i="31" s="1"/>
  <c r="D76" i="22"/>
  <c r="D76" i="31" s="1"/>
  <c r="D75" i="22"/>
  <c r="D75" i="31" s="1"/>
  <c r="D74" i="22"/>
  <c r="D74" i="31" s="1"/>
  <c r="D73" i="22"/>
  <c r="D73" i="31" s="1"/>
  <c r="D72" i="22"/>
  <c r="D72" i="31" s="1"/>
  <c r="D71" i="22"/>
  <c r="D71" i="31" s="1"/>
  <c r="D70" i="22"/>
  <c r="D70" i="31" s="1"/>
  <c r="D69" i="22"/>
  <c r="D69" i="31" s="1"/>
  <c r="D68" i="22"/>
  <c r="D68" i="31" s="1"/>
  <c r="D67" i="22"/>
  <c r="D67" i="31" s="1"/>
  <c r="D66" i="22"/>
  <c r="D66" i="31" s="1"/>
  <c r="D65" i="22"/>
  <c r="D65" i="31" s="1"/>
  <c r="D64" i="22"/>
  <c r="D64" i="31" s="1"/>
  <c r="D63" i="22"/>
  <c r="D63" i="31" s="1"/>
  <c r="D62" i="22"/>
  <c r="D62" i="31" s="1"/>
  <c r="D61" i="22"/>
  <c r="D61" i="31" s="1"/>
  <c r="D60" i="22"/>
  <c r="D60" i="31" s="1"/>
  <c r="D59" i="22"/>
  <c r="D59" i="31" s="1"/>
  <c r="D58" i="22"/>
  <c r="D58" i="31" s="1"/>
  <c r="D57" i="22"/>
  <c r="D57" i="31" s="1"/>
  <c r="D56" i="22"/>
  <c r="D56" i="31" s="1"/>
  <c r="D55" i="22"/>
  <c r="D55" i="31" s="1"/>
  <c r="D54" i="22"/>
  <c r="D54" i="31" s="1"/>
  <c r="D53" i="22"/>
  <c r="D53" i="31" s="1"/>
  <c r="D52" i="22"/>
  <c r="D52" i="31" s="1"/>
  <c r="D51" i="22"/>
  <c r="D51" i="31" s="1"/>
  <c r="D50" i="22"/>
  <c r="D50" i="31" s="1"/>
  <c r="D49" i="22"/>
  <c r="D49" i="31" s="1"/>
  <c r="D48" i="22"/>
  <c r="D48" i="31" s="1"/>
  <c r="D47" i="22"/>
  <c r="D47" i="31" s="1"/>
  <c r="D46" i="22"/>
  <c r="D46" i="31" s="1"/>
  <c r="D45" i="22"/>
  <c r="D45" i="31" s="1"/>
  <c r="D44" i="22"/>
  <c r="D44" i="31" s="1"/>
  <c r="D43" i="22"/>
  <c r="D43" i="31" s="1"/>
  <c r="D42" i="22"/>
  <c r="D42" i="31" s="1"/>
  <c r="D41" i="22"/>
  <c r="D41" i="31" s="1"/>
  <c r="D40" i="22"/>
  <c r="D40" i="31" s="1"/>
  <c r="D39" i="22"/>
  <c r="D39" i="31" s="1"/>
  <c r="D38" i="22"/>
  <c r="D38" i="31" s="1"/>
  <c r="D37" i="22"/>
  <c r="D37" i="31" s="1"/>
  <c r="D36" i="22"/>
  <c r="D36" i="31" s="1"/>
  <c r="D35" i="22"/>
  <c r="D35" i="31" s="1"/>
  <c r="D34" i="22"/>
  <c r="D34" i="31" s="1"/>
  <c r="D33" i="22"/>
  <c r="D33" i="31" s="1"/>
  <c r="D32" i="22"/>
  <c r="D32" i="31" s="1"/>
  <c r="D31" i="22"/>
  <c r="D31" i="31" s="1"/>
  <c r="D30" i="22"/>
  <c r="D30" i="31" s="1"/>
  <c r="D29" i="22"/>
  <c r="D29" i="31" s="1"/>
  <c r="D28" i="22"/>
  <c r="D28" i="31" s="1"/>
  <c r="D27" i="22"/>
  <c r="D27" i="31" s="1"/>
  <c r="D26" i="22"/>
  <c r="D26" i="31" s="1"/>
  <c r="D25" i="22"/>
  <c r="D25" i="31" s="1"/>
  <c r="D24" i="22"/>
  <c r="D24" i="31" s="1"/>
  <c r="D23" i="22"/>
  <c r="D23" i="31" s="1"/>
  <c r="D22" i="22"/>
  <c r="D22" i="31" s="1"/>
  <c r="D21" i="22"/>
  <c r="D21" i="31" s="1"/>
  <c r="D20" i="22"/>
  <c r="D20" i="31" s="1"/>
  <c r="D19" i="22"/>
  <c r="D19" i="31" s="1"/>
  <c r="D18" i="22"/>
  <c r="D18" i="31" s="1"/>
  <c r="D17" i="22"/>
  <c r="D17" i="31" s="1"/>
  <c r="D16" i="22"/>
  <c r="D16" i="31" s="1"/>
  <c r="D15" i="22"/>
  <c r="D15" i="31" s="1"/>
  <c r="D14" i="22"/>
  <c r="D14" i="31" s="1"/>
  <c r="D13" i="22"/>
  <c r="D13" i="31" s="1"/>
  <c r="D12" i="22"/>
  <c r="D12" i="31" s="1"/>
  <c r="D11" i="22"/>
  <c r="D11" i="31" s="1"/>
  <c r="D10" i="31" l="1"/>
  <c r="H10" i="22"/>
  <c r="G10" i="22"/>
  <c r="F10" i="22"/>
  <c r="E10" i="22"/>
  <c r="D10" i="22"/>
  <c r="D8" i="31" l="1"/>
  <c r="F10" i="29"/>
  <c r="F10" i="20" l="1"/>
  <c r="G10" i="20"/>
  <c r="E10" i="20"/>
  <c r="D12" i="20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s="1"/>
  <c r="H10" i="31" l="1"/>
  <c r="D10" i="20"/>
  <c r="D12" i="26"/>
  <c r="L12" i="17" s="1"/>
  <c r="D13" i="26"/>
  <c r="L13" i="17" s="1"/>
  <c r="D14" i="26"/>
  <c r="L14" i="17" s="1"/>
  <c r="D15" i="26"/>
  <c r="L15" i="17" s="1"/>
  <c r="D16" i="26"/>
  <c r="L16" i="17" s="1"/>
  <c r="D17" i="26"/>
  <c r="L17" i="17" s="1"/>
  <c r="D18" i="26"/>
  <c r="L18" i="17" s="1"/>
  <c r="D19" i="26"/>
  <c r="L19" i="17" s="1"/>
  <c r="D20" i="26"/>
  <c r="L20" i="17" s="1"/>
  <c r="D21" i="26"/>
  <c r="L21" i="17" s="1"/>
  <c r="D22" i="26"/>
  <c r="L22" i="17" s="1"/>
  <c r="D23" i="26"/>
  <c r="L23" i="17" s="1"/>
  <c r="D24" i="26"/>
  <c r="L24" i="17" s="1"/>
  <c r="D25" i="26"/>
  <c r="L25" i="17" s="1"/>
  <c r="D26" i="26"/>
  <c r="L26" i="17" s="1"/>
  <c r="D27" i="26"/>
  <c r="L27" i="17" s="1"/>
  <c r="D28" i="26"/>
  <c r="L28" i="17" s="1"/>
  <c r="D29" i="26"/>
  <c r="L29" i="17" s="1"/>
  <c r="D30" i="26"/>
  <c r="L30" i="17" s="1"/>
  <c r="D31" i="26"/>
  <c r="L31" i="17" s="1"/>
  <c r="D32" i="26"/>
  <c r="L32" i="17" s="1"/>
  <c r="D33" i="26"/>
  <c r="L33" i="17" s="1"/>
  <c r="D34" i="26"/>
  <c r="L34" i="17" s="1"/>
  <c r="D35" i="26"/>
  <c r="L35" i="17" s="1"/>
  <c r="D36" i="26"/>
  <c r="L36" i="17" s="1"/>
  <c r="D37" i="26"/>
  <c r="L37" i="17" s="1"/>
  <c r="D38" i="26"/>
  <c r="L38" i="17" s="1"/>
  <c r="D39" i="26"/>
  <c r="L39" i="17" s="1"/>
  <c r="D40" i="26"/>
  <c r="L40" i="17" s="1"/>
  <c r="D41" i="26"/>
  <c r="L41" i="17" s="1"/>
  <c r="D42" i="26"/>
  <c r="L42" i="17" s="1"/>
  <c r="D43" i="26"/>
  <c r="L43" i="17" s="1"/>
  <c r="D44" i="26"/>
  <c r="L44" i="17" s="1"/>
  <c r="D45" i="26"/>
  <c r="L45" i="17" s="1"/>
  <c r="D46" i="26"/>
  <c r="L46" i="17" s="1"/>
  <c r="D47" i="26"/>
  <c r="L47" i="17" s="1"/>
  <c r="D48" i="26"/>
  <c r="L48" i="17" s="1"/>
  <c r="D49" i="26"/>
  <c r="L49" i="17" s="1"/>
  <c r="D50" i="26"/>
  <c r="L50" i="17" s="1"/>
  <c r="D51" i="26"/>
  <c r="L51" i="17" s="1"/>
  <c r="D52" i="26"/>
  <c r="L52" i="17" s="1"/>
  <c r="D53" i="26"/>
  <c r="L53" i="17" s="1"/>
  <c r="D54" i="26"/>
  <c r="L54" i="17" s="1"/>
  <c r="D55" i="26"/>
  <c r="L55" i="17" s="1"/>
  <c r="D56" i="26"/>
  <c r="L56" i="17" s="1"/>
  <c r="D57" i="26"/>
  <c r="L57" i="17" s="1"/>
  <c r="D58" i="26"/>
  <c r="L58" i="17" s="1"/>
  <c r="D59" i="26"/>
  <c r="L59" i="17" s="1"/>
  <c r="D60" i="26"/>
  <c r="L60" i="17" s="1"/>
  <c r="D61" i="26"/>
  <c r="L61" i="17" s="1"/>
  <c r="D62" i="26"/>
  <c r="L62" i="17" s="1"/>
  <c r="D63" i="26"/>
  <c r="L63" i="17" s="1"/>
  <c r="D64" i="26"/>
  <c r="L64" i="17" s="1"/>
  <c r="D65" i="26"/>
  <c r="L65" i="17" s="1"/>
  <c r="D66" i="26"/>
  <c r="L66" i="17" s="1"/>
  <c r="D67" i="26"/>
  <c r="L67" i="17" s="1"/>
  <c r="D68" i="26"/>
  <c r="L68" i="17" s="1"/>
  <c r="D69" i="26"/>
  <c r="L69" i="17" s="1"/>
  <c r="D70" i="26"/>
  <c r="L70" i="17" s="1"/>
  <c r="D71" i="26"/>
  <c r="L71" i="17" s="1"/>
  <c r="D72" i="26"/>
  <c r="L72" i="17" s="1"/>
  <c r="D73" i="26"/>
  <c r="L73" i="17" s="1"/>
  <c r="D74" i="26"/>
  <c r="L74" i="17" s="1"/>
  <c r="D75" i="26"/>
  <c r="L75" i="17" s="1"/>
  <c r="D76" i="26"/>
  <c r="L76" i="17" s="1"/>
  <c r="D77" i="26"/>
  <c r="L77" i="17" s="1"/>
  <c r="D78" i="26"/>
  <c r="L78" i="17" s="1"/>
  <c r="D79" i="26"/>
  <c r="L79" i="17" s="1"/>
  <c r="D80" i="26"/>
  <c r="L80" i="17" s="1"/>
  <c r="D81" i="26"/>
  <c r="L81" i="17" s="1"/>
  <c r="D82" i="26"/>
  <c r="L82" i="17" s="1"/>
  <c r="D83" i="26"/>
  <c r="L83" i="17" s="1"/>
  <c r="D84" i="26"/>
  <c r="L84" i="17" s="1"/>
  <c r="D85" i="26"/>
  <c r="L85" i="17" s="1"/>
  <c r="D86" i="26"/>
  <c r="L86" i="17" s="1"/>
  <c r="D87" i="26"/>
  <c r="L87" i="17" s="1"/>
  <c r="D88" i="26"/>
  <c r="L88" i="17" s="1"/>
  <c r="D89" i="26"/>
  <c r="L89" i="17" s="1"/>
  <c r="D90" i="26"/>
  <c r="L90" i="17" s="1"/>
  <c r="D91" i="26"/>
  <c r="L91" i="17" s="1"/>
  <c r="D92" i="26"/>
  <c r="L92" i="17" s="1"/>
  <c r="D93" i="26"/>
  <c r="L93" i="17" s="1"/>
  <c r="D94" i="26"/>
  <c r="L94" i="17" s="1"/>
  <c r="D95" i="26"/>
  <c r="L95" i="17" s="1"/>
  <c r="D96" i="26"/>
  <c r="L96" i="17" s="1"/>
  <c r="D97" i="26"/>
  <c r="D98" i="26"/>
  <c r="L98" i="17" s="1"/>
  <c r="D99" i="26"/>
  <c r="L99" i="17" s="1"/>
  <c r="D100" i="26"/>
  <c r="L100" i="17" s="1"/>
  <c r="D101" i="26"/>
  <c r="L101" i="17" s="1"/>
  <c r="D102" i="26"/>
  <c r="L102" i="17" s="1"/>
  <c r="D103" i="26"/>
  <c r="L103" i="17" s="1"/>
  <c r="D104" i="26"/>
  <c r="L104" i="17" s="1"/>
  <c r="D105" i="26"/>
  <c r="L105" i="17" s="1"/>
  <c r="D106" i="26"/>
  <c r="L106" i="17" s="1"/>
  <c r="D107" i="26"/>
  <c r="L107" i="17" s="1"/>
  <c r="D108" i="26"/>
  <c r="L108" i="17" s="1"/>
  <c r="D110" i="26"/>
  <c r="L110" i="17" s="1"/>
  <c r="D111" i="26"/>
  <c r="L111" i="17" s="1"/>
  <c r="D112" i="26"/>
  <c r="L112" i="17" s="1"/>
  <c r="D113" i="26"/>
  <c r="L113" i="17" s="1"/>
  <c r="D114" i="26"/>
  <c r="L114" i="17" s="1"/>
  <c r="D115" i="26"/>
  <c r="L115" i="17" s="1"/>
  <c r="D116" i="26"/>
  <c r="L116" i="17" s="1"/>
  <c r="D117" i="26"/>
  <c r="L117" i="17" s="1"/>
  <c r="D118" i="26"/>
  <c r="L118" i="17" s="1"/>
  <c r="D119" i="26"/>
  <c r="L119" i="17" s="1"/>
  <c r="D120" i="26"/>
  <c r="L120" i="17" s="1"/>
  <c r="D121" i="26"/>
  <c r="L121" i="17" s="1"/>
  <c r="D122" i="26"/>
  <c r="L122" i="17" s="1"/>
  <c r="D123" i="26"/>
  <c r="L123" i="17" s="1"/>
  <c r="D124" i="26"/>
  <c r="L124" i="17" s="1"/>
  <c r="D125" i="26"/>
  <c r="L125" i="17" s="1"/>
  <c r="D126" i="26"/>
  <c r="L126" i="17" s="1"/>
  <c r="D127" i="26"/>
  <c r="L127" i="17" s="1"/>
  <c r="D128" i="26"/>
  <c r="L128" i="17" s="1"/>
  <c r="D129" i="26"/>
  <c r="L129" i="17" s="1"/>
  <c r="D130" i="26"/>
  <c r="L130" i="17" s="1"/>
  <c r="D131" i="26"/>
  <c r="L131" i="17" s="1"/>
  <c r="D132" i="26"/>
  <c r="L132" i="17" s="1"/>
  <c r="D133" i="26"/>
  <c r="L133" i="17" s="1"/>
  <c r="D134" i="26"/>
  <c r="L134" i="17" s="1"/>
  <c r="D135" i="26"/>
  <c r="L135" i="17" s="1"/>
  <c r="D136" i="26"/>
  <c r="L136" i="17" s="1"/>
  <c r="D137" i="26"/>
  <c r="D138" i="26"/>
  <c r="L138" i="17" s="1"/>
  <c r="D139" i="26"/>
  <c r="L139" i="17" s="1"/>
  <c r="D140" i="26"/>
  <c r="L140" i="17" s="1"/>
  <c r="D141" i="26"/>
  <c r="L141" i="17" s="1"/>
  <c r="D142" i="26"/>
  <c r="L142" i="17" s="1"/>
  <c r="D143" i="26"/>
  <c r="L143" i="17" s="1"/>
  <c r="D144" i="26"/>
  <c r="L144" i="17" s="1"/>
  <c r="D145" i="26"/>
  <c r="L145" i="17" s="1"/>
  <c r="D146" i="26"/>
  <c r="L146" i="17" s="1"/>
  <c r="D147" i="26"/>
  <c r="L147" i="17" s="1"/>
  <c r="D148" i="26"/>
  <c r="L148" i="17" s="1"/>
  <c r="D149" i="26"/>
  <c r="L149" i="17" s="1"/>
  <c r="D150" i="26"/>
  <c r="L150" i="17" s="1"/>
  <c r="D151" i="26"/>
  <c r="L151" i="17" s="1"/>
  <c r="D152" i="26"/>
  <c r="L152" i="17" s="1"/>
  <c r="D153" i="26"/>
  <c r="L153" i="17" s="1"/>
  <c r="D11" i="26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K137" i="17" s="1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H8" i="31" l="1"/>
  <c r="L97" i="17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0" i="25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P153" i="17" l="1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E10" i="29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Q56" i="17" l="1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D10" i="29"/>
  <c r="E10" i="28"/>
  <c r="F10" i="28"/>
  <c r="G10" i="28"/>
  <c r="H10" i="28"/>
  <c r="I10" i="28"/>
  <c r="D10" i="28"/>
  <c r="D10" i="27"/>
  <c r="H10" i="26"/>
  <c r="G10" i="26"/>
  <c r="F10" i="26"/>
  <c r="E10" i="26"/>
  <c r="D10" i="26"/>
  <c r="E10" i="24"/>
  <c r="F10" i="24"/>
  <c r="G10" i="24"/>
  <c r="E10" i="17"/>
  <c r="E8" i="17" s="1"/>
  <c r="I10" i="17"/>
  <c r="I8" i="17" s="1"/>
  <c r="J10" i="17"/>
  <c r="J8" i="17" s="1"/>
  <c r="K10" i="17"/>
  <c r="K8" i="17" s="1"/>
  <c r="L10" i="17"/>
  <c r="L8" i="17" s="1"/>
  <c r="N10" i="17"/>
  <c r="N8" i="17" s="1"/>
  <c r="O10" i="17"/>
  <c r="O8" i="17" s="1"/>
  <c r="P10" i="17"/>
  <c r="P8" i="17" s="1"/>
  <c r="D10" i="17"/>
  <c r="D8" i="17" s="1"/>
  <c r="D10" i="24"/>
  <c r="I10" i="31" l="1"/>
  <c r="J10" i="31"/>
  <c r="Q10" i="17"/>
  <c r="Q8" i="17" s="1"/>
  <c r="R10" i="17"/>
  <c r="R8" i="17" s="1"/>
  <c r="D154" i="18"/>
  <c r="D153" i="18"/>
  <c r="D152" i="18"/>
  <c r="D151" i="18"/>
  <c r="D150" i="18"/>
  <c r="D149" i="18"/>
  <c r="D148" i="18"/>
  <c r="F147" i="18"/>
  <c r="F146" i="18"/>
  <c r="F145" i="18"/>
  <c r="F144" i="18"/>
  <c r="F143" i="18"/>
  <c r="F142" i="18"/>
  <c r="F141" i="18"/>
  <c r="F140" i="18"/>
  <c r="F139" i="18"/>
  <c r="F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D96" i="18" s="1"/>
  <c r="F95" i="18"/>
  <c r="H93" i="17"/>
  <c r="H10" i="17" s="1"/>
  <c r="H8" i="17" s="1"/>
  <c r="K94" i="18"/>
  <c r="I94" i="18"/>
  <c r="I11" i="18" s="1"/>
  <c r="I9" i="18" s="1"/>
  <c r="H94" i="18"/>
  <c r="H11" i="18" s="1"/>
  <c r="H9" i="18" s="1"/>
  <c r="G94" i="18"/>
  <c r="G11" i="18" s="1"/>
  <c r="G9" i="18" s="1"/>
  <c r="E94" i="18"/>
  <c r="D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D67" i="18"/>
  <c r="D66" i="18"/>
  <c r="D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J8" i="31" l="1"/>
  <c r="I8" i="31"/>
  <c r="K11" i="18"/>
  <c r="K9" i="18" s="1"/>
  <c r="J94" i="18"/>
  <c r="F135" i="31"/>
  <c r="K135" i="31" s="1"/>
  <c r="N135" i="31" s="1"/>
  <c r="F149" i="31"/>
  <c r="K149" i="31" s="1"/>
  <c r="N149" i="31" s="1"/>
  <c r="F150" i="31"/>
  <c r="K150" i="31" s="1"/>
  <c r="N150" i="31" s="1"/>
  <c r="F121" i="31"/>
  <c r="K121" i="31" s="1"/>
  <c r="N121" i="31" s="1"/>
  <c r="F123" i="31"/>
  <c r="K123" i="31" s="1"/>
  <c r="N123" i="31" s="1"/>
  <c r="F151" i="31"/>
  <c r="K151" i="31" s="1"/>
  <c r="N151" i="31" s="1"/>
  <c r="F125" i="31"/>
  <c r="K125" i="31" s="1"/>
  <c r="N125" i="31" s="1"/>
  <c r="F128" i="31"/>
  <c r="K128" i="31" s="1"/>
  <c r="N128" i="31" s="1"/>
  <c r="F152" i="31"/>
  <c r="K152" i="31" s="1"/>
  <c r="N152" i="31" s="1"/>
  <c r="F122" i="31"/>
  <c r="K122" i="31" s="1"/>
  <c r="N122" i="31" s="1"/>
  <c r="F136" i="31"/>
  <c r="K136" i="31" s="1"/>
  <c r="N136" i="31" s="1"/>
  <c r="F127" i="31"/>
  <c r="K127" i="31" s="1"/>
  <c r="N127" i="31" s="1"/>
  <c r="F129" i="31"/>
  <c r="K129" i="31" s="1"/>
  <c r="N129" i="31" s="1"/>
  <c r="F153" i="31"/>
  <c r="K153" i="31" s="1"/>
  <c r="N153" i="31" s="1"/>
  <c r="F133" i="31"/>
  <c r="K133" i="31" s="1"/>
  <c r="N133" i="31" s="1"/>
  <c r="F92" i="31"/>
  <c r="K92" i="31" s="1"/>
  <c r="N92" i="31" s="1"/>
  <c r="F124" i="31"/>
  <c r="K124" i="31" s="1"/>
  <c r="N124" i="31" s="1"/>
  <c r="F118" i="31"/>
  <c r="K118" i="31" s="1"/>
  <c r="N118" i="31" s="1"/>
  <c r="F130" i="31"/>
  <c r="K130" i="31" s="1"/>
  <c r="N130" i="31" s="1"/>
  <c r="F66" i="31"/>
  <c r="K66" i="31" s="1"/>
  <c r="N66" i="31" s="1"/>
  <c r="F134" i="31"/>
  <c r="K134" i="31" s="1"/>
  <c r="N134" i="31" s="1"/>
  <c r="F148" i="31"/>
  <c r="K148" i="31" s="1"/>
  <c r="N148" i="31" s="1"/>
  <c r="F126" i="31"/>
  <c r="K126" i="31" s="1"/>
  <c r="N126" i="31" s="1"/>
  <c r="F115" i="31"/>
  <c r="K115" i="31" s="1"/>
  <c r="N115" i="31" s="1"/>
  <c r="F116" i="31"/>
  <c r="K116" i="31" s="1"/>
  <c r="N116" i="31" s="1"/>
  <c r="F64" i="31"/>
  <c r="K64" i="31" s="1"/>
  <c r="N64" i="31" s="1"/>
  <c r="F95" i="31"/>
  <c r="K95" i="31" s="1"/>
  <c r="N95" i="31" s="1"/>
  <c r="F119" i="31"/>
  <c r="K119" i="31" s="1"/>
  <c r="N119" i="31" s="1"/>
  <c r="F131" i="31"/>
  <c r="K131" i="31" s="1"/>
  <c r="N131" i="31" s="1"/>
  <c r="F147" i="31"/>
  <c r="K147" i="31" s="1"/>
  <c r="N147" i="31" s="1"/>
  <c r="F117" i="31"/>
  <c r="K117" i="31" s="1"/>
  <c r="N117" i="31" s="1"/>
  <c r="F65" i="31"/>
  <c r="K65" i="31" s="1"/>
  <c r="N65" i="31" s="1"/>
  <c r="F120" i="31"/>
  <c r="K120" i="31" s="1"/>
  <c r="N120" i="31" s="1"/>
  <c r="F132" i="31"/>
  <c r="K132" i="31" s="1"/>
  <c r="N132" i="31" s="1"/>
  <c r="F9" i="31"/>
  <c r="D143" i="18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D38" i="18"/>
  <c r="D107" i="18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N11" i="18"/>
  <c r="N9" i="18" s="1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E11" i="18"/>
  <c r="E9" i="18" s="1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F11" i="18" s="1"/>
  <c r="F9" i="18" s="1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K9" i="31" l="1"/>
  <c r="N9" i="31" s="1"/>
  <c r="F113" i="31"/>
  <c r="K113" i="31" s="1"/>
  <c r="N113" i="31" s="1"/>
  <c r="F36" i="31"/>
  <c r="K36" i="31" s="1"/>
  <c r="N36" i="31" s="1"/>
  <c r="F68" i="31"/>
  <c r="K68" i="31" s="1"/>
  <c r="N68" i="31" s="1"/>
  <c r="F55" i="31"/>
  <c r="K55" i="31" s="1"/>
  <c r="N55" i="31" s="1"/>
  <c r="F111" i="31"/>
  <c r="K111" i="31" s="1"/>
  <c r="N111" i="31" s="1"/>
  <c r="F107" i="31"/>
  <c r="K107" i="31" s="1"/>
  <c r="N107" i="31" s="1"/>
  <c r="F86" i="31"/>
  <c r="K86" i="31" s="1"/>
  <c r="N86" i="31" s="1"/>
  <c r="F110" i="31"/>
  <c r="K110" i="31" s="1"/>
  <c r="N110" i="31" s="1"/>
  <c r="F41" i="31"/>
  <c r="K41" i="31" s="1"/>
  <c r="N41" i="31" s="1"/>
  <c r="F104" i="31"/>
  <c r="K104" i="31" s="1"/>
  <c r="N104" i="31" s="1"/>
  <c r="F54" i="31"/>
  <c r="K54" i="31" s="1"/>
  <c r="N54" i="31" s="1"/>
  <c r="F12" i="31"/>
  <c r="K12" i="31" s="1"/>
  <c r="N12" i="31" s="1"/>
  <c r="F97" i="31"/>
  <c r="K97" i="31" s="1"/>
  <c r="N97" i="31" s="1"/>
  <c r="F103" i="31"/>
  <c r="K103" i="31" s="1"/>
  <c r="N103" i="31" s="1"/>
  <c r="F24" i="31"/>
  <c r="K24" i="31" s="1"/>
  <c r="N24" i="31" s="1"/>
  <c r="F106" i="31"/>
  <c r="K106" i="31" s="1"/>
  <c r="N106" i="31" s="1"/>
  <c r="F33" i="31"/>
  <c r="K33" i="31" s="1"/>
  <c r="N33" i="31" s="1"/>
  <c r="F88" i="31"/>
  <c r="K88" i="31" s="1"/>
  <c r="N88" i="31" s="1"/>
  <c r="F78" i="31"/>
  <c r="K78" i="31" s="1"/>
  <c r="N78" i="31" s="1"/>
  <c r="F18" i="31"/>
  <c r="K18" i="31" s="1"/>
  <c r="N18" i="31" s="1"/>
  <c r="F38" i="31"/>
  <c r="K38" i="31" s="1"/>
  <c r="N38" i="31" s="1"/>
  <c r="F101" i="31"/>
  <c r="K101" i="31" s="1"/>
  <c r="N101" i="31" s="1"/>
  <c r="F23" i="31"/>
  <c r="K23" i="31" s="1"/>
  <c r="N23" i="31" s="1"/>
  <c r="F80" i="31"/>
  <c r="K80" i="31" s="1"/>
  <c r="N80" i="31" s="1"/>
  <c r="F70" i="31"/>
  <c r="K70" i="31" s="1"/>
  <c r="N70" i="31" s="1"/>
  <c r="F85" i="31"/>
  <c r="K85" i="31" s="1"/>
  <c r="N85" i="31" s="1"/>
  <c r="F20" i="31"/>
  <c r="K20" i="31" s="1"/>
  <c r="N20" i="31" s="1"/>
  <c r="F144" i="31"/>
  <c r="K144" i="31" s="1"/>
  <c r="N144" i="31" s="1"/>
  <c r="F37" i="31"/>
  <c r="K37" i="31" s="1"/>
  <c r="N37" i="31" s="1"/>
  <c r="F44" i="31"/>
  <c r="K44" i="31" s="1"/>
  <c r="N44" i="31" s="1"/>
  <c r="F47" i="31"/>
  <c r="K47" i="31" s="1"/>
  <c r="N47" i="31" s="1"/>
  <c r="F62" i="31"/>
  <c r="K62" i="31" s="1"/>
  <c r="N62" i="31" s="1"/>
  <c r="F51" i="31"/>
  <c r="K51" i="31" s="1"/>
  <c r="N51" i="31" s="1"/>
  <c r="F73" i="31"/>
  <c r="K73" i="31" s="1"/>
  <c r="N73" i="31" s="1"/>
  <c r="F72" i="31"/>
  <c r="K72" i="31" s="1"/>
  <c r="N72" i="31" s="1"/>
  <c r="F56" i="31"/>
  <c r="K56" i="31" s="1"/>
  <c r="N56" i="31" s="1"/>
  <c r="F77" i="31"/>
  <c r="K77" i="31" s="1"/>
  <c r="N77" i="31" s="1"/>
  <c r="F59" i="31"/>
  <c r="K59" i="31" s="1"/>
  <c r="N59" i="31" s="1"/>
  <c r="F108" i="31"/>
  <c r="K108" i="31" s="1"/>
  <c r="N108" i="31" s="1"/>
  <c r="F79" i="31"/>
  <c r="K79" i="31" s="1"/>
  <c r="N79" i="31" s="1"/>
  <c r="F63" i="31"/>
  <c r="K63" i="31" s="1"/>
  <c r="N63" i="31" s="1"/>
  <c r="F61" i="31"/>
  <c r="K61" i="31" s="1"/>
  <c r="N61" i="31" s="1"/>
  <c r="F32" i="31"/>
  <c r="K32" i="31" s="1"/>
  <c r="N32" i="31" s="1"/>
  <c r="F145" i="31"/>
  <c r="K145" i="31" s="1"/>
  <c r="N145" i="31" s="1"/>
  <c r="F69" i="31"/>
  <c r="K69" i="31" s="1"/>
  <c r="N69" i="31" s="1"/>
  <c r="F43" i="31"/>
  <c r="K43" i="31" s="1"/>
  <c r="N43" i="31" s="1"/>
  <c r="F96" i="31"/>
  <c r="K96" i="31" s="1"/>
  <c r="N96" i="31" s="1"/>
  <c r="F100" i="31"/>
  <c r="K100" i="31" s="1"/>
  <c r="N100" i="31" s="1"/>
  <c r="F142" i="31"/>
  <c r="K142" i="31" s="1"/>
  <c r="N142" i="31" s="1"/>
  <c r="F137" i="31"/>
  <c r="K137" i="31" s="1"/>
  <c r="N137" i="31" s="1"/>
  <c r="F90" i="31"/>
  <c r="K90" i="31" s="1"/>
  <c r="N90" i="31" s="1"/>
  <c r="F71" i="31"/>
  <c r="K71" i="31" s="1"/>
  <c r="N71" i="31" s="1"/>
  <c r="F14" i="31"/>
  <c r="K14" i="31" s="1"/>
  <c r="N14" i="31" s="1"/>
  <c r="F114" i="31"/>
  <c r="K114" i="31" s="1"/>
  <c r="N114" i="31" s="1"/>
  <c r="F30" i="31"/>
  <c r="K30" i="31" s="1"/>
  <c r="N30" i="31" s="1"/>
  <c r="F17" i="31"/>
  <c r="K17" i="31" s="1"/>
  <c r="N17" i="31" s="1"/>
  <c r="F91" i="31"/>
  <c r="K91" i="31" s="1"/>
  <c r="N91" i="31" s="1"/>
  <c r="F29" i="31"/>
  <c r="K29" i="31" s="1"/>
  <c r="N29" i="31" s="1"/>
  <c r="F143" i="31"/>
  <c r="K143" i="31" s="1"/>
  <c r="N143" i="31" s="1"/>
  <c r="F98" i="31"/>
  <c r="K98" i="31" s="1"/>
  <c r="N98" i="31" s="1"/>
  <c r="F27" i="31"/>
  <c r="K27" i="31" s="1"/>
  <c r="N27" i="31" s="1"/>
  <c r="F48" i="31"/>
  <c r="K48" i="31" s="1"/>
  <c r="N48" i="31" s="1"/>
  <c r="F146" i="31"/>
  <c r="K146" i="31" s="1"/>
  <c r="N146" i="31" s="1"/>
  <c r="F82" i="31"/>
  <c r="K82" i="31" s="1"/>
  <c r="N82" i="31" s="1"/>
  <c r="F87" i="31"/>
  <c r="K87" i="31" s="1"/>
  <c r="N87" i="31" s="1"/>
  <c r="F99" i="31"/>
  <c r="K99" i="31" s="1"/>
  <c r="N99" i="31" s="1"/>
  <c r="F74" i="31"/>
  <c r="K74" i="31" s="1"/>
  <c r="N74" i="31" s="1"/>
  <c r="F21" i="31"/>
  <c r="K21" i="31" s="1"/>
  <c r="N21" i="31" s="1"/>
  <c r="F39" i="31"/>
  <c r="K39" i="31" s="1"/>
  <c r="N39" i="31" s="1"/>
  <c r="F109" i="31"/>
  <c r="K109" i="31" s="1"/>
  <c r="N109" i="31" s="1"/>
  <c r="F83" i="31"/>
  <c r="K83" i="31" s="1"/>
  <c r="N83" i="31" s="1"/>
  <c r="F58" i="31"/>
  <c r="K58" i="31" s="1"/>
  <c r="N58" i="31" s="1"/>
  <c r="F40" i="31"/>
  <c r="K40" i="31" s="1"/>
  <c r="N40" i="31" s="1"/>
  <c r="F138" i="31"/>
  <c r="K138" i="31" s="1"/>
  <c r="N138" i="31" s="1"/>
  <c r="F105" i="31"/>
  <c r="K105" i="31" s="1"/>
  <c r="N105" i="31" s="1"/>
  <c r="F75" i="31"/>
  <c r="K75" i="31" s="1"/>
  <c r="N75" i="31" s="1"/>
  <c r="F31" i="31"/>
  <c r="K31" i="31" s="1"/>
  <c r="N31" i="31" s="1"/>
  <c r="F46" i="31"/>
  <c r="K46" i="31" s="1"/>
  <c r="N46" i="31" s="1"/>
  <c r="F53" i="31"/>
  <c r="K53" i="31" s="1"/>
  <c r="N53" i="31" s="1"/>
  <c r="F50" i="31"/>
  <c r="K50" i="31" s="1"/>
  <c r="N50" i="31" s="1"/>
  <c r="F22" i="31"/>
  <c r="K22" i="31" s="1"/>
  <c r="N22" i="31" s="1"/>
  <c r="F102" i="31"/>
  <c r="K102" i="31" s="1"/>
  <c r="N102" i="31" s="1"/>
  <c r="F60" i="31"/>
  <c r="K60" i="31" s="1"/>
  <c r="N60" i="31" s="1"/>
  <c r="G142" i="17"/>
  <c r="F142" i="17" s="1"/>
  <c r="S142" i="17" s="1"/>
  <c r="F112" i="31"/>
  <c r="K112" i="31" s="1"/>
  <c r="N112" i="31" s="1"/>
  <c r="F35" i="31"/>
  <c r="K35" i="31" s="1"/>
  <c r="N35" i="31" s="1"/>
  <c r="F67" i="31"/>
  <c r="K67" i="31" s="1"/>
  <c r="N67" i="31" s="1"/>
  <c r="F42" i="31"/>
  <c r="K42" i="31" s="1"/>
  <c r="N42" i="31" s="1"/>
  <c r="F57" i="31"/>
  <c r="K57" i="31" s="1"/>
  <c r="N57" i="31" s="1"/>
  <c r="F140" i="31"/>
  <c r="K140" i="31" s="1"/>
  <c r="N140" i="31" s="1"/>
  <c r="F139" i="31"/>
  <c r="K139" i="31" s="1"/>
  <c r="N139" i="31" s="1"/>
  <c r="F45" i="31"/>
  <c r="K45" i="31" s="1"/>
  <c r="N45" i="31" s="1"/>
  <c r="F141" i="31"/>
  <c r="K141" i="31" s="1"/>
  <c r="N141" i="31" s="1"/>
  <c r="F13" i="31"/>
  <c r="K13" i="31" s="1"/>
  <c r="N13" i="31" s="1"/>
  <c r="F89" i="31"/>
  <c r="K89" i="31" s="1"/>
  <c r="N89" i="31" s="1"/>
  <c r="F15" i="31"/>
  <c r="K15" i="31" s="1"/>
  <c r="N15" i="31" s="1"/>
  <c r="F34" i="31"/>
  <c r="K34" i="31" s="1"/>
  <c r="N34" i="31" s="1"/>
  <c r="F28" i="31"/>
  <c r="K28" i="31" s="1"/>
  <c r="N28" i="31" s="1"/>
  <c r="F19" i="31"/>
  <c r="K19" i="31" s="1"/>
  <c r="N19" i="31" s="1"/>
  <c r="F84" i="31"/>
  <c r="K84" i="31" s="1"/>
  <c r="N84" i="31" s="1"/>
  <c r="F81" i="31"/>
  <c r="K81" i="31" s="1"/>
  <c r="N81" i="31" s="1"/>
  <c r="F94" i="31"/>
  <c r="K94" i="31" s="1"/>
  <c r="N94" i="31" s="1"/>
  <c r="F49" i="31"/>
  <c r="K49" i="31" s="1"/>
  <c r="N49" i="31" s="1"/>
  <c r="F26" i="31"/>
  <c r="K26" i="31" s="1"/>
  <c r="N26" i="31" s="1"/>
  <c r="F25" i="31"/>
  <c r="K25" i="31" s="1"/>
  <c r="N25" i="31" s="1"/>
  <c r="F16" i="31"/>
  <c r="K16" i="31" s="1"/>
  <c r="N16" i="31" s="1"/>
  <c r="F76" i="31"/>
  <c r="K76" i="31" s="1"/>
  <c r="N76" i="31" s="1"/>
  <c r="F52" i="31"/>
  <c r="K52" i="31" s="1"/>
  <c r="N52" i="31" s="1"/>
  <c r="F11" i="31"/>
  <c r="K11" i="31" s="1"/>
  <c r="N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L11" i="18"/>
  <c r="L9" i="18" s="1"/>
  <c r="S9" i="17" l="1"/>
  <c r="F38" i="17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J11" i="18"/>
  <c r="D94" i="18"/>
  <c r="D11" i="18" l="1"/>
  <c r="D9" i="18" s="1"/>
  <c r="J9" i="18"/>
  <c r="F93" i="31"/>
  <c r="F10" i="31" s="1"/>
  <c r="G93" i="17"/>
  <c r="F8" i="31" l="1"/>
  <c r="F93" i="17"/>
  <c r="F10" i="17" s="1"/>
  <c r="F8" i="17" s="1"/>
  <c r="G10" i="17"/>
  <c r="G8" i="17" s="1"/>
  <c r="K93" i="31"/>
  <c r="K10" i="31" l="1"/>
  <c r="N93" i="31"/>
  <c r="S93" i="17"/>
  <c r="K8" i="31" l="1"/>
  <c r="S10" i="17"/>
  <c r="S8" i="17" s="1"/>
  <c r="N10" i="31" l="1"/>
  <c r="N8" i="31" l="1"/>
</calcChain>
</file>

<file path=xl/sharedStrings.xml><?xml version="1.0" encoding="utf-8"?>
<sst xmlns="http://schemas.openxmlformats.org/spreadsheetml/2006/main" count="4397" uniqueCount="410">
  <si>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</si>
  <si>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</si>
  <si>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</si>
  <si>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</si>
  <si>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</si>
  <si>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</si>
  <si>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</si>
  <si>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</si>
  <si>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</si>
  <si>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</si>
  <si>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</si>
  <si>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</si>
  <si>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</si>
  <si>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</si>
  <si>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</si>
  <si>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</si>
  <si>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</si>
  <si>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</si>
  <si>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</si>
  <si>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</si>
  <si>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</si>
  <si>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</si>
  <si>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</si>
  <si>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</si>
  <si>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</si>
  <si>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</si>
  <si>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</si>
  <si>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</si>
  <si>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</si>
  <si>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</si>
  <si>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</si>
  <si>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</si>
  <si>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</si>
  <si>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</si>
  <si>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</si>
  <si>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</si>
  <si>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</si>
  <si>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</si>
  <si>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</si>
  <si>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</si>
  <si>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</si>
  <si>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</si>
  <si>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</si>
  <si>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</si>
  <si>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</si>
  <si>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</si>
  <si>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</si>
  <si>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</si>
  <si>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</si>
  <si>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</si>
  <si>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</si>
  <si>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</si>
  <si>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</si>
  <si>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</si>
  <si>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</si>
  <si>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</si>
  <si>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</si>
  <si>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</si>
  <si>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</si>
  <si>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</si>
  <si>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</si>
  <si>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</si>
  <si>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</si>
  <si>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</si>
  <si>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</si>
  <si>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</si>
  <si>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</si>
  <si>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</si>
  <si>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</si>
  <si>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</si>
  <si>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</si>
  <si>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</si>
  <si>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</si>
  <si>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</si>
  <si>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</si>
  <si>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</si>
  <si>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</si>
  <si>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</si>
  <si>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</si>
  <si>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</si>
  <si>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</si>
  <si>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</si>
  <si>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</si>
  <si>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</si>
  <si>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</si>
  <si>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</si>
  <si>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</si>
  <si>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</si>
  <si>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</si>
  <si>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</si>
  <si>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</si>
  <si>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</si>
  <si>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</si>
  <si>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</si>
  <si>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</si>
  <si>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</si>
  <si>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</si>
  <si>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</si>
  <si>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</si>
  <si>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</si>
  <si>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</si>
  <si>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</si>
  <si>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</si>
  <si>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</si>
  <si>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</si>
  <si>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</si>
  <si>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</si>
  <si>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</si>
  <si>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</si>
  <si>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</si>
  <si>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</si>
  <si>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</si>
  <si>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</si>
  <si>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</si>
  <si>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</si>
  <si>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</si>
  <si>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</si>
  <si>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</si>
  <si>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</si>
  <si>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</si>
  <si>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</si>
  <si>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</si>
  <si>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</si>
  <si>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</si>
  <si>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</si>
  <si>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</si>
  <si>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</si>
  <si>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</si>
  <si>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</si>
  <si>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</si>
  <si>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</si>
  <si>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</si>
  <si>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</si>
  <si>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</si>
  <si>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</si>
  <si>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</si>
  <si>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</si>
  <si>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</si>
  <si>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</si>
  <si>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</si>
  <si>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</si>
  <si>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</si>
  <si>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</si>
  <si>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</si>
  <si>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</si>
  <si>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</si>
  <si>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</si>
  <si>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</si>
  <si>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</si>
  <si>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</si>
  <si>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</si>
  <si>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</si>
  <si>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</si>
  <si>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</si>
  <si>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</si>
  <si>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</si>
  <si>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</si>
  <si>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</si>
  <si>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</si>
  <si>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</si>
  <si>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</si>
  <si>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</si>
  <si>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</si>
  <si>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</si>
  <si>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</si>
  <si>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</si>
  <si>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</si>
  <si>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</si>
  <si>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</si>
  <si>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</si>
  <si>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</si>
  <si>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</si>
  <si>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</si>
  <si>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</si>
  <si>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</si>
  <si>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</si>
  <si>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</si>
  <si>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</si>
  <si>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</si>
  <si>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</si>
  <si>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</si>
  <si>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</si>
  <si>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</si>
  <si>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</si>
  <si>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</si>
  <si>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</si>
  <si>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</si>
  <si>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</si>
  <si>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</si>
  <si>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</si>
  <si>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</si>
  <si>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</si>
  <si>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</si>
  <si>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</si>
  <si>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</si>
  <si>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</si>
  <si>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</si>
  <si>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</si>
  <si>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</si>
  <si>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</si>
  <si>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</si>
  <si>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</si>
  <si>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</si>
  <si>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</si>
  <si>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</si>
  <si>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</si>
  <si>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</si>
  <si>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</si>
  <si>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</si>
  <si>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</si>
  <si>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</si>
  <si>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</si>
  <si>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</si>
  <si>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</si>
  <si>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</si>
  <si>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</si>
  <si>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</si>
  <si>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</si>
  <si>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</si>
  <si>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</si>
  <si>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</si>
  <si>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</si>
  <si>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</si>
  <si>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</si>
  <si>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</si>
  <si>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</si>
  <si>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</si>
  <si>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</si>
  <si>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</si>
  <si>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</si>
  <si>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</si>
  <si>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</si>
  <si>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</si>
  <si>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</si>
  <si>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</si>
  <si>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</si>
  <si>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</si>
  <si>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</si>
  <si>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</si>
  <si>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</si>
  <si>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</si>
  <si>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</si>
  <si>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</si>
  <si>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</si>
  <si>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</si>
  <si>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</si>
  <si>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</si>
  <si>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</si>
  <si>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</si>
  <si>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</si>
  <si>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</si>
  <si>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</si>
  <si>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</si>
  <si>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</si>
  <si>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</si>
  <si>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</si>
  <si>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</si>
  <si>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</si>
  <si>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</si>
  <si>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</si>
  <si>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</si>
  <si>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</si>
  <si>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</si>
  <si>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</si>
  <si>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</si>
  <si>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</si>
  <si>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</si>
  <si>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</si>
  <si>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</si>
  <si>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</si>
  <si>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</si>
  <si>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</si>
  <si>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</si>
  <si>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</si>
  <si>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</si>
  <si>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</si>
  <si>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</si>
  <si>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</si>
  <si>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</si>
  <si>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</si>
  <si>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</si>
  <si>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</si>
  <si>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</si>
  <si>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</si>
  <si>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</si>
  <si>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</si>
  <si>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</si>
  <si>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</si>
  <si>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</si>
  <si>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</si>
  <si>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</si>
  <si>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</si>
  <si>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</si>
  <si>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</si>
  <si>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</si>
  <si>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</si>
  <si>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</si>
  <si>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</si>
  <si>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</si>
  <si>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</si>
  <si>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</si>
  <si>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</si>
  <si>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</si>
  <si>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</si>
  <si>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</si>
  <si>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</si>
  <si>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</si>
  <si>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</si>
  <si>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 xml:space="preserve">Плановые объемы финансирования по базовой программе ОМС на 2023 год в амбулаторных условиях (посещения с профилактическими и иными целями и диспансерное наблюдение). 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</si>
  <si>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</si>
  <si>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</si>
  <si>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</si>
  <si>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</si>
  <si>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</si>
  <si>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</si>
  <si>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</si>
  <si>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</si>
  <si>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</si>
  <si>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</si>
  <si>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</si>
  <si>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</si>
  <si>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</si>
  <si>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</si>
  <si>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</si>
  <si>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</si>
  <si>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</si>
  <si>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</si>
  <si>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</si>
  <si>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</si>
  <si>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</si>
  <si>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</si>
  <si>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</si>
  <si>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</si>
  <si>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</si>
  <si>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</si>
  <si>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 xml:space="preserve">Плановые объемы финансирования Территориальной программы ОМС на 2023 год. </t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</si>
  <si>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</si>
  <si>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</si>
  <si>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</si>
  <si>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</si>
  <si>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 xml:space="preserve">Плановые объемы финансирования скорой медицинской помощи по Базовой программе ОМС на 2023 год 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</si>
  <si>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</si>
  <si>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</si>
  <si>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</si>
  <si>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</si>
  <si>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</si>
  <si>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 xml:space="preserve">Плановые объемы финансирования по Базовой программе ОМС на 2023 год в амбулаторных условиях ( посещения в неотложной форме). 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</si>
  <si>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</si>
  <si>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</si>
  <si>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</si>
  <si>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</si>
  <si>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</si>
  <si>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</si>
  <si>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</si>
  <si>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>Плановые объемы финансирования по Базовой программе ОМС на 2023 год в амбулаторных условиях (обращения по поводу заболевания)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</si>
  <si>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</si>
  <si>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</si>
  <si>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</si>
  <si>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</si>
  <si>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</si>
  <si>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</si>
  <si>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</si>
  <si>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</si>
  <si>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</si>
  <si>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</si>
  <si>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</si>
  <si>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</si>
  <si>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</si>
  <si>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</si>
  <si>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 xml:space="preserve">Плановые объемы финансирования сеансов (услуг) заместительной почечной терапии методами гемодиализа и перитонеального диализа по Базовой программе ОМС на 2023 год </t>
  </si>
  <si>
    <t>диспансерное наблюдение</t>
  </si>
  <si>
    <t>КСГ (за исключением КСГ по профилю "Онкология",  КСГ по COVID-19)</t>
  </si>
  <si>
    <t>Плановые объемы финансирования по  программе ОМС на 2023 год в стационарных условиях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</si>
  <si>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</si>
  <si>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</si>
  <si>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</si>
  <si>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</si>
  <si>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</si>
  <si>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Плановые объемы финансирования Базовой программы ОМС на 2023 год.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</si>
  <si>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</si>
  <si>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</si>
  <si>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</si>
  <si>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</si>
  <si>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</si>
  <si>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</si>
  <si>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</si>
  <si>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</si>
  <si>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</si>
  <si>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</si>
  <si>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</si>
  <si>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</si>
  <si>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</si>
  <si>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</si>
  <si>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</si>
  <si>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</si>
  <si>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плановых объемов финансирования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</si>
  <si>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</si>
  <si>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</si>
  <si>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</si>
  <si>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</si>
  <si>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</si>
  <si>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 xml:space="preserve">Плановые объемы финансирования медицинской помощи по профилю "Медицинская реабилитация" по Базовой программе ОМС на 2023 год 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</si>
  <si>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</si>
  <si>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</si>
  <si>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</si>
  <si>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</si>
  <si>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>Всего Базовая программа ОМС по Протоколу           11-23</t>
  </si>
  <si>
    <t>Итого Территориальная программа ОМС (Протокол                                                                       № 11-23)</t>
  </si>
  <si>
    <t>Диспансериза-ция всего</t>
  </si>
  <si>
    <t>По подушевому нормативу финансирова-ния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</si>
</sst>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3" fillId="0" borderId="0"/>
    <xf numFmtId="0" fontId="1" fillId="0" borderId="0"/>
  </cellStyleXfs>
  <cellXfs count="257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0" borderId="18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0" fontId="42" fillId="0" borderId="18" xfId="233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0" fontId="42" fillId="27" borderId="18" xfId="45" applyFont="1" applyFill="1" applyBorder="1" applyAlignment="1">
      <alignment horizontal="center" vertical="center"/>
    </xf>
    <xf numFmtId="49" fontId="42" fillId="27" borderId="18" xfId="94" applyNumberFormat="1" applyFont="1" applyFill="1" applyBorder="1" applyAlignment="1">
      <alignment horizontal="center" vertical="center"/>
    </xf>
    <xf numFmtId="0" fontId="42" fillId="0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2" fillId="3" borderId="18" xfId="94" applyNumberFormat="1" applyFont="1" applyFill="1" applyBorder="1" applyAlignment="1">
      <alignment horizontal="center" vertical="center"/>
    </xf>
    <xf numFmtId="0" fontId="52" fillId="3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0" fillId="26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4" fontId="42" fillId="2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right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0" xfId="0" applyNumberFormat="1" applyFont="1" applyFill="1" applyAlignment="1">
      <alignment horizontal="right" vertical="center"/>
    </xf>
    <xf numFmtId="3" fontId="51" fillId="0" borderId="14" xfId="234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0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/>
    </xf>
    <xf numFmtId="3" fontId="42" fillId="0" borderId="18" xfId="2" applyNumberFormat="1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3" fillId="0" borderId="1" xfId="2" applyFont="1" applyFill="1" applyBorder="1" applyAlignment="1">
      <alignment horizontal="left" vertical="center" wrapText="1"/>
    </xf>
    <xf numFmtId="0" fontId="42" fillId="0" borderId="18" xfId="195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left" vertical="center" wrapText="1"/>
    </xf>
    <xf numFmtId="49" fontId="45" fillId="0" borderId="1" xfId="2" applyNumberFormat="1" applyFont="1" applyFill="1" applyBorder="1" applyAlignment="1">
      <alignment horizontal="center" vertical="center"/>
    </xf>
    <xf numFmtId="0" fontId="45" fillId="0" borderId="1" xfId="2" applyFont="1" applyFill="1" applyBorder="1" applyAlignment="1">
      <alignment horizontal="left" vertical="center" wrapText="1"/>
    </xf>
    <xf numFmtId="3" fontId="45" fillId="0" borderId="1" xfId="2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left" vertical="center" wrapText="1"/>
    </xf>
    <xf numFmtId="169" fontId="45" fillId="0" borderId="1" xfId="2" applyNumberFormat="1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left" vertical="center" wrapText="1"/>
    </xf>
    <xf numFmtId="3" fontId="45" fillId="0" borderId="12" xfId="2" applyNumberFormat="1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3" fontId="43" fillId="3" borderId="18" xfId="0" applyNumberFormat="1" applyFont="1" applyFill="1" applyBorder="1" applyAlignment="1">
      <alignment horizontal="center" vertical="center"/>
    </xf>
    <xf numFmtId="3" fontId="42" fillId="0" borderId="18" xfId="0" applyNumberFormat="1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right" vertical="center"/>
    </xf>
    <xf numFmtId="3" fontId="51" fillId="0" borderId="1" xfId="234" applyNumberFormat="1" applyFont="1" applyFill="1" applyBorder="1" applyAlignment="1">
      <alignment horizontal="center" vertical="center" wrapText="1"/>
    </xf>
    <xf numFmtId="0" fontId="42" fillId="0" borderId="0" xfId="45" applyFont="1" applyFill="1" applyAlignment="1">
      <alignment horizontal="right" vertical="center"/>
    </xf>
    <xf numFmtId="0" fontId="42" fillId="2" borderId="0" xfId="0" applyFont="1" applyFill="1" applyAlignment="1">
      <alignment horizontal="center" vertical="center"/>
    </xf>
    <xf numFmtId="3" fontId="41" fillId="3" borderId="1" xfId="94" applyNumberFormat="1" applyFont="1" applyFill="1" applyBorder="1" applyAlignment="1">
      <alignment horizontal="right" vertical="center" wrapText="1"/>
    </xf>
    <xf numFmtId="3" fontId="42" fillId="3" borderId="1" xfId="94" applyNumberFormat="1" applyFont="1" applyFill="1" applyBorder="1" applyAlignment="1">
      <alignment horizontal="right" vertical="center" wrapText="1"/>
    </xf>
    <xf numFmtId="3" fontId="48" fillId="3" borderId="1" xfId="94" applyNumberFormat="1" applyFont="1" applyFill="1" applyBorder="1" applyAlignment="1">
      <alignment horizontal="right" vertical="center" wrapText="1"/>
    </xf>
    <xf numFmtId="3" fontId="41" fillId="3" borderId="1" xfId="45" applyNumberFormat="1" applyFont="1" applyFill="1" applyBorder="1" applyAlignment="1">
      <alignment horizontal="right" vertical="center" wrapText="1"/>
    </xf>
    <xf numFmtId="0" fontId="43" fillId="2" borderId="0" xfId="0" applyFont="1" applyFill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9" fontId="42" fillId="0" borderId="12" xfId="2" applyNumberFormat="1" applyFont="1" applyFill="1" applyBorder="1" applyAlignment="1">
      <alignment horizontal="center" vertical="center"/>
    </xf>
    <xf numFmtId="49" fontId="42" fillId="0" borderId="13" xfId="2" applyNumberFormat="1" applyFont="1" applyFill="1" applyBorder="1" applyAlignment="1">
      <alignment horizontal="center" vertical="center"/>
    </xf>
    <xf numFmtId="49" fontId="42" fillId="0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0" fontId="46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6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6" borderId="2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15" xfId="45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4" fillId="3" borderId="13" xfId="236" applyFont="1" applyFill="1" applyBorder="1" applyAlignment="1">
      <alignment horizontal="center" vertical="center" wrapText="1"/>
    </xf>
    <xf numFmtId="0" fontId="54" fillId="3" borderId="14" xfId="236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Q155"/>
  <sheetViews>
    <sheetView tabSelected="1" zoomScale="91" zoomScaleNormal="91" workbookViewId="0">
      <pane xSplit="3" ySplit="10" topLeftCell="L131" activePane="bottomRight" state="frozen"/>
      <selection pane="topRight" activeCell="D1" sqref="D1"/>
      <selection pane="bottomLeft" activeCell="A14" sqref="A14"/>
      <selection pane="bottomRight" activeCell="O139" sqref="O13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84" customWidth="1"/>
    <col min="13" max="13" width="17.28515625" style="84" customWidth="1"/>
    <col min="14" max="14" width="16.140625" style="8" customWidth="1"/>
    <col min="15" max="16384" width="9.140625" style="8"/>
  </cols>
  <sheetData>
    <row r="2" spans="1:19" ht="15.75" x14ac:dyDescent="0.2">
      <c r="A2" s="180" t="s">
        <v>335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9" x14ac:dyDescent="0.2">
      <c r="C3" s="9"/>
      <c r="N3" s="8" t="s">
        <v>309</v>
      </c>
    </row>
    <row r="4" spans="1:19" s="2" customFormat="1" ht="25.5" customHeight="1" x14ac:dyDescent="0.2">
      <c r="A4" s="181" t="s">
        <v>46</v>
      </c>
      <c r="B4" s="181" t="s">
        <v>59</v>
      </c>
      <c r="C4" s="182" t="s">
        <v>47</v>
      </c>
      <c r="D4" s="178" t="s">
        <v>293</v>
      </c>
      <c r="E4" s="178"/>
      <c r="F4" s="178"/>
      <c r="G4" s="178"/>
      <c r="H4" s="178"/>
      <c r="I4" s="178"/>
      <c r="J4" s="178"/>
      <c r="K4" s="178"/>
      <c r="L4" s="183" t="s">
        <v>404</v>
      </c>
      <c r="M4" s="184"/>
      <c r="N4" s="172" t="s">
        <v>407</v>
      </c>
    </row>
    <row r="5" spans="1:19" ht="15" customHeight="1" x14ac:dyDescent="0.2">
      <c r="A5" s="181"/>
      <c r="B5" s="181"/>
      <c r="C5" s="182"/>
      <c r="D5" s="178" t="s">
        <v>294</v>
      </c>
      <c r="E5" s="178" t="s">
        <v>295</v>
      </c>
      <c r="F5" s="166" t="s">
        <v>296</v>
      </c>
      <c r="G5" s="167"/>
      <c r="H5" s="178" t="s">
        <v>301</v>
      </c>
      <c r="I5" s="178" t="s">
        <v>302</v>
      </c>
      <c r="J5" s="175" t="s">
        <v>347</v>
      </c>
      <c r="K5" s="178" t="s">
        <v>373</v>
      </c>
      <c r="L5" s="183" t="s">
        <v>379</v>
      </c>
      <c r="M5" s="183" t="s">
        <v>405</v>
      </c>
      <c r="N5" s="173"/>
    </row>
    <row r="6" spans="1:19" ht="14.25" customHeight="1" x14ac:dyDescent="0.2">
      <c r="A6" s="181"/>
      <c r="B6" s="181"/>
      <c r="C6" s="182"/>
      <c r="D6" s="178"/>
      <c r="E6" s="178"/>
      <c r="F6" s="168"/>
      <c r="G6" s="169"/>
      <c r="H6" s="178"/>
      <c r="I6" s="178"/>
      <c r="J6" s="176"/>
      <c r="K6" s="178"/>
      <c r="L6" s="184"/>
      <c r="M6" s="184"/>
      <c r="N6" s="173"/>
    </row>
    <row r="7" spans="1:19" ht="63" customHeight="1" x14ac:dyDescent="0.2">
      <c r="A7" s="181"/>
      <c r="B7" s="181"/>
      <c r="C7" s="182"/>
      <c r="D7" s="178"/>
      <c r="E7" s="178"/>
      <c r="F7" s="170"/>
      <c r="G7" s="171"/>
      <c r="H7" s="178"/>
      <c r="I7" s="178"/>
      <c r="J7" s="177"/>
      <c r="K7" s="178"/>
      <c r="L7" s="184"/>
      <c r="M7" s="184"/>
      <c r="N7" s="174"/>
    </row>
    <row r="8" spans="1:19" s="2" customFormat="1" x14ac:dyDescent="0.2">
      <c r="A8" s="179" t="s">
        <v>248</v>
      </c>
      <c r="B8" s="179"/>
      <c r="C8" s="179"/>
      <c r="D8" s="78">
        <f>D10+D9</f>
        <v>28587169702</v>
      </c>
      <c r="E8" s="78">
        <f t="shared" ref="E8:N8" si="0">E10+E9</f>
        <v>7395611865</v>
      </c>
      <c r="F8" s="78">
        <f t="shared" si="0"/>
        <v>24602269089</v>
      </c>
      <c r="G8" s="78">
        <f t="shared" si="0"/>
        <v>0</v>
      </c>
      <c r="H8" s="78">
        <f t="shared" si="0"/>
        <v>4151436195</v>
      </c>
      <c r="I8" s="78">
        <f t="shared" si="0"/>
        <v>1414262116</v>
      </c>
      <c r="J8" s="78">
        <f t="shared" si="0"/>
        <v>1554017603</v>
      </c>
      <c r="K8" s="78">
        <f t="shared" si="0"/>
        <v>67704766570</v>
      </c>
      <c r="L8" s="78">
        <f t="shared" si="0"/>
        <v>4500917738.3700008</v>
      </c>
      <c r="M8" s="78">
        <f t="shared" si="0"/>
        <v>128064276.83</v>
      </c>
      <c r="N8" s="85">
        <f t="shared" si="0"/>
        <v>72333748585.200012</v>
      </c>
      <c r="P8" s="112"/>
      <c r="Q8" s="112"/>
      <c r="R8" s="112"/>
      <c r="S8" s="112"/>
    </row>
    <row r="9" spans="1:19" s="3" customFormat="1" ht="11.25" customHeight="1" x14ac:dyDescent="0.2">
      <c r="A9" s="5"/>
      <c r="B9" s="5"/>
      <c r="C9" s="11" t="s">
        <v>56</v>
      </c>
      <c r="D9" s="77">
        <f>'КС (11-23)'!D9</f>
        <v>2260406202</v>
      </c>
      <c r="E9" s="77">
        <f>'Свод 2023 БП (11-23)'!E9</f>
        <v>471245627</v>
      </c>
      <c r="F9" s="77">
        <f>'АПУ профилактика 11-23'!D10+'АПУ профилактика 11-23'!N10+'АПУ неотл.пом. 11-23'!D9+'АПУ обращения 11-23'!D9+'ОДИ ПГГ Пр.11-23'!D9+'ОДИ МЗ РБ 9-23'!D9+'ФАП (11-23)'!D9+'Тестирование на грипп'!D9</f>
        <v>436024061</v>
      </c>
      <c r="G9" s="79"/>
      <c r="H9" s="77">
        <f>'СМП (11-23)'!D9</f>
        <v>85897831</v>
      </c>
      <c r="I9" s="77">
        <f>'Гемодиализ (пр.11-23)'!D9</f>
        <v>90697204</v>
      </c>
      <c r="J9" s="77">
        <f>'Мед.реаб.(АПУ,ДС,КС) 9-23'!D9</f>
        <v>28868201</v>
      </c>
      <c r="K9" s="77">
        <f>D9+E9+F9+H9+I9+J9</f>
        <v>3373139126</v>
      </c>
      <c r="L9" s="87">
        <v>27431579.82000022</v>
      </c>
      <c r="M9" s="87">
        <v>0</v>
      </c>
      <c r="N9" s="87">
        <f>K9+L9+M9</f>
        <v>3400570705.8200002</v>
      </c>
      <c r="P9" s="112"/>
      <c r="Q9" s="112"/>
      <c r="R9" s="112"/>
      <c r="S9" s="112"/>
    </row>
    <row r="10" spans="1:19" s="2" customFormat="1" x14ac:dyDescent="0.2">
      <c r="A10" s="179" t="s">
        <v>247</v>
      </c>
      <c r="B10" s="179"/>
      <c r="C10" s="179"/>
      <c r="D10" s="78">
        <f>SUM(D11:D154)-D93</f>
        <v>26326763500</v>
      </c>
      <c r="E10" s="78">
        <f t="shared" ref="E10:N10" si="1">SUM(E11:E154)-E93</f>
        <v>6924366238</v>
      </c>
      <c r="F10" s="78">
        <f t="shared" si="1"/>
        <v>24166245028</v>
      </c>
      <c r="G10" s="78">
        <f t="shared" si="1"/>
        <v>0</v>
      </c>
      <c r="H10" s="78">
        <f t="shared" si="1"/>
        <v>4065538364</v>
      </c>
      <c r="I10" s="78">
        <f t="shared" si="1"/>
        <v>1323564912</v>
      </c>
      <c r="J10" s="78">
        <f t="shared" si="1"/>
        <v>1525149402</v>
      </c>
      <c r="K10" s="78">
        <f t="shared" si="1"/>
        <v>64331627444</v>
      </c>
      <c r="L10" s="85">
        <f t="shared" si="1"/>
        <v>4473486158.5500002</v>
      </c>
      <c r="M10" s="85">
        <f t="shared" ref="M10" si="2">SUM(M11:M154)-M93</f>
        <v>128064276.83</v>
      </c>
      <c r="N10" s="85">
        <f t="shared" si="1"/>
        <v>68933177879.380005</v>
      </c>
      <c r="P10" s="112"/>
      <c r="Q10" s="112"/>
      <c r="R10" s="112"/>
      <c r="S10" s="112"/>
    </row>
    <row r="11" spans="1:19" s="22" customFormat="1" ht="12" customHeight="1" x14ac:dyDescent="0.2">
      <c r="A11" s="127">
        <v>1</v>
      </c>
      <c r="B11" s="23" t="s">
        <v>60</v>
      </c>
      <c r="C11" s="21" t="s">
        <v>44</v>
      </c>
      <c r="D11" s="80">
        <f>'КС (11-23)'!D11</f>
        <v>52366807</v>
      </c>
      <c r="E11" s="80">
        <f>'Свод 2023 БП (11-23)'!E11</f>
        <v>12159792</v>
      </c>
      <c r="F11" s="80">
        <f>'АПУ профилактика 11-23'!D12+'АПУ профилактика 11-23'!N12+'АПУ неотл.пом. 11-23'!D11+'АПУ обращения 11-23'!D11+'ОДИ ПГГ Пр.11-23'!D11+'ОДИ МЗ РБ 9-23'!D11+'ФАП (11-23)'!D11+'Тестирование на грипп'!D11</f>
        <v>136679012</v>
      </c>
      <c r="G11" s="80"/>
      <c r="H11" s="80">
        <f>'СМП (11-23)'!D11</f>
        <v>0</v>
      </c>
      <c r="I11" s="80">
        <f>'Гемодиализ (пр.11-23)'!D11</f>
        <v>0</v>
      </c>
      <c r="J11" s="80">
        <f>'Мед.реаб.(АПУ,ДС,КС) 9-23'!D11</f>
        <v>0</v>
      </c>
      <c r="K11" s="80">
        <f t="shared" ref="K11:K42" si="3">D11+E11+F11+H11+I11+J11</f>
        <v>201205611</v>
      </c>
      <c r="L11" s="88">
        <v>12441297.079999998</v>
      </c>
      <c r="M11" s="126"/>
      <c r="N11" s="88">
        <f t="shared" ref="N11:N70" si="4">K11+L11+M11</f>
        <v>213646908.07999998</v>
      </c>
      <c r="P11" s="112"/>
      <c r="Q11" s="112"/>
      <c r="R11" s="112"/>
      <c r="S11" s="112"/>
    </row>
    <row r="12" spans="1:19" s="22" customFormat="1" x14ac:dyDescent="0.2">
      <c r="A12" s="127">
        <v>2</v>
      </c>
      <c r="B12" s="24" t="s">
        <v>61</v>
      </c>
      <c r="C12" s="21" t="s">
        <v>232</v>
      </c>
      <c r="D12" s="80">
        <f>'КС (11-23)'!D12</f>
        <v>37051751</v>
      </c>
      <c r="E12" s="80">
        <f>'Свод 2023 БП (11-23)'!E12</f>
        <v>12949238</v>
      </c>
      <c r="F12" s="80">
        <f>'АПУ профилактика 11-23'!D13+'АПУ профилактика 11-23'!N13+'АПУ неотл.пом. 11-23'!D12+'АПУ обращения 11-23'!D12+'ОДИ ПГГ Пр.11-23'!D12+'ОДИ МЗ РБ 9-23'!D12+'ФАП (11-23)'!D12+'Тестирование на грипп'!D12</f>
        <v>130437568</v>
      </c>
      <c r="G12" s="80"/>
      <c r="H12" s="80">
        <f>'СМП (11-23)'!D12</f>
        <v>0</v>
      </c>
      <c r="I12" s="80">
        <f>'Гемодиализ (пр.11-23)'!D12</f>
        <v>0</v>
      </c>
      <c r="J12" s="80">
        <f>'Мед.реаб.(АПУ,ДС,КС) 9-23'!D12</f>
        <v>0</v>
      </c>
      <c r="K12" s="80">
        <f t="shared" si="3"/>
        <v>180438557</v>
      </c>
      <c r="L12" s="88">
        <v>15686062.98</v>
      </c>
      <c r="M12" s="126"/>
      <c r="N12" s="88">
        <f t="shared" si="4"/>
        <v>196124619.97999999</v>
      </c>
      <c r="P12" s="112"/>
      <c r="Q12" s="112"/>
      <c r="R12" s="112"/>
      <c r="S12" s="112"/>
    </row>
    <row r="13" spans="1:19" s="22" customFormat="1" x14ac:dyDescent="0.2">
      <c r="A13" s="127">
        <v>3</v>
      </c>
      <c r="B13" s="27" t="s">
        <v>62</v>
      </c>
      <c r="C13" s="21" t="s">
        <v>5</v>
      </c>
      <c r="D13" s="80">
        <f>'КС (11-23)'!D13</f>
        <v>221123857</v>
      </c>
      <c r="E13" s="80">
        <f>'Свод 2023 БП (11-23)'!E13</f>
        <v>35927542</v>
      </c>
      <c r="F13" s="80">
        <f>'АПУ профилактика 11-23'!D14+'АПУ профилактика 11-23'!N14+'АПУ неотл.пом. 11-23'!D13+'АПУ обращения 11-23'!D13+'ОДИ ПГГ Пр.11-23'!D13+'ОДИ МЗ РБ 9-23'!D13+'ФАП (11-23)'!D13+'Тестирование на грипп'!D13</f>
        <v>331098369</v>
      </c>
      <c r="G13" s="80"/>
      <c r="H13" s="80">
        <f>'СМП (11-23)'!D13</f>
        <v>156085380</v>
      </c>
      <c r="I13" s="80">
        <f>'Гемодиализ (пр.11-23)'!D13</f>
        <v>0</v>
      </c>
      <c r="J13" s="80">
        <f>'Мед.реаб.(АПУ,ДС,КС) 9-23'!D13</f>
        <v>0</v>
      </c>
      <c r="K13" s="80">
        <f t="shared" si="3"/>
        <v>744235148</v>
      </c>
      <c r="L13" s="88">
        <v>33064290.43</v>
      </c>
      <c r="M13" s="126"/>
      <c r="N13" s="88">
        <f t="shared" si="4"/>
        <v>777299438.42999995</v>
      </c>
      <c r="P13" s="112"/>
      <c r="Q13" s="112"/>
      <c r="R13" s="112"/>
      <c r="S13" s="112"/>
    </row>
    <row r="14" spans="1:19" s="22" customFormat="1" ht="14.25" customHeight="1" x14ac:dyDescent="0.2">
      <c r="A14" s="127">
        <v>4</v>
      </c>
      <c r="B14" s="23" t="s">
        <v>63</v>
      </c>
      <c r="C14" s="21" t="s">
        <v>233</v>
      </c>
      <c r="D14" s="80">
        <f>'КС (11-23)'!D14</f>
        <v>42981547</v>
      </c>
      <c r="E14" s="80">
        <f>'Свод 2023 БП (11-23)'!E14</f>
        <v>13417660</v>
      </c>
      <c r="F14" s="80">
        <f>'АПУ профилактика 11-23'!D15+'АПУ профилактика 11-23'!N15+'АПУ неотл.пом. 11-23'!D14+'АПУ обращения 11-23'!D14+'ОДИ ПГГ Пр.11-23'!D14+'ОДИ МЗ РБ 9-23'!D14+'ФАП (11-23)'!D14+'Тестирование на грипп'!D14</f>
        <v>140538579</v>
      </c>
      <c r="G14" s="80"/>
      <c r="H14" s="80">
        <f>'СМП (11-23)'!D14</f>
        <v>0</v>
      </c>
      <c r="I14" s="80">
        <f>'Гемодиализ (пр.11-23)'!D14</f>
        <v>0</v>
      </c>
      <c r="J14" s="80">
        <f>'Мед.реаб.(АПУ,ДС,КС) 9-23'!D14</f>
        <v>0</v>
      </c>
      <c r="K14" s="80">
        <f t="shared" si="3"/>
        <v>196937786</v>
      </c>
      <c r="L14" s="88">
        <v>12825510.379999999</v>
      </c>
      <c r="M14" s="126"/>
      <c r="N14" s="88">
        <f t="shared" si="4"/>
        <v>209763296.38</v>
      </c>
      <c r="P14" s="112"/>
      <c r="Q14" s="112"/>
      <c r="R14" s="112"/>
      <c r="S14" s="112"/>
    </row>
    <row r="15" spans="1:19" s="22" customFormat="1" x14ac:dyDescent="0.2">
      <c r="A15" s="127">
        <v>5</v>
      </c>
      <c r="B15" s="23" t="s">
        <v>64</v>
      </c>
      <c r="C15" s="21" t="s">
        <v>8</v>
      </c>
      <c r="D15" s="80">
        <f>'КС (11-23)'!D15</f>
        <v>51428927</v>
      </c>
      <c r="E15" s="80">
        <f>'Свод 2023 БП (11-23)'!E15</f>
        <v>14535647</v>
      </c>
      <c r="F15" s="80">
        <f>'АПУ профилактика 11-23'!D16+'АПУ профилактика 11-23'!N16+'АПУ неотл.пом. 11-23'!D15+'АПУ обращения 11-23'!D15+'ОДИ ПГГ Пр.11-23'!D15+'ОДИ МЗ РБ 9-23'!D15+'ФАП (11-23)'!D15+'Тестирование на грипп'!D15</f>
        <v>146642171</v>
      </c>
      <c r="G15" s="80"/>
      <c r="H15" s="80">
        <f>'СМП (11-23)'!D15</f>
        <v>0</v>
      </c>
      <c r="I15" s="80">
        <f>'Гемодиализ (пр.11-23)'!D15</f>
        <v>0</v>
      </c>
      <c r="J15" s="80">
        <f>'Мед.реаб.(АПУ,ДС,КС) 9-23'!D15</f>
        <v>0</v>
      </c>
      <c r="K15" s="80">
        <f t="shared" si="3"/>
        <v>212606745</v>
      </c>
      <c r="L15" s="88">
        <v>12485053.699999999</v>
      </c>
      <c r="M15" s="126"/>
      <c r="N15" s="88">
        <f t="shared" si="4"/>
        <v>225091798.69999999</v>
      </c>
      <c r="P15" s="112"/>
      <c r="Q15" s="112"/>
      <c r="R15" s="112"/>
      <c r="S15" s="112"/>
    </row>
    <row r="16" spans="1:19" s="22" customFormat="1" x14ac:dyDescent="0.2">
      <c r="A16" s="127">
        <v>6</v>
      </c>
      <c r="B16" s="27" t="s">
        <v>65</v>
      </c>
      <c r="C16" s="21" t="s">
        <v>66</v>
      </c>
      <c r="D16" s="80">
        <f>'КС (11-23)'!D16</f>
        <v>589304837</v>
      </c>
      <c r="E16" s="80">
        <f>'Свод 2023 БП (11-23)'!E16</f>
        <v>93449760</v>
      </c>
      <c r="F16" s="80">
        <f>'АПУ профилактика 11-23'!D17+'АПУ профилактика 11-23'!N17+'АПУ неотл.пом. 11-23'!D16+'АПУ обращения 11-23'!D16+'ОДИ ПГГ Пр.11-23'!D16+'ОДИ МЗ РБ 9-23'!D16+'ФАП (11-23)'!D16+'Тестирование на грипп'!D16</f>
        <v>811761677</v>
      </c>
      <c r="G16" s="80"/>
      <c r="H16" s="80">
        <f>'СМП (11-23)'!D16</f>
        <v>324746681</v>
      </c>
      <c r="I16" s="80">
        <f>'Гемодиализ (пр.11-23)'!D16</f>
        <v>568275</v>
      </c>
      <c r="J16" s="80">
        <f>'Мед.реаб.(АПУ,ДС,КС) 9-23'!D16</f>
        <v>36403898</v>
      </c>
      <c r="K16" s="80">
        <f t="shared" si="3"/>
        <v>1856235128</v>
      </c>
      <c r="L16" s="88">
        <v>59879830.010000005</v>
      </c>
      <c r="M16" s="126"/>
      <c r="N16" s="88">
        <f t="shared" si="4"/>
        <v>1916114958.01</v>
      </c>
      <c r="P16" s="112"/>
      <c r="Q16" s="112"/>
      <c r="R16" s="112"/>
      <c r="S16" s="112"/>
    </row>
    <row r="17" spans="1:19" s="22" customFormat="1" x14ac:dyDescent="0.2">
      <c r="A17" s="127">
        <v>7</v>
      </c>
      <c r="B17" s="23" t="s">
        <v>67</v>
      </c>
      <c r="C17" s="21" t="s">
        <v>234</v>
      </c>
      <c r="D17" s="80">
        <f>'КС (11-23)'!D17</f>
        <v>189845531</v>
      </c>
      <c r="E17" s="80">
        <f>'Свод 2023 БП (11-23)'!E17</f>
        <v>34984845</v>
      </c>
      <c r="F17" s="80">
        <f>'АПУ профилактика 11-23'!D18+'АПУ профилактика 11-23'!N18+'АПУ неотл.пом. 11-23'!D17+'АПУ обращения 11-23'!D17+'ОДИ ПГГ Пр.11-23'!D17+'ОДИ МЗ РБ 9-23'!D17+'ФАП (11-23)'!D17+'Тестирование на грипп'!D17</f>
        <v>344358577</v>
      </c>
      <c r="G17" s="80"/>
      <c r="H17" s="80">
        <f>'СМП (11-23)'!D17</f>
        <v>0</v>
      </c>
      <c r="I17" s="80">
        <f>'Гемодиализ (пр.11-23)'!D17</f>
        <v>0</v>
      </c>
      <c r="J17" s="80">
        <f>'Мед.реаб.(АПУ,ДС,КС) 9-23'!D17</f>
        <v>18964239</v>
      </c>
      <c r="K17" s="80">
        <f t="shared" si="3"/>
        <v>588153192</v>
      </c>
      <c r="L17" s="88">
        <v>20054226.710000001</v>
      </c>
      <c r="M17" s="126"/>
      <c r="N17" s="88">
        <f t="shared" si="4"/>
        <v>608207418.71000004</v>
      </c>
      <c r="P17" s="112"/>
      <c r="Q17" s="112"/>
      <c r="R17" s="112"/>
      <c r="S17" s="112"/>
    </row>
    <row r="18" spans="1:19" s="22" customFormat="1" x14ac:dyDescent="0.2">
      <c r="A18" s="127">
        <v>8</v>
      </c>
      <c r="B18" s="27" t="s">
        <v>68</v>
      </c>
      <c r="C18" s="21" t="s">
        <v>17</v>
      </c>
      <c r="D18" s="80">
        <f>'КС (11-23)'!D18</f>
        <v>38676684</v>
      </c>
      <c r="E18" s="80">
        <f>'Свод 2023 БП (11-23)'!E18</f>
        <v>15518498</v>
      </c>
      <c r="F18" s="80">
        <f>'АПУ профилактика 11-23'!D19+'АПУ профилактика 11-23'!N19+'АПУ неотл.пом. 11-23'!D18+'АПУ обращения 11-23'!D18+'ОДИ ПГГ Пр.11-23'!D18+'ОДИ МЗ РБ 9-23'!D18+'ФАП (11-23)'!D18+'Тестирование на грипп'!D18</f>
        <v>149969079</v>
      </c>
      <c r="G18" s="80"/>
      <c r="H18" s="80">
        <f>'СМП (11-23)'!D18</f>
        <v>0</v>
      </c>
      <c r="I18" s="80">
        <f>'Гемодиализ (пр.11-23)'!D18</f>
        <v>0</v>
      </c>
      <c r="J18" s="80">
        <f>'Мед.реаб.(АПУ,ДС,КС) 9-23'!D18</f>
        <v>0</v>
      </c>
      <c r="K18" s="80">
        <f t="shared" si="3"/>
        <v>204164261</v>
      </c>
      <c r="L18" s="88">
        <v>14094903.029999999</v>
      </c>
      <c r="M18" s="126"/>
      <c r="N18" s="88">
        <f t="shared" si="4"/>
        <v>218259164.03</v>
      </c>
      <c r="P18" s="112"/>
      <c r="Q18" s="112"/>
      <c r="R18" s="112"/>
      <c r="S18" s="112"/>
    </row>
    <row r="19" spans="1:19" s="22" customFormat="1" x14ac:dyDescent="0.2">
      <c r="A19" s="127">
        <v>9</v>
      </c>
      <c r="B19" s="27" t="s">
        <v>69</v>
      </c>
      <c r="C19" s="21" t="s">
        <v>6</v>
      </c>
      <c r="D19" s="80">
        <f>'КС (11-23)'!D19</f>
        <v>62711642</v>
      </c>
      <c r="E19" s="80">
        <f>'Свод 2023 БП (11-23)'!E19</f>
        <v>12774064</v>
      </c>
      <c r="F19" s="80">
        <f>'АПУ профилактика 11-23'!D20+'АПУ профилактика 11-23'!N20+'АПУ неотл.пом. 11-23'!D19+'АПУ обращения 11-23'!D19+'ОДИ ПГГ Пр.11-23'!D19+'ОДИ МЗ РБ 9-23'!D19+'ФАП (11-23)'!D19+'Тестирование на грипп'!D19</f>
        <v>161717374</v>
      </c>
      <c r="G19" s="80"/>
      <c r="H19" s="80">
        <f>'СМП (11-23)'!D19</f>
        <v>0</v>
      </c>
      <c r="I19" s="80">
        <f>'Гемодиализ (пр.11-23)'!D19</f>
        <v>0</v>
      </c>
      <c r="J19" s="80">
        <f>'Мед.реаб.(АПУ,ДС,КС) 9-23'!D19</f>
        <v>0</v>
      </c>
      <c r="K19" s="80">
        <f t="shared" si="3"/>
        <v>237203080</v>
      </c>
      <c r="L19" s="88">
        <v>13769732.77</v>
      </c>
      <c r="M19" s="126"/>
      <c r="N19" s="88">
        <f t="shared" si="4"/>
        <v>250972812.77000001</v>
      </c>
      <c r="P19" s="112"/>
      <c r="Q19" s="112"/>
      <c r="R19" s="112"/>
      <c r="S19" s="112"/>
    </row>
    <row r="20" spans="1:19" s="22" customFormat="1" x14ac:dyDescent="0.2">
      <c r="A20" s="127">
        <v>10</v>
      </c>
      <c r="B20" s="27" t="s">
        <v>70</v>
      </c>
      <c r="C20" s="21" t="s">
        <v>18</v>
      </c>
      <c r="D20" s="80">
        <f>'КС (11-23)'!D20</f>
        <v>47592749</v>
      </c>
      <c r="E20" s="80">
        <f>'Свод 2023 БП (11-23)'!E20</f>
        <v>16861186</v>
      </c>
      <c r="F20" s="80">
        <f>'АПУ профилактика 11-23'!D21+'АПУ профилактика 11-23'!N21+'АПУ неотл.пом. 11-23'!D20+'АПУ обращения 11-23'!D20+'ОДИ ПГГ Пр.11-23'!D20+'ОДИ МЗ РБ 9-23'!D20+'ФАП (11-23)'!D20+'Тестирование на грипп'!D20</f>
        <v>164752678</v>
      </c>
      <c r="G20" s="80"/>
      <c r="H20" s="80">
        <f>'СМП (11-23)'!D20</f>
        <v>0</v>
      </c>
      <c r="I20" s="80">
        <f>'Гемодиализ (пр.11-23)'!D20</f>
        <v>0</v>
      </c>
      <c r="J20" s="80">
        <f>'Мед.реаб.(АПУ,ДС,КС) 9-23'!D20</f>
        <v>0</v>
      </c>
      <c r="K20" s="80">
        <f t="shared" si="3"/>
        <v>229206613</v>
      </c>
      <c r="L20" s="88">
        <v>24714441.84</v>
      </c>
      <c r="M20" s="126"/>
      <c r="N20" s="88">
        <f t="shared" si="4"/>
        <v>253921054.84</v>
      </c>
      <c r="P20" s="112"/>
      <c r="Q20" s="112"/>
      <c r="R20" s="112"/>
      <c r="S20" s="112"/>
    </row>
    <row r="21" spans="1:19" s="22" customFormat="1" x14ac:dyDescent="0.2">
      <c r="A21" s="127">
        <v>11</v>
      </c>
      <c r="B21" s="27" t="s">
        <v>71</v>
      </c>
      <c r="C21" s="21" t="s">
        <v>7</v>
      </c>
      <c r="D21" s="80">
        <f>'КС (11-23)'!D21</f>
        <v>50127639</v>
      </c>
      <c r="E21" s="80">
        <f>'Свод 2023 БП (11-23)'!E21</f>
        <v>13457873</v>
      </c>
      <c r="F21" s="80">
        <f>'АПУ профилактика 11-23'!D22+'АПУ профилактика 11-23'!N22+'АПУ неотл.пом. 11-23'!D21+'АПУ обращения 11-23'!D21+'ОДИ ПГГ Пр.11-23'!D21+'ОДИ МЗ РБ 9-23'!D21+'ФАП (11-23)'!D21+'Тестирование на грипп'!D21</f>
        <v>143057396</v>
      </c>
      <c r="G21" s="80"/>
      <c r="H21" s="80">
        <f>'СМП (11-23)'!D21</f>
        <v>0</v>
      </c>
      <c r="I21" s="80">
        <f>'Гемодиализ (пр.11-23)'!D21</f>
        <v>0</v>
      </c>
      <c r="J21" s="80">
        <f>'Мед.реаб.(АПУ,ДС,КС) 9-23'!D21</f>
        <v>0</v>
      </c>
      <c r="K21" s="80">
        <f t="shared" si="3"/>
        <v>206642908</v>
      </c>
      <c r="L21" s="88">
        <v>12763787.33</v>
      </c>
      <c r="M21" s="126"/>
      <c r="N21" s="88">
        <f t="shared" si="4"/>
        <v>219406695.33000001</v>
      </c>
      <c r="P21" s="112"/>
      <c r="Q21" s="112"/>
      <c r="R21" s="112"/>
      <c r="S21" s="112"/>
    </row>
    <row r="22" spans="1:19" s="22" customFormat="1" x14ac:dyDescent="0.2">
      <c r="A22" s="127">
        <v>12</v>
      </c>
      <c r="B22" s="27" t="s">
        <v>72</v>
      </c>
      <c r="C22" s="21" t="s">
        <v>19</v>
      </c>
      <c r="D22" s="80">
        <f>'КС (11-23)'!D22</f>
        <v>135775007</v>
      </c>
      <c r="E22" s="80">
        <f>'Свод 2023 БП (11-23)'!E22</f>
        <v>26751433</v>
      </c>
      <c r="F22" s="80">
        <f>'АПУ профилактика 11-23'!D23+'АПУ профилактика 11-23'!N23+'АПУ неотл.пом. 11-23'!D22+'АПУ обращения 11-23'!D22+'ОДИ ПГГ Пр.11-23'!D22+'ОДИ МЗ РБ 9-23'!D22+'ФАП (11-23)'!D22+'Тестирование на грипп'!D22</f>
        <v>268140972</v>
      </c>
      <c r="G22" s="80"/>
      <c r="H22" s="80">
        <f>'СМП (11-23)'!D22</f>
        <v>0</v>
      </c>
      <c r="I22" s="80">
        <f>'Гемодиализ (пр.11-23)'!D22</f>
        <v>0</v>
      </c>
      <c r="J22" s="80">
        <f>'Мед.реаб.(АПУ,ДС,КС) 9-23'!D22</f>
        <v>0</v>
      </c>
      <c r="K22" s="80">
        <f t="shared" si="3"/>
        <v>430667412</v>
      </c>
      <c r="L22" s="88">
        <v>17457237.5</v>
      </c>
      <c r="M22" s="126"/>
      <c r="N22" s="88">
        <f t="shared" si="4"/>
        <v>448124649.5</v>
      </c>
      <c r="P22" s="112"/>
      <c r="Q22" s="112"/>
      <c r="R22" s="112"/>
      <c r="S22" s="112"/>
    </row>
    <row r="23" spans="1:19" s="22" customFormat="1" x14ac:dyDescent="0.2">
      <c r="A23" s="127">
        <v>13</v>
      </c>
      <c r="B23" s="27" t="s">
        <v>256</v>
      </c>
      <c r="C23" s="21" t="s">
        <v>257</v>
      </c>
      <c r="D23" s="80">
        <f>'КС (11-23)'!D23</f>
        <v>0</v>
      </c>
      <c r="E23" s="80">
        <f>'Свод 2023 БП (11-23)'!E23</f>
        <v>0</v>
      </c>
      <c r="F23" s="80">
        <f>'АПУ профилактика 11-23'!D24+'АПУ профилактика 11-23'!N24+'АПУ неотл.пом. 11-23'!D23+'АПУ обращения 11-23'!D23+'ОДИ ПГГ Пр.11-23'!D23+'ОДИ МЗ РБ 9-23'!D23+'ФАП (11-23)'!D23+'Тестирование на грипп'!D23</f>
        <v>4592831</v>
      </c>
      <c r="G23" s="80"/>
      <c r="H23" s="80">
        <f>'СМП (11-23)'!D23</f>
        <v>0</v>
      </c>
      <c r="I23" s="80">
        <f>'Гемодиализ (пр.11-23)'!D23</f>
        <v>0</v>
      </c>
      <c r="J23" s="80">
        <f>'Мед.реаб.(АПУ,ДС,КС) 9-23'!D23</f>
        <v>0</v>
      </c>
      <c r="K23" s="80">
        <f t="shared" si="3"/>
        <v>4592831</v>
      </c>
      <c r="L23" s="88">
        <v>0</v>
      </c>
      <c r="M23" s="126"/>
      <c r="N23" s="88">
        <f t="shared" si="4"/>
        <v>4592831</v>
      </c>
      <c r="P23" s="112"/>
      <c r="Q23" s="112"/>
      <c r="R23" s="112"/>
      <c r="S23" s="112"/>
    </row>
    <row r="24" spans="1:19" s="22" customFormat="1" x14ac:dyDescent="0.2">
      <c r="A24" s="127">
        <v>14</v>
      </c>
      <c r="B24" s="23" t="s">
        <v>73</v>
      </c>
      <c r="C24" s="21" t="s">
        <v>74</v>
      </c>
      <c r="D24" s="80">
        <f>'КС (11-23)'!D24</f>
        <v>0</v>
      </c>
      <c r="E24" s="80">
        <f>'Свод 2023 БП (11-23)'!E24</f>
        <v>0</v>
      </c>
      <c r="F24" s="80">
        <f>'АПУ профилактика 11-23'!D25+'АПУ профилактика 11-23'!N25+'АПУ неотл.пом. 11-23'!D24+'АПУ обращения 11-23'!D24+'ОДИ ПГГ Пр.11-23'!D24+'ОДИ МЗ РБ 9-23'!D24+'ФАП (11-23)'!D24+'Тестирование на грипп'!D24</f>
        <v>0</v>
      </c>
      <c r="G24" s="80"/>
      <c r="H24" s="80">
        <f>'СМП (11-23)'!D24</f>
        <v>0</v>
      </c>
      <c r="I24" s="80">
        <f>'Гемодиализ (пр.11-23)'!D24</f>
        <v>0</v>
      </c>
      <c r="J24" s="80">
        <f>'Мед.реаб.(АПУ,ДС,КС) 9-23'!D24</f>
        <v>0</v>
      </c>
      <c r="K24" s="80">
        <f t="shared" si="3"/>
        <v>0</v>
      </c>
      <c r="L24" s="88">
        <v>0</v>
      </c>
      <c r="M24" s="126"/>
      <c r="N24" s="88">
        <f t="shared" si="4"/>
        <v>0</v>
      </c>
      <c r="P24" s="112"/>
      <c r="Q24" s="112"/>
      <c r="R24" s="112"/>
      <c r="S24" s="112"/>
    </row>
    <row r="25" spans="1:19" s="22" customFormat="1" x14ac:dyDescent="0.2">
      <c r="A25" s="127">
        <v>15</v>
      </c>
      <c r="B25" s="27" t="s">
        <v>75</v>
      </c>
      <c r="C25" s="21" t="s">
        <v>22</v>
      </c>
      <c r="D25" s="80">
        <f>'КС (11-23)'!D25</f>
        <v>58248458</v>
      </c>
      <c r="E25" s="80">
        <f>'Свод 2023 БП (11-23)'!E25</f>
        <v>17716154</v>
      </c>
      <c r="F25" s="80">
        <f>'АПУ профилактика 11-23'!D26+'АПУ профилактика 11-23'!N26+'АПУ неотл.пом. 11-23'!D25+'АПУ обращения 11-23'!D25+'ОДИ ПГГ Пр.11-23'!D25+'ОДИ МЗ РБ 9-23'!D25+'ФАП (11-23)'!D25+'Тестирование на грипп'!D25</f>
        <v>167088390</v>
      </c>
      <c r="G25" s="80"/>
      <c r="H25" s="80">
        <f>'СМП (11-23)'!D25</f>
        <v>0</v>
      </c>
      <c r="I25" s="80">
        <f>'Гемодиализ (пр.11-23)'!D25</f>
        <v>0</v>
      </c>
      <c r="J25" s="80">
        <f>'Мед.реаб.(АПУ,ДС,КС) 9-23'!D25</f>
        <v>0</v>
      </c>
      <c r="K25" s="80">
        <f t="shared" si="3"/>
        <v>243053002</v>
      </c>
      <c r="L25" s="88">
        <v>14193102.539999999</v>
      </c>
      <c r="M25" s="126"/>
      <c r="N25" s="88">
        <f t="shared" si="4"/>
        <v>257246104.53999999</v>
      </c>
      <c r="P25" s="112"/>
      <c r="Q25" s="112"/>
      <c r="R25" s="112"/>
      <c r="S25" s="112"/>
    </row>
    <row r="26" spans="1:19" s="22" customFormat="1" x14ac:dyDescent="0.2">
      <c r="A26" s="127">
        <v>16</v>
      </c>
      <c r="B26" s="27" t="s">
        <v>76</v>
      </c>
      <c r="C26" s="21" t="s">
        <v>10</v>
      </c>
      <c r="D26" s="80">
        <f>'КС (11-23)'!D26</f>
        <v>76686916</v>
      </c>
      <c r="E26" s="80">
        <f>'Свод 2023 БП (11-23)'!E26</f>
        <v>25135907</v>
      </c>
      <c r="F26" s="80">
        <f>'АПУ профилактика 11-23'!D27+'АПУ профилактика 11-23'!N27+'АПУ неотл.пом. 11-23'!D26+'АПУ обращения 11-23'!D26+'ОДИ ПГГ Пр.11-23'!D26+'ОДИ МЗ РБ 9-23'!D26+'ФАП (11-23)'!D26+'Тестирование на грипп'!D26</f>
        <v>236496214</v>
      </c>
      <c r="G26" s="80"/>
      <c r="H26" s="80">
        <f>'СМП (11-23)'!D26</f>
        <v>0</v>
      </c>
      <c r="I26" s="80">
        <f>'Гемодиализ (пр.11-23)'!D26</f>
        <v>0</v>
      </c>
      <c r="J26" s="80">
        <f>'Мед.реаб.(АПУ,ДС,КС) 9-23'!D26</f>
        <v>0</v>
      </c>
      <c r="K26" s="80">
        <f t="shared" si="3"/>
        <v>338319037</v>
      </c>
      <c r="L26" s="88">
        <v>24600360.699999999</v>
      </c>
      <c r="M26" s="126"/>
      <c r="N26" s="88">
        <f t="shared" si="4"/>
        <v>362919397.69999999</v>
      </c>
      <c r="P26" s="112"/>
      <c r="Q26" s="112"/>
      <c r="R26" s="112"/>
      <c r="S26" s="112"/>
    </row>
    <row r="27" spans="1:19" s="22" customFormat="1" x14ac:dyDescent="0.2">
      <c r="A27" s="127">
        <v>17</v>
      </c>
      <c r="B27" s="27" t="s">
        <v>77</v>
      </c>
      <c r="C27" s="21" t="s">
        <v>235</v>
      </c>
      <c r="D27" s="80">
        <f>'КС (11-23)'!D27</f>
        <v>125214757</v>
      </c>
      <c r="E27" s="80">
        <f>'Свод 2023 БП (11-23)'!E27</f>
        <v>31806348</v>
      </c>
      <c r="F27" s="80">
        <f>'АПУ профилактика 11-23'!D28+'АПУ профилактика 11-23'!N28+'АПУ неотл.пом. 11-23'!D27+'АПУ обращения 11-23'!D27+'ОДИ ПГГ Пр.11-23'!D27+'ОДИ МЗ РБ 9-23'!D27+'ФАП (11-23)'!D27+'Тестирование на грипп'!D27</f>
        <v>325342184</v>
      </c>
      <c r="G27" s="80"/>
      <c r="H27" s="80">
        <f>'СМП (11-23)'!D27</f>
        <v>0</v>
      </c>
      <c r="I27" s="80">
        <f>'Гемодиализ (пр.11-23)'!D27</f>
        <v>0</v>
      </c>
      <c r="J27" s="80">
        <f>'Мед.реаб.(АПУ,ДС,КС) 9-23'!D27</f>
        <v>0</v>
      </c>
      <c r="K27" s="80">
        <f t="shared" si="3"/>
        <v>482363289</v>
      </c>
      <c r="L27" s="88">
        <v>24654570.41</v>
      </c>
      <c r="M27" s="126"/>
      <c r="N27" s="88">
        <f t="shared" si="4"/>
        <v>507017859.41000003</v>
      </c>
      <c r="P27" s="112"/>
      <c r="Q27" s="112"/>
      <c r="R27" s="112"/>
      <c r="S27" s="112"/>
    </row>
    <row r="28" spans="1:19" s="22" customFormat="1" x14ac:dyDescent="0.2">
      <c r="A28" s="127">
        <v>18</v>
      </c>
      <c r="B28" s="27" t="s">
        <v>78</v>
      </c>
      <c r="C28" s="21" t="s">
        <v>9</v>
      </c>
      <c r="D28" s="80">
        <f>'КС (11-23)'!D28</f>
        <v>580063155</v>
      </c>
      <c r="E28" s="80">
        <f>'Свод 2023 БП (11-23)'!E28</f>
        <v>64880199</v>
      </c>
      <c r="F28" s="80">
        <f>'АПУ профилактика 11-23'!D29+'АПУ профилактика 11-23'!N29+'АПУ неотл.пом. 11-23'!D28+'АПУ обращения 11-23'!D28+'ОДИ ПГГ Пр.11-23'!D28+'ОДИ МЗ РБ 9-23'!D28+'ФАП (11-23)'!D28+'Тестирование на грипп'!D28</f>
        <v>590171853</v>
      </c>
      <c r="G28" s="80"/>
      <c r="H28" s="80">
        <f>'СМП (11-23)'!D28</f>
        <v>222799397</v>
      </c>
      <c r="I28" s="80">
        <f>'Гемодиализ (пр.11-23)'!D28</f>
        <v>0</v>
      </c>
      <c r="J28" s="80">
        <f>'Мед.реаб.(АПУ,ДС,КС) 9-23'!D28</f>
        <v>37623733</v>
      </c>
      <c r="K28" s="80">
        <f t="shared" si="3"/>
        <v>1495538337</v>
      </c>
      <c r="L28" s="88">
        <v>46407636.789999992</v>
      </c>
      <c r="M28" s="126"/>
      <c r="N28" s="88">
        <f t="shared" si="4"/>
        <v>1541945973.79</v>
      </c>
      <c r="P28" s="112"/>
      <c r="Q28" s="112"/>
      <c r="R28" s="112"/>
      <c r="S28" s="112"/>
    </row>
    <row r="29" spans="1:19" s="22" customFormat="1" x14ac:dyDescent="0.2">
      <c r="A29" s="127">
        <v>19</v>
      </c>
      <c r="B29" s="23" t="s">
        <v>79</v>
      </c>
      <c r="C29" s="21" t="s">
        <v>11</v>
      </c>
      <c r="D29" s="80">
        <f>'КС (11-23)'!D29</f>
        <v>29743572</v>
      </c>
      <c r="E29" s="80">
        <f>'Свод 2023 БП (11-23)'!E29</f>
        <v>10795567</v>
      </c>
      <c r="F29" s="80">
        <f>'АПУ профилактика 11-23'!D30+'АПУ профилактика 11-23'!N30+'АПУ неотл.пом. 11-23'!D29+'АПУ обращения 11-23'!D29+'ОДИ ПГГ Пр.11-23'!D29+'ОДИ МЗ РБ 9-23'!D29+'ФАП (11-23)'!D29+'Тестирование на грипп'!D29</f>
        <v>114130988</v>
      </c>
      <c r="G29" s="80"/>
      <c r="H29" s="80">
        <f>'СМП (11-23)'!D29</f>
        <v>0</v>
      </c>
      <c r="I29" s="80">
        <f>'Гемодиализ (пр.11-23)'!D29</f>
        <v>0</v>
      </c>
      <c r="J29" s="80">
        <f>'Мед.реаб.(АПУ,ДС,КС) 9-23'!D29</f>
        <v>0</v>
      </c>
      <c r="K29" s="80">
        <f t="shared" si="3"/>
        <v>154670127</v>
      </c>
      <c r="L29" s="88">
        <v>7970675.9400000004</v>
      </c>
      <c r="M29" s="126"/>
      <c r="N29" s="88">
        <f t="shared" si="4"/>
        <v>162640802.94</v>
      </c>
      <c r="P29" s="112"/>
      <c r="Q29" s="112"/>
      <c r="R29" s="112"/>
      <c r="S29" s="112"/>
    </row>
    <row r="30" spans="1:19" s="22" customFormat="1" x14ac:dyDescent="0.2">
      <c r="A30" s="127">
        <v>20</v>
      </c>
      <c r="B30" s="23" t="s">
        <v>80</v>
      </c>
      <c r="C30" s="21" t="s">
        <v>236</v>
      </c>
      <c r="D30" s="80">
        <f>'КС (11-23)'!D30</f>
        <v>28946102</v>
      </c>
      <c r="E30" s="80">
        <f>'Свод 2023 БП (11-23)'!E30</f>
        <v>8330324</v>
      </c>
      <c r="F30" s="80">
        <f>'АПУ профилактика 11-23'!D31+'АПУ профилактика 11-23'!N31+'АПУ неотл.пом. 11-23'!D30+'АПУ обращения 11-23'!D30+'ОДИ ПГГ Пр.11-23'!D30+'ОДИ МЗ РБ 9-23'!D30+'ФАП (11-23)'!D30+'Тестирование на грипп'!D30</f>
        <v>85261578</v>
      </c>
      <c r="G30" s="80"/>
      <c r="H30" s="80">
        <f>'СМП (11-23)'!D30</f>
        <v>0</v>
      </c>
      <c r="I30" s="80">
        <f>'Гемодиализ (пр.11-23)'!D30</f>
        <v>0</v>
      </c>
      <c r="J30" s="80">
        <f>'Мед.реаб.(АПУ,ДС,КС) 9-23'!D30</f>
        <v>0</v>
      </c>
      <c r="K30" s="80">
        <f t="shared" si="3"/>
        <v>122538004</v>
      </c>
      <c r="L30" s="88">
        <v>13254089.140000001</v>
      </c>
      <c r="M30" s="126"/>
      <c r="N30" s="88">
        <f t="shared" si="4"/>
        <v>135792093.13999999</v>
      </c>
      <c r="P30" s="112"/>
      <c r="Q30" s="112"/>
      <c r="R30" s="112"/>
      <c r="S30" s="112"/>
    </row>
    <row r="31" spans="1:19" s="22" customFormat="1" x14ac:dyDescent="0.2">
      <c r="A31" s="127">
        <v>21</v>
      </c>
      <c r="B31" s="23" t="s">
        <v>81</v>
      </c>
      <c r="C31" s="21" t="s">
        <v>82</v>
      </c>
      <c r="D31" s="80">
        <f>'КС (11-23)'!D31</f>
        <v>194446524</v>
      </c>
      <c r="E31" s="80">
        <f>'Свод 2023 БП (11-23)'!E31</f>
        <v>42365899</v>
      </c>
      <c r="F31" s="80">
        <f>'АПУ профилактика 11-23'!D32+'АПУ профилактика 11-23'!N32+'АПУ неотл.пом. 11-23'!D31+'АПУ обращения 11-23'!D31+'ОДИ ПГГ Пр.11-23'!D31+'ОДИ МЗ РБ 9-23'!D31+'ФАП (11-23)'!D31+'Тестирование на грипп'!D31</f>
        <v>405795549</v>
      </c>
      <c r="G31" s="80"/>
      <c r="H31" s="80">
        <f>'СМП (11-23)'!D31</f>
        <v>0</v>
      </c>
      <c r="I31" s="80">
        <f>'Гемодиализ (пр.11-23)'!D31</f>
        <v>0</v>
      </c>
      <c r="J31" s="80">
        <f>'Мед.реаб.(АПУ,ДС,КС) 9-23'!D31</f>
        <v>14080949</v>
      </c>
      <c r="K31" s="80">
        <f t="shared" si="3"/>
        <v>656688921</v>
      </c>
      <c r="L31" s="88">
        <v>44576530.269999996</v>
      </c>
      <c r="M31" s="126"/>
      <c r="N31" s="88">
        <f t="shared" si="4"/>
        <v>701265451.26999998</v>
      </c>
      <c r="P31" s="112"/>
      <c r="Q31" s="112"/>
      <c r="R31" s="112"/>
      <c r="S31" s="112"/>
    </row>
    <row r="32" spans="1:19" s="22" customFormat="1" x14ac:dyDescent="0.2">
      <c r="A32" s="127">
        <v>22</v>
      </c>
      <c r="B32" s="23" t="s">
        <v>83</v>
      </c>
      <c r="C32" s="21" t="s">
        <v>40</v>
      </c>
      <c r="D32" s="80">
        <f>'КС (11-23)'!D32</f>
        <v>376672506</v>
      </c>
      <c r="E32" s="80">
        <f>'Свод 2023 БП (11-23)'!E32</f>
        <v>35251097</v>
      </c>
      <c r="F32" s="80">
        <f>'АПУ профилактика 11-23'!D33+'АПУ профилактика 11-23'!N33+'АПУ неотл.пом. 11-23'!D32+'АПУ обращения 11-23'!D32+'ОДИ ПГГ Пр.11-23'!D32+'ОДИ МЗ РБ 9-23'!D32+'ФАП (11-23)'!D32+'Тестирование на грипп'!D32</f>
        <v>342270873</v>
      </c>
      <c r="G32" s="80"/>
      <c r="H32" s="80">
        <f>'СМП (11-23)'!D32</f>
        <v>151763448</v>
      </c>
      <c r="I32" s="80">
        <f>'Гемодиализ (пр.11-23)'!D32</f>
        <v>0</v>
      </c>
      <c r="J32" s="80">
        <f>'Мед.реаб.(АПУ,ДС,КС) 9-23'!D32</f>
        <v>5032954</v>
      </c>
      <c r="K32" s="80">
        <f t="shared" si="3"/>
        <v>910990878</v>
      </c>
      <c r="L32" s="88">
        <v>50937106.620000005</v>
      </c>
      <c r="M32" s="126"/>
      <c r="N32" s="88">
        <f t="shared" si="4"/>
        <v>961927984.62</v>
      </c>
      <c r="P32" s="112"/>
      <c r="Q32" s="112"/>
      <c r="R32" s="112"/>
      <c r="S32" s="112"/>
    </row>
    <row r="33" spans="1:19" s="22" customFormat="1" x14ac:dyDescent="0.2">
      <c r="A33" s="127">
        <v>23</v>
      </c>
      <c r="B33" s="27" t="s">
        <v>84</v>
      </c>
      <c r="C33" s="21" t="s">
        <v>85</v>
      </c>
      <c r="D33" s="80">
        <f>'КС (11-23)'!D33</f>
        <v>0</v>
      </c>
      <c r="E33" s="80">
        <f>'Свод 2023 БП (11-23)'!E33</f>
        <v>7203787</v>
      </c>
      <c r="F33" s="80">
        <f>'АПУ профилактика 11-23'!D34+'АПУ профилактика 11-23'!N34+'АПУ неотл.пом. 11-23'!D33+'АПУ обращения 11-23'!D33+'ОДИ ПГГ Пр.11-23'!D33+'ОДИ МЗ РБ 9-23'!D33+'ФАП (11-23)'!D33+'Тестирование на грипп'!D33</f>
        <v>118484479</v>
      </c>
      <c r="G33" s="80"/>
      <c r="H33" s="80">
        <f>'СМП (11-23)'!D33</f>
        <v>24201955</v>
      </c>
      <c r="I33" s="80">
        <f>'Гемодиализ (пр.11-23)'!D33</f>
        <v>0</v>
      </c>
      <c r="J33" s="80">
        <f>'Мед.реаб.(АПУ,ДС,КС) 9-23'!D33</f>
        <v>0</v>
      </c>
      <c r="K33" s="80">
        <f t="shared" si="3"/>
        <v>149890221</v>
      </c>
      <c r="L33" s="88">
        <v>0</v>
      </c>
      <c r="M33" s="126"/>
      <c r="N33" s="88">
        <f t="shared" si="4"/>
        <v>149890221</v>
      </c>
      <c r="P33" s="112"/>
      <c r="Q33" s="112"/>
      <c r="R33" s="112"/>
      <c r="S33" s="112"/>
    </row>
    <row r="34" spans="1:19" s="22" customFormat="1" ht="12" customHeight="1" x14ac:dyDescent="0.2">
      <c r="A34" s="127">
        <v>24</v>
      </c>
      <c r="B34" s="27" t="s">
        <v>86</v>
      </c>
      <c r="C34" s="21" t="s">
        <v>87</v>
      </c>
      <c r="D34" s="80">
        <f>'КС (11-23)'!D34</f>
        <v>0</v>
      </c>
      <c r="E34" s="80">
        <f>'Свод 2023 БП (11-23)'!E34</f>
        <v>0</v>
      </c>
      <c r="F34" s="80">
        <f>'АПУ профилактика 11-23'!D35+'АПУ профилактика 11-23'!N35+'АПУ неотл.пом. 11-23'!D34+'АПУ обращения 11-23'!D34+'ОДИ ПГГ Пр.11-23'!D34+'ОДИ МЗ РБ 9-23'!D34+'ФАП (11-23)'!D34+'Тестирование на грипп'!D34</f>
        <v>4939490</v>
      </c>
      <c r="G34" s="80"/>
      <c r="H34" s="80">
        <f>'СМП (11-23)'!D34</f>
        <v>0</v>
      </c>
      <c r="I34" s="80">
        <f>'Гемодиализ (пр.11-23)'!D34</f>
        <v>0</v>
      </c>
      <c r="J34" s="80">
        <f>'Мед.реаб.(АПУ,ДС,КС) 9-23'!D34</f>
        <v>0</v>
      </c>
      <c r="K34" s="80">
        <f t="shared" si="3"/>
        <v>4939490</v>
      </c>
      <c r="L34" s="88">
        <v>0</v>
      </c>
      <c r="M34" s="126"/>
      <c r="N34" s="88">
        <f t="shared" si="4"/>
        <v>4939490</v>
      </c>
      <c r="P34" s="112"/>
      <c r="Q34" s="112"/>
      <c r="R34" s="112"/>
      <c r="S34" s="112"/>
    </row>
    <row r="35" spans="1:19" s="22" customFormat="1" ht="24" x14ac:dyDescent="0.2">
      <c r="A35" s="127">
        <v>25</v>
      </c>
      <c r="B35" s="27" t="s">
        <v>88</v>
      </c>
      <c r="C35" s="21" t="s">
        <v>89</v>
      </c>
      <c r="D35" s="80">
        <f>'КС (11-23)'!D35</f>
        <v>0</v>
      </c>
      <c r="E35" s="80">
        <f>'Свод 2023 БП (11-23)'!E35</f>
        <v>0</v>
      </c>
      <c r="F35" s="80">
        <f>'АПУ профилактика 11-23'!D36+'АПУ профилактика 11-23'!N36+'АПУ неотл.пом. 11-23'!D35+'АПУ обращения 11-23'!D35+'ОДИ ПГГ Пр.11-23'!D35+'ОДИ МЗ РБ 9-23'!D35+'ФАП (11-23)'!D35+'Тестирование на грипп'!D35</f>
        <v>0</v>
      </c>
      <c r="G35" s="80"/>
      <c r="H35" s="80">
        <f>'СМП (11-23)'!D35</f>
        <v>0</v>
      </c>
      <c r="I35" s="80">
        <f>'Гемодиализ (пр.11-23)'!D35</f>
        <v>0</v>
      </c>
      <c r="J35" s="80">
        <f>'Мед.реаб.(АПУ,ДС,КС) 9-23'!D35</f>
        <v>19406618</v>
      </c>
      <c r="K35" s="80">
        <f t="shared" si="3"/>
        <v>19406618</v>
      </c>
      <c r="L35" s="88">
        <v>0</v>
      </c>
      <c r="M35" s="126"/>
      <c r="N35" s="88">
        <f t="shared" si="4"/>
        <v>19406618</v>
      </c>
      <c r="P35" s="112"/>
      <c r="Q35" s="112"/>
      <c r="R35" s="112"/>
      <c r="S35" s="112"/>
    </row>
    <row r="36" spans="1:19" s="22" customFormat="1" x14ac:dyDescent="0.2">
      <c r="A36" s="127">
        <v>26</v>
      </c>
      <c r="B36" s="23" t="s">
        <v>90</v>
      </c>
      <c r="C36" s="21" t="s">
        <v>91</v>
      </c>
      <c r="D36" s="80">
        <f>'КС (11-23)'!D36</f>
        <v>1326419303</v>
      </c>
      <c r="E36" s="80">
        <f>'Свод 2023 БП (11-23)'!E36</f>
        <v>112108344</v>
      </c>
      <c r="F36" s="80">
        <f>'АПУ профилактика 11-23'!D37+'АПУ профилактика 11-23'!N37+'АПУ неотл.пом. 11-23'!D36+'АПУ обращения 11-23'!D36+'ОДИ ПГГ Пр.11-23'!D36+'ОДИ МЗ РБ 9-23'!D36+'ФАП (11-23)'!D36+'Тестирование на грипп'!D36</f>
        <v>904544776</v>
      </c>
      <c r="G36" s="80"/>
      <c r="H36" s="80">
        <f>'СМП (11-23)'!D36</f>
        <v>0</v>
      </c>
      <c r="I36" s="80">
        <f>'Гемодиализ (пр.11-23)'!D36</f>
        <v>1521957</v>
      </c>
      <c r="J36" s="80">
        <f>'Мед.реаб.(АПУ,ДС,КС) 9-23'!D36</f>
        <v>31445694</v>
      </c>
      <c r="K36" s="80">
        <f t="shared" si="3"/>
        <v>2376040074</v>
      </c>
      <c r="L36" s="88">
        <v>45289948.560000002</v>
      </c>
      <c r="M36" s="126"/>
      <c r="N36" s="88">
        <f t="shared" si="4"/>
        <v>2421330022.5599999</v>
      </c>
      <c r="P36" s="112"/>
      <c r="Q36" s="112"/>
      <c r="R36" s="112"/>
      <c r="S36" s="112"/>
    </row>
    <row r="37" spans="1:19" s="22" customFormat="1" x14ac:dyDescent="0.2">
      <c r="A37" s="127">
        <v>27</v>
      </c>
      <c r="B37" s="27" t="s">
        <v>92</v>
      </c>
      <c r="C37" s="21" t="s">
        <v>93</v>
      </c>
      <c r="D37" s="80">
        <f>'КС (11-23)'!D37</f>
        <v>194880446</v>
      </c>
      <c r="E37" s="80">
        <f>'Свод 2023 БП (11-23)'!E37</f>
        <v>37055372</v>
      </c>
      <c r="F37" s="80">
        <f>'АПУ профилактика 11-23'!D38+'АПУ профилактика 11-23'!N38+'АПУ неотл.пом. 11-23'!D37+'АПУ обращения 11-23'!D37+'ОДИ ПГГ Пр.11-23'!D37+'ОДИ МЗ РБ 9-23'!D37+'ФАП (11-23)'!D37+'Тестирование на грипп'!D37</f>
        <v>316597044</v>
      </c>
      <c r="G37" s="80"/>
      <c r="H37" s="80">
        <f>'СМП (11-23)'!D37</f>
        <v>0</v>
      </c>
      <c r="I37" s="80">
        <f>'Гемодиализ (пр.11-23)'!D37</f>
        <v>757700</v>
      </c>
      <c r="J37" s="80">
        <f>'Мед.реаб.(АПУ,ДС,КС) 9-23'!D37</f>
        <v>0</v>
      </c>
      <c r="K37" s="80">
        <f t="shared" si="3"/>
        <v>549290562</v>
      </c>
      <c r="L37" s="88">
        <v>9928657.4900000002</v>
      </c>
      <c r="M37" s="126"/>
      <c r="N37" s="88">
        <f t="shared" si="4"/>
        <v>559219219.49000001</v>
      </c>
      <c r="P37" s="112"/>
      <c r="Q37" s="112"/>
      <c r="R37" s="112"/>
      <c r="S37" s="112"/>
    </row>
    <row r="38" spans="1:19" s="22" customFormat="1" ht="15.75" customHeight="1" x14ac:dyDescent="0.2">
      <c r="A38" s="127">
        <v>28</v>
      </c>
      <c r="B38" s="27" t="s">
        <v>94</v>
      </c>
      <c r="C38" s="21" t="s">
        <v>95</v>
      </c>
      <c r="D38" s="80">
        <f>'КС (11-23)'!D38</f>
        <v>97133746</v>
      </c>
      <c r="E38" s="80">
        <f>'Свод 2023 БП (11-23)'!E38</f>
        <v>31879772</v>
      </c>
      <c r="F38" s="80">
        <f>'АПУ профилактика 11-23'!D39+'АПУ профилактика 11-23'!N39+'АПУ неотл.пом. 11-23'!D38+'АПУ обращения 11-23'!D38+'ОДИ ПГГ Пр.11-23'!D38+'ОДИ МЗ РБ 9-23'!D38+'ФАП (11-23)'!D38+'Тестирование на грипп'!D38</f>
        <v>204352488</v>
      </c>
      <c r="G38" s="80"/>
      <c r="H38" s="80">
        <f>'СМП (11-23)'!D38</f>
        <v>0</v>
      </c>
      <c r="I38" s="80">
        <f>'Гемодиализ (пр.11-23)'!D38</f>
        <v>0</v>
      </c>
      <c r="J38" s="80">
        <f>'Мед.реаб.(АПУ,ДС,КС) 9-23'!D38</f>
        <v>15681919</v>
      </c>
      <c r="K38" s="80">
        <f t="shared" si="3"/>
        <v>349047925</v>
      </c>
      <c r="L38" s="88">
        <v>1216468</v>
      </c>
      <c r="M38" s="126"/>
      <c r="N38" s="88">
        <f t="shared" si="4"/>
        <v>350264393</v>
      </c>
      <c r="P38" s="112"/>
      <c r="Q38" s="112"/>
      <c r="R38" s="112"/>
      <c r="S38" s="112"/>
    </row>
    <row r="39" spans="1:19" s="22" customFormat="1" x14ac:dyDescent="0.2">
      <c r="A39" s="127">
        <v>29</v>
      </c>
      <c r="B39" s="24" t="s">
        <v>96</v>
      </c>
      <c r="C39" s="21" t="s">
        <v>97</v>
      </c>
      <c r="D39" s="80">
        <f>'КС (11-23)'!D39</f>
        <v>0</v>
      </c>
      <c r="E39" s="80">
        <f>'Свод 2023 БП (11-23)'!E39</f>
        <v>0</v>
      </c>
      <c r="F39" s="80">
        <f>'АПУ профилактика 11-23'!D40+'АПУ профилактика 11-23'!N40+'АПУ неотл.пом. 11-23'!D39+'АПУ обращения 11-23'!D39+'ОДИ ПГГ Пр.11-23'!D39+'ОДИ МЗ РБ 9-23'!D39+'ФАП (11-23)'!D39+'Тестирование на грипп'!D39</f>
        <v>145798513</v>
      </c>
      <c r="G39" s="80"/>
      <c r="H39" s="80">
        <f>'СМП (11-23)'!D39</f>
        <v>0</v>
      </c>
      <c r="I39" s="80">
        <f>'Гемодиализ (пр.11-23)'!D39</f>
        <v>0</v>
      </c>
      <c r="J39" s="80">
        <f>'Мед.реаб.(АПУ,ДС,КС) 9-23'!D39</f>
        <v>0</v>
      </c>
      <c r="K39" s="80">
        <f t="shared" si="3"/>
        <v>145798513</v>
      </c>
      <c r="L39" s="88">
        <v>0</v>
      </c>
      <c r="M39" s="126"/>
      <c r="N39" s="88">
        <f t="shared" si="4"/>
        <v>145798513</v>
      </c>
      <c r="P39" s="112"/>
      <c r="Q39" s="112"/>
      <c r="R39" s="112"/>
      <c r="S39" s="112"/>
    </row>
    <row r="40" spans="1:19" s="22" customFormat="1" x14ac:dyDescent="0.2">
      <c r="A40" s="127">
        <v>30</v>
      </c>
      <c r="B40" s="23" t="s">
        <v>98</v>
      </c>
      <c r="C40" s="130" t="s">
        <v>292</v>
      </c>
      <c r="D40" s="80">
        <f>'КС (11-23)'!D40</f>
        <v>0</v>
      </c>
      <c r="E40" s="80">
        <f>'Свод 2023 БП (11-23)'!E40</f>
        <v>0</v>
      </c>
      <c r="F40" s="80">
        <f>'АПУ профилактика 11-23'!D41+'АПУ профилактика 11-23'!N41+'АПУ неотл.пом. 11-23'!D40+'АПУ обращения 11-23'!D40+'ОДИ ПГГ Пр.11-23'!D40+'ОДИ МЗ РБ 9-23'!D40+'ФАП (11-23)'!D40+'Тестирование на грипп'!D40</f>
        <v>0</v>
      </c>
      <c r="G40" s="80"/>
      <c r="H40" s="80">
        <f>'СМП (11-23)'!D40</f>
        <v>649367174</v>
      </c>
      <c r="I40" s="80">
        <f>'Гемодиализ (пр.11-23)'!D40</f>
        <v>0</v>
      </c>
      <c r="J40" s="80">
        <f>'Мед.реаб.(АПУ,ДС,КС) 9-23'!D40</f>
        <v>0</v>
      </c>
      <c r="K40" s="80">
        <f t="shared" si="3"/>
        <v>649367174</v>
      </c>
      <c r="L40" s="88">
        <v>0</v>
      </c>
      <c r="M40" s="126"/>
      <c r="N40" s="88">
        <f t="shared" si="4"/>
        <v>649367174</v>
      </c>
      <c r="P40" s="112"/>
      <c r="Q40" s="112"/>
      <c r="R40" s="112"/>
      <c r="S40" s="112"/>
    </row>
    <row r="41" spans="1:19" s="22" customFormat="1" ht="20.25" customHeight="1" x14ac:dyDescent="0.2">
      <c r="A41" s="127">
        <v>31</v>
      </c>
      <c r="B41" s="27" t="s">
        <v>99</v>
      </c>
      <c r="C41" s="21" t="s">
        <v>57</v>
      </c>
      <c r="D41" s="80">
        <f>'КС (11-23)'!D41</f>
        <v>0</v>
      </c>
      <c r="E41" s="80">
        <f>'Свод 2023 БП (11-23)'!E41</f>
        <v>5111259</v>
      </c>
      <c r="F41" s="80">
        <f>'АПУ профилактика 11-23'!D42+'АПУ профилактика 11-23'!N42+'АПУ неотл.пом. 11-23'!D41+'АПУ обращения 11-23'!D41+'ОДИ ПГГ Пр.11-23'!D41+'ОДИ МЗ РБ 9-23'!D41+'ФАП (11-23)'!D41+'Тестирование на грипп'!D41</f>
        <v>33083679</v>
      </c>
      <c r="G41" s="80"/>
      <c r="H41" s="80">
        <f>'СМП (11-23)'!D41</f>
        <v>0</v>
      </c>
      <c r="I41" s="80">
        <f>'Гемодиализ (пр.11-23)'!D41</f>
        <v>0</v>
      </c>
      <c r="J41" s="80">
        <f>'Мед.реаб.(АПУ,ДС,КС) 9-23'!D41</f>
        <v>0</v>
      </c>
      <c r="K41" s="80">
        <f t="shared" si="3"/>
        <v>38194938</v>
      </c>
      <c r="L41" s="88">
        <v>0</v>
      </c>
      <c r="M41" s="126"/>
      <c r="N41" s="88">
        <f t="shared" si="4"/>
        <v>38194938</v>
      </c>
      <c r="P41" s="112"/>
      <c r="Q41" s="112"/>
      <c r="R41" s="112"/>
      <c r="S41" s="112"/>
    </row>
    <row r="42" spans="1:19" s="22" customFormat="1" x14ac:dyDescent="0.2">
      <c r="A42" s="127">
        <v>32</v>
      </c>
      <c r="B42" s="24" t="s">
        <v>100</v>
      </c>
      <c r="C42" s="21" t="s">
        <v>41</v>
      </c>
      <c r="D42" s="80">
        <f>'КС (11-23)'!D42</f>
        <v>459282331</v>
      </c>
      <c r="E42" s="80">
        <f>'Свод 2023 БП (11-23)'!E42</f>
        <v>54425452</v>
      </c>
      <c r="F42" s="80">
        <f>'АПУ профилактика 11-23'!D43+'АПУ профилактика 11-23'!N43+'АПУ неотл.пом. 11-23'!D42+'АПУ обращения 11-23'!D42+'ОДИ ПГГ Пр.11-23'!D42+'ОДИ МЗ РБ 9-23'!D42+'ФАП (11-23)'!D42+'Тестирование на грипп'!D42</f>
        <v>495527745</v>
      </c>
      <c r="G42" s="80"/>
      <c r="H42" s="80">
        <f>'СМП (11-23)'!D42</f>
        <v>228613968</v>
      </c>
      <c r="I42" s="80">
        <f>'Гемодиализ (пр.11-23)'!D42</f>
        <v>0</v>
      </c>
      <c r="J42" s="80">
        <f>'Мед.реаб.(АПУ,ДС,КС) 9-23'!D42</f>
        <v>13598334</v>
      </c>
      <c r="K42" s="80">
        <f t="shared" si="3"/>
        <v>1251447830</v>
      </c>
      <c r="L42" s="88">
        <v>45737998.239999995</v>
      </c>
      <c r="M42" s="126"/>
      <c r="N42" s="88">
        <f t="shared" si="4"/>
        <v>1297185828.24</v>
      </c>
      <c r="P42" s="112"/>
      <c r="Q42" s="112"/>
      <c r="R42" s="112"/>
      <c r="S42" s="112"/>
    </row>
    <row r="43" spans="1:19" s="22" customFormat="1" x14ac:dyDescent="0.2">
      <c r="A43" s="127">
        <v>33</v>
      </c>
      <c r="B43" s="23" t="s">
        <v>101</v>
      </c>
      <c r="C43" s="21" t="s">
        <v>39</v>
      </c>
      <c r="D43" s="80">
        <f>'КС (11-23)'!D43</f>
        <v>520956713</v>
      </c>
      <c r="E43" s="80">
        <f>'Свод 2023 БП (11-23)'!E43</f>
        <v>71640054</v>
      </c>
      <c r="F43" s="80">
        <f>'АПУ профилактика 11-23'!D44+'АПУ профилактика 11-23'!N44+'АПУ неотл.пом. 11-23'!D43+'АПУ обращения 11-23'!D43+'ОДИ ПГГ Пр.11-23'!D43+'ОДИ МЗ РБ 9-23'!D43+'ФАП (11-23)'!D43+'Тестирование на грипп'!D43</f>
        <v>617266351</v>
      </c>
      <c r="G43" s="80"/>
      <c r="H43" s="80">
        <f>'СМП (11-23)'!D43</f>
        <v>0</v>
      </c>
      <c r="I43" s="80">
        <f>'Гемодиализ (пр.11-23)'!D43</f>
        <v>0</v>
      </c>
      <c r="J43" s="80">
        <f>'Мед.реаб.(АПУ,ДС,КС) 9-23'!D43</f>
        <v>4492720</v>
      </c>
      <c r="K43" s="80">
        <f t="shared" ref="K43:K74" si="5">D43+E43+F43+H43+I43+J43</f>
        <v>1214355838</v>
      </c>
      <c r="L43" s="88">
        <v>58200824.030000001</v>
      </c>
      <c r="M43" s="126"/>
      <c r="N43" s="88">
        <f t="shared" si="4"/>
        <v>1272556662.03</v>
      </c>
      <c r="P43" s="112"/>
      <c r="Q43" s="112"/>
      <c r="R43" s="112"/>
      <c r="S43" s="112"/>
    </row>
    <row r="44" spans="1:19" s="22" customFormat="1" x14ac:dyDescent="0.2">
      <c r="A44" s="127">
        <v>34</v>
      </c>
      <c r="B44" s="24" t="s">
        <v>102</v>
      </c>
      <c r="C44" s="21" t="s">
        <v>16</v>
      </c>
      <c r="D44" s="80">
        <f>'КС (11-23)'!D44</f>
        <v>50306868</v>
      </c>
      <c r="E44" s="80">
        <f>'Свод 2023 БП (11-23)'!E44</f>
        <v>14821224</v>
      </c>
      <c r="F44" s="80">
        <f>'АПУ профилактика 11-23'!D45+'АПУ профилактика 11-23'!N45+'АПУ неотл.пом. 11-23'!D44+'АПУ обращения 11-23'!D44+'ОДИ ПГГ Пр.11-23'!D44+'ОДИ МЗ РБ 9-23'!D44+'ФАП (11-23)'!D44+'Тестирование на грипп'!D44</f>
        <v>158980218</v>
      </c>
      <c r="G44" s="80"/>
      <c r="H44" s="80">
        <f>'СМП (11-23)'!D44</f>
        <v>0</v>
      </c>
      <c r="I44" s="80">
        <f>'Гемодиализ (пр.11-23)'!D44</f>
        <v>0</v>
      </c>
      <c r="J44" s="80">
        <f>'Мед.реаб.(АПУ,ДС,КС) 9-23'!D44</f>
        <v>0</v>
      </c>
      <c r="K44" s="80">
        <f t="shared" si="5"/>
        <v>224108310</v>
      </c>
      <c r="L44" s="88">
        <v>21146085.460000001</v>
      </c>
      <c r="M44" s="126"/>
      <c r="N44" s="88">
        <f t="shared" si="4"/>
        <v>245254395.46000001</v>
      </c>
      <c r="P44" s="112"/>
      <c r="Q44" s="112"/>
      <c r="R44" s="112"/>
      <c r="S44" s="112"/>
    </row>
    <row r="45" spans="1:19" s="22" customFormat="1" x14ac:dyDescent="0.2">
      <c r="A45" s="127">
        <v>35</v>
      </c>
      <c r="B45" s="27" t="s">
        <v>103</v>
      </c>
      <c r="C45" s="21" t="s">
        <v>21</v>
      </c>
      <c r="D45" s="80">
        <f>'КС (11-23)'!D45</f>
        <v>355011728</v>
      </c>
      <c r="E45" s="80">
        <f>'Свод 2023 БП (11-23)'!E45</f>
        <v>50960586</v>
      </c>
      <c r="F45" s="80">
        <f>'АПУ профилактика 11-23'!D46+'АПУ профилактика 11-23'!N46+'АПУ неотл.пом. 11-23'!D45+'АПУ обращения 11-23'!D45+'ОДИ ПГГ Пр.11-23'!D45+'ОДИ МЗ РБ 9-23'!D45+'ФАП (11-23)'!D45+'Тестирование на грипп'!D45</f>
        <v>423396787</v>
      </c>
      <c r="G45" s="80"/>
      <c r="H45" s="80">
        <f>'СМП (11-23)'!D45</f>
        <v>0</v>
      </c>
      <c r="I45" s="80">
        <f>'Гемодиализ (пр.11-23)'!D45</f>
        <v>0</v>
      </c>
      <c r="J45" s="80">
        <f>'Мед.реаб.(АПУ,ДС,КС) 9-23'!D45</f>
        <v>13862198</v>
      </c>
      <c r="K45" s="80">
        <f t="shared" si="5"/>
        <v>843231299</v>
      </c>
      <c r="L45" s="88">
        <v>37392796.170000002</v>
      </c>
      <c r="M45" s="126"/>
      <c r="N45" s="88">
        <f t="shared" si="4"/>
        <v>880624095.16999996</v>
      </c>
      <c r="P45" s="112"/>
      <c r="Q45" s="112"/>
      <c r="R45" s="112"/>
      <c r="S45" s="112"/>
    </row>
    <row r="46" spans="1:19" s="22" customFormat="1" x14ac:dyDescent="0.2">
      <c r="A46" s="127">
        <v>36</v>
      </c>
      <c r="B46" s="24" t="s">
        <v>104</v>
      </c>
      <c r="C46" s="21" t="s">
        <v>25</v>
      </c>
      <c r="D46" s="80">
        <f>'КС (11-23)'!D46</f>
        <v>61375532</v>
      </c>
      <c r="E46" s="80">
        <f>'Свод 2023 БП (11-23)'!E46</f>
        <v>18694023</v>
      </c>
      <c r="F46" s="80">
        <f>'АПУ профилактика 11-23'!D47+'АПУ профилактика 11-23'!N47+'АПУ неотл.пом. 11-23'!D46+'АПУ обращения 11-23'!D46+'ОДИ ПГГ Пр.11-23'!D46+'ОДИ МЗ РБ 9-23'!D46+'ФАП (11-23)'!D46+'Тестирование на грипп'!D46</f>
        <v>191660531</v>
      </c>
      <c r="G46" s="80"/>
      <c r="H46" s="80">
        <f>'СМП (11-23)'!D46</f>
        <v>0</v>
      </c>
      <c r="I46" s="80">
        <f>'Гемодиализ (пр.11-23)'!D46</f>
        <v>0</v>
      </c>
      <c r="J46" s="80">
        <f>'Мед.реаб.(АПУ,ДС,КС) 9-23'!D46</f>
        <v>0</v>
      </c>
      <c r="K46" s="80">
        <f t="shared" si="5"/>
        <v>271730086</v>
      </c>
      <c r="L46" s="88">
        <v>17400378.73</v>
      </c>
      <c r="M46" s="126"/>
      <c r="N46" s="88">
        <f t="shared" si="4"/>
        <v>289130464.73000002</v>
      </c>
      <c r="P46" s="112"/>
      <c r="Q46" s="112"/>
      <c r="R46" s="112"/>
      <c r="S46" s="112"/>
    </row>
    <row r="47" spans="1:19" s="22" customFormat="1" x14ac:dyDescent="0.2">
      <c r="A47" s="127">
        <v>37</v>
      </c>
      <c r="B47" s="23" t="s">
        <v>105</v>
      </c>
      <c r="C47" s="21" t="s">
        <v>237</v>
      </c>
      <c r="D47" s="80">
        <f>'КС (11-23)'!D47</f>
        <v>219531854</v>
      </c>
      <c r="E47" s="80">
        <f>'Свод 2023 БП (11-23)'!E47</f>
        <v>52303109</v>
      </c>
      <c r="F47" s="80">
        <f>'АПУ профилактика 11-23'!D48+'АПУ профилактика 11-23'!N48+'АПУ неотл.пом. 11-23'!D47+'АПУ обращения 11-23'!D47+'ОДИ ПГГ Пр.11-23'!D47+'ОДИ МЗ РБ 9-23'!D47+'ФАП (11-23)'!D47+'Тестирование на грипп'!D47</f>
        <v>432288999</v>
      </c>
      <c r="G47" s="80"/>
      <c r="H47" s="80">
        <f>'СМП (11-23)'!D47</f>
        <v>0</v>
      </c>
      <c r="I47" s="80">
        <f>'Гемодиализ (пр.11-23)'!D47</f>
        <v>0</v>
      </c>
      <c r="J47" s="80">
        <f>'Мед.реаб.(АПУ,ДС,КС) 9-23'!D47</f>
        <v>0</v>
      </c>
      <c r="K47" s="80">
        <f t="shared" si="5"/>
        <v>704123962</v>
      </c>
      <c r="L47" s="88">
        <v>54322966.479999997</v>
      </c>
      <c r="M47" s="126"/>
      <c r="N47" s="88">
        <f t="shared" si="4"/>
        <v>758446928.48000002</v>
      </c>
      <c r="P47" s="112"/>
      <c r="Q47" s="112"/>
      <c r="R47" s="112"/>
      <c r="S47" s="112"/>
    </row>
    <row r="48" spans="1:19" s="22" customFormat="1" x14ac:dyDescent="0.2">
      <c r="A48" s="127">
        <v>38</v>
      </c>
      <c r="B48" s="131" t="s">
        <v>106</v>
      </c>
      <c r="C48" s="132" t="s">
        <v>238</v>
      </c>
      <c r="D48" s="80">
        <f>'КС (11-23)'!D48</f>
        <v>63048593</v>
      </c>
      <c r="E48" s="80">
        <f>'Свод 2023 БП (11-23)'!E48</f>
        <v>17812195</v>
      </c>
      <c r="F48" s="80">
        <f>'АПУ профилактика 11-23'!D49+'АПУ профилактика 11-23'!N49+'АПУ неотл.пом. 11-23'!D48+'АПУ обращения 11-23'!D48+'ОДИ ПГГ Пр.11-23'!D48+'ОДИ МЗ РБ 9-23'!D48+'ФАП (11-23)'!D48+'Тестирование на грипп'!D48</f>
        <v>192685378</v>
      </c>
      <c r="G48" s="80"/>
      <c r="H48" s="80">
        <f>'СМП (11-23)'!D48</f>
        <v>0</v>
      </c>
      <c r="I48" s="80">
        <f>'Гемодиализ (пр.11-23)'!D48</f>
        <v>0</v>
      </c>
      <c r="J48" s="80">
        <f>'Мед.реаб.(АПУ,ДС,КС) 9-23'!D48</f>
        <v>0</v>
      </c>
      <c r="K48" s="80">
        <f t="shared" si="5"/>
        <v>273546166</v>
      </c>
      <c r="L48" s="88">
        <v>15650703.889999999</v>
      </c>
      <c r="M48" s="126"/>
      <c r="N48" s="88">
        <f t="shared" si="4"/>
        <v>289196869.88999999</v>
      </c>
      <c r="P48" s="112"/>
      <c r="Q48" s="112"/>
      <c r="R48" s="112"/>
      <c r="S48" s="112"/>
    </row>
    <row r="49" spans="1:19" s="22" customFormat="1" x14ac:dyDescent="0.2">
      <c r="A49" s="127">
        <v>39</v>
      </c>
      <c r="B49" s="23" t="s">
        <v>107</v>
      </c>
      <c r="C49" s="21" t="s">
        <v>239</v>
      </c>
      <c r="D49" s="80">
        <f>'КС (11-23)'!D49</f>
        <v>38523642</v>
      </c>
      <c r="E49" s="80">
        <f>'Свод 2023 БП (11-23)'!E49</f>
        <v>10574166</v>
      </c>
      <c r="F49" s="80">
        <f>'АПУ профилактика 11-23'!D50+'АПУ профилактика 11-23'!N50+'АПУ неотл.пом. 11-23'!D49+'АПУ обращения 11-23'!D49+'ОДИ ПГГ Пр.11-23'!D49+'ОДИ МЗ РБ 9-23'!D49+'ФАП (11-23)'!D49+'Тестирование на грипп'!D49</f>
        <v>123041294</v>
      </c>
      <c r="G49" s="80"/>
      <c r="H49" s="80">
        <f>'СМП (11-23)'!D49</f>
        <v>0</v>
      </c>
      <c r="I49" s="80">
        <f>'Гемодиализ (пр.11-23)'!D49</f>
        <v>0</v>
      </c>
      <c r="J49" s="80">
        <f>'Мед.реаб.(АПУ,ДС,КС) 9-23'!D49</f>
        <v>0</v>
      </c>
      <c r="K49" s="80">
        <f t="shared" si="5"/>
        <v>172139102</v>
      </c>
      <c r="L49" s="88">
        <v>12786483.930000002</v>
      </c>
      <c r="M49" s="126"/>
      <c r="N49" s="88">
        <f t="shared" si="4"/>
        <v>184925585.93000001</v>
      </c>
      <c r="P49" s="112"/>
      <c r="Q49" s="112"/>
      <c r="R49" s="112"/>
      <c r="S49" s="112"/>
    </row>
    <row r="50" spans="1:19" s="22" customFormat="1" x14ac:dyDescent="0.2">
      <c r="A50" s="127">
        <v>40</v>
      </c>
      <c r="B50" s="23" t="s">
        <v>108</v>
      </c>
      <c r="C50" s="21" t="s">
        <v>24</v>
      </c>
      <c r="D50" s="80">
        <f>'КС (11-23)'!D50</f>
        <v>53687752</v>
      </c>
      <c r="E50" s="80">
        <f>'Свод 2023 БП (11-23)'!E50</f>
        <v>19289471</v>
      </c>
      <c r="F50" s="80">
        <f>'АПУ профилактика 11-23'!D51+'АПУ профилактика 11-23'!N51+'АПУ неотл.пом. 11-23'!D50+'АПУ обращения 11-23'!D50+'ОДИ ПГГ Пр.11-23'!D50+'ОДИ МЗ РБ 9-23'!D50+'ФАП (11-23)'!D50+'Тестирование на грипп'!D50</f>
        <v>197556611</v>
      </c>
      <c r="G50" s="80"/>
      <c r="H50" s="80">
        <f>'СМП (11-23)'!D50</f>
        <v>0</v>
      </c>
      <c r="I50" s="80">
        <f>'Гемодиализ (пр.11-23)'!D50</f>
        <v>0</v>
      </c>
      <c r="J50" s="80">
        <f>'Мед.реаб.(АПУ,ДС,КС) 9-23'!D50</f>
        <v>0</v>
      </c>
      <c r="K50" s="80">
        <f t="shared" si="5"/>
        <v>270533834</v>
      </c>
      <c r="L50" s="88">
        <v>14686417.419999998</v>
      </c>
      <c r="M50" s="126"/>
      <c r="N50" s="88">
        <f t="shared" si="4"/>
        <v>285220251.42000002</v>
      </c>
      <c r="P50" s="112"/>
      <c r="Q50" s="112"/>
      <c r="R50" s="112"/>
      <c r="S50" s="112"/>
    </row>
    <row r="51" spans="1:19" s="22" customFormat="1" x14ac:dyDescent="0.2">
      <c r="A51" s="127">
        <v>41</v>
      </c>
      <c r="B51" s="27" t="s">
        <v>109</v>
      </c>
      <c r="C51" s="21" t="s">
        <v>20</v>
      </c>
      <c r="D51" s="80">
        <f>'КС (11-23)'!D51</f>
        <v>29946768</v>
      </c>
      <c r="E51" s="80">
        <f>'Свод 2023 БП (11-23)'!E51</f>
        <v>8894223</v>
      </c>
      <c r="F51" s="80">
        <f>'АПУ профилактика 11-23'!D52+'АПУ профилактика 11-23'!N52+'АПУ неотл.пом. 11-23'!D51+'АПУ обращения 11-23'!D51+'ОДИ ПГГ Пр.11-23'!D51+'ОДИ МЗ РБ 9-23'!D51+'ФАП (11-23)'!D51+'Тестирование на грипп'!D51</f>
        <v>102992690</v>
      </c>
      <c r="G51" s="80"/>
      <c r="H51" s="80">
        <f>'СМП (11-23)'!D51</f>
        <v>0</v>
      </c>
      <c r="I51" s="80">
        <f>'Гемодиализ (пр.11-23)'!D51</f>
        <v>0</v>
      </c>
      <c r="J51" s="80">
        <f>'Мед.реаб.(АПУ,ДС,КС) 9-23'!D51</f>
        <v>0</v>
      </c>
      <c r="K51" s="80">
        <f t="shared" si="5"/>
        <v>141833681</v>
      </c>
      <c r="L51" s="88">
        <v>12428327.329999998</v>
      </c>
      <c r="M51" s="126"/>
      <c r="N51" s="88">
        <f t="shared" si="4"/>
        <v>154262008.32999998</v>
      </c>
      <c r="P51" s="112"/>
      <c r="Q51" s="112"/>
      <c r="R51" s="112"/>
      <c r="S51" s="112"/>
    </row>
    <row r="52" spans="1:19" s="22" customFormat="1" x14ac:dyDescent="0.2">
      <c r="A52" s="127">
        <v>42</v>
      </c>
      <c r="B52" s="24" t="s">
        <v>110</v>
      </c>
      <c r="C52" s="21" t="s">
        <v>111</v>
      </c>
      <c r="D52" s="80">
        <f>'КС (11-23)'!D52</f>
        <v>59614735</v>
      </c>
      <c r="E52" s="80">
        <f>'Свод 2023 БП (11-23)'!E52</f>
        <v>14757683</v>
      </c>
      <c r="F52" s="80">
        <f>'АПУ профилактика 11-23'!D53+'АПУ профилактика 11-23'!N53+'АПУ неотл.пом. 11-23'!D52+'АПУ обращения 11-23'!D52+'ОДИ ПГГ Пр.11-23'!D52+'ОДИ МЗ РБ 9-23'!D52+'ФАП (11-23)'!D52+'Тестирование на грипп'!D52</f>
        <v>62522341</v>
      </c>
      <c r="G52" s="80"/>
      <c r="H52" s="80">
        <f>'СМП (11-23)'!D52</f>
        <v>0</v>
      </c>
      <c r="I52" s="80">
        <f>'Гемодиализ (пр.11-23)'!D52</f>
        <v>0</v>
      </c>
      <c r="J52" s="80">
        <f>'Мед.реаб.(АПУ,ДС,КС) 9-23'!D52</f>
        <v>0</v>
      </c>
      <c r="K52" s="80">
        <f t="shared" si="5"/>
        <v>136894759</v>
      </c>
      <c r="L52" s="88">
        <v>0</v>
      </c>
      <c r="M52" s="126"/>
      <c r="N52" s="88">
        <f t="shared" si="4"/>
        <v>136894759</v>
      </c>
      <c r="P52" s="112"/>
      <c r="Q52" s="112"/>
      <c r="R52" s="112"/>
      <c r="S52" s="112"/>
    </row>
    <row r="53" spans="1:19" s="22" customFormat="1" x14ac:dyDescent="0.2">
      <c r="A53" s="127">
        <v>43</v>
      </c>
      <c r="B53" s="27" t="s">
        <v>112</v>
      </c>
      <c r="C53" s="21" t="s">
        <v>113</v>
      </c>
      <c r="D53" s="80">
        <f>'КС (11-23)'!D53</f>
        <v>421720566</v>
      </c>
      <c r="E53" s="80">
        <f>'Свод 2023 БП (11-23)'!E53</f>
        <v>68241176</v>
      </c>
      <c r="F53" s="80">
        <f>'АПУ профилактика 11-23'!D54+'АПУ профилактика 11-23'!N54+'АПУ неотл.пом. 11-23'!D53+'АПУ обращения 11-23'!D53+'ОДИ ПГГ Пр.11-23'!D53+'ОДИ МЗ РБ 9-23'!D53+'ФАП (11-23)'!D53+'Тестирование на грипп'!D53</f>
        <v>620627383</v>
      </c>
      <c r="G53" s="80"/>
      <c r="H53" s="80">
        <f>'СМП (11-23)'!D53</f>
        <v>392863789</v>
      </c>
      <c r="I53" s="80">
        <f>'Гемодиализ (пр.11-23)'!D53</f>
        <v>0</v>
      </c>
      <c r="J53" s="80">
        <f>'Мед.реаб.(АПУ,ДС,КС) 9-23'!D53</f>
        <v>30688222</v>
      </c>
      <c r="K53" s="80">
        <f t="shared" si="5"/>
        <v>1534141136</v>
      </c>
      <c r="L53" s="88">
        <v>40803639.149999999</v>
      </c>
      <c r="M53" s="126"/>
      <c r="N53" s="88">
        <f t="shared" si="4"/>
        <v>1574944775.1500001</v>
      </c>
      <c r="P53" s="112"/>
      <c r="Q53" s="112"/>
      <c r="R53" s="112"/>
      <c r="S53" s="112"/>
    </row>
    <row r="54" spans="1:19" s="22" customFormat="1" x14ac:dyDescent="0.2">
      <c r="A54" s="127">
        <v>44</v>
      </c>
      <c r="B54" s="23" t="s">
        <v>114</v>
      </c>
      <c r="C54" s="21" t="s">
        <v>244</v>
      </c>
      <c r="D54" s="80">
        <f>'КС (11-23)'!D54</f>
        <v>59894775</v>
      </c>
      <c r="E54" s="80">
        <f>'Свод 2023 БП (11-23)'!E54</f>
        <v>17177474</v>
      </c>
      <c r="F54" s="80">
        <f>'АПУ профилактика 11-23'!D55+'АПУ профилактика 11-23'!N55+'АПУ неотл.пом. 11-23'!D54+'АПУ обращения 11-23'!D54+'ОДИ ПГГ Пр.11-23'!D54+'ОДИ МЗ РБ 9-23'!D54+'ФАП (11-23)'!D54+'Тестирование на грипп'!D54</f>
        <v>162920689</v>
      </c>
      <c r="G54" s="80"/>
      <c r="H54" s="80">
        <f>'СМП (11-23)'!D54</f>
        <v>0</v>
      </c>
      <c r="I54" s="80">
        <f>'Гемодиализ (пр.11-23)'!D54</f>
        <v>0</v>
      </c>
      <c r="J54" s="80">
        <f>'Мед.реаб.(АПУ,ДС,КС) 9-23'!D54</f>
        <v>0</v>
      </c>
      <c r="K54" s="80">
        <f t="shared" si="5"/>
        <v>239992938</v>
      </c>
      <c r="L54" s="88">
        <v>17422703.380000003</v>
      </c>
      <c r="M54" s="126"/>
      <c r="N54" s="88">
        <f t="shared" si="4"/>
        <v>257415641.38</v>
      </c>
      <c r="P54" s="112"/>
      <c r="Q54" s="112"/>
      <c r="R54" s="112"/>
      <c r="S54" s="112"/>
    </row>
    <row r="55" spans="1:19" s="22" customFormat="1" ht="10.5" customHeight="1" x14ac:dyDescent="0.2">
      <c r="A55" s="127">
        <v>45</v>
      </c>
      <c r="B55" s="23" t="s">
        <v>115</v>
      </c>
      <c r="C55" s="21" t="s">
        <v>2</v>
      </c>
      <c r="D55" s="80">
        <f>'КС (11-23)'!D55</f>
        <v>309675496</v>
      </c>
      <c r="E55" s="80">
        <f>'Свод 2023 БП (11-23)'!E55</f>
        <v>52340468</v>
      </c>
      <c r="F55" s="80">
        <f>'АПУ профилактика 11-23'!D56+'АПУ профилактика 11-23'!N56+'АПУ неотл.пом. 11-23'!D55+'АПУ обращения 11-23'!D55+'ОДИ ПГГ Пр.11-23'!D55+'ОДИ МЗ РБ 9-23'!D55+'ФАП (11-23)'!D55+'Тестирование на грипп'!D55</f>
        <v>396975393</v>
      </c>
      <c r="G55" s="80"/>
      <c r="H55" s="80">
        <f>'СМП (11-23)'!D55</f>
        <v>0</v>
      </c>
      <c r="I55" s="80">
        <f>'Гемодиализ (пр.11-23)'!D55</f>
        <v>0</v>
      </c>
      <c r="J55" s="80">
        <f>'Мед.реаб.(АПУ,ДС,КС) 9-23'!D55</f>
        <v>0</v>
      </c>
      <c r="K55" s="80">
        <f t="shared" si="5"/>
        <v>758991357</v>
      </c>
      <c r="L55" s="88">
        <v>50884970.589999996</v>
      </c>
      <c r="M55" s="126"/>
      <c r="N55" s="88">
        <f t="shared" si="4"/>
        <v>809876327.59000003</v>
      </c>
      <c r="P55" s="112"/>
      <c r="Q55" s="112"/>
      <c r="R55" s="112"/>
      <c r="S55" s="112"/>
    </row>
    <row r="56" spans="1:19" s="22" customFormat="1" x14ac:dyDescent="0.2">
      <c r="A56" s="127">
        <v>46</v>
      </c>
      <c r="B56" s="27" t="s">
        <v>116</v>
      </c>
      <c r="C56" s="21" t="s">
        <v>3</v>
      </c>
      <c r="D56" s="80">
        <f>'КС (11-23)'!D56</f>
        <v>45278438</v>
      </c>
      <c r="E56" s="80">
        <f>'Свод 2023 БП (11-23)'!E56</f>
        <v>11642163</v>
      </c>
      <c r="F56" s="80">
        <f>'АПУ профилактика 11-23'!D57+'АПУ профилактика 11-23'!N57+'АПУ неотл.пом. 11-23'!D56+'АПУ обращения 11-23'!D56+'ОДИ ПГГ Пр.11-23'!D56+'ОДИ МЗ РБ 9-23'!D56+'ФАП (11-23)'!D56+'Тестирование на грипп'!D56</f>
        <v>135006012</v>
      </c>
      <c r="G56" s="80"/>
      <c r="H56" s="80">
        <f>'СМП (11-23)'!D56</f>
        <v>0</v>
      </c>
      <c r="I56" s="80">
        <f>'Гемодиализ (пр.11-23)'!D56</f>
        <v>0</v>
      </c>
      <c r="J56" s="80">
        <f>'Мед.реаб.(АПУ,ДС,КС) 9-23'!D56</f>
        <v>0</v>
      </c>
      <c r="K56" s="80">
        <f t="shared" si="5"/>
        <v>191926613</v>
      </c>
      <c r="L56" s="88">
        <v>13017697.189999999</v>
      </c>
      <c r="M56" s="126"/>
      <c r="N56" s="88">
        <f t="shared" si="4"/>
        <v>204944310.19</v>
      </c>
      <c r="P56" s="112"/>
      <c r="Q56" s="112"/>
      <c r="R56" s="112"/>
      <c r="S56" s="112"/>
    </row>
    <row r="57" spans="1:19" s="22" customFormat="1" x14ac:dyDescent="0.2">
      <c r="A57" s="127">
        <v>47</v>
      </c>
      <c r="B57" s="27" t="s">
        <v>117</v>
      </c>
      <c r="C57" s="21" t="s">
        <v>240</v>
      </c>
      <c r="D57" s="80">
        <f>'КС (11-23)'!D57</f>
        <v>69587574</v>
      </c>
      <c r="E57" s="80">
        <f>'Свод 2023 БП (11-23)'!E57</f>
        <v>19159296</v>
      </c>
      <c r="F57" s="80">
        <f>'АПУ профилактика 11-23'!D58+'АПУ профилактика 11-23'!N58+'АПУ неотл.пом. 11-23'!D57+'АПУ обращения 11-23'!D57+'ОДИ ПГГ Пр.11-23'!D57+'ОДИ МЗ РБ 9-23'!D57+'ФАП (11-23)'!D57+'Тестирование на грипп'!D57</f>
        <v>212511387</v>
      </c>
      <c r="G57" s="80"/>
      <c r="H57" s="80">
        <f>'СМП (11-23)'!D57</f>
        <v>0</v>
      </c>
      <c r="I57" s="80">
        <f>'Гемодиализ (пр.11-23)'!D57</f>
        <v>0</v>
      </c>
      <c r="J57" s="80">
        <f>'Мед.реаб.(АПУ,ДС,КС) 9-23'!D57</f>
        <v>2548710</v>
      </c>
      <c r="K57" s="80">
        <f t="shared" si="5"/>
        <v>303806967</v>
      </c>
      <c r="L57" s="88">
        <v>27219557.059999999</v>
      </c>
      <c r="M57" s="126"/>
      <c r="N57" s="88">
        <f t="shared" si="4"/>
        <v>331026524.06</v>
      </c>
      <c r="P57" s="112"/>
      <c r="Q57" s="112"/>
      <c r="R57" s="112"/>
      <c r="S57" s="112"/>
    </row>
    <row r="58" spans="1:19" s="22" customFormat="1" x14ac:dyDescent="0.2">
      <c r="A58" s="127">
        <v>48</v>
      </c>
      <c r="B58" s="24" t="s">
        <v>118</v>
      </c>
      <c r="C58" s="21" t="s">
        <v>0</v>
      </c>
      <c r="D58" s="80">
        <f>'КС (11-23)'!D58</f>
        <v>88663436</v>
      </c>
      <c r="E58" s="80">
        <f>'Свод 2023 БП (11-23)'!E58</f>
        <v>22930960</v>
      </c>
      <c r="F58" s="80">
        <f>'АПУ профилактика 11-23'!D59+'АПУ профилактика 11-23'!N59+'АПУ неотл.пом. 11-23'!D58+'АПУ обращения 11-23'!D58+'ОДИ ПГГ Пр.11-23'!D58+'ОДИ МЗ РБ 9-23'!D58+'ФАП (11-23)'!D58+'Тестирование на грипп'!D58</f>
        <v>215396313</v>
      </c>
      <c r="G58" s="80"/>
      <c r="H58" s="80">
        <f>'СМП (11-23)'!D58</f>
        <v>0</v>
      </c>
      <c r="I58" s="80">
        <f>'Гемодиализ (пр.11-23)'!D58</f>
        <v>0</v>
      </c>
      <c r="J58" s="80">
        <f>'Мед.реаб.(АПУ,ДС,КС) 9-23'!D58</f>
        <v>0</v>
      </c>
      <c r="K58" s="80">
        <f t="shared" si="5"/>
        <v>326990709</v>
      </c>
      <c r="L58" s="88">
        <v>29833918.379999995</v>
      </c>
      <c r="M58" s="126"/>
      <c r="N58" s="88">
        <f t="shared" si="4"/>
        <v>356824627.38</v>
      </c>
      <c r="P58" s="112"/>
      <c r="Q58" s="112"/>
      <c r="R58" s="112"/>
      <c r="S58" s="112"/>
    </row>
    <row r="59" spans="1:19" s="22" customFormat="1" ht="10.5" customHeight="1" x14ac:dyDescent="0.2">
      <c r="A59" s="127">
        <v>49</v>
      </c>
      <c r="B59" s="27" t="s">
        <v>119</v>
      </c>
      <c r="C59" s="21" t="s">
        <v>4</v>
      </c>
      <c r="D59" s="80">
        <f>'КС (11-23)'!D59</f>
        <v>33921708</v>
      </c>
      <c r="E59" s="80">
        <f>'Свод 2023 БП (11-23)'!E59</f>
        <v>7429888</v>
      </c>
      <c r="F59" s="80">
        <f>'АПУ профилактика 11-23'!D60+'АПУ профилактика 11-23'!N60+'АПУ неотл.пом. 11-23'!D59+'АПУ обращения 11-23'!D59+'ОДИ ПГГ Пр.11-23'!D59+'ОДИ МЗ РБ 9-23'!D59+'ФАП (11-23)'!D59+'Тестирование на грипп'!D59</f>
        <v>93540176</v>
      </c>
      <c r="G59" s="80"/>
      <c r="H59" s="80">
        <f>'СМП (11-23)'!D59</f>
        <v>0</v>
      </c>
      <c r="I59" s="80">
        <f>'Гемодиализ (пр.11-23)'!D59</f>
        <v>0</v>
      </c>
      <c r="J59" s="80">
        <f>'Мед.реаб.(АПУ,ДС,КС) 9-23'!D59</f>
        <v>0</v>
      </c>
      <c r="K59" s="80">
        <f t="shared" si="5"/>
        <v>134891772</v>
      </c>
      <c r="L59" s="88">
        <v>12273219.209999999</v>
      </c>
      <c r="M59" s="126"/>
      <c r="N59" s="88">
        <f t="shared" si="4"/>
        <v>147164991.21000001</v>
      </c>
      <c r="P59" s="112"/>
      <c r="Q59" s="112"/>
      <c r="R59" s="112"/>
      <c r="S59" s="112"/>
    </row>
    <row r="60" spans="1:19" s="22" customFormat="1" x14ac:dyDescent="0.2">
      <c r="A60" s="127">
        <v>50</v>
      </c>
      <c r="B60" s="24" t="s">
        <v>120</v>
      </c>
      <c r="C60" s="21" t="s">
        <v>1</v>
      </c>
      <c r="D60" s="80">
        <f>'КС (11-23)'!D60</f>
        <v>57104414</v>
      </c>
      <c r="E60" s="80">
        <f>'Свод 2023 БП (11-23)'!E60</f>
        <v>15229461</v>
      </c>
      <c r="F60" s="80">
        <f>'АПУ профилактика 11-23'!D61+'АПУ профилактика 11-23'!N61+'АПУ неотл.пом. 11-23'!D60+'АПУ обращения 11-23'!D60+'ОДИ ПГГ Пр.11-23'!D60+'ОДИ МЗ РБ 9-23'!D60+'ФАП (11-23)'!D60+'Тестирование на грипп'!D60</f>
        <v>160085518</v>
      </c>
      <c r="G60" s="80"/>
      <c r="H60" s="80">
        <f>'СМП (11-23)'!D60</f>
        <v>0</v>
      </c>
      <c r="I60" s="80">
        <f>'Гемодиализ (пр.11-23)'!D60</f>
        <v>0</v>
      </c>
      <c r="J60" s="80">
        <f>'Мед.реаб.(АПУ,ДС,КС) 9-23'!D60</f>
        <v>0</v>
      </c>
      <c r="K60" s="80">
        <f t="shared" si="5"/>
        <v>232419393</v>
      </c>
      <c r="L60" s="88">
        <v>14820278.290000001</v>
      </c>
      <c r="M60" s="126"/>
      <c r="N60" s="88">
        <f t="shared" si="4"/>
        <v>247239671.28999999</v>
      </c>
      <c r="P60" s="112"/>
      <c r="Q60" s="112"/>
      <c r="R60" s="112"/>
      <c r="S60" s="112"/>
    </row>
    <row r="61" spans="1:19" s="22" customFormat="1" x14ac:dyDescent="0.2">
      <c r="A61" s="127">
        <v>51</v>
      </c>
      <c r="B61" s="27" t="s">
        <v>121</v>
      </c>
      <c r="C61" s="21" t="s">
        <v>241</v>
      </c>
      <c r="D61" s="80">
        <f>'КС (11-23)'!D61</f>
        <v>76550427</v>
      </c>
      <c r="E61" s="80">
        <f>'Свод 2023 БП (11-23)'!E61</f>
        <v>21536544</v>
      </c>
      <c r="F61" s="80">
        <f>'АПУ профилактика 11-23'!D62+'АПУ профилактика 11-23'!N62+'АПУ неотл.пом. 11-23'!D61+'АПУ обращения 11-23'!D61+'ОДИ ПГГ Пр.11-23'!D61+'ОДИ МЗ РБ 9-23'!D61+'ФАП (11-23)'!D61+'Тестирование на грипп'!D61</f>
        <v>228254592</v>
      </c>
      <c r="G61" s="80"/>
      <c r="H61" s="80">
        <f>'СМП (11-23)'!D61</f>
        <v>0</v>
      </c>
      <c r="I61" s="80">
        <f>'Гемодиализ (пр.11-23)'!D61</f>
        <v>0</v>
      </c>
      <c r="J61" s="80">
        <f>'Мед.реаб.(АПУ,ДС,КС) 9-23'!D61</f>
        <v>0</v>
      </c>
      <c r="K61" s="80">
        <f t="shared" si="5"/>
        <v>326341563</v>
      </c>
      <c r="L61" s="88">
        <v>16242461.319999998</v>
      </c>
      <c r="M61" s="126"/>
      <c r="N61" s="88">
        <f t="shared" si="4"/>
        <v>342584024.31999999</v>
      </c>
      <c r="P61" s="112"/>
      <c r="Q61" s="112"/>
      <c r="R61" s="112"/>
      <c r="S61" s="112"/>
    </row>
    <row r="62" spans="1:19" s="22" customFormat="1" x14ac:dyDescent="0.2">
      <c r="A62" s="127">
        <v>52</v>
      </c>
      <c r="B62" s="27" t="s">
        <v>122</v>
      </c>
      <c r="C62" s="21" t="s">
        <v>26</v>
      </c>
      <c r="D62" s="80">
        <f>'КС (11-23)'!D62</f>
        <v>546930451</v>
      </c>
      <c r="E62" s="80">
        <f>'Свод 2023 БП (11-23)'!E62</f>
        <v>81721074</v>
      </c>
      <c r="F62" s="80">
        <f>'АПУ профилактика 11-23'!D63+'АПУ профилактика 11-23'!N63+'АПУ неотл.пом. 11-23'!D62+'АПУ обращения 11-23'!D62+'ОДИ ПГГ Пр.11-23'!D62+'ОДИ МЗ РБ 9-23'!D62+'ФАП (11-23)'!D62+'Тестирование на грипп'!D62</f>
        <v>649203643</v>
      </c>
      <c r="G62" s="80"/>
      <c r="H62" s="80">
        <f>'СМП (11-23)'!D62</f>
        <v>0</v>
      </c>
      <c r="I62" s="80">
        <f>'Гемодиализ (пр.11-23)'!D62</f>
        <v>303080</v>
      </c>
      <c r="J62" s="80">
        <f>'Мед.реаб.(АПУ,ДС,КС) 9-23'!D62</f>
        <v>0</v>
      </c>
      <c r="K62" s="80">
        <f t="shared" si="5"/>
        <v>1278158248</v>
      </c>
      <c r="L62" s="88">
        <v>55729640.209999993</v>
      </c>
      <c r="M62" s="126"/>
      <c r="N62" s="88">
        <f t="shared" si="4"/>
        <v>1333887888.21</v>
      </c>
      <c r="P62" s="112"/>
      <c r="Q62" s="112"/>
      <c r="R62" s="112"/>
      <c r="S62" s="112"/>
    </row>
    <row r="63" spans="1:19" s="22" customFormat="1" x14ac:dyDescent="0.2">
      <c r="A63" s="127">
        <v>53</v>
      </c>
      <c r="B63" s="27" t="s">
        <v>123</v>
      </c>
      <c r="C63" s="21" t="s">
        <v>242</v>
      </c>
      <c r="D63" s="80">
        <f>'КС (11-23)'!D63</f>
        <v>53404000</v>
      </c>
      <c r="E63" s="80">
        <f>'Свод 2023 БП (11-23)'!E63</f>
        <v>13413724</v>
      </c>
      <c r="F63" s="80">
        <f>'АПУ профилактика 11-23'!D64+'АПУ профилактика 11-23'!N64+'АПУ неотл.пом. 11-23'!D63+'АПУ обращения 11-23'!D63+'ОДИ ПГГ Пр.11-23'!D63+'ОДИ МЗ РБ 9-23'!D63+'ФАП (11-23)'!D63+'Тестирование на грипп'!D63</f>
        <v>147124494</v>
      </c>
      <c r="G63" s="80"/>
      <c r="H63" s="80">
        <f>'СМП (11-23)'!D63</f>
        <v>0</v>
      </c>
      <c r="I63" s="80">
        <f>'Гемодиализ (пр.11-23)'!D63</f>
        <v>0</v>
      </c>
      <c r="J63" s="80">
        <f>'Мед.реаб.(АПУ,ДС,КС) 9-23'!D63</f>
        <v>0</v>
      </c>
      <c r="K63" s="80">
        <f t="shared" si="5"/>
        <v>213942218</v>
      </c>
      <c r="L63" s="88">
        <v>13616205.160000002</v>
      </c>
      <c r="M63" s="126"/>
      <c r="N63" s="88">
        <f t="shared" si="4"/>
        <v>227558423.16</v>
      </c>
      <c r="P63" s="112"/>
      <c r="Q63" s="112"/>
      <c r="R63" s="112"/>
      <c r="S63" s="112"/>
    </row>
    <row r="64" spans="1:19" s="22" customFormat="1" x14ac:dyDescent="0.2">
      <c r="A64" s="127">
        <v>54</v>
      </c>
      <c r="B64" s="27" t="s">
        <v>124</v>
      </c>
      <c r="C64" s="21" t="s">
        <v>125</v>
      </c>
      <c r="D64" s="80">
        <f>'КС (11-23)'!D64</f>
        <v>0</v>
      </c>
      <c r="E64" s="80">
        <f>'Свод 2023 БП (11-23)'!E64</f>
        <v>43940</v>
      </c>
      <c r="F64" s="80">
        <f>'АПУ профилактика 11-23'!D65+'АПУ профилактика 11-23'!N65+'АПУ неотл.пом. 11-23'!D64+'АПУ обращения 11-23'!D64+'ОДИ ПГГ Пр.11-23'!D64+'ОДИ МЗ РБ 9-23'!D64+'ФАП (11-23)'!D64+'Тестирование на грипп'!D64</f>
        <v>85616</v>
      </c>
      <c r="G64" s="80"/>
      <c r="H64" s="80">
        <f>'СМП (11-23)'!D64</f>
        <v>0</v>
      </c>
      <c r="I64" s="80">
        <f>'Гемодиализ (пр.11-23)'!D64</f>
        <v>0</v>
      </c>
      <c r="J64" s="80">
        <f>'Мед.реаб.(АПУ,ДС,КС) 9-23'!D64</f>
        <v>0</v>
      </c>
      <c r="K64" s="80">
        <f t="shared" si="5"/>
        <v>129556</v>
      </c>
      <c r="L64" s="88">
        <v>0</v>
      </c>
      <c r="M64" s="126"/>
      <c r="N64" s="88">
        <f t="shared" si="4"/>
        <v>129556</v>
      </c>
      <c r="P64" s="112"/>
      <c r="Q64" s="112"/>
      <c r="R64" s="112"/>
      <c r="S64" s="112"/>
    </row>
    <row r="65" spans="1:19" s="22" customFormat="1" x14ac:dyDescent="0.2">
      <c r="A65" s="127">
        <v>55</v>
      </c>
      <c r="B65" s="27" t="s">
        <v>246</v>
      </c>
      <c r="C65" s="21" t="s">
        <v>245</v>
      </c>
      <c r="D65" s="80">
        <f>'КС (11-23)'!D65</f>
        <v>178820143</v>
      </c>
      <c r="E65" s="80">
        <f>'Свод 2023 БП (11-23)'!E65</f>
        <v>0</v>
      </c>
      <c r="F65" s="80">
        <f>'АПУ профилактика 11-23'!D66+'АПУ профилактика 11-23'!N66+'АПУ неотл.пом. 11-23'!D65+'АПУ обращения 11-23'!D65+'ОДИ ПГГ Пр.11-23'!D65+'ОДИ МЗ РБ 9-23'!D65+'ФАП (11-23)'!D65+'Тестирование на грипп'!D65</f>
        <v>0</v>
      </c>
      <c r="G65" s="80"/>
      <c r="H65" s="80">
        <f>'СМП (11-23)'!D65</f>
        <v>0</v>
      </c>
      <c r="I65" s="80">
        <f>'Гемодиализ (пр.11-23)'!D65</f>
        <v>0</v>
      </c>
      <c r="J65" s="80">
        <f>'Мед.реаб.(АПУ,ДС,КС) 9-23'!D65</f>
        <v>0</v>
      </c>
      <c r="K65" s="80">
        <f t="shared" si="5"/>
        <v>178820143</v>
      </c>
      <c r="L65" s="88">
        <v>0</v>
      </c>
      <c r="M65" s="126"/>
      <c r="N65" s="88">
        <f t="shared" si="4"/>
        <v>178820143</v>
      </c>
      <c r="P65" s="112"/>
      <c r="Q65" s="112"/>
      <c r="R65" s="112"/>
      <c r="S65" s="112"/>
    </row>
    <row r="66" spans="1:19" s="22" customFormat="1" x14ac:dyDescent="0.2">
      <c r="A66" s="127">
        <v>56</v>
      </c>
      <c r="B66" s="27" t="s">
        <v>258</v>
      </c>
      <c r="C66" s="21" t="s">
        <v>259</v>
      </c>
      <c r="D66" s="80">
        <f>'КС (11-23)'!D66</f>
        <v>0</v>
      </c>
      <c r="E66" s="80">
        <f>'Свод 2023 БП (11-23)'!E66</f>
        <v>0</v>
      </c>
      <c r="F66" s="80">
        <f>'АПУ профилактика 11-23'!D67+'АПУ профилактика 11-23'!N67+'АПУ неотл.пом. 11-23'!D66+'АПУ обращения 11-23'!D66+'ОДИ ПГГ Пр.11-23'!D66+'ОДИ МЗ РБ 9-23'!D66+'ФАП (11-23)'!D66+'Тестирование на грипп'!D66</f>
        <v>0</v>
      </c>
      <c r="G66" s="80"/>
      <c r="H66" s="80">
        <f>'СМП (11-23)'!D66</f>
        <v>0</v>
      </c>
      <c r="I66" s="80">
        <f>'Гемодиализ (пр.11-23)'!D66</f>
        <v>0</v>
      </c>
      <c r="J66" s="80">
        <f>'Мед.реаб.(АПУ,ДС,КС) 9-23'!D66</f>
        <v>10518852</v>
      </c>
      <c r="K66" s="80">
        <f t="shared" si="5"/>
        <v>10518852</v>
      </c>
      <c r="L66" s="88">
        <v>0</v>
      </c>
      <c r="M66" s="126"/>
      <c r="N66" s="88">
        <f t="shared" si="4"/>
        <v>10518852</v>
      </c>
      <c r="P66" s="112"/>
      <c r="Q66" s="112"/>
      <c r="R66" s="112"/>
      <c r="S66" s="112"/>
    </row>
    <row r="67" spans="1:19" s="22" customFormat="1" x14ac:dyDescent="0.2">
      <c r="A67" s="127">
        <v>57</v>
      </c>
      <c r="B67" s="27" t="s">
        <v>126</v>
      </c>
      <c r="C67" s="21" t="s">
        <v>54</v>
      </c>
      <c r="D67" s="80">
        <f>'КС (11-23)'!D67</f>
        <v>0</v>
      </c>
      <c r="E67" s="80">
        <f>'Свод 2023 БП (11-23)'!E67</f>
        <v>24363521</v>
      </c>
      <c r="F67" s="80">
        <f>'АПУ профилактика 11-23'!D68+'АПУ профилактика 11-23'!N68+'АПУ неотл.пом. 11-23'!D67+'АПУ обращения 11-23'!D67+'ОДИ ПГГ Пр.11-23'!D67+'ОДИ МЗ РБ 9-23'!D67+'ФАП (11-23)'!D67+'Тестирование на грипп'!D67</f>
        <v>166856056</v>
      </c>
      <c r="G67" s="80"/>
      <c r="H67" s="80">
        <f>'СМП (11-23)'!D67</f>
        <v>0</v>
      </c>
      <c r="I67" s="80">
        <f>'Гемодиализ (пр.11-23)'!D67</f>
        <v>0</v>
      </c>
      <c r="J67" s="80">
        <f>'Мед.реаб.(АПУ,ДС,КС) 9-23'!D67</f>
        <v>6983160</v>
      </c>
      <c r="K67" s="80">
        <f t="shared" si="5"/>
        <v>198202737</v>
      </c>
      <c r="L67" s="88">
        <v>0</v>
      </c>
      <c r="M67" s="126"/>
      <c r="N67" s="88">
        <f t="shared" si="4"/>
        <v>198202737</v>
      </c>
      <c r="P67" s="112"/>
      <c r="Q67" s="112"/>
      <c r="R67" s="112"/>
      <c r="S67" s="112"/>
    </row>
    <row r="68" spans="1:19" s="22" customFormat="1" x14ac:dyDescent="0.2">
      <c r="A68" s="127">
        <v>58</v>
      </c>
      <c r="B68" s="24" t="s">
        <v>127</v>
      </c>
      <c r="C68" s="21" t="s">
        <v>260</v>
      </c>
      <c r="D68" s="80">
        <f>'КС (11-23)'!D68</f>
        <v>0</v>
      </c>
      <c r="E68" s="80">
        <f>'Свод 2023 БП (11-23)'!E68</f>
        <v>20629862</v>
      </c>
      <c r="F68" s="80">
        <f>'АПУ профилактика 11-23'!D69+'АПУ профилактика 11-23'!N69+'АПУ неотл.пом. 11-23'!D68+'АПУ обращения 11-23'!D68+'ОДИ ПГГ Пр.11-23'!D68+'ОДИ МЗ РБ 9-23'!D68+'ФАП (11-23)'!D68+'Тестирование на грипп'!D68</f>
        <v>135443349</v>
      </c>
      <c r="G68" s="80"/>
      <c r="H68" s="80">
        <f>'СМП (11-23)'!D68</f>
        <v>0</v>
      </c>
      <c r="I68" s="80">
        <f>'Гемодиализ (пр.11-23)'!D68</f>
        <v>0</v>
      </c>
      <c r="J68" s="80">
        <f>'Мед.реаб.(АПУ,ДС,КС) 9-23'!D68</f>
        <v>7001190</v>
      </c>
      <c r="K68" s="80">
        <f t="shared" si="5"/>
        <v>163074401</v>
      </c>
      <c r="L68" s="88">
        <v>0</v>
      </c>
      <c r="M68" s="126"/>
      <c r="N68" s="88">
        <f t="shared" si="4"/>
        <v>163074401</v>
      </c>
      <c r="P68" s="112"/>
      <c r="Q68" s="112"/>
      <c r="R68" s="112"/>
      <c r="S68" s="112"/>
    </row>
    <row r="69" spans="1:19" s="22" customFormat="1" ht="24" x14ac:dyDescent="0.2">
      <c r="A69" s="127">
        <v>59</v>
      </c>
      <c r="B69" s="23" t="s">
        <v>128</v>
      </c>
      <c r="C69" s="21" t="s">
        <v>129</v>
      </c>
      <c r="D69" s="80">
        <f>'КС (11-23)'!D69</f>
        <v>0</v>
      </c>
      <c r="E69" s="80">
        <f>'Свод 2023 БП (11-23)'!E69</f>
        <v>26990970</v>
      </c>
      <c r="F69" s="80">
        <f>'АПУ профилактика 11-23'!D70+'АПУ профилактика 11-23'!N70+'АПУ неотл.пом. 11-23'!D69+'АПУ обращения 11-23'!D69+'ОДИ ПГГ Пр.11-23'!D69+'ОДИ МЗ РБ 9-23'!D69+'ФАП (11-23)'!D69+'Тестирование на грипп'!D69</f>
        <v>227175184</v>
      </c>
      <c r="G69" s="80"/>
      <c r="H69" s="80">
        <f>'СМП (11-23)'!D69</f>
        <v>0</v>
      </c>
      <c r="I69" s="80">
        <f>'Гемодиализ (пр.11-23)'!D69</f>
        <v>0</v>
      </c>
      <c r="J69" s="80">
        <f>'Мед.реаб.(АПУ,ДС,КС) 9-23'!D69</f>
        <v>0</v>
      </c>
      <c r="K69" s="80">
        <f t="shared" si="5"/>
        <v>254166154</v>
      </c>
      <c r="L69" s="88">
        <v>0</v>
      </c>
      <c r="M69" s="126"/>
      <c r="N69" s="88">
        <f t="shared" si="4"/>
        <v>254166154</v>
      </c>
      <c r="P69" s="112"/>
      <c r="Q69" s="112"/>
      <c r="R69" s="112"/>
      <c r="S69" s="112"/>
    </row>
    <row r="70" spans="1:19" s="22" customFormat="1" ht="23.25" customHeight="1" x14ac:dyDescent="0.2">
      <c r="A70" s="127">
        <v>60</v>
      </c>
      <c r="B70" s="24" t="s">
        <v>130</v>
      </c>
      <c r="C70" s="21" t="s">
        <v>261</v>
      </c>
      <c r="D70" s="80">
        <f>'КС (11-23)'!D70</f>
        <v>0</v>
      </c>
      <c r="E70" s="80">
        <f>'Свод 2023 БП (11-23)'!E70</f>
        <v>37009043</v>
      </c>
      <c r="F70" s="80">
        <f>'АПУ профилактика 11-23'!D71+'АПУ профилактика 11-23'!N71+'АПУ неотл.пом. 11-23'!D70+'АПУ обращения 11-23'!D70+'ОДИ ПГГ Пр.11-23'!D70+'ОДИ МЗ РБ 9-23'!D70+'ФАП (11-23)'!D70+'Тестирование на грипп'!D70</f>
        <v>269685849</v>
      </c>
      <c r="G70" s="80"/>
      <c r="H70" s="80">
        <f>'СМП (11-23)'!D70</f>
        <v>0</v>
      </c>
      <c r="I70" s="80">
        <f>'Гемодиализ (пр.11-23)'!D70</f>
        <v>0</v>
      </c>
      <c r="J70" s="80">
        <f>'Мед.реаб.(АПУ,ДС,КС) 9-23'!D70</f>
        <v>7081934</v>
      </c>
      <c r="K70" s="80">
        <f t="shared" si="5"/>
        <v>313776826</v>
      </c>
      <c r="L70" s="88">
        <v>1186722.25</v>
      </c>
      <c r="M70" s="126"/>
      <c r="N70" s="88">
        <f t="shared" si="4"/>
        <v>314963548.25</v>
      </c>
      <c r="P70" s="112"/>
      <c r="Q70" s="112"/>
      <c r="R70" s="112"/>
      <c r="S70" s="112"/>
    </row>
    <row r="71" spans="1:19" s="22" customFormat="1" ht="27.75" customHeight="1" x14ac:dyDescent="0.2">
      <c r="A71" s="127">
        <v>61</v>
      </c>
      <c r="B71" s="27" t="s">
        <v>131</v>
      </c>
      <c r="C71" s="21" t="s">
        <v>250</v>
      </c>
      <c r="D71" s="80">
        <f>'КС (11-23)'!D71</f>
        <v>0</v>
      </c>
      <c r="E71" s="80">
        <f>'Свод 2023 БП (11-23)'!E71</f>
        <v>15503986</v>
      </c>
      <c r="F71" s="80">
        <f>'АПУ профилактика 11-23'!D72+'АПУ профилактика 11-23'!N72+'АПУ неотл.пом. 11-23'!D71+'АПУ обращения 11-23'!D71+'ОДИ ПГГ Пр.11-23'!D71+'ОДИ МЗ РБ 9-23'!D71+'ФАП (11-23)'!D71+'Тестирование на грипп'!D71</f>
        <v>106952468</v>
      </c>
      <c r="G71" s="80"/>
      <c r="H71" s="80">
        <f>'СМП (11-23)'!D71</f>
        <v>0</v>
      </c>
      <c r="I71" s="80">
        <f>'Гемодиализ (пр.11-23)'!D71</f>
        <v>0</v>
      </c>
      <c r="J71" s="80">
        <f>'Мед.реаб.(АПУ,ДС,КС) 9-23'!D71</f>
        <v>7023990</v>
      </c>
      <c r="K71" s="80">
        <f t="shared" si="5"/>
        <v>129480444</v>
      </c>
      <c r="L71" s="88">
        <v>0</v>
      </c>
      <c r="M71" s="126"/>
      <c r="N71" s="88">
        <f t="shared" ref="N71:N134" si="6">K71+L71+M71</f>
        <v>129480444</v>
      </c>
      <c r="P71" s="112"/>
      <c r="Q71" s="112"/>
      <c r="R71" s="112"/>
      <c r="S71" s="112"/>
    </row>
    <row r="72" spans="1:19" s="22" customFormat="1" ht="24" x14ac:dyDescent="0.2">
      <c r="A72" s="127">
        <v>62</v>
      </c>
      <c r="B72" s="23" t="s">
        <v>132</v>
      </c>
      <c r="C72" s="21" t="s">
        <v>262</v>
      </c>
      <c r="D72" s="80">
        <f>'КС (11-23)'!D72</f>
        <v>0</v>
      </c>
      <c r="E72" s="80">
        <f>'Свод 2023 БП (11-23)'!E72</f>
        <v>0</v>
      </c>
      <c r="F72" s="80">
        <f>'АПУ профилактика 11-23'!D73+'АПУ профилактика 11-23'!N73+'АПУ неотл.пом. 11-23'!D72+'АПУ обращения 11-23'!D72+'ОДИ ПГГ Пр.11-23'!D72+'ОДИ МЗ РБ 9-23'!D72+'ФАП (11-23)'!D72+'Тестирование на грипп'!D72</f>
        <v>74571441</v>
      </c>
      <c r="G72" s="80"/>
      <c r="H72" s="80">
        <f>'СМП (11-23)'!D72</f>
        <v>0</v>
      </c>
      <c r="I72" s="80">
        <f>'Гемодиализ (пр.11-23)'!D72</f>
        <v>0</v>
      </c>
      <c r="J72" s="80">
        <f>'Мед.реаб.(АПУ,ДС,КС) 9-23'!D72</f>
        <v>0</v>
      </c>
      <c r="K72" s="80">
        <f t="shared" si="5"/>
        <v>74571441</v>
      </c>
      <c r="L72" s="88">
        <v>0</v>
      </c>
      <c r="M72" s="126"/>
      <c r="N72" s="88">
        <f t="shared" si="6"/>
        <v>74571441</v>
      </c>
      <c r="P72" s="112"/>
      <c r="Q72" s="112"/>
      <c r="R72" s="112"/>
      <c r="S72" s="112"/>
    </row>
    <row r="73" spans="1:19" s="22" customFormat="1" ht="24" x14ac:dyDescent="0.2">
      <c r="A73" s="127">
        <v>63</v>
      </c>
      <c r="B73" s="23" t="s">
        <v>133</v>
      </c>
      <c r="C73" s="21" t="s">
        <v>263</v>
      </c>
      <c r="D73" s="80">
        <f>'КС (11-23)'!D73</f>
        <v>0</v>
      </c>
      <c r="E73" s="80">
        <f>'Свод 2023 БП (11-23)'!E73</f>
        <v>0</v>
      </c>
      <c r="F73" s="80">
        <f>'АПУ профилактика 11-23'!D74+'АПУ профилактика 11-23'!N74+'АПУ неотл.пом. 11-23'!D73+'АПУ обращения 11-23'!D73+'ОДИ ПГГ Пр.11-23'!D73+'ОДИ МЗ РБ 9-23'!D73+'ФАП (11-23)'!D73+'Тестирование на грипп'!D73</f>
        <v>102008543</v>
      </c>
      <c r="G73" s="80"/>
      <c r="H73" s="80">
        <f>'СМП (11-23)'!D73</f>
        <v>0</v>
      </c>
      <c r="I73" s="80">
        <f>'Гемодиализ (пр.11-23)'!D73</f>
        <v>0</v>
      </c>
      <c r="J73" s="80">
        <f>'Мед.реаб.(АПУ,ДС,КС) 9-23'!D73</f>
        <v>0</v>
      </c>
      <c r="K73" s="80">
        <f t="shared" si="5"/>
        <v>102008543</v>
      </c>
      <c r="L73" s="88">
        <v>0</v>
      </c>
      <c r="M73" s="126"/>
      <c r="N73" s="88">
        <f t="shared" si="6"/>
        <v>102008543</v>
      </c>
      <c r="P73" s="112"/>
      <c r="Q73" s="112"/>
      <c r="R73" s="112"/>
      <c r="S73" s="112"/>
    </row>
    <row r="74" spans="1:19" s="22" customFormat="1" x14ac:dyDescent="0.2">
      <c r="A74" s="127">
        <v>64</v>
      </c>
      <c r="B74" s="24" t="s">
        <v>134</v>
      </c>
      <c r="C74" s="21" t="s">
        <v>264</v>
      </c>
      <c r="D74" s="80">
        <f>'КС (11-23)'!D74</f>
        <v>0</v>
      </c>
      <c r="E74" s="80">
        <f>'Свод 2023 БП (11-23)'!E74</f>
        <v>45294435</v>
      </c>
      <c r="F74" s="80">
        <f>'АПУ профилактика 11-23'!D75+'АПУ профилактика 11-23'!N75+'АПУ неотл.пом. 11-23'!D74+'АПУ обращения 11-23'!D74+'ОДИ ПГГ Пр.11-23'!D74+'ОДИ МЗ РБ 9-23'!D74+'ФАП (11-23)'!D74+'Тестирование на грипп'!D74</f>
        <v>319505449</v>
      </c>
      <c r="G74" s="80"/>
      <c r="H74" s="80">
        <f>'СМП (11-23)'!D74</f>
        <v>0</v>
      </c>
      <c r="I74" s="80">
        <f>'Гемодиализ (пр.11-23)'!D74</f>
        <v>0</v>
      </c>
      <c r="J74" s="80">
        <f>'Мед.реаб.(АПУ,ДС,КС) 9-23'!D74</f>
        <v>3369540</v>
      </c>
      <c r="K74" s="80">
        <f t="shared" si="5"/>
        <v>368169424</v>
      </c>
      <c r="L74" s="88">
        <v>3967215.6500000004</v>
      </c>
      <c r="M74" s="126"/>
      <c r="N74" s="88">
        <f t="shared" si="6"/>
        <v>372136639.64999998</v>
      </c>
      <c r="P74" s="112"/>
      <c r="Q74" s="112"/>
      <c r="R74" s="112"/>
      <c r="S74" s="112"/>
    </row>
    <row r="75" spans="1:19" s="22" customFormat="1" x14ac:dyDescent="0.2">
      <c r="A75" s="127">
        <v>65</v>
      </c>
      <c r="B75" s="24" t="s">
        <v>135</v>
      </c>
      <c r="C75" s="21" t="s">
        <v>53</v>
      </c>
      <c r="D75" s="80">
        <f>'КС (11-23)'!D75</f>
        <v>0</v>
      </c>
      <c r="E75" s="80">
        <f>'Свод 2023 БП (11-23)'!E75</f>
        <v>27946713</v>
      </c>
      <c r="F75" s="80">
        <f>'АПУ профилактика 11-23'!D76+'АПУ профилактика 11-23'!N76+'АПУ неотл.пом. 11-23'!D75+'АПУ обращения 11-23'!D75+'ОДИ ПГГ Пр.11-23'!D75+'ОДИ МЗ РБ 9-23'!D75+'ФАП (11-23)'!D75+'Тестирование на грипп'!D75</f>
        <v>225656483</v>
      </c>
      <c r="G75" s="80"/>
      <c r="H75" s="80">
        <f>'СМП (11-23)'!D75</f>
        <v>0</v>
      </c>
      <c r="I75" s="80">
        <f>'Гемодиализ (пр.11-23)'!D75</f>
        <v>0</v>
      </c>
      <c r="J75" s="80">
        <f>'Мед.реаб.(АПУ,ДС,КС) 9-23'!D75</f>
        <v>10296080</v>
      </c>
      <c r="K75" s="80">
        <f t="shared" ref="K75:K106" si="7">D75+E75+F75+H75+I75+J75</f>
        <v>263899276</v>
      </c>
      <c r="L75" s="88">
        <v>3410824</v>
      </c>
      <c r="M75" s="126"/>
      <c r="N75" s="88">
        <f t="shared" si="6"/>
        <v>267310100</v>
      </c>
      <c r="P75" s="112"/>
      <c r="Q75" s="112"/>
      <c r="R75" s="112"/>
      <c r="S75" s="112"/>
    </row>
    <row r="76" spans="1:19" s="22" customFormat="1" x14ac:dyDescent="0.2">
      <c r="A76" s="127">
        <v>66</v>
      </c>
      <c r="B76" s="24" t="s">
        <v>136</v>
      </c>
      <c r="C76" s="21" t="s">
        <v>265</v>
      </c>
      <c r="D76" s="80">
        <f>'КС (11-23)'!D76</f>
        <v>0</v>
      </c>
      <c r="E76" s="80">
        <f>'Свод 2023 БП (11-23)'!E76</f>
        <v>70140490</v>
      </c>
      <c r="F76" s="80">
        <f>'АПУ профилактика 11-23'!D77+'АПУ профилактика 11-23'!N77+'АПУ неотл.пом. 11-23'!D76+'АПУ обращения 11-23'!D76+'ОДИ ПГГ Пр.11-23'!D76+'ОДИ МЗ РБ 9-23'!D76+'ФАП (11-23)'!D76+'Тестирование на грипп'!D76</f>
        <v>448119366</v>
      </c>
      <c r="G76" s="80"/>
      <c r="H76" s="80">
        <f>'СМП (11-23)'!D76</f>
        <v>0</v>
      </c>
      <c r="I76" s="80">
        <f>'Гемодиализ (пр.11-23)'!D76</f>
        <v>0</v>
      </c>
      <c r="J76" s="80">
        <f>'Мед.реаб.(АПУ,ДС,КС) 9-23'!D76</f>
        <v>5615900</v>
      </c>
      <c r="K76" s="80">
        <f t="shared" si="7"/>
        <v>523875756</v>
      </c>
      <c r="L76" s="88">
        <v>3202306.4</v>
      </c>
      <c r="M76" s="126"/>
      <c r="N76" s="88">
        <f t="shared" si="6"/>
        <v>527078062.39999998</v>
      </c>
      <c r="P76" s="112"/>
      <c r="Q76" s="112"/>
      <c r="R76" s="112"/>
      <c r="S76" s="112"/>
    </row>
    <row r="77" spans="1:19" s="22" customFormat="1" ht="24" x14ac:dyDescent="0.2">
      <c r="A77" s="127">
        <v>67</v>
      </c>
      <c r="B77" s="24" t="s">
        <v>137</v>
      </c>
      <c r="C77" s="21" t="s">
        <v>266</v>
      </c>
      <c r="D77" s="80">
        <f>'КС (11-23)'!D77</f>
        <v>0</v>
      </c>
      <c r="E77" s="80">
        <f>'Свод 2023 БП (11-23)'!E77</f>
        <v>0</v>
      </c>
      <c r="F77" s="80">
        <f>'АПУ профилактика 11-23'!D78+'АПУ профилактика 11-23'!N78+'АПУ неотл.пом. 11-23'!D77+'АПУ обращения 11-23'!D77+'ОДИ ПГГ Пр.11-23'!D77+'ОДИ МЗ РБ 9-23'!D77+'ФАП (11-23)'!D77+'Тестирование на грипп'!D77</f>
        <v>35813671</v>
      </c>
      <c r="G77" s="80"/>
      <c r="H77" s="80">
        <f>'СМП (11-23)'!D77</f>
        <v>0</v>
      </c>
      <c r="I77" s="80">
        <f>'Гемодиализ (пр.11-23)'!D77</f>
        <v>0</v>
      </c>
      <c r="J77" s="80">
        <f>'Мед.реаб.(АПУ,ДС,КС) 9-23'!D77</f>
        <v>0</v>
      </c>
      <c r="K77" s="80">
        <f t="shared" si="7"/>
        <v>35813671</v>
      </c>
      <c r="L77" s="88">
        <v>0</v>
      </c>
      <c r="M77" s="126"/>
      <c r="N77" s="88">
        <f t="shared" si="6"/>
        <v>35813671</v>
      </c>
      <c r="P77" s="112"/>
      <c r="Q77" s="112"/>
      <c r="R77" s="112"/>
      <c r="S77" s="112"/>
    </row>
    <row r="78" spans="1:19" s="22" customFormat="1" ht="24" x14ac:dyDescent="0.2">
      <c r="A78" s="127">
        <v>68</v>
      </c>
      <c r="B78" s="23" t="s">
        <v>138</v>
      </c>
      <c r="C78" s="21" t="s">
        <v>267</v>
      </c>
      <c r="D78" s="80">
        <f>'КС (11-23)'!D78</f>
        <v>0</v>
      </c>
      <c r="E78" s="80">
        <f>'Свод 2023 БП (11-23)'!E78</f>
        <v>0</v>
      </c>
      <c r="F78" s="80">
        <f>'АПУ профилактика 11-23'!D79+'АПУ профилактика 11-23'!N79+'АПУ неотл.пом. 11-23'!D78+'АПУ обращения 11-23'!D78+'ОДИ ПГГ Пр.11-23'!D78+'ОДИ МЗ РБ 9-23'!D78+'ФАП (11-23)'!D78+'Тестирование на грипп'!D78</f>
        <v>59330615</v>
      </c>
      <c r="G78" s="80"/>
      <c r="H78" s="80">
        <f>'СМП (11-23)'!D78</f>
        <v>0</v>
      </c>
      <c r="I78" s="80">
        <f>'Гемодиализ (пр.11-23)'!D78</f>
        <v>0</v>
      </c>
      <c r="J78" s="80">
        <f>'Мед.реаб.(АПУ,ДС,КС) 9-23'!D78</f>
        <v>0</v>
      </c>
      <c r="K78" s="80">
        <f t="shared" si="7"/>
        <v>59330615</v>
      </c>
      <c r="L78" s="88">
        <v>0</v>
      </c>
      <c r="M78" s="126"/>
      <c r="N78" s="88">
        <f t="shared" si="6"/>
        <v>59330615</v>
      </c>
      <c r="P78" s="112"/>
      <c r="Q78" s="112"/>
      <c r="R78" s="112"/>
      <c r="S78" s="112"/>
    </row>
    <row r="79" spans="1:19" s="22" customFormat="1" ht="24" x14ac:dyDescent="0.2">
      <c r="A79" s="127">
        <v>69</v>
      </c>
      <c r="B79" s="24" t="s">
        <v>139</v>
      </c>
      <c r="C79" s="21" t="s">
        <v>268</v>
      </c>
      <c r="D79" s="80">
        <f>'КС (11-23)'!D79</f>
        <v>0</v>
      </c>
      <c r="E79" s="80">
        <f>'Свод 2023 БП (11-23)'!E79</f>
        <v>0</v>
      </c>
      <c r="F79" s="80">
        <f>'АПУ профилактика 11-23'!D80+'АПУ профилактика 11-23'!N80+'АПУ неотл.пом. 11-23'!D79+'АПУ обращения 11-23'!D79+'ОДИ ПГГ Пр.11-23'!D79+'ОДИ МЗ РБ 9-23'!D79+'ФАП (11-23)'!D79+'Тестирование на грипп'!D79</f>
        <v>50018397</v>
      </c>
      <c r="G79" s="80"/>
      <c r="H79" s="80">
        <f>'СМП (11-23)'!D79</f>
        <v>0</v>
      </c>
      <c r="I79" s="80">
        <f>'Гемодиализ (пр.11-23)'!D79</f>
        <v>0</v>
      </c>
      <c r="J79" s="80">
        <f>'Мед.реаб.(АПУ,ДС,КС) 9-23'!D79</f>
        <v>0</v>
      </c>
      <c r="K79" s="80">
        <f t="shared" si="7"/>
        <v>50018397</v>
      </c>
      <c r="L79" s="88">
        <v>0</v>
      </c>
      <c r="M79" s="126"/>
      <c r="N79" s="88">
        <f t="shared" si="6"/>
        <v>50018397</v>
      </c>
      <c r="P79" s="112"/>
      <c r="Q79" s="112"/>
      <c r="R79" s="112"/>
      <c r="S79" s="112"/>
    </row>
    <row r="80" spans="1:19" s="22" customFormat="1" ht="24" x14ac:dyDescent="0.2">
      <c r="A80" s="127">
        <v>70</v>
      </c>
      <c r="B80" s="24" t="s">
        <v>140</v>
      </c>
      <c r="C80" s="21" t="s">
        <v>269</v>
      </c>
      <c r="D80" s="80">
        <f>'КС (11-23)'!D80</f>
        <v>0</v>
      </c>
      <c r="E80" s="80">
        <f>'Свод 2023 БП (11-23)'!E80</f>
        <v>0</v>
      </c>
      <c r="F80" s="80">
        <f>'АПУ профилактика 11-23'!D81+'АПУ профилактика 11-23'!N81+'АПУ неотл.пом. 11-23'!D80+'АПУ обращения 11-23'!D80+'ОДИ ПГГ Пр.11-23'!D80+'ОДИ МЗ РБ 9-23'!D80+'ФАП (11-23)'!D80+'Тестирование на грипп'!D80</f>
        <v>40689701</v>
      </c>
      <c r="G80" s="80"/>
      <c r="H80" s="80">
        <f>'СМП (11-23)'!D80</f>
        <v>0</v>
      </c>
      <c r="I80" s="80">
        <f>'Гемодиализ (пр.11-23)'!D80</f>
        <v>0</v>
      </c>
      <c r="J80" s="80">
        <f>'Мед.реаб.(АПУ,ДС,КС) 9-23'!D80</f>
        <v>0</v>
      </c>
      <c r="K80" s="80">
        <f t="shared" si="7"/>
        <v>40689701</v>
      </c>
      <c r="L80" s="88">
        <v>0</v>
      </c>
      <c r="M80" s="126"/>
      <c r="N80" s="88">
        <f t="shared" si="6"/>
        <v>40689701</v>
      </c>
      <c r="P80" s="112"/>
      <c r="Q80" s="112"/>
      <c r="R80" s="112"/>
      <c r="S80" s="112"/>
    </row>
    <row r="81" spans="1:19" s="22" customFormat="1" ht="24" x14ac:dyDescent="0.2">
      <c r="A81" s="127">
        <v>71</v>
      </c>
      <c r="B81" s="23" t="s">
        <v>141</v>
      </c>
      <c r="C81" s="21" t="s">
        <v>270</v>
      </c>
      <c r="D81" s="80">
        <f>'КС (11-23)'!D81</f>
        <v>0</v>
      </c>
      <c r="E81" s="80">
        <f>'Свод 2023 БП (11-23)'!E81</f>
        <v>0</v>
      </c>
      <c r="F81" s="80">
        <f>'АПУ профилактика 11-23'!D82+'АПУ профилактика 11-23'!N82+'АПУ неотл.пом. 11-23'!D81+'АПУ обращения 11-23'!D81+'ОДИ ПГГ Пр.11-23'!D81+'ОДИ МЗ РБ 9-23'!D81+'ФАП (11-23)'!D81+'Тестирование на грипп'!D81</f>
        <v>70050835</v>
      </c>
      <c r="G81" s="80"/>
      <c r="H81" s="80">
        <f>'СМП (11-23)'!D81</f>
        <v>0</v>
      </c>
      <c r="I81" s="80">
        <f>'Гемодиализ (пр.11-23)'!D81</f>
        <v>0</v>
      </c>
      <c r="J81" s="80">
        <f>'Мед.реаб.(АПУ,ДС,КС) 9-23'!D81</f>
        <v>0</v>
      </c>
      <c r="K81" s="80">
        <f t="shared" si="7"/>
        <v>70050835</v>
      </c>
      <c r="L81" s="88">
        <v>0</v>
      </c>
      <c r="M81" s="126"/>
      <c r="N81" s="88">
        <f t="shared" si="6"/>
        <v>70050835</v>
      </c>
      <c r="P81" s="112"/>
      <c r="Q81" s="112"/>
      <c r="R81" s="112"/>
      <c r="S81" s="112"/>
    </row>
    <row r="82" spans="1:19" s="22" customFormat="1" ht="24" x14ac:dyDescent="0.2">
      <c r="A82" s="127">
        <v>72</v>
      </c>
      <c r="B82" s="23" t="s">
        <v>142</v>
      </c>
      <c r="C82" s="21" t="s">
        <v>271</v>
      </c>
      <c r="D82" s="80">
        <f>'КС (11-23)'!D82</f>
        <v>0</v>
      </c>
      <c r="E82" s="80">
        <f>'Свод 2023 БП (11-23)'!E82</f>
        <v>0</v>
      </c>
      <c r="F82" s="80">
        <f>'АПУ профилактика 11-23'!D83+'АПУ профилактика 11-23'!N83+'АПУ неотл.пом. 11-23'!D82+'АПУ обращения 11-23'!D82+'ОДИ ПГГ Пр.11-23'!D82+'ОДИ МЗ РБ 9-23'!D82+'ФАП (11-23)'!D82+'Тестирование на грипп'!D82</f>
        <v>41897742</v>
      </c>
      <c r="G82" s="80"/>
      <c r="H82" s="80">
        <f>'СМП (11-23)'!D82</f>
        <v>0</v>
      </c>
      <c r="I82" s="80">
        <f>'Гемодиализ (пр.11-23)'!D82</f>
        <v>0</v>
      </c>
      <c r="J82" s="80">
        <f>'Мед.реаб.(АПУ,ДС,КС) 9-23'!D82</f>
        <v>0</v>
      </c>
      <c r="K82" s="80">
        <f t="shared" si="7"/>
        <v>41897742</v>
      </c>
      <c r="L82" s="88">
        <v>0</v>
      </c>
      <c r="M82" s="126"/>
      <c r="N82" s="88">
        <f t="shared" si="6"/>
        <v>41897742</v>
      </c>
      <c r="P82" s="112"/>
      <c r="Q82" s="112"/>
      <c r="R82" s="112"/>
      <c r="S82" s="112"/>
    </row>
    <row r="83" spans="1:19" s="22" customFormat="1" ht="24" x14ac:dyDescent="0.2">
      <c r="A83" s="127">
        <v>73</v>
      </c>
      <c r="B83" s="23" t="s">
        <v>143</v>
      </c>
      <c r="C83" s="21" t="s">
        <v>272</v>
      </c>
      <c r="D83" s="80">
        <f>'КС (11-23)'!D83</f>
        <v>0</v>
      </c>
      <c r="E83" s="80">
        <f>'Свод 2023 БП (11-23)'!E83</f>
        <v>0</v>
      </c>
      <c r="F83" s="80">
        <f>'АПУ профилактика 11-23'!D84+'АПУ профилактика 11-23'!N84+'АПУ неотл.пом. 11-23'!D83+'АПУ обращения 11-23'!D83+'ОДИ ПГГ Пр.11-23'!D83+'ОДИ МЗ РБ 9-23'!D83+'ФАП (11-23)'!D83+'Тестирование на грипп'!D83</f>
        <v>39437790</v>
      </c>
      <c r="G83" s="80"/>
      <c r="H83" s="80">
        <f>'СМП (11-23)'!D83</f>
        <v>0</v>
      </c>
      <c r="I83" s="80">
        <f>'Гемодиализ (пр.11-23)'!D83</f>
        <v>0</v>
      </c>
      <c r="J83" s="80">
        <f>'Мед.реаб.(АПУ,ДС,КС) 9-23'!D83</f>
        <v>0</v>
      </c>
      <c r="K83" s="80">
        <f t="shared" si="7"/>
        <v>39437790</v>
      </c>
      <c r="L83" s="88">
        <v>0</v>
      </c>
      <c r="M83" s="126"/>
      <c r="N83" s="88">
        <f t="shared" si="6"/>
        <v>39437790</v>
      </c>
      <c r="P83" s="112"/>
      <c r="Q83" s="112"/>
      <c r="R83" s="112"/>
      <c r="S83" s="112"/>
    </row>
    <row r="84" spans="1:19" s="22" customFormat="1" x14ac:dyDescent="0.2">
      <c r="A84" s="127">
        <v>74</v>
      </c>
      <c r="B84" s="27" t="s">
        <v>144</v>
      </c>
      <c r="C84" s="21" t="s">
        <v>145</v>
      </c>
      <c r="D84" s="80">
        <f>'КС (11-23)'!D84</f>
        <v>395739739</v>
      </c>
      <c r="E84" s="80">
        <f>'Свод 2023 БП (11-23)'!E84</f>
        <v>53726294</v>
      </c>
      <c r="F84" s="80">
        <f>'АПУ профилактика 11-23'!D85+'АПУ профилактика 11-23'!N85+'АПУ неотл.пом. 11-23'!D84+'АПУ обращения 11-23'!D84+'ОДИ ПГГ Пр.11-23'!D84+'ОДИ МЗ РБ 9-23'!D84+'ФАП (11-23)'!D84+'Тестирование на грипп'!D84</f>
        <v>376384860</v>
      </c>
      <c r="G84" s="80"/>
      <c r="H84" s="80">
        <f>'СМП (11-23)'!D84</f>
        <v>0</v>
      </c>
      <c r="I84" s="80">
        <f>'Гемодиализ (пр.11-23)'!D84</f>
        <v>0</v>
      </c>
      <c r="J84" s="80">
        <f>'Мед.реаб.(АПУ,ДС,КС) 9-23'!D84</f>
        <v>10995428</v>
      </c>
      <c r="K84" s="80">
        <f t="shared" si="7"/>
        <v>836846321</v>
      </c>
      <c r="L84" s="88">
        <v>12409512.4</v>
      </c>
      <c r="M84" s="126"/>
      <c r="N84" s="88">
        <f t="shared" si="6"/>
        <v>849255833.39999998</v>
      </c>
      <c r="P84" s="112"/>
      <c r="Q84" s="112"/>
      <c r="R84" s="112"/>
      <c r="S84" s="112"/>
    </row>
    <row r="85" spans="1:19" s="22" customFormat="1" x14ac:dyDescent="0.2">
      <c r="A85" s="127">
        <v>75</v>
      </c>
      <c r="B85" s="23" t="s">
        <v>146</v>
      </c>
      <c r="C85" s="21" t="s">
        <v>273</v>
      </c>
      <c r="D85" s="80">
        <f>'КС (11-23)'!D85</f>
        <v>72340840</v>
      </c>
      <c r="E85" s="80">
        <f>'Свод 2023 БП (11-23)'!E85</f>
        <v>92799781</v>
      </c>
      <c r="F85" s="80">
        <f>'АПУ профилактика 11-23'!D86+'АПУ профилактика 11-23'!N86+'АПУ неотл.пом. 11-23'!D85+'АПУ обращения 11-23'!D85+'ОДИ ПГГ Пр.11-23'!D85+'ОДИ МЗ РБ 9-23'!D85+'ФАП (11-23)'!D85+'Тестирование на грипп'!D85</f>
        <v>624872197</v>
      </c>
      <c r="G85" s="80"/>
      <c r="H85" s="80">
        <f>'СМП (11-23)'!D85</f>
        <v>0</v>
      </c>
      <c r="I85" s="80">
        <f>'Гемодиализ (пр.11-23)'!D85</f>
        <v>0</v>
      </c>
      <c r="J85" s="80">
        <f>'Мед.реаб.(АПУ,ДС,КС) 9-23'!D85</f>
        <v>43435226</v>
      </c>
      <c r="K85" s="80">
        <f t="shared" si="7"/>
        <v>833448044</v>
      </c>
      <c r="L85" s="88">
        <v>32441383.399999999</v>
      </c>
      <c r="M85" s="126"/>
      <c r="N85" s="88">
        <f t="shared" si="6"/>
        <v>865889427.39999998</v>
      </c>
      <c r="P85" s="112"/>
      <c r="Q85" s="112"/>
      <c r="R85" s="112"/>
      <c r="S85" s="112"/>
    </row>
    <row r="86" spans="1:19" s="22" customFormat="1" x14ac:dyDescent="0.2">
      <c r="A86" s="127">
        <v>76</v>
      </c>
      <c r="B86" s="27" t="s">
        <v>147</v>
      </c>
      <c r="C86" s="21" t="s">
        <v>36</v>
      </c>
      <c r="D86" s="80">
        <f>'КС (11-23)'!D86</f>
        <v>665242648</v>
      </c>
      <c r="E86" s="80">
        <f>'Свод 2023 БП (11-23)'!E86</f>
        <v>51576852</v>
      </c>
      <c r="F86" s="80">
        <f>'АПУ профилактика 11-23'!D87+'АПУ профилактика 11-23'!N87+'АПУ неотл.пом. 11-23'!D86+'АПУ обращения 11-23'!D86+'ОДИ ПГГ Пр.11-23'!D86+'ОДИ МЗ РБ 9-23'!D86+'ФАП (11-23)'!D86+'Тестирование на грипп'!D86</f>
        <v>410627806</v>
      </c>
      <c r="G86" s="80"/>
      <c r="H86" s="80">
        <f>'СМП (11-23)'!D86</f>
        <v>0</v>
      </c>
      <c r="I86" s="80">
        <f>'Гемодиализ (пр.11-23)'!D86</f>
        <v>0</v>
      </c>
      <c r="J86" s="80">
        <f>'Мед.реаб.(АПУ,ДС,КС) 9-23'!D86</f>
        <v>47360484</v>
      </c>
      <c r="K86" s="80">
        <f t="shared" si="7"/>
        <v>1174807790</v>
      </c>
      <c r="L86" s="88">
        <v>22363598.100000001</v>
      </c>
      <c r="M86" s="126"/>
      <c r="N86" s="88">
        <f t="shared" si="6"/>
        <v>1197171388.0999999</v>
      </c>
      <c r="P86" s="112"/>
      <c r="Q86" s="112"/>
      <c r="R86" s="112"/>
      <c r="S86" s="112"/>
    </row>
    <row r="87" spans="1:19" s="22" customFormat="1" x14ac:dyDescent="0.2">
      <c r="A87" s="127">
        <v>77</v>
      </c>
      <c r="B87" s="23" t="s">
        <v>148</v>
      </c>
      <c r="C87" s="21" t="s">
        <v>38</v>
      </c>
      <c r="D87" s="80">
        <f>'КС (11-23)'!D87</f>
        <v>24169892</v>
      </c>
      <c r="E87" s="80">
        <f>'Свод 2023 БП (11-23)'!E87</f>
        <v>13163476</v>
      </c>
      <c r="F87" s="80">
        <f>'АПУ профилактика 11-23'!D88+'АПУ профилактика 11-23'!N88+'АПУ неотл.пом. 11-23'!D87+'АПУ обращения 11-23'!D87+'ОДИ ПГГ Пр.11-23'!D87+'ОДИ МЗ РБ 9-23'!D87+'ФАП (11-23)'!D87+'Тестирование на грипп'!D87</f>
        <v>103494485</v>
      </c>
      <c r="G87" s="80"/>
      <c r="H87" s="80">
        <f>'СМП (11-23)'!D87</f>
        <v>0</v>
      </c>
      <c r="I87" s="80">
        <f>'Гемодиализ (пр.11-23)'!D87</f>
        <v>0</v>
      </c>
      <c r="J87" s="80">
        <f>'Мед.реаб.(АПУ,ДС,КС) 9-23'!D87</f>
        <v>1283870</v>
      </c>
      <c r="K87" s="80">
        <f t="shared" si="7"/>
        <v>142111723</v>
      </c>
      <c r="L87" s="88">
        <v>14865118.15</v>
      </c>
      <c r="M87" s="126"/>
      <c r="N87" s="88">
        <f t="shared" si="6"/>
        <v>156976841.15000001</v>
      </c>
      <c r="P87" s="112"/>
      <c r="Q87" s="112"/>
      <c r="R87" s="112"/>
      <c r="S87" s="112"/>
    </row>
    <row r="88" spans="1:19" s="22" customFormat="1" ht="13.5" customHeight="1" x14ac:dyDescent="0.2">
      <c r="A88" s="127">
        <v>78</v>
      </c>
      <c r="B88" s="23" t="s">
        <v>149</v>
      </c>
      <c r="C88" s="21" t="s">
        <v>37</v>
      </c>
      <c r="D88" s="80">
        <f>'КС (11-23)'!D88</f>
        <v>562428166</v>
      </c>
      <c r="E88" s="80">
        <f>'Свод 2023 БП (11-23)'!E88</f>
        <v>99836683</v>
      </c>
      <c r="F88" s="80">
        <f>'АПУ профилактика 11-23'!D89+'АПУ профилактика 11-23'!N89+'АПУ неотл.пом. 11-23'!D88+'АПУ обращения 11-23'!D88+'ОДИ ПГГ Пр.11-23'!D88+'ОДИ МЗ РБ 9-23'!D88+'ФАП (11-23)'!D88+'Тестирование на грипп'!D88</f>
        <v>848486106</v>
      </c>
      <c r="G88" s="80"/>
      <c r="H88" s="80">
        <f>'СМП (11-23)'!D88</f>
        <v>0</v>
      </c>
      <c r="I88" s="80">
        <f>'Гемодиализ (пр.11-23)'!D88</f>
        <v>0</v>
      </c>
      <c r="J88" s="80">
        <f>'Мед.реаб.(АПУ,ДС,КС) 9-23'!D88</f>
        <v>44814249</v>
      </c>
      <c r="K88" s="80">
        <f t="shared" si="7"/>
        <v>1555565204</v>
      </c>
      <c r="L88" s="88">
        <v>15640757.6</v>
      </c>
      <c r="M88" s="126"/>
      <c r="N88" s="88">
        <f t="shared" si="6"/>
        <v>1571205961.5999999</v>
      </c>
      <c r="P88" s="112"/>
      <c r="Q88" s="112"/>
      <c r="R88" s="112"/>
      <c r="S88" s="112"/>
    </row>
    <row r="89" spans="1:19" s="22" customFormat="1" ht="14.25" customHeight="1" x14ac:dyDescent="0.2">
      <c r="A89" s="127">
        <v>79</v>
      </c>
      <c r="B89" s="23" t="s">
        <v>150</v>
      </c>
      <c r="C89" s="21" t="s">
        <v>52</v>
      </c>
      <c r="D89" s="80">
        <f>'КС (11-23)'!D89</f>
        <v>435105829</v>
      </c>
      <c r="E89" s="80">
        <f>'Свод 2023 БП (11-23)'!E89</f>
        <v>19267471</v>
      </c>
      <c r="F89" s="80">
        <f>'АПУ профилактика 11-23'!D90+'АПУ профилактика 11-23'!N90+'АПУ неотл.пом. 11-23'!D89+'АПУ обращения 11-23'!D89+'ОДИ ПГГ Пр.11-23'!D89+'ОДИ МЗ РБ 9-23'!D89+'ФАП (11-23)'!D89+'Тестирование на грипп'!D89</f>
        <v>184211383</v>
      </c>
      <c r="G89" s="80"/>
      <c r="H89" s="80">
        <f>'СМП (11-23)'!D89</f>
        <v>0</v>
      </c>
      <c r="I89" s="80">
        <f>'Гемодиализ (пр.11-23)'!D89</f>
        <v>0</v>
      </c>
      <c r="J89" s="80">
        <f>'Мед.реаб.(АПУ,ДС,КС) 9-23'!D89</f>
        <v>179476460</v>
      </c>
      <c r="K89" s="80">
        <f t="shared" si="7"/>
        <v>818061143</v>
      </c>
      <c r="L89" s="88">
        <v>11406804.6</v>
      </c>
      <c r="M89" s="126"/>
      <c r="N89" s="88">
        <f t="shared" si="6"/>
        <v>829467947.60000002</v>
      </c>
      <c r="P89" s="112"/>
      <c r="Q89" s="112"/>
      <c r="R89" s="112"/>
      <c r="S89" s="112"/>
    </row>
    <row r="90" spans="1:19" s="22" customFormat="1" x14ac:dyDescent="0.2">
      <c r="A90" s="127">
        <v>80</v>
      </c>
      <c r="B90" s="23" t="s">
        <v>151</v>
      </c>
      <c r="C90" s="21" t="s">
        <v>254</v>
      </c>
      <c r="D90" s="80">
        <f>'КС (11-23)'!D90</f>
        <v>914437504</v>
      </c>
      <c r="E90" s="80">
        <f>'Свод 2023 БП (11-23)'!E90</f>
        <v>69978316</v>
      </c>
      <c r="F90" s="80">
        <f>'АПУ профилактика 11-23'!D91+'АПУ профилактика 11-23'!N91+'АПУ неотл.пом. 11-23'!D90+'АПУ обращения 11-23'!D90+'ОДИ ПГГ Пр.11-23'!D90+'ОДИ МЗ РБ 9-23'!D90+'ФАП (11-23)'!D90+'Тестирование на грипп'!D90</f>
        <v>496266468</v>
      </c>
      <c r="G90" s="80"/>
      <c r="H90" s="80">
        <f>'СМП (11-23)'!D90</f>
        <v>0</v>
      </c>
      <c r="I90" s="80">
        <f>'Гемодиализ (пр.11-23)'!D90</f>
        <v>5910060</v>
      </c>
      <c r="J90" s="80">
        <f>'Мед.реаб.(АПУ,ДС,КС) 9-23'!D90</f>
        <v>125765892</v>
      </c>
      <c r="K90" s="80">
        <f t="shared" si="7"/>
        <v>1612358240</v>
      </c>
      <c r="L90" s="88">
        <v>23259925.800000001</v>
      </c>
      <c r="M90" s="126"/>
      <c r="N90" s="88">
        <f t="shared" si="6"/>
        <v>1635618165.8</v>
      </c>
      <c r="P90" s="112"/>
      <c r="Q90" s="112"/>
      <c r="R90" s="112"/>
      <c r="S90" s="112"/>
    </row>
    <row r="91" spans="1:19" s="22" customFormat="1" x14ac:dyDescent="0.2">
      <c r="A91" s="127">
        <v>81</v>
      </c>
      <c r="B91" s="23" t="s">
        <v>152</v>
      </c>
      <c r="C91" s="21" t="s">
        <v>386</v>
      </c>
      <c r="D91" s="80">
        <f>'КС (11-23)'!D91</f>
        <v>319219251</v>
      </c>
      <c r="E91" s="80">
        <f>'Свод 2023 БП (11-23)'!E91</f>
        <v>7426708</v>
      </c>
      <c r="F91" s="80">
        <f>'АПУ профилактика 11-23'!D92+'АПУ профилактика 11-23'!N92+'АПУ неотл.пом. 11-23'!D91+'АПУ обращения 11-23'!D91+'ОДИ ПГГ Пр.11-23'!D91+'ОДИ МЗ РБ 9-23'!D91+'ФАП (11-23)'!D91+'Тестирование на грипп'!D91</f>
        <v>63853455</v>
      </c>
      <c r="G91" s="80"/>
      <c r="H91" s="80">
        <f>'СМП (11-23)'!D91</f>
        <v>0</v>
      </c>
      <c r="I91" s="80">
        <f>'Гемодиализ (пр.11-23)'!D91</f>
        <v>0</v>
      </c>
      <c r="J91" s="80">
        <f>'Мед.реаб.(АПУ,ДС,КС) 9-23'!D91</f>
        <v>0</v>
      </c>
      <c r="K91" s="80">
        <f t="shared" si="7"/>
        <v>390499414</v>
      </c>
      <c r="L91" s="88">
        <v>0</v>
      </c>
      <c r="M91" s="126"/>
      <c r="N91" s="88">
        <f t="shared" si="6"/>
        <v>390499414</v>
      </c>
      <c r="P91" s="112"/>
      <c r="Q91" s="112"/>
      <c r="R91" s="112"/>
      <c r="S91" s="112"/>
    </row>
    <row r="92" spans="1:19" s="22" customFormat="1" x14ac:dyDescent="0.2">
      <c r="A92" s="127">
        <v>82</v>
      </c>
      <c r="B92" s="24" t="s">
        <v>153</v>
      </c>
      <c r="C92" s="21" t="s">
        <v>287</v>
      </c>
      <c r="D92" s="80">
        <f>'КС (11-23)'!D92</f>
        <v>0</v>
      </c>
      <c r="E92" s="80">
        <f>'Свод 2023 БП (11-23)'!E92</f>
        <v>0</v>
      </c>
      <c r="F92" s="80">
        <f>'АПУ профилактика 11-23'!D93+'АПУ профилактика 11-23'!N93+'АПУ неотл.пом. 11-23'!D92+'АПУ обращения 11-23'!D92+'ОДИ ПГГ Пр.11-23'!D92+'ОДИ МЗ РБ 9-23'!D92+'ФАП (11-23)'!D92+'Тестирование на грипп'!D92</f>
        <v>0</v>
      </c>
      <c r="G92" s="80"/>
      <c r="H92" s="80">
        <f>'СМП (11-23)'!D92</f>
        <v>1811018543</v>
      </c>
      <c r="I92" s="80">
        <f>'Гемодиализ (пр.11-23)'!D92</f>
        <v>0</v>
      </c>
      <c r="J92" s="80">
        <f>'Мед.реаб.(АПУ,ДС,КС) 9-23'!D92</f>
        <v>0</v>
      </c>
      <c r="K92" s="80">
        <f t="shared" si="7"/>
        <v>1811018543</v>
      </c>
      <c r="L92" s="88">
        <v>0</v>
      </c>
      <c r="M92" s="126"/>
      <c r="N92" s="88">
        <f t="shared" si="6"/>
        <v>1811018543</v>
      </c>
      <c r="P92" s="112"/>
      <c r="Q92" s="112"/>
      <c r="R92" s="112"/>
      <c r="S92" s="112"/>
    </row>
    <row r="93" spans="1:19" s="22" customFormat="1" ht="26.25" customHeight="1" x14ac:dyDescent="0.2">
      <c r="A93" s="160">
        <v>83</v>
      </c>
      <c r="B93" s="163" t="s">
        <v>154</v>
      </c>
      <c r="C93" s="133" t="s">
        <v>274</v>
      </c>
      <c r="D93" s="80">
        <f>'КС (11-23)'!D93</f>
        <v>538280375</v>
      </c>
      <c r="E93" s="80">
        <f>'Свод 2023 БП (11-23)'!E93</f>
        <v>210624967</v>
      </c>
      <c r="F93" s="80">
        <f>'АПУ профилактика 11-23'!D94+'АПУ профилактика 11-23'!N94+'АПУ неотл.пом. 11-23'!D93+'АПУ обращения 11-23'!D93+'ОДИ ПГГ Пр.11-23'!D93+'ОДИ МЗ РБ 9-23'!D93+'ФАП (11-23)'!D93+'Тестирование на грипп'!D93</f>
        <v>70339974</v>
      </c>
      <c r="G93" s="80"/>
      <c r="H93" s="80">
        <f>'СМП (11-23)'!D93</f>
        <v>0</v>
      </c>
      <c r="I93" s="80">
        <f>'Гемодиализ (пр.11-23)'!D93</f>
        <v>0</v>
      </c>
      <c r="J93" s="80">
        <f>'Мед.реаб.(АПУ,ДС,КС) 9-23'!D93</f>
        <v>0</v>
      </c>
      <c r="K93" s="80">
        <f t="shared" si="7"/>
        <v>819245316</v>
      </c>
      <c r="L93" s="88">
        <v>0</v>
      </c>
      <c r="M93" s="126"/>
      <c r="N93" s="88">
        <f t="shared" si="6"/>
        <v>819245316</v>
      </c>
      <c r="P93" s="112"/>
      <c r="Q93" s="112"/>
      <c r="R93" s="112"/>
      <c r="S93" s="112"/>
    </row>
    <row r="94" spans="1:19" s="22" customFormat="1" ht="36" customHeight="1" x14ac:dyDescent="0.2">
      <c r="A94" s="161"/>
      <c r="B94" s="164"/>
      <c r="C94" s="21" t="s">
        <v>384</v>
      </c>
      <c r="D94" s="80">
        <f>'КС (11-23)'!D94</f>
        <v>0</v>
      </c>
      <c r="E94" s="80">
        <f>'Свод 2023 БП (11-23)'!E94</f>
        <v>0</v>
      </c>
      <c r="F94" s="80">
        <f>'АПУ профилактика 11-23'!D95+'АПУ профилактика 11-23'!N95+'АПУ неотл.пом. 11-23'!D94+'АПУ обращения 11-23'!D94+'ОДИ ПГГ Пр.11-23'!D94+'ОДИ МЗ РБ 9-23'!D94+'ФАП (11-23)'!D94+'Тестирование на грипп'!D94</f>
        <v>27560272</v>
      </c>
      <c r="G94" s="80"/>
      <c r="H94" s="80">
        <f>'СМП (11-23)'!D94</f>
        <v>0</v>
      </c>
      <c r="I94" s="80">
        <f>'Гемодиализ (пр.11-23)'!D94</f>
        <v>0</v>
      </c>
      <c r="J94" s="80">
        <f>'Мед.реаб.(АПУ,ДС,КС) 9-23'!D94</f>
        <v>0</v>
      </c>
      <c r="K94" s="80">
        <f t="shared" si="7"/>
        <v>27560272</v>
      </c>
      <c r="L94" s="88">
        <v>0</v>
      </c>
      <c r="M94" s="126"/>
      <c r="N94" s="88">
        <f t="shared" si="6"/>
        <v>27560272</v>
      </c>
      <c r="P94" s="112"/>
      <c r="Q94" s="112"/>
      <c r="R94" s="112"/>
      <c r="S94" s="112"/>
    </row>
    <row r="95" spans="1:19" s="22" customFormat="1" ht="28.5" customHeight="1" x14ac:dyDescent="0.2">
      <c r="A95" s="161"/>
      <c r="B95" s="164"/>
      <c r="C95" s="21" t="s">
        <v>275</v>
      </c>
      <c r="D95" s="80">
        <f>'КС (11-23)'!D95</f>
        <v>0</v>
      </c>
      <c r="E95" s="80">
        <f>'Свод 2023 БП (11-23)'!E95</f>
        <v>0</v>
      </c>
      <c r="F95" s="80">
        <f>'АПУ профилактика 11-23'!D96+'АПУ профилактика 11-23'!N96+'АПУ неотл.пом. 11-23'!D95+'АПУ обращения 11-23'!D95+'ОДИ ПГГ Пр.11-23'!D95+'ОДИ МЗ РБ 9-23'!D95+'ФАП (11-23)'!D95+'Тестирование на грипп'!D95</f>
        <v>11097307</v>
      </c>
      <c r="G95" s="80"/>
      <c r="H95" s="80">
        <f>'СМП (11-23)'!D95</f>
        <v>0</v>
      </c>
      <c r="I95" s="80">
        <f>'Гемодиализ (пр.11-23)'!D95</f>
        <v>0</v>
      </c>
      <c r="J95" s="80">
        <f>'Мед.реаб.(АПУ,ДС,КС) 9-23'!D95</f>
        <v>0</v>
      </c>
      <c r="K95" s="80">
        <f t="shared" si="7"/>
        <v>11097307</v>
      </c>
      <c r="L95" s="88">
        <v>0</v>
      </c>
      <c r="M95" s="126"/>
      <c r="N95" s="88">
        <f t="shared" si="6"/>
        <v>11097307</v>
      </c>
      <c r="P95" s="112"/>
      <c r="Q95" s="112"/>
      <c r="R95" s="112"/>
      <c r="S95" s="112"/>
    </row>
    <row r="96" spans="1:19" s="22" customFormat="1" ht="36" customHeight="1" x14ac:dyDescent="0.2">
      <c r="A96" s="162"/>
      <c r="B96" s="165"/>
      <c r="C96" s="134" t="s">
        <v>385</v>
      </c>
      <c r="D96" s="80">
        <f>'КС (11-23)'!D96</f>
        <v>538280375</v>
      </c>
      <c r="E96" s="80">
        <f>'Свод 2023 БП (11-23)'!E96</f>
        <v>210624967</v>
      </c>
      <c r="F96" s="80">
        <f>'АПУ профилактика 11-23'!D97+'АПУ профилактика 11-23'!N97+'АПУ неотл.пом. 11-23'!D96+'АПУ обращения 11-23'!D96+'ОДИ ПГГ Пр.11-23'!D96+'ОДИ МЗ РБ 9-23'!D96+'ФАП (11-23)'!D96+'Тестирование на грипп'!D96</f>
        <v>31682395</v>
      </c>
      <c r="G96" s="80"/>
      <c r="H96" s="80">
        <f>'СМП (11-23)'!D96</f>
        <v>0</v>
      </c>
      <c r="I96" s="80">
        <f>'Гемодиализ (пр.11-23)'!D96</f>
        <v>0</v>
      </c>
      <c r="J96" s="80">
        <f>'Мед.реаб.(АПУ,ДС,КС) 9-23'!D96</f>
        <v>0</v>
      </c>
      <c r="K96" s="80">
        <f t="shared" si="7"/>
        <v>780587737</v>
      </c>
      <c r="L96" s="88">
        <v>0</v>
      </c>
      <c r="M96" s="126"/>
      <c r="N96" s="88">
        <f t="shared" si="6"/>
        <v>780587737</v>
      </c>
      <c r="P96" s="112"/>
      <c r="Q96" s="112"/>
      <c r="R96" s="112"/>
      <c r="S96" s="112"/>
    </row>
    <row r="97" spans="1:19" s="22" customFormat="1" ht="24" x14ac:dyDescent="0.2">
      <c r="A97" s="127">
        <v>84</v>
      </c>
      <c r="B97" s="24" t="s">
        <v>155</v>
      </c>
      <c r="C97" s="21" t="s">
        <v>51</v>
      </c>
      <c r="D97" s="80">
        <f>'КС (11-23)'!D97</f>
        <v>0</v>
      </c>
      <c r="E97" s="80">
        <f>'Свод 2023 БП (11-23)'!E97</f>
        <v>0</v>
      </c>
      <c r="F97" s="80">
        <f>'АПУ профилактика 11-23'!D98+'АПУ профилактика 11-23'!N98+'АПУ неотл.пом. 11-23'!D97+'АПУ обращения 11-23'!D97+'ОДИ ПГГ Пр.11-23'!D97+'ОДИ МЗ РБ 9-23'!D97+'ФАП (11-23)'!D97+'Тестирование на грипп'!D97</f>
        <v>3303188</v>
      </c>
      <c r="G97" s="80"/>
      <c r="H97" s="80">
        <f>'СМП (11-23)'!D97</f>
        <v>0</v>
      </c>
      <c r="I97" s="80">
        <f>'Гемодиализ (пр.11-23)'!D97</f>
        <v>0</v>
      </c>
      <c r="J97" s="80">
        <f>'Мед.реаб.(АПУ,ДС,КС) 9-23'!D97</f>
        <v>0</v>
      </c>
      <c r="K97" s="80">
        <f t="shared" si="7"/>
        <v>3303188</v>
      </c>
      <c r="L97" s="88">
        <v>0</v>
      </c>
      <c r="M97" s="126"/>
      <c r="N97" s="88">
        <f t="shared" si="6"/>
        <v>3303188</v>
      </c>
      <c r="P97" s="112"/>
      <c r="Q97" s="112"/>
      <c r="R97" s="112"/>
      <c r="S97" s="112"/>
    </row>
    <row r="98" spans="1:19" s="22" customFormat="1" x14ac:dyDescent="0.2">
      <c r="A98" s="127">
        <v>85</v>
      </c>
      <c r="B98" s="24" t="s">
        <v>156</v>
      </c>
      <c r="C98" s="21" t="s">
        <v>157</v>
      </c>
      <c r="D98" s="80">
        <f>'КС (11-23)'!D98</f>
        <v>0</v>
      </c>
      <c r="E98" s="80">
        <f>'Свод 2023 БП (11-23)'!E98</f>
        <v>1332001</v>
      </c>
      <c r="F98" s="80">
        <f>'АПУ профилактика 11-23'!D99+'АПУ профилактика 11-23'!N99+'АПУ неотл.пом. 11-23'!D98+'АПУ обращения 11-23'!D98+'ОДИ ПГГ Пр.11-23'!D98+'ОДИ МЗ РБ 9-23'!D98+'ФАП (11-23)'!D98+'Тестирование на грипп'!D98</f>
        <v>22897258</v>
      </c>
      <c r="G98" s="80"/>
      <c r="H98" s="80">
        <f>'СМП (11-23)'!D98</f>
        <v>0</v>
      </c>
      <c r="I98" s="80">
        <f>'Гемодиализ (пр.11-23)'!D98</f>
        <v>0</v>
      </c>
      <c r="J98" s="80">
        <f>'Мед.реаб.(АПУ,ДС,КС) 9-23'!D98</f>
        <v>0</v>
      </c>
      <c r="K98" s="80">
        <f t="shared" si="7"/>
        <v>24229259</v>
      </c>
      <c r="L98" s="88">
        <v>0</v>
      </c>
      <c r="M98" s="126"/>
      <c r="N98" s="88">
        <f t="shared" si="6"/>
        <v>24229259</v>
      </c>
      <c r="P98" s="112"/>
      <c r="Q98" s="112"/>
      <c r="R98" s="112"/>
      <c r="S98" s="112"/>
    </row>
    <row r="99" spans="1:19" s="22" customFormat="1" x14ac:dyDescent="0.2">
      <c r="A99" s="127">
        <v>86</v>
      </c>
      <c r="B99" s="27" t="s">
        <v>158</v>
      </c>
      <c r="C99" s="21" t="s">
        <v>159</v>
      </c>
      <c r="D99" s="80">
        <f>'КС (11-23)'!D99</f>
        <v>180519010</v>
      </c>
      <c r="E99" s="80">
        <f>'Свод 2023 БП (11-23)'!E99</f>
        <v>15639533</v>
      </c>
      <c r="F99" s="80">
        <f>'АПУ профилактика 11-23'!D100+'АПУ профилактика 11-23'!N100+'АПУ неотл.пом. 11-23'!D99+'АПУ обращения 11-23'!D99+'ОДИ ПГГ Пр.11-23'!D99+'ОДИ МЗ РБ 9-23'!D99+'ФАП (11-23)'!D99+'Тестирование на грипп'!D99</f>
        <v>102721510</v>
      </c>
      <c r="G99" s="80"/>
      <c r="H99" s="80">
        <f>'СМП (11-23)'!D99</f>
        <v>0</v>
      </c>
      <c r="I99" s="80">
        <f>'Гемодиализ (пр.11-23)'!D99</f>
        <v>0</v>
      </c>
      <c r="J99" s="80">
        <f>'Мед.реаб.(АПУ,ДС,КС) 9-23'!D99</f>
        <v>45544553</v>
      </c>
      <c r="K99" s="80">
        <f t="shared" si="7"/>
        <v>344424606</v>
      </c>
      <c r="L99" s="88">
        <v>0</v>
      </c>
      <c r="M99" s="126"/>
      <c r="N99" s="88">
        <f t="shared" si="6"/>
        <v>344424606</v>
      </c>
      <c r="P99" s="112"/>
      <c r="Q99" s="112"/>
      <c r="R99" s="112"/>
      <c r="S99" s="112"/>
    </row>
    <row r="100" spans="1:19" s="22" customFormat="1" x14ac:dyDescent="0.2">
      <c r="A100" s="127">
        <v>87</v>
      </c>
      <c r="B100" s="24" t="s">
        <v>160</v>
      </c>
      <c r="C100" s="21" t="s">
        <v>28</v>
      </c>
      <c r="D100" s="80">
        <f>'КС (11-23)'!D100</f>
        <v>39173606</v>
      </c>
      <c r="E100" s="80">
        <f>'Свод 2023 БП (11-23)'!E100</f>
        <v>9541427</v>
      </c>
      <c r="F100" s="80">
        <f>'АПУ профилактика 11-23'!D101+'АПУ профилактика 11-23'!N101+'АПУ неотл.пом. 11-23'!D100+'АПУ обращения 11-23'!D100+'ОДИ ПГГ Пр.11-23'!D100+'ОДИ МЗ РБ 9-23'!D100+'ФАП (11-23)'!D100+'Тестирование на грипп'!D100</f>
        <v>119356896</v>
      </c>
      <c r="G100" s="80"/>
      <c r="H100" s="80">
        <f>'СМП (11-23)'!D100</f>
        <v>0</v>
      </c>
      <c r="I100" s="80">
        <f>'Гемодиализ (пр.11-23)'!D100</f>
        <v>0</v>
      </c>
      <c r="J100" s="80">
        <f>'Мед.реаб.(АПУ,ДС,КС) 9-23'!D100</f>
        <v>2010545</v>
      </c>
      <c r="K100" s="80">
        <f t="shared" si="7"/>
        <v>170082474</v>
      </c>
      <c r="L100" s="88">
        <v>18901170.890000001</v>
      </c>
      <c r="M100" s="126"/>
      <c r="N100" s="88">
        <f t="shared" si="6"/>
        <v>188983644.88999999</v>
      </c>
      <c r="P100" s="112"/>
      <c r="Q100" s="112"/>
      <c r="R100" s="112"/>
      <c r="S100" s="112"/>
    </row>
    <row r="101" spans="1:19" s="22" customFormat="1" x14ac:dyDescent="0.2">
      <c r="A101" s="127">
        <v>88</v>
      </c>
      <c r="B101" s="27" t="s">
        <v>161</v>
      </c>
      <c r="C101" s="21" t="s">
        <v>12</v>
      </c>
      <c r="D101" s="80">
        <f>'КС (11-23)'!D101</f>
        <v>36770497</v>
      </c>
      <c r="E101" s="80">
        <f>'Свод 2023 БП (11-23)'!E101</f>
        <v>10532032</v>
      </c>
      <c r="F101" s="80">
        <f>'АПУ профилактика 11-23'!D102+'АПУ профилактика 11-23'!N102+'АПУ неотл.пом. 11-23'!D101+'АПУ обращения 11-23'!D101+'ОДИ ПГГ Пр.11-23'!D101+'ОДИ МЗ РБ 9-23'!D101+'ФАП (11-23)'!D101+'Тестирование на грипп'!D101</f>
        <v>102849499</v>
      </c>
      <c r="G101" s="80"/>
      <c r="H101" s="80">
        <f>'СМП (11-23)'!D101</f>
        <v>0</v>
      </c>
      <c r="I101" s="80">
        <f>'Гемодиализ (пр.11-23)'!D101</f>
        <v>0</v>
      </c>
      <c r="J101" s="80">
        <f>'Мед.реаб.(АПУ,ДС,КС) 9-23'!D101</f>
        <v>2825250</v>
      </c>
      <c r="K101" s="80">
        <f t="shared" si="7"/>
        <v>152977278</v>
      </c>
      <c r="L101" s="88">
        <v>13507695.120000001</v>
      </c>
      <c r="M101" s="126"/>
      <c r="N101" s="88">
        <f t="shared" si="6"/>
        <v>166484973.12</v>
      </c>
      <c r="P101" s="112"/>
      <c r="Q101" s="112"/>
      <c r="R101" s="112"/>
      <c r="S101" s="112"/>
    </row>
    <row r="102" spans="1:19" s="22" customFormat="1" x14ac:dyDescent="0.2">
      <c r="A102" s="127">
        <v>89</v>
      </c>
      <c r="B102" s="27" t="s">
        <v>162</v>
      </c>
      <c r="C102" s="21" t="s">
        <v>27</v>
      </c>
      <c r="D102" s="80">
        <f>'КС (11-23)'!D102</f>
        <v>86364783</v>
      </c>
      <c r="E102" s="80">
        <f>'Свод 2023 БП (11-23)'!E102</f>
        <v>28194115</v>
      </c>
      <c r="F102" s="80">
        <f>'АПУ профилактика 11-23'!D103+'АПУ профилактика 11-23'!N103+'АПУ неотл.пом. 11-23'!D102+'АПУ обращения 11-23'!D102+'ОДИ ПГГ Пр.11-23'!D102+'ОДИ МЗ РБ 9-23'!D102+'ФАП (11-23)'!D102+'Тестирование на грипп'!D102</f>
        <v>253294446</v>
      </c>
      <c r="G102" s="80"/>
      <c r="H102" s="80">
        <f>'СМП (11-23)'!D102</f>
        <v>0</v>
      </c>
      <c r="I102" s="80">
        <f>'Гемодиализ (пр.11-23)'!D102</f>
        <v>0</v>
      </c>
      <c r="J102" s="80">
        <f>'Мед.реаб.(АПУ,ДС,КС) 9-23'!D102</f>
        <v>0</v>
      </c>
      <c r="K102" s="80">
        <f t="shared" si="7"/>
        <v>367853344</v>
      </c>
      <c r="L102" s="88">
        <v>17967215.850000001</v>
      </c>
      <c r="M102" s="126"/>
      <c r="N102" s="88">
        <f t="shared" si="6"/>
        <v>385820559.85000002</v>
      </c>
      <c r="P102" s="112"/>
      <c r="Q102" s="112"/>
      <c r="R102" s="112"/>
      <c r="S102" s="112"/>
    </row>
    <row r="103" spans="1:19" s="22" customFormat="1" x14ac:dyDescent="0.2">
      <c r="A103" s="127">
        <v>90</v>
      </c>
      <c r="B103" s="24" t="s">
        <v>163</v>
      </c>
      <c r="C103" s="21" t="s">
        <v>45</v>
      </c>
      <c r="D103" s="80">
        <f>'КС (11-23)'!D103</f>
        <v>47671991</v>
      </c>
      <c r="E103" s="80">
        <f>'Свод 2023 БП (11-23)'!E103</f>
        <v>13311464</v>
      </c>
      <c r="F103" s="80">
        <f>'АПУ профилактика 11-23'!D104+'АПУ профилактика 11-23'!N104+'АПУ неотл.пом. 11-23'!D103+'АПУ обращения 11-23'!D103+'ОДИ ПГГ Пр.11-23'!D103+'ОДИ МЗ РБ 9-23'!D103+'ФАП (11-23)'!D103+'Тестирование на грипп'!D103</f>
        <v>129730561</v>
      </c>
      <c r="G103" s="80"/>
      <c r="H103" s="80">
        <f>'СМП (11-23)'!D103</f>
        <v>0</v>
      </c>
      <c r="I103" s="80">
        <f>'Гемодиализ (пр.11-23)'!D103</f>
        <v>0</v>
      </c>
      <c r="J103" s="80">
        <f>'Мед.реаб.(АПУ,ДС,КС) 9-23'!D103</f>
        <v>0</v>
      </c>
      <c r="K103" s="80">
        <f t="shared" si="7"/>
        <v>190714016</v>
      </c>
      <c r="L103" s="88">
        <v>9283607.4800000004</v>
      </c>
      <c r="M103" s="126"/>
      <c r="N103" s="88">
        <f t="shared" si="6"/>
        <v>199997623.47999999</v>
      </c>
      <c r="P103" s="112"/>
      <c r="Q103" s="112"/>
      <c r="R103" s="112"/>
      <c r="S103" s="112"/>
    </row>
    <row r="104" spans="1:19" s="22" customFormat="1" x14ac:dyDescent="0.2">
      <c r="A104" s="127">
        <v>91</v>
      </c>
      <c r="B104" s="24" t="s">
        <v>164</v>
      </c>
      <c r="C104" s="21" t="s">
        <v>33</v>
      </c>
      <c r="D104" s="80">
        <f>'КС (11-23)'!D104</f>
        <v>75007044</v>
      </c>
      <c r="E104" s="80">
        <f>'Свод 2023 БП (11-23)'!E104</f>
        <v>15992782</v>
      </c>
      <c r="F104" s="80">
        <f>'АПУ профилактика 11-23'!D105+'АПУ профилактика 11-23'!N105+'АПУ неотл.пом. 11-23'!D104+'АПУ обращения 11-23'!D104+'ОДИ ПГГ Пр.11-23'!D104+'ОДИ МЗ РБ 9-23'!D104+'ФАП (11-23)'!D104+'Тестирование на грипп'!D104</f>
        <v>176668132</v>
      </c>
      <c r="G104" s="80"/>
      <c r="H104" s="80">
        <f>'СМП (11-23)'!D104</f>
        <v>0</v>
      </c>
      <c r="I104" s="80">
        <f>'Гемодиализ (пр.11-23)'!D104</f>
        <v>0</v>
      </c>
      <c r="J104" s="80">
        <f>'Мед.реаб.(АПУ,ДС,КС) 9-23'!D104</f>
        <v>0</v>
      </c>
      <c r="K104" s="80">
        <f t="shared" si="7"/>
        <v>267667958</v>
      </c>
      <c r="L104" s="88">
        <v>18776074.969999999</v>
      </c>
      <c r="M104" s="126"/>
      <c r="N104" s="88">
        <f t="shared" si="6"/>
        <v>286444032.97000003</v>
      </c>
      <c r="P104" s="112"/>
      <c r="Q104" s="112"/>
      <c r="R104" s="112"/>
      <c r="S104" s="112"/>
    </row>
    <row r="105" spans="1:19" s="22" customFormat="1" x14ac:dyDescent="0.2">
      <c r="A105" s="127">
        <v>92</v>
      </c>
      <c r="B105" s="23" t="s">
        <v>165</v>
      </c>
      <c r="C105" s="21" t="s">
        <v>29</v>
      </c>
      <c r="D105" s="80">
        <f>'КС (11-23)'!D105</f>
        <v>64888291</v>
      </c>
      <c r="E105" s="80">
        <f>'Свод 2023 БП (11-23)'!E105</f>
        <v>34413282</v>
      </c>
      <c r="F105" s="80">
        <f>'АПУ профилактика 11-23'!D106+'АПУ профилактика 11-23'!N106+'АПУ неотл.пом. 11-23'!D105+'АПУ обращения 11-23'!D105+'ОДИ ПГГ Пр.11-23'!D105+'ОДИ МЗ РБ 9-23'!D105+'ФАП (11-23)'!D105+'Тестирование на грипп'!D105</f>
        <v>310952679</v>
      </c>
      <c r="G105" s="80"/>
      <c r="H105" s="80">
        <f>'СМП (11-23)'!D105</f>
        <v>0</v>
      </c>
      <c r="I105" s="80">
        <f>'Гемодиализ (пр.11-23)'!D105</f>
        <v>0</v>
      </c>
      <c r="J105" s="80">
        <f>'Мед.реаб.(АПУ,ДС,КС) 9-23'!D105</f>
        <v>0</v>
      </c>
      <c r="K105" s="80">
        <f t="shared" si="7"/>
        <v>410254252</v>
      </c>
      <c r="L105" s="88">
        <v>18737995.620000001</v>
      </c>
      <c r="M105" s="126"/>
      <c r="N105" s="88">
        <f t="shared" si="6"/>
        <v>428992247.62</v>
      </c>
      <c r="P105" s="112"/>
      <c r="Q105" s="112"/>
      <c r="R105" s="112"/>
      <c r="S105" s="112"/>
    </row>
    <row r="106" spans="1:19" s="22" customFormat="1" x14ac:dyDescent="0.2">
      <c r="A106" s="127">
        <v>93</v>
      </c>
      <c r="B106" s="23" t="s">
        <v>166</v>
      </c>
      <c r="C106" s="21" t="s">
        <v>30</v>
      </c>
      <c r="D106" s="80">
        <f>'КС (11-23)'!D106</f>
        <v>107207497</v>
      </c>
      <c r="E106" s="80">
        <f>'Свод 2023 БП (11-23)'!E106</f>
        <v>28869778</v>
      </c>
      <c r="F106" s="80">
        <f>'АПУ профилактика 11-23'!D107+'АПУ профилактика 11-23'!N107+'АПУ неотл.пом. 11-23'!D106+'АПУ обращения 11-23'!D106+'ОДИ ПГГ Пр.11-23'!D106+'ОДИ МЗ РБ 9-23'!D106+'ФАП (11-23)'!D106+'Тестирование на грипп'!D106</f>
        <v>257427868</v>
      </c>
      <c r="G106" s="80"/>
      <c r="H106" s="80">
        <f>'СМП (11-23)'!D106</f>
        <v>0</v>
      </c>
      <c r="I106" s="80">
        <f>'Гемодиализ (пр.11-23)'!D106</f>
        <v>0</v>
      </c>
      <c r="J106" s="80">
        <f>'Мед.реаб.(АПУ,ДС,КС) 9-23'!D106</f>
        <v>0</v>
      </c>
      <c r="K106" s="80">
        <f t="shared" si="7"/>
        <v>393505143</v>
      </c>
      <c r="L106" s="88">
        <v>17341553.57</v>
      </c>
      <c r="M106" s="126"/>
      <c r="N106" s="88">
        <f t="shared" si="6"/>
        <v>410846696.56999999</v>
      </c>
      <c r="P106" s="112"/>
      <c r="Q106" s="112"/>
      <c r="R106" s="112"/>
      <c r="S106" s="112"/>
    </row>
    <row r="107" spans="1:19" s="22" customFormat="1" x14ac:dyDescent="0.2">
      <c r="A107" s="127">
        <v>94</v>
      </c>
      <c r="B107" s="27" t="s">
        <v>167</v>
      </c>
      <c r="C107" s="21" t="s">
        <v>14</v>
      </c>
      <c r="D107" s="80">
        <f>'КС (11-23)'!D107</f>
        <v>31167619</v>
      </c>
      <c r="E107" s="80">
        <f>'Свод 2023 БП (11-23)'!E107</f>
        <v>9456801</v>
      </c>
      <c r="F107" s="80">
        <f>'АПУ профилактика 11-23'!D108+'АПУ профилактика 11-23'!N108+'АПУ неотл.пом. 11-23'!D107+'АПУ обращения 11-23'!D107+'ОДИ ПГГ Пр.11-23'!D107+'ОДИ МЗ РБ 9-23'!D107+'ФАП (11-23)'!D107+'Тестирование на грипп'!D107</f>
        <v>103865526</v>
      </c>
      <c r="G107" s="80"/>
      <c r="H107" s="80">
        <f>'СМП (11-23)'!D107</f>
        <v>0</v>
      </c>
      <c r="I107" s="80">
        <f>'Гемодиализ (пр.11-23)'!D107</f>
        <v>0</v>
      </c>
      <c r="J107" s="80">
        <f>'Мед.реаб.(АПУ,ДС,КС) 9-23'!D107</f>
        <v>0</v>
      </c>
      <c r="K107" s="80">
        <f t="shared" ref="K107:K138" si="8">D107+E107+F107+H107+I107+J107</f>
        <v>144489946</v>
      </c>
      <c r="L107" s="88">
        <v>26770910.129999999</v>
      </c>
      <c r="M107" s="126"/>
      <c r="N107" s="88">
        <f t="shared" si="6"/>
        <v>171260856.13</v>
      </c>
      <c r="P107" s="112"/>
      <c r="Q107" s="112"/>
      <c r="R107" s="112"/>
      <c r="S107" s="112"/>
    </row>
    <row r="108" spans="1:19" s="22" customFormat="1" x14ac:dyDescent="0.2">
      <c r="A108" s="127">
        <v>95</v>
      </c>
      <c r="B108" s="23" t="s">
        <v>168</v>
      </c>
      <c r="C108" s="21" t="s">
        <v>31</v>
      </c>
      <c r="D108" s="80">
        <f>'КС (11-23)'!D108</f>
        <v>47031381</v>
      </c>
      <c r="E108" s="80">
        <f>'Свод 2023 БП (11-23)'!E108</f>
        <v>15178036</v>
      </c>
      <c r="F108" s="80">
        <f>'АПУ профилактика 11-23'!D109+'АПУ профилактика 11-23'!N109+'АПУ неотл.пом. 11-23'!D108+'АПУ обращения 11-23'!D108+'ОДИ ПГГ Пр.11-23'!D108+'ОДИ МЗ РБ 9-23'!D108+'ФАП (11-23)'!D108+'Тестирование на грипп'!D108</f>
        <v>150479112</v>
      </c>
      <c r="G108" s="80"/>
      <c r="H108" s="80">
        <f>'СМП (11-23)'!D108</f>
        <v>0</v>
      </c>
      <c r="I108" s="80">
        <f>'Гемодиализ (пр.11-23)'!D108</f>
        <v>0</v>
      </c>
      <c r="J108" s="80">
        <f>'Мед.реаб.(АПУ,ДС,КС) 9-23'!D108</f>
        <v>0</v>
      </c>
      <c r="K108" s="80">
        <f t="shared" si="8"/>
        <v>212688529</v>
      </c>
      <c r="L108" s="88">
        <v>13988649.989999998</v>
      </c>
      <c r="M108" s="126"/>
      <c r="N108" s="88">
        <f t="shared" si="6"/>
        <v>226677178.99000001</v>
      </c>
      <c r="P108" s="112"/>
      <c r="Q108" s="112"/>
      <c r="R108" s="112"/>
      <c r="S108" s="112"/>
    </row>
    <row r="109" spans="1:19" s="22" customFormat="1" ht="12" customHeight="1" x14ac:dyDescent="0.2">
      <c r="A109" s="127">
        <v>96</v>
      </c>
      <c r="B109" s="23" t="s">
        <v>169</v>
      </c>
      <c r="C109" s="21" t="s">
        <v>15</v>
      </c>
      <c r="D109" s="80">
        <f>'КС (11-23)'!D109</f>
        <v>98258169</v>
      </c>
      <c r="E109" s="80">
        <f>'Свод 2023 БП (11-23)'!E109</f>
        <v>15105735</v>
      </c>
      <c r="F109" s="80">
        <f>'АПУ профилактика 11-23'!D110+'АПУ профилактика 11-23'!N110+'АПУ неотл.пом. 11-23'!D109+'АПУ обращения 11-23'!D109+'ОДИ ПГГ Пр.11-23'!D109+'ОДИ МЗ РБ 9-23'!D109+'ФАП (11-23)'!D109+'Тестирование на грипп'!D109</f>
        <v>153193611</v>
      </c>
      <c r="G109" s="80"/>
      <c r="H109" s="80">
        <f>'СМП (11-23)'!D109</f>
        <v>0</v>
      </c>
      <c r="I109" s="80">
        <f>'Гемодиализ (пр.11-23)'!D109</f>
        <v>0</v>
      </c>
      <c r="J109" s="80">
        <f>'Мед.реаб.(АПУ,ДС,КС) 9-23'!D109</f>
        <v>0</v>
      </c>
      <c r="K109" s="80">
        <f t="shared" si="8"/>
        <v>266557515</v>
      </c>
      <c r="L109" s="88">
        <v>17025803.34</v>
      </c>
      <c r="M109" s="126"/>
      <c r="N109" s="88">
        <f t="shared" si="6"/>
        <v>283583318.33999997</v>
      </c>
      <c r="P109" s="112"/>
      <c r="Q109" s="112"/>
      <c r="R109" s="112"/>
      <c r="S109" s="112"/>
    </row>
    <row r="110" spans="1:19" s="22" customFormat="1" x14ac:dyDescent="0.2">
      <c r="A110" s="127">
        <v>97</v>
      </c>
      <c r="B110" s="24" t="s">
        <v>170</v>
      </c>
      <c r="C110" s="21" t="s">
        <v>13</v>
      </c>
      <c r="D110" s="80">
        <f>'КС (11-23)'!D110</f>
        <v>206111466</v>
      </c>
      <c r="E110" s="80">
        <f>'Свод 2023 БП (11-23)'!E110</f>
        <v>19118097</v>
      </c>
      <c r="F110" s="80">
        <f>'АПУ профилактика 11-23'!D111+'АПУ профилактика 11-23'!N111+'АПУ неотл.пом. 11-23'!D110+'АПУ обращения 11-23'!D110+'ОДИ ПГГ Пр.11-23'!D110+'ОДИ МЗ РБ 9-23'!D110+'ФАП (11-23)'!D110+'Тестирование на грипп'!D110</f>
        <v>170338471</v>
      </c>
      <c r="G110" s="80"/>
      <c r="H110" s="80">
        <f>'СМП (11-23)'!D110</f>
        <v>104078029</v>
      </c>
      <c r="I110" s="80">
        <f>'Гемодиализ (пр.11-23)'!D110</f>
        <v>0</v>
      </c>
      <c r="J110" s="80">
        <f>'Мед.реаб.(АПУ,ДС,КС) 9-23'!D110</f>
        <v>14183141</v>
      </c>
      <c r="K110" s="80">
        <f t="shared" si="8"/>
        <v>513829204</v>
      </c>
      <c r="L110" s="88">
        <v>24704594.48</v>
      </c>
      <c r="M110" s="126"/>
      <c r="N110" s="88">
        <f t="shared" si="6"/>
        <v>538533798.48000002</v>
      </c>
      <c r="P110" s="112"/>
      <c r="Q110" s="112"/>
      <c r="R110" s="112"/>
      <c r="S110" s="112"/>
    </row>
    <row r="111" spans="1:19" s="22" customFormat="1" x14ac:dyDescent="0.2">
      <c r="A111" s="127">
        <v>98</v>
      </c>
      <c r="B111" s="27" t="s">
        <v>171</v>
      </c>
      <c r="C111" s="21" t="s">
        <v>32</v>
      </c>
      <c r="D111" s="80">
        <f>'КС (11-23)'!D111</f>
        <v>39041993</v>
      </c>
      <c r="E111" s="80">
        <f>'Свод 2023 БП (11-23)'!E111</f>
        <v>12226692</v>
      </c>
      <c r="F111" s="80">
        <f>'АПУ профилактика 11-23'!D112+'АПУ профилактика 11-23'!N112+'АПУ неотл.пом. 11-23'!D111+'АПУ обращения 11-23'!D111+'ОДИ ПГГ Пр.11-23'!D111+'ОДИ МЗ РБ 9-23'!D111+'ФАП (11-23)'!D111+'Тестирование на грипп'!D111</f>
        <v>110994612</v>
      </c>
      <c r="G111" s="80"/>
      <c r="H111" s="80">
        <f>'СМП (11-23)'!D111</f>
        <v>0</v>
      </c>
      <c r="I111" s="80">
        <f>'Гемодиализ (пр.11-23)'!D111</f>
        <v>0</v>
      </c>
      <c r="J111" s="80">
        <f>'Мед.реаб.(АПУ,ДС,КС) 9-23'!D111</f>
        <v>0</v>
      </c>
      <c r="K111" s="80">
        <f t="shared" si="8"/>
        <v>162263297</v>
      </c>
      <c r="L111" s="88">
        <v>14340865.99</v>
      </c>
      <c r="M111" s="126"/>
      <c r="N111" s="88">
        <f t="shared" si="6"/>
        <v>176604162.99000001</v>
      </c>
      <c r="P111" s="112"/>
      <c r="Q111" s="112"/>
      <c r="R111" s="112"/>
      <c r="S111" s="112"/>
    </row>
    <row r="112" spans="1:19" s="22" customFormat="1" x14ac:dyDescent="0.2">
      <c r="A112" s="127">
        <v>99</v>
      </c>
      <c r="B112" s="27" t="s">
        <v>172</v>
      </c>
      <c r="C112" s="21" t="s">
        <v>55</v>
      </c>
      <c r="D112" s="80">
        <f>'КС (11-23)'!D112</f>
        <v>53444508</v>
      </c>
      <c r="E112" s="80">
        <f>'Свод 2023 БП (11-23)'!E112</f>
        <v>17292797</v>
      </c>
      <c r="F112" s="80">
        <f>'АПУ профилактика 11-23'!D113+'АПУ профилактика 11-23'!N113+'АПУ неотл.пом. 11-23'!D112+'АПУ обращения 11-23'!D112+'ОДИ ПГГ Пр.11-23'!D112+'ОДИ МЗ РБ 9-23'!D112+'ФАП (11-23)'!D112+'Тестирование на грипп'!D112</f>
        <v>171954665</v>
      </c>
      <c r="G112" s="80"/>
      <c r="H112" s="80">
        <f>'СМП (11-23)'!D112</f>
        <v>0</v>
      </c>
      <c r="I112" s="80">
        <f>'Гемодиализ (пр.11-23)'!D112</f>
        <v>0</v>
      </c>
      <c r="J112" s="80">
        <f>'Мед.реаб.(АПУ,ДС,КС) 9-23'!D112</f>
        <v>0</v>
      </c>
      <c r="K112" s="80">
        <f t="shared" si="8"/>
        <v>242691970</v>
      </c>
      <c r="L112" s="88">
        <v>18530882.899999999</v>
      </c>
      <c r="M112" s="126"/>
      <c r="N112" s="88">
        <f t="shared" si="6"/>
        <v>261222852.90000001</v>
      </c>
      <c r="P112" s="112"/>
      <c r="Q112" s="112"/>
      <c r="R112" s="112"/>
      <c r="S112" s="112"/>
    </row>
    <row r="113" spans="1:19" s="22" customFormat="1" x14ac:dyDescent="0.2">
      <c r="A113" s="127">
        <v>100</v>
      </c>
      <c r="B113" s="23" t="s">
        <v>173</v>
      </c>
      <c r="C113" s="21" t="s">
        <v>34</v>
      </c>
      <c r="D113" s="80">
        <f>'КС (11-23)'!D113</f>
        <v>91365779</v>
      </c>
      <c r="E113" s="80">
        <f>'Свод 2023 БП (11-23)'!E113</f>
        <v>29501513</v>
      </c>
      <c r="F113" s="80">
        <f>'АПУ профилактика 11-23'!D114+'АПУ профилактика 11-23'!N114+'АПУ неотл.пом. 11-23'!D113+'АПУ обращения 11-23'!D113+'ОДИ ПГГ Пр.11-23'!D113+'ОДИ МЗ РБ 9-23'!D113+'ФАП (11-23)'!D113+'Тестирование на грипп'!D113</f>
        <v>269812088</v>
      </c>
      <c r="G113" s="80"/>
      <c r="H113" s="80">
        <f>'СМП (11-23)'!D113</f>
        <v>0</v>
      </c>
      <c r="I113" s="80">
        <f>'Гемодиализ (пр.11-23)'!D113</f>
        <v>0</v>
      </c>
      <c r="J113" s="80">
        <f>'Мед.реаб.(АПУ,ДС,КС) 9-23'!D113</f>
        <v>0</v>
      </c>
      <c r="K113" s="80">
        <f t="shared" si="8"/>
        <v>390679380</v>
      </c>
      <c r="L113" s="88">
        <v>28777615.059999999</v>
      </c>
      <c r="M113" s="126"/>
      <c r="N113" s="88">
        <f t="shared" si="6"/>
        <v>419456995.06</v>
      </c>
      <c r="P113" s="112"/>
      <c r="Q113" s="112"/>
      <c r="R113" s="112"/>
      <c r="S113" s="112"/>
    </row>
    <row r="114" spans="1:19" s="22" customFormat="1" x14ac:dyDescent="0.2">
      <c r="A114" s="127">
        <v>101</v>
      </c>
      <c r="B114" s="24" t="s">
        <v>174</v>
      </c>
      <c r="C114" s="21" t="s">
        <v>243</v>
      </c>
      <c r="D114" s="80">
        <f>'КС (11-23)'!D114</f>
        <v>38764267</v>
      </c>
      <c r="E114" s="80">
        <f>'Свод 2023 БП (11-23)'!E114</f>
        <v>13025991</v>
      </c>
      <c r="F114" s="80">
        <f>'АПУ профилактика 11-23'!D115+'АПУ профилактика 11-23'!N115+'АПУ неотл.пом. 11-23'!D114+'АПУ обращения 11-23'!D114+'ОДИ ПГГ Пр.11-23'!D114+'ОДИ МЗ РБ 9-23'!D114+'ФАП (11-23)'!D114+'Тестирование на грипп'!D114</f>
        <v>131537706</v>
      </c>
      <c r="G114" s="80"/>
      <c r="H114" s="80">
        <f>'СМП (11-23)'!D114</f>
        <v>0</v>
      </c>
      <c r="I114" s="80">
        <f>'Гемодиализ (пр.11-23)'!D114</f>
        <v>0</v>
      </c>
      <c r="J114" s="80">
        <f>'Мед.реаб.(АПУ,ДС,КС) 9-23'!D114</f>
        <v>5615900</v>
      </c>
      <c r="K114" s="80">
        <f t="shared" si="8"/>
        <v>188943864</v>
      </c>
      <c r="L114" s="88">
        <v>12662496.299999999</v>
      </c>
      <c r="M114" s="126"/>
      <c r="N114" s="88">
        <f t="shared" si="6"/>
        <v>201606360.30000001</v>
      </c>
      <c r="P114" s="112"/>
      <c r="Q114" s="112"/>
      <c r="R114" s="112"/>
      <c r="S114" s="112"/>
    </row>
    <row r="115" spans="1:19" s="22" customFormat="1" ht="13.5" customHeight="1" x14ac:dyDescent="0.2">
      <c r="A115" s="127">
        <v>102</v>
      </c>
      <c r="B115" s="23" t="s">
        <v>175</v>
      </c>
      <c r="C115" s="21" t="s">
        <v>176</v>
      </c>
      <c r="D115" s="80">
        <f>'КС (11-23)'!D115</f>
        <v>0</v>
      </c>
      <c r="E115" s="80">
        <f>'Свод 2023 БП (11-23)'!E115</f>
        <v>0</v>
      </c>
      <c r="F115" s="80">
        <f>'АПУ профилактика 11-23'!D116+'АПУ профилактика 11-23'!N116+'АПУ неотл.пом. 11-23'!D115+'АПУ обращения 11-23'!D115+'ОДИ ПГГ Пр.11-23'!D115+'ОДИ МЗ РБ 9-23'!D115+'ФАП (11-23)'!D115+'Тестирование на грипп'!D115</f>
        <v>1359119</v>
      </c>
      <c r="G115" s="80"/>
      <c r="H115" s="80">
        <f>'СМП (11-23)'!D115</f>
        <v>0</v>
      </c>
      <c r="I115" s="80">
        <f>'Гемодиализ (пр.11-23)'!D115</f>
        <v>203399597</v>
      </c>
      <c r="J115" s="80">
        <f>'Мед.реаб.(АПУ,ДС,КС) 9-23'!D115</f>
        <v>0</v>
      </c>
      <c r="K115" s="80">
        <f t="shared" si="8"/>
        <v>204758716</v>
      </c>
      <c r="L115" s="88">
        <v>0</v>
      </c>
      <c r="M115" s="126"/>
      <c r="N115" s="88">
        <f t="shared" si="6"/>
        <v>204758716</v>
      </c>
      <c r="P115" s="112"/>
      <c r="Q115" s="112"/>
      <c r="R115" s="112"/>
      <c r="S115" s="112"/>
    </row>
    <row r="116" spans="1:19" s="22" customFormat="1" x14ac:dyDescent="0.2">
      <c r="A116" s="127">
        <v>103</v>
      </c>
      <c r="B116" s="23" t="s">
        <v>177</v>
      </c>
      <c r="C116" s="21" t="s">
        <v>178</v>
      </c>
      <c r="D116" s="80">
        <f>'КС (11-23)'!D116</f>
        <v>0</v>
      </c>
      <c r="E116" s="80">
        <f>'Свод 2023 БП (11-23)'!E116</f>
        <v>105432755</v>
      </c>
      <c r="F116" s="80">
        <f>'АПУ профилактика 11-23'!D117+'АПУ профилактика 11-23'!N117+'АПУ неотл.пом. 11-23'!D116+'АПУ обращения 11-23'!D116+'ОДИ ПГГ Пр.11-23'!D116+'ОДИ МЗ РБ 9-23'!D116+'ФАП (11-23)'!D116+'Тестирование на грипп'!D116</f>
        <v>0</v>
      </c>
      <c r="G116" s="80"/>
      <c r="H116" s="80">
        <f>'СМП (11-23)'!D116</f>
        <v>0</v>
      </c>
      <c r="I116" s="80">
        <f>'Гемодиализ (пр.11-23)'!D116</f>
        <v>0</v>
      </c>
      <c r="J116" s="80">
        <f>'Мед.реаб.(АПУ,ДС,КС) 9-23'!D116</f>
        <v>0</v>
      </c>
      <c r="K116" s="80">
        <f t="shared" si="8"/>
        <v>105432755</v>
      </c>
      <c r="L116" s="88">
        <v>0</v>
      </c>
      <c r="M116" s="126"/>
      <c r="N116" s="88">
        <f t="shared" si="6"/>
        <v>105432755</v>
      </c>
      <c r="P116" s="112"/>
      <c r="Q116" s="112"/>
      <c r="R116" s="112"/>
      <c r="S116" s="112"/>
    </row>
    <row r="117" spans="1:19" s="22" customFormat="1" x14ac:dyDescent="0.2">
      <c r="A117" s="127">
        <v>104</v>
      </c>
      <c r="B117" s="27" t="s">
        <v>179</v>
      </c>
      <c r="C117" s="21" t="s">
        <v>180</v>
      </c>
      <c r="D117" s="80">
        <f>'КС (11-23)'!D117</f>
        <v>0</v>
      </c>
      <c r="E117" s="80">
        <f>'Свод 2023 БП (11-23)'!E117</f>
        <v>0</v>
      </c>
      <c r="F117" s="80">
        <f>'АПУ профилактика 11-23'!D118+'АПУ профилактика 11-23'!N118+'АПУ неотл.пом. 11-23'!D117+'АПУ обращения 11-23'!D117+'ОДИ ПГГ Пр.11-23'!D117+'ОДИ МЗ РБ 9-23'!D117+'ФАП (11-23)'!D117+'Тестирование на грипп'!D117</f>
        <v>193528</v>
      </c>
      <c r="G117" s="80"/>
      <c r="H117" s="80">
        <f>'СМП (11-23)'!D117</f>
        <v>0</v>
      </c>
      <c r="I117" s="80">
        <f>'Гемодиализ (пр.11-23)'!D117</f>
        <v>28843288</v>
      </c>
      <c r="J117" s="80">
        <f>'Мед.реаб.(АПУ,ДС,КС) 9-23'!D117</f>
        <v>0</v>
      </c>
      <c r="K117" s="80">
        <f t="shared" si="8"/>
        <v>29036816</v>
      </c>
      <c r="L117" s="88">
        <v>0</v>
      </c>
      <c r="M117" s="126"/>
      <c r="N117" s="88">
        <f t="shared" si="6"/>
        <v>29036816</v>
      </c>
      <c r="P117" s="112"/>
      <c r="Q117" s="112"/>
      <c r="R117" s="112"/>
      <c r="S117" s="112"/>
    </row>
    <row r="118" spans="1:19" s="22" customFormat="1" x14ac:dyDescent="0.2">
      <c r="A118" s="127">
        <v>105</v>
      </c>
      <c r="B118" s="27" t="s">
        <v>181</v>
      </c>
      <c r="C118" s="21" t="s">
        <v>182</v>
      </c>
      <c r="D118" s="80">
        <f>'КС (11-23)'!D118</f>
        <v>0</v>
      </c>
      <c r="E118" s="80">
        <f>'Свод 2023 БП (11-23)'!E118</f>
        <v>211043</v>
      </c>
      <c r="F118" s="80">
        <f>'АПУ профилактика 11-23'!D119+'АПУ профилактика 11-23'!N119+'АПУ неотл.пом. 11-23'!D118+'АПУ обращения 11-23'!D118+'ОДИ ПГГ Пр.11-23'!D118+'ОДИ МЗ РБ 9-23'!D118+'ФАП (11-23)'!D118+'Тестирование на грипп'!D118</f>
        <v>27476</v>
      </c>
      <c r="G118" s="80"/>
      <c r="H118" s="80">
        <f>'СМП (11-23)'!D118</f>
        <v>0</v>
      </c>
      <c r="I118" s="80">
        <f>'Гемодиализ (пр.11-23)'!D118</f>
        <v>0</v>
      </c>
      <c r="J118" s="80">
        <f>'Мед.реаб.(АПУ,ДС,КС) 9-23'!D118</f>
        <v>0</v>
      </c>
      <c r="K118" s="80">
        <f t="shared" si="8"/>
        <v>238519</v>
      </c>
      <c r="L118" s="88">
        <v>0</v>
      </c>
      <c r="M118" s="126"/>
      <c r="N118" s="88">
        <f t="shared" si="6"/>
        <v>238519</v>
      </c>
      <c r="P118" s="112"/>
      <c r="Q118" s="112"/>
      <c r="R118" s="112"/>
      <c r="S118" s="112"/>
    </row>
    <row r="119" spans="1:19" s="22" customFormat="1" ht="12.75" customHeight="1" x14ac:dyDescent="0.2">
      <c r="A119" s="127">
        <v>106</v>
      </c>
      <c r="B119" s="27" t="s">
        <v>183</v>
      </c>
      <c r="C119" s="21" t="s">
        <v>184</v>
      </c>
      <c r="D119" s="80">
        <f>'КС (11-23)'!D119</f>
        <v>0</v>
      </c>
      <c r="E119" s="80">
        <f>'Свод 2023 БП (11-23)'!E119</f>
        <v>233013</v>
      </c>
      <c r="F119" s="80">
        <f>'АПУ профилактика 11-23'!D120+'АПУ профилактика 11-23'!N120+'АПУ неотл.пом. 11-23'!D119+'АПУ обращения 11-23'!D119+'ОДИ ПГГ Пр.11-23'!D119+'ОДИ МЗ РБ 9-23'!D119+'ФАП (11-23)'!D119+'Тестирование на грипп'!D119</f>
        <v>0</v>
      </c>
      <c r="G119" s="80"/>
      <c r="H119" s="80">
        <f>'СМП (11-23)'!D119</f>
        <v>0</v>
      </c>
      <c r="I119" s="80">
        <f>'Гемодиализ (пр.11-23)'!D119</f>
        <v>0</v>
      </c>
      <c r="J119" s="80">
        <f>'Мед.реаб.(АПУ,ДС,КС) 9-23'!D119</f>
        <v>0</v>
      </c>
      <c r="K119" s="80">
        <f t="shared" si="8"/>
        <v>233013</v>
      </c>
      <c r="L119" s="88">
        <v>0</v>
      </c>
      <c r="M119" s="126"/>
      <c r="N119" s="88">
        <f t="shared" si="6"/>
        <v>233013</v>
      </c>
      <c r="P119" s="112"/>
      <c r="Q119" s="112"/>
      <c r="R119" s="112"/>
      <c r="S119" s="112"/>
    </row>
    <row r="120" spans="1:19" s="22" customFormat="1" ht="24" x14ac:dyDescent="0.2">
      <c r="A120" s="127">
        <v>107</v>
      </c>
      <c r="B120" s="27" t="s">
        <v>185</v>
      </c>
      <c r="C120" s="21" t="s">
        <v>186</v>
      </c>
      <c r="D120" s="80">
        <f>'КС (11-23)'!D120</f>
        <v>0</v>
      </c>
      <c r="E120" s="80">
        <f>'Свод 2023 БП (11-23)'!E120</f>
        <v>286938</v>
      </c>
      <c r="F120" s="80">
        <f>'АПУ профилактика 11-23'!D121+'АПУ профилактика 11-23'!N121+'АПУ неотл.пом. 11-23'!D120+'АПУ обращения 11-23'!D120+'ОДИ ПГГ Пр.11-23'!D120+'ОДИ МЗ РБ 9-23'!D120+'ФАП (11-23)'!D120+'Тестирование на грипп'!D120</f>
        <v>0</v>
      </c>
      <c r="G120" s="80"/>
      <c r="H120" s="80">
        <f>'СМП (11-23)'!D120</f>
        <v>0</v>
      </c>
      <c r="I120" s="80">
        <f>'Гемодиализ (пр.11-23)'!D120</f>
        <v>0</v>
      </c>
      <c r="J120" s="80">
        <f>'Мед.реаб.(АПУ,ДС,КС) 9-23'!D120</f>
        <v>0</v>
      </c>
      <c r="K120" s="80">
        <f t="shared" si="8"/>
        <v>286938</v>
      </c>
      <c r="L120" s="88">
        <v>0</v>
      </c>
      <c r="M120" s="126"/>
      <c r="N120" s="88">
        <f t="shared" si="6"/>
        <v>286938</v>
      </c>
      <c r="P120" s="112"/>
      <c r="Q120" s="112"/>
      <c r="R120" s="112"/>
      <c r="S120" s="112"/>
    </row>
    <row r="121" spans="1:19" s="22" customFormat="1" x14ac:dyDescent="0.2">
      <c r="A121" s="127">
        <v>108</v>
      </c>
      <c r="B121" s="27" t="s">
        <v>187</v>
      </c>
      <c r="C121" s="21" t="s">
        <v>188</v>
      </c>
      <c r="D121" s="80">
        <f>'КС (11-23)'!D121</f>
        <v>0</v>
      </c>
      <c r="E121" s="80">
        <f>'Свод 2023 БП (11-23)'!E121</f>
        <v>0</v>
      </c>
      <c r="F121" s="80">
        <f>'АПУ профилактика 11-23'!D122+'АПУ профилактика 11-23'!N122+'АПУ неотл.пом. 11-23'!D121+'АПУ обращения 11-23'!D121+'ОДИ ПГГ Пр.11-23'!D121+'ОДИ МЗ РБ 9-23'!D121+'ФАП (11-23)'!D121+'Тестирование на грипп'!D121</f>
        <v>3090829</v>
      </c>
      <c r="G121" s="80"/>
      <c r="H121" s="80">
        <f>'СМП (11-23)'!D121</f>
        <v>0</v>
      </c>
      <c r="I121" s="80">
        <f>'Гемодиализ (пр.11-23)'!D121</f>
        <v>0</v>
      </c>
      <c r="J121" s="80">
        <f>'Мед.реаб.(АПУ,ДС,КС) 9-23'!D121</f>
        <v>0</v>
      </c>
      <c r="K121" s="80">
        <f t="shared" si="8"/>
        <v>3090829</v>
      </c>
      <c r="L121" s="88">
        <v>0</v>
      </c>
      <c r="M121" s="126"/>
      <c r="N121" s="88">
        <f t="shared" si="6"/>
        <v>3090829</v>
      </c>
      <c r="P121" s="112"/>
      <c r="Q121" s="112"/>
      <c r="R121" s="112"/>
      <c r="S121" s="112"/>
    </row>
    <row r="122" spans="1:19" s="22" customFormat="1" x14ac:dyDescent="0.2">
      <c r="A122" s="127">
        <v>109</v>
      </c>
      <c r="B122" s="27" t="s">
        <v>189</v>
      </c>
      <c r="C122" s="21" t="s">
        <v>190</v>
      </c>
      <c r="D122" s="80">
        <f>'КС (11-23)'!D122</f>
        <v>0</v>
      </c>
      <c r="E122" s="80">
        <f>'Свод 2023 БП (11-23)'!E122</f>
        <v>23552573</v>
      </c>
      <c r="F122" s="80">
        <f>'АПУ профилактика 11-23'!D123+'АПУ профилактика 11-23'!N123+'АПУ неотл.пом. 11-23'!D122+'АПУ обращения 11-23'!D122+'ОДИ ПГГ Пр.11-23'!D122+'ОДИ МЗ РБ 9-23'!D122+'ФАП (11-23)'!D122+'Тестирование на грипп'!D122</f>
        <v>4974934</v>
      </c>
      <c r="G122" s="80"/>
      <c r="H122" s="80">
        <f>'СМП (11-23)'!D122</f>
        <v>0</v>
      </c>
      <c r="I122" s="80">
        <f>'Гемодиализ (пр.11-23)'!D122</f>
        <v>752799615</v>
      </c>
      <c r="J122" s="80">
        <f>'Мед.реаб.(АПУ,ДС,КС) 9-23'!D122</f>
        <v>0</v>
      </c>
      <c r="K122" s="80">
        <f t="shared" si="8"/>
        <v>781327122</v>
      </c>
      <c r="L122" s="88">
        <v>0</v>
      </c>
      <c r="M122" s="126"/>
      <c r="N122" s="88">
        <f t="shared" si="6"/>
        <v>781327122</v>
      </c>
      <c r="P122" s="112"/>
      <c r="Q122" s="112"/>
      <c r="R122" s="112"/>
      <c r="S122" s="112"/>
    </row>
    <row r="123" spans="1:19" s="22" customFormat="1" x14ac:dyDescent="0.2">
      <c r="A123" s="127">
        <v>110</v>
      </c>
      <c r="B123" s="135" t="s">
        <v>191</v>
      </c>
      <c r="C123" s="132" t="s">
        <v>192</v>
      </c>
      <c r="D123" s="80">
        <f>'КС (11-23)'!D123</f>
        <v>0</v>
      </c>
      <c r="E123" s="80">
        <f>'Свод 2023 БП (11-23)'!E123</f>
        <v>0</v>
      </c>
      <c r="F123" s="80">
        <f>'АПУ профилактика 11-23'!D124+'АПУ профилактика 11-23'!N124+'АПУ неотл.пом. 11-23'!D123+'АПУ обращения 11-23'!D123+'ОДИ ПГГ Пр.11-23'!D123+'ОДИ МЗ РБ 9-23'!D123+'ФАП (11-23)'!D123+'Тестирование на грипп'!D123</f>
        <v>68221706</v>
      </c>
      <c r="G123" s="80"/>
      <c r="H123" s="80">
        <f>'СМП (11-23)'!D123</f>
        <v>0</v>
      </c>
      <c r="I123" s="80">
        <f>'Гемодиализ (пр.11-23)'!D123</f>
        <v>0</v>
      </c>
      <c r="J123" s="80">
        <f>'Мед.реаб.(АПУ,ДС,КС) 9-23'!D123</f>
        <v>0</v>
      </c>
      <c r="K123" s="80">
        <f t="shared" si="8"/>
        <v>68221706</v>
      </c>
      <c r="L123" s="88">
        <v>0</v>
      </c>
      <c r="M123" s="126"/>
      <c r="N123" s="88">
        <f t="shared" si="6"/>
        <v>68221706</v>
      </c>
      <c r="P123" s="112"/>
      <c r="Q123" s="112"/>
      <c r="R123" s="112"/>
      <c r="S123" s="112"/>
    </row>
    <row r="124" spans="1:19" s="22" customFormat="1" x14ac:dyDescent="0.2">
      <c r="A124" s="127">
        <v>111</v>
      </c>
      <c r="B124" s="135" t="s">
        <v>276</v>
      </c>
      <c r="C124" s="132" t="s">
        <v>252</v>
      </c>
      <c r="D124" s="80">
        <f>'КС (11-23)'!D124</f>
        <v>0</v>
      </c>
      <c r="E124" s="80">
        <f>'Свод 2023 БП (11-23)'!E124</f>
        <v>0</v>
      </c>
      <c r="F124" s="80">
        <f>'АПУ профилактика 11-23'!D125+'АПУ профилактика 11-23'!N125+'АПУ неотл.пом. 11-23'!D124+'АПУ обращения 11-23'!D124+'ОДИ ПГГ Пр.11-23'!D124+'ОДИ МЗ РБ 9-23'!D124+'ФАП (11-23)'!D124+'Тестирование на грипп'!D124</f>
        <v>260002</v>
      </c>
      <c r="G124" s="80"/>
      <c r="H124" s="80">
        <f>'СМП (11-23)'!D124</f>
        <v>0</v>
      </c>
      <c r="I124" s="80">
        <f>'Гемодиализ (пр.11-23)'!D124</f>
        <v>0</v>
      </c>
      <c r="J124" s="80">
        <f>'Мед.реаб.(АПУ,ДС,КС) 9-23'!D124</f>
        <v>0</v>
      </c>
      <c r="K124" s="80">
        <f t="shared" si="8"/>
        <v>260002</v>
      </c>
      <c r="L124" s="88">
        <v>0</v>
      </c>
      <c r="M124" s="126"/>
      <c r="N124" s="88">
        <f t="shared" si="6"/>
        <v>260002</v>
      </c>
      <c r="P124" s="112"/>
      <c r="Q124" s="112"/>
      <c r="R124" s="112"/>
      <c r="S124" s="112"/>
    </row>
    <row r="125" spans="1:19" s="22" customFormat="1" x14ac:dyDescent="0.2">
      <c r="A125" s="127">
        <v>112</v>
      </c>
      <c r="B125" s="24" t="s">
        <v>193</v>
      </c>
      <c r="C125" s="21" t="s">
        <v>194</v>
      </c>
      <c r="D125" s="80">
        <f>'КС (11-23)'!D125</f>
        <v>198181533</v>
      </c>
      <c r="E125" s="80">
        <f>'Свод 2023 БП (11-23)'!E125</f>
        <v>53676256</v>
      </c>
      <c r="F125" s="80">
        <f>'АПУ профилактика 11-23'!D126+'АПУ профилактика 11-23'!N126+'АПУ неотл.пом. 11-23'!D125+'АПУ обращения 11-23'!D125+'ОДИ ПГГ Пр.11-23'!D125+'ОДИ МЗ РБ 9-23'!D125+'ФАП (11-23)'!D125+'Тестирование на грипп'!D125</f>
        <v>7371739</v>
      </c>
      <c r="G125" s="80"/>
      <c r="H125" s="80">
        <f>'СМП (11-23)'!D125</f>
        <v>0</v>
      </c>
      <c r="I125" s="80">
        <f>'Гемодиализ (пр.11-23)'!D125</f>
        <v>0</v>
      </c>
      <c r="J125" s="80">
        <f>'Мед.реаб.(АПУ,ДС,КС) 9-23'!D125</f>
        <v>0</v>
      </c>
      <c r="K125" s="80">
        <f t="shared" si="8"/>
        <v>259229528</v>
      </c>
      <c r="L125" s="88">
        <v>0</v>
      </c>
      <c r="M125" s="126"/>
      <c r="N125" s="88">
        <f t="shared" si="6"/>
        <v>259229528</v>
      </c>
      <c r="P125" s="112"/>
      <c r="Q125" s="112"/>
      <c r="R125" s="112"/>
      <c r="S125" s="112"/>
    </row>
    <row r="126" spans="1:19" s="22" customFormat="1" ht="11.25" customHeight="1" x14ac:dyDescent="0.2">
      <c r="A126" s="127">
        <v>113</v>
      </c>
      <c r="B126" s="27" t="s">
        <v>195</v>
      </c>
      <c r="C126" s="21" t="s">
        <v>196</v>
      </c>
      <c r="D126" s="80">
        <f>'КС (11-23)'!D126</f>
        <v>0</v>
      </c>
      <c r="E126" s="80">
        <f>'Свод 2023 БП (11-23)'!E126</f>
        <v>0</v>
      </c>
      <c r="F126" s="80">
        <f>'АПУ профилактика 11-23'!D127+'АПУ профилактика 11-23'!N127+'АПУ неотл.пом. 11-23'!D126+'АПУ обращения 11-23'!D126+'ОДИ ПГГ Пр.11-23'!D126+'ОДИ МЗ РБ 9-23'!D126+'ФАП (11-23)'!D126+'Тестирование на грипп'!D126</f>
        <v>25889</v>
      </c>
      <c r="G126" s="80"/>
      <c r="H126" s="80">
        <f>'СМП (11-23)'!D126</f>
        <v>0</v>
      </c>
      <c r="I126" s="80">
        <f>'Гемодиализ (пр.11-23)'!D126</f>
        <v>0</v>
      </c>
      <c r="J126" s="80">
        <f>'Мед.реаб.(АПУ,ДС,КС) 9-23'!D126</f>
        <v>0</v>
      </c>
      <c r="K126" s="80">
        <f t="shared" si="8"/>
        <v>25889</v>
      </c>
      <c r="L126" s="88">
        <v>0</v>
      </c>
      <c r="M126" s="126"/>
      <c r="N126" s="88">
        <f t="shared" si="6"/>
        <v>25889</v>
      </c>
      <c r="P126" s="112"/>
      <c r="Q126" s="112"/>
      <c r="R126" s="112"/>
      <c r="S126" s="112"/>
    </row>
    <row r="127" spans="1:19" s="22" customFormat="1" x14ac:dyDescent="0.2">
      <c r="A127" s="127">
        <v>114</v>
      </c>
      <c r="B127" s="23" t="s">
        <v>197</v>
      </c>
      <c r="C127" s="136" t="s">
        <v>198</v>
      </c>
      <c r="D127" s="80">
        <f>'КС (11-23)'!D127</f>
        <v>0</v>
      </c>
      <c r="E127" s="80">
        <f>'Свод 2023 БП (11-23)'!E127</f>
        <v>21161493</v>
      </c>
      <c r="F127" s="80">
        <f>'АПУ профилактика 11-23'!D128+'АПУ профилактика 11-23'!N128+'АПУ неотл.пом. 11-23'!D127+'АПУ обращения 11-23'!D127+'ОДИ ПГГ Пр.11-23'!D127+'ОДИ МЗ РБ 9-23'!D127+'ФАП (11-23)'!D127+'Тестирование на грипп'!D127</f>
        <v>0</v>
      </c>
      <c r="G127" s="80"/>
      <c r="H127" s="80">
        <f>'СМП (11-23)'!D127</f>
        <v>0</v>
      </c>
      <c r="I127" s="80">
        <f>'Гемодиализ (пр.11-23)'!D127</f>
        <v>0</v>
      </c>
      <c r="J127" s="80">
        <f>'Мед.реаб.(АПУ,ДС,КС) 9-23'!D127</f>
        <v>0</v>
      </c>
      <c r="K127" s="80">
        <f t="shared" si="8"/>
        <v>21161493</v>
      </c>
      <c r="L127" s="88">
        <v>0</v>
      </c>
      <c r="M127" s="126"/>
      <c r="N127" s="88">
        <f t="shared" si="6"/>
        <v>21161493</v>
      </c>
      <c r="P127" s="112"/>
      <c r="Q127" s="112"/>
      <c r="R127" s="112"/>
      <c r="S127" s="112"/>
    </row>
    <row r="128" spans="1:19" s="22" customFormat="1" x14ac:dyDescent="0.2">
      <c r="A128" s="127">
        <v>115</v>
      </c>
      <c r="B128" s="27" t="s">
        <v>199</v>
      </c>
      <c r="C128" s="21" t="s">
        <v>290</v>
      </c>
      <c r="D128" s="80">
        <f>'КС (11-23)'!D128</f>
        <v>15291237</v>
      </c>
      <c r="E128" s="80">
        <f>'Свод 2023 БП (11-23)'!E128</f>
        <v>262040</v>
      </c>
      <c r="F128" s="80">
        <f>'АПУ профилактика 11-23'!D129+'АПУ профилактика 11-23'!N129+'АПУ неотл.пом. 11-23'!D128+'АПУ обращения 11-23'!D128+'ОДИ ПГГ Пр.11-23'!D128+'ОДИ МЗ РБ 9-23'!D128+'ФАП (11-23)'!D128+'Тестирование на грипп'!D128</f>
        <v>4706734</v>
      </c>
      <c r="G128" s="80"/>
      <c r="H128" s="80">
        <f>'СМП (11-23)'!D128</f>
        <v>0</v>
      </c>
      <c r="I128" s="80">
        <f>'Гемодиализ (пр.11-23)'!D128</f>
        <v>0</v>
      </c>
      <c r="J128" s="80">
        <f>'Мед.реаб.(АПУ,ДС,КС) 9-23'!D128</f>
        <v>0</v>
      </c>
      <c r="K128" s="80">
        <f t="shared" si="8"/>
        <v>20260011</v>
      </c>
      <c r="L128" s="88">
        <v>0</v>
      </c>
      <c r="M128" s="126"/>
      <c r="N128" s="88">
        <f t="shared" si="6"/>
        <v>20260011</v>
      </c>
      <c r="P128" s="112"/>
      <c r="Q128" s="112"/>
      <c r="R128" s="112"/>
      <c r="S128" s="112"/>
    </row>
    <row r="129" spans="1:19" s="22" customFormat="1" ht="14.25" customHeight="1" x14ac:dyDescent="0.2">
      <c r="A129" s="127">
        <v>116</v>
      </c>
      <c r="B129" s="24" t="s">
        <v>200</v>
      </c>
      <c r="C129" s="21" t="s">
        <v>277</v>
      </c>
      <c r="D129" s="80">
        <f>'КС (11-23)'!D129</f>
        <v>0</v>
      </c>
      <c r="E129" s="80">
        <f>'Свод 2023 БП (11-23)'!E129</f>
        <v>130088</v>
      </c>
      <c r="F129" s="80">
        <f>'АПУ профилактика 11-23'!D130+'АПУ профилактика 11-23'!N130+'АПУ неотл.пом. 11-23'!D129+'АПУ обращения 11-23'!D129+'ОДИ ПГГ Пр.11-23'!D129+'ОДИ МЗ РБ 9-23'!D129+'ФАП (11-23)'!D129+'Тестирование на грипп'!D129</f>
        <v>6224627</v>
      </c>
      <c r="G129" s="80"/>
      <c r="H129" s="80">
        <f>'СМП (11-23)'!D129</f>
        <v>0</v>
      </c>
      <c r="I129" s="80">
        <f>'Гемодиализ (пр.11-23)'!D129</f>
        <v>0</v>
      </c>
      <c r="J129" s="80">
        <f>'Мед.реаб.(АПУ,ДС,КС) 9-23'!D129</f>
        <v>0</v>
      </c>
      <c r="K129" s="80">
        <f t="shared" si="8"/>
        <v>6354715</v>
      </c>
      <c r="L129" s="88">
        <v>0</v>
      </c>
      <c r="M129" s="126"/>
      <c r="N129" s="88">
        <f t="shared" si="6"/>
        <v>6354715</v>
      </c>
      <c r="P129" s="112"/>
      <c r="Q129" s="112"/>
      <c r="R129" s="112"/>
      <c r="S129" s="112"/>
    </row>
    <row r="130" spans="1:19" s="22" customFormat="1" x14ac:dyDescent="0.2">
      <c r="A130" s="127">
        <v>117</v>
      </c>
      <c r="B130" s="24" t="s">
        <v>201</v>
      </c>
      <c r="C130" s="21" t="s">
        <v>202</v>
      </c>
      <c r="D130" s="80">
        <f>'КС (11-23)'!D130</f>
        <v>0</v>
      </c>
      <c r="E130" s="80">
        <f>'Свод 2023 БП (11-23)'!E130</f>
        <v>0</v>
      </c>
      <c r="F130" s="80">
        <f>'АПУ профилактика 11-23'!D131+'АПУ профилактика 11-23'!N131+'АПУ неотл.пом. 11-23'!D130+'АПУ обращения 11-23'!D130+'ОДИ ПГГ Пр.11-23'!D130+'ОДИ МЗ РБ 9-23'!D130+'ФАП (11-23)'!D130+'Тестирование на грипп'!D130</f>
        <v>0</v>
      </c>
      <c r="G130" s="80"/>
      <c r="H130" s="80">
        <f>'СМП (11-23)'!D130</f>
        <v>0</v>
      </c>
      <c r="I130" s="80">
        <f>'Гемодиализ (пр.11-23)'!D130</f>
        <v>0</v>
      </c>
      <c r="J130" s="80">
        <f>'Мед.реаб.(АПУ,ДС,КС) 9-23'!D130</f>
        <v>0</v>
      </c>
      <c r="K130" s="80">
        <f t="shared" si="8"/>
        <v>0</v>
      </c>
      <c r="L130" s="88">
        <v>72635774.399999991</v>
      </c>
      <c r="M130" s="126"/>
      <c r="N130" s="88">
        <f t="shared" si="6"/>
        <v>72635774.399999991</v>
      </c>
      <c r="P130" s="112"/>
      <c r="Q130" s="112"/>
      <c r="R130" s="112"/>
      <c r="S130" s="112"/>
    </row>
    <row r="131" spans="1:19" s="22" customFormat="1" x14ac:dyDescent="0.2">
      <c r="A131" s="127">
        <v>118</v>
      </c>
      <c r="B131" s="24" t="s">
        <v>203</v>
      </c>
      <c r="C131" s="21" t="s">
        <v>204</v>
      </c>
      <c r="D131" s="80">
        <f>'КС (11-23)'!D131</f>
        <v>0</v>
      </c>
      <c r="E131" s="80">
        <f>'Свод 2023 БП (11-23)'!E131</f>
        <v>0</v>
      </c>
      <c r="F131" s="80">
        <f>'АПУ профилактика 11-23'!D132+'АПУ профилактика 11-23'!N132+'АПУ неотл.пом. 11-23'!D131+'АПУ обращения 11-23'!D131+'ОДИ ПГГ Пр.11-23'!D131+'ОДИ МЗ РБ 9-23'!D131+'ФАП (11-23)'!D131+'Тестирование на грипп'!D131</f>
        <v>0</v>
      </c>
      <c r="G131" s="80"/>
      <c r="H131" s="80">
        <f>'СМП (11-23)'!D131</f>
        <v>0</v>
      </c>
      <c r="I131" s="80">
        <f>'Гемодиализ (пр.11-23)'!D131</f>
        <v>0</v>
      </c>
      <c r="J131" s="80">
        <f>'Мед.реаб.(АПУ,ДС,КС) 9-23'!D131</f>
        <v>0</v>
      </c>
      <c r="K131" s="80">
        <f t="shared" si="8"/>
        <v>0</v>
      </c>
      <c r="L131" s="88">
        <v>42896783.159999996</v>
      </c>
      <c r="M131" s="126"/>
      <c r="N131" s="88">
        <f t="shared" si="6"/>
        <v>42896783.159999996</v>
      </c>
      <c r="P131" s="112"/>
      <c r="Q131" s="112"/>
      <c r="R131" s="112"/>
      <c r="S131" s="112"/>
    </row>
    <row r="132" spans="1:19" s="22" customFormat="1" x14ac:dyDescent="0.2">
      <c r="A132" s="127">
        <v>119</v>
      </c>
      <c r="B132" s="23" t="s">
        <v>205</v>
      </c>
      <c r="C132" s="21" t="s">
        <v>206</v>
      </c>
      <c r="D132" s="80">
        <f>'КС (11-23)'!D132</f>
        <v>0</v>
      </c>
      <c r="E132" s="80">
        <f>'Свод 2023 БП (11-23)'!E132</f>
        <v>0</v>
      </c>
      <c r="F132" s="80">
        <f>'АПУ профилактика 11-23'!D133+'АПУ профилактика 11-23'!N133+'АПУ неотл.пом. 11-23'!D132+'АПУ обращения 11-23'!D132+'ОДИ ПГГ Пр.11-23'!D132+'ОДИ МЗ РБ 9-23'!D132+'ФАП (11-23)'!D132+'Тестирование на грипп'!D132</f>
        <v>236553</v>
      </c>
      <c r="G132" s="80"/>
      <c r="H132" s="80">
        <f>'СМП (11-23)'!D132</f>
        <v>0</v>
      </c>
      <c r="I132" s="80">
        <f>'Гемодиализ (пр.11-23)'!D132</f>
        <v>34990278</v>
      </c>
      <c r="J132" s="80">
        <f>'Мед.реаб.(АПУ,ДС,КС) 9-23'!D132</f>
        <v>0</v>
      </c>
      <c r="K132" s="80">
        <f t="shared" si="8"/>
        <v>35226831</v>
      </c>
      <c r="L132" s="88">
        <v>0</v>
      </c>
      <c r="M132" s="126"/>
      <c r="N132" s="88">
        <f t="shared" si="6"/>
        <v>35226831</v>
      </c>
      <c r="P132" s="112"/>
      <c r="Q132" s="112"/>
      <c r="R132" s="112"/>
      <c r="S132" s="112"/>
    </row>
    <row r="133" spans="1:19" s="22" customFormat="1" ht="13.5" customHeight="1" x14ac:dyDescent="0.2">
      <c r="A133" s="127">
        <v>120</v>
      </c>
      <c r="B133" s="24" t="s">
        <v>207</v>
      </c>
      <c r="C133" s="21" t="s">
        <v>208</v>
      </c>
      <c r="D133" s="80">
        <f>'КС (11-23)'!D133</f>
        <v>0</v>
      </c>
      <c r="E133" s="80">
        <f>'Свод 2023 БП (11-23)'!E133</f>
        <v>44058065</v>
      </c>
      <c r="F133" s="80">
        <f>'АПУ профилактика 11-23'!D134+'АПУ профилактика 11-23'!N134+'АПУ неотл.пом. 11-23'!D133+'АПУ обращения 11-23'!D133+'ОДИ ПГГ Пр.11-23'!D133+'ОДИ МЗ РБ 9-23'!D133+'ФАП (11-23)'!D133+'Тестирование на грипп'!D133</f>
        <v>0</v>
      </c>
      <c r="G133" s="80"/>
      <c r="H133" s="80">
        <f>'СМП (11-23)'!D133</f>
        <v>0</v>
      </c>
      <c r="I133" s="80">
        <f>'Гемодиализ (пр.11-23)'!D133</f>
        <v>0</v>
      </c>
      <c r="J133" s="80">
        <f>'Мед.реаб.(АПУ,ДС,КС) 9-23'!D133</f>
        <v>0</v>
      </c>
      <c r="K133" s="80">
        <f t="shared" si="8"/>
        <v>44058065</v>
      </c>
      <c r="L133" s="88">
        <v>0</v>
      </c>
      <c r="M133" s="126"/>
      <c r="N133" s="88">
        <f t="shared" si="6"/>
        <v>44058065</v>
      </c>
      <c r="P133" s="112"/>
      <c r="Q133" s="112"/>
      <c r="R133" s="112"/>
      <c r="S133" s="112"/>
    </row>
    <row r="134" spans="1:19" s="22" customFormat="1" x14ac:dyDescent="0.2">
      <c r="A134" s="127">
        <v>121</v>
      </c>
      <c r="B134" s="27" t="s">
        <v>209</v>
      </c>
      <c r="C134" s="21" t="s">
        <v>210</v>
      </c>
      <c r="D134" s="80">
        <f>'КС (11-23)'!D134</f>
        <v>0</v>
      </c>
      <c r="E134" s="80">
        <f>'Свод 2023 БП (11-23)'!E134</f>
        <v>0</v>
      </c>
      <c r="F134" s="80">
        <f>'АПУ профилактика 11-23'!D135+'АПУ профилактика 11-23'!N135+'АПУ неотл.пом. 11-23'!D134+'АПУ обращения 11-23'!D134+'ОДИ ПГГ Пр.11-23'!D134+'ОДИ МЗ РБ 9-23'!D134+'ФАП (11-23)'!D134+'Тестирование на грипп'!D134</f>
        <v>1658766</v>
      </c>
      <c r="G134" s="80"/>
      <c r="H134" s="80">
        <f>'СМП (11-23)'!D134</f>
        <v>0</v>
      </c>
      <c r="I134" s="80">
        <f>'Гемодиализ (пр.11-23)'!D134</f>
        <v>242337004</v>
      </c>
      <c r="J134" s="80">
        <f>'Мед.реаб.(АПУ,ДС,КС) 9-23'!D134</f>
        <v>0</v>
      </c>
      <c r="K134" s="80">
        <f t="shared" si="8"/>
        <v>243995770</v>
      </c>
      <c r="L134" s="88">
        <v>0</v>
      </c>
      <c r="M134" s="126"/>
      <c r="N134" s="88">
        <f t="shared" si="6"/>
        <v>243995770</v>
      </c>
      <c r="P134" s="112"/>
      <c r="Q134" s="112"/>
      <c r="R134" s="112"/>
      <c r="S134" s="112"/>
    </row>
    <row r="135" spans="1:19" s="22" customFormat="1" ht="24" x14ac:dyDescent="0.2">
      <c r="A135" s="127">
        <v>122</v>
      </c>
      <c r="B135" s="27" t="s">
        <v>211</v>
      </c>
      <c r="C135" s="98" t="s">
        <v>383</v>
      </c>
      <c r="D135" s="80">
        <f>'КС (11-23)'!D135</f>
        <v>0</v>
      </c>
      <c r="E135" s="80">
        <f>'Свод 2023 БП (11-23)'!E135</f>
        <v>172562</v>
      </c>
      <c r="F135" s="80">
        <f>'АПУ профилактика 11-23'!D136+'АПУ профилактика 11-23'!N136+'АПУ неотл.пом. 11-23'!D135+'АПУ обращения 11-23'!D135+'ОДИ ПГГ Пр.11-23'!D135+'ОДИ МЗ РБ 9-23'!D135+'ФАП (11-23)'!D135+'Тестирование на грипп'!D135</f>
        <v>0</v>
      </c>
      <c r="G135" s="80"/>
      <c r="H135" s="80">
        <f>'СМП (11-23)'!D135</f>
        <v>0</v>
      </c>
      <c r="I135" s="80">
        <f>'Гемодиализ (пр.11-23)'!D135</f>
        <v>0</v>
      </c>
      <c r="J135" s="80">
        <f>'Мед.реаб.(АПУ,ДС,КС) 9-23'!D135</f>
        <v>0</v>
      </c>
      <c r="K135" s="80">
        <f t="shared" si="8"/>
        <v>172562</v>
      </c>
      <c r="L135" s="88">
        <v>0</v>
      </c>
      <c r="M135" s="126"/>
      <c r="N135" s="88">
        <f t="shared" ref="N135:N154" si="9">K135+L135+M135</f>
        <v>172562</v>
      </c>
      <c r="P135" s="112"/>
      <c r="Q135" s="112"/>
      <c r="R135" s="112"/>
      <c r="S135" s="112"/>
    </row>
    <row r="136" spans="1:19" s="22" customFormat="1" x14ac:dyDescent="0.2">
      <c r="A136" s="127">
        <v>123</v>
      </c>
      <c r="B136" s="27" t="s">
        <v>212</v>
      </c>
      <c r="C136" s="21" t="s">
        <v>249</v>
      </c>
      <c r="D136" s="80">
        <f>'КС (11-23)'!D136</f>
        <v>2059667014</v>
      </c>
      <c r="E136" s="80">
        <f>'Свод 2023 БП (11-23)'!E136</f>
        <v>46786282</v>
      </c>
      <c r="F136" s="80">
        <f>'АПУ профилактика 11-23'!D137+'АПУ профилактика 11-23'!N137+'АПУ неотл.пом. 11-23'!D136+'АПУ обращения 11-23'!D136+'ОДИ ПГГ Пр.11-23'!D136+'ОДИ МЗ РБ 9-23'!D136+'ФАП (11-23)'!D136+'Тестирование на грипп'!D136</f>
        <v>240830148</v>
      </c>
      <c r="G136" s="80"/>
      <c r="H136" s="80">
        <f>'СМП (11-23)'!D136</f>
        <v>0</v>
      </c>
      <c r="I136" s="80">
        <f>'Гемодиализ (пр.11-23)'!D136</f>
        <v>22530568</v>
      </c>
      <c r="J136" s="80">
        <f>'Мед.реаб.(АПУ,ДС,КС) 9-23'!D136</f>
        <v>93575403</v>
      </c>
      <c r="K136" s="80">
        <f t="shared" si="8"/>
        <v>2463389415</v>
      </c>
      <c r="L136" s="88">
        <v>0</v>
      </c>
      <c r="M136" s="126"/>
      <c r="N136" s="88">
        <f t="shared" si="9"/>
        <v>2463389415</v>
      </c>
      <c r="P136" s="112"/>
      <c r="Q136" s="112"/>
      <c r="R136" s="112"/>
      <c r="S136" s="112"/>
    </row>
    <row r="137" spans="1:19" s="22" customFormat="1" ht="10.5" customHeight="1" x14ac:dyDescent="0.2">
      <c r="A137" s="127">
        <v>124</v>
      </c>
      <c r="B137" s="27" t="s">
        <v>213</v>
      </c>
      <c r="C137" s="21" t="s">
        <v>214</v>
      </c>
      <c r="D137" s="80">
        <f>'КС (11-23)'!D137</f>
        <v>3111958026</v>
      </c>
      <c r="E137" s="80">
        <f>'Свод 2023 БП (11-23)'!E137</f>
        <v>3608606523</v>
      </c>
      <c r="F137" s="80">
        <f>'АПУ профилактика 11-23'!D138+'АПУ профилактика 11-23'!N138+'АПУ неотл.пом. 11-23'!D137+'АПУ обращения 11-23'!D137+'ОДИ ПГГ Пр.11-23'!D137+'ОДИ МЗ РБ 9-23'!D137+'ФАП (11-23)'!D137+'Тестирование на грипп'!D137</f>
        <v>473186332</v>
      </c>
      <c r="G137" s="80"/>
      <c r="H137" s="80">
        <f>'СМП (11-23)'!D137</f>
        <v>0</v>
      </c>
      <c r="I137" s="80">
        <f>'Гемодиализ (пр.11-23)'!D137</f>
        <v>0</v>
      </c>
      <c r="J137" s="80">
        <f>'Мед.реаб.(АПУ,ДС,КС) 9-23'!D137</f>
        <v>9073000</v>
      </c>
      <c r="K137" s="80">
        <f t="shared" si="8"/>
        <v>7202823881</v>
      </c>
      <c r="L137" s="88">
        <v>36188498.850000001</v>
      </c>
      <c r="M137" s="126"/>
      <c r="N137" s="88">
        <f t="shared" si="9"/>
        <v>7239012379.8500004</v>
      </c>
      <c r="P137" s="112"/>
      <c r="Q137" s="112"/>
      <c r="R137" s="112"/>
      <c r="S137" s="112"/>
    </row>
    <row r="138" spans="1:19" s="22" customFormat="1" x14ac:dyDescent="0.2">
      <c r="A138" s="127">
        <v>125</v>
      </c>
      <c r="B138" s="27" t="s">
        <v>215</v>
      </c>
      <c r="C138" s="21" t="s">
        <v>42</v>
      </c>
      <c r="D138" s="80">
        <f>'КС (11-23)'!D138</f>
        <v>1232554986</v>
      </c>
      <c r="E138" s="80">
        <f>'Свод 2023 БП (11-23)'!E138</f>
        <v>4485158</v>
      </c>
      <c r="F138" s="80">
        <f>'АПУ профилактика 11-23'!D139+'АПУ профилактика 11-23'!N139+'АПУ неотл.пом. 11-23'!D138+'АПУ обращения 11-23'!D138+'ОДИ ПГГ Пр.11-23'!D138+'ОДИ МЗ РБ 9-23'!D138+'ФАП (11-23)'!D138+'Тестирование на грипп'!D138</f>
        <v>57600579</v>
      </c>
      <c r="G138" s="80"/>
      <c r="H138" s="80">
        <f>'СМП (11-23)'!D138</f>
        <v>0</v>
      </c>
      <c r="I138" s="80">
        <f>'Гемодиализ (пр.11-23)'!D138</f>
        <v>2760370</v>
      </c>
      <c r="J138" s="80">
        <f>'Мед.реаб.(АПУ,ДС,КС) 9-23'!D138</f>
        <v>33095214</v>
      </c>
      <c r="K138" s="80">
        <f t="shared" si="8"/>
        <v>1330496307</v>
      </c>
      <c r="L138" s="88">
        <v>0</v>
      </c>
      <c r="M138" s="126"/>
      <c r="N138" s="88">
        <f t="shared" si="9"/>
        <v>1330496307</v>
      </c>
      <c r="P138" s="112"/>
      <c r="Q138" s="112"/>
      <c r="R138" s="112"/>
      <c r="S138" s="112"/>
    </row>
    <row r="139" spans="1:19" s="22" customFormat="1" x14ac:dyDescent="0.2">
      <c r="A139" s="127">
        <v>126</v>
      </c>
      <c r="B139" s="23" t="s">
        <v>216</v>
      </c>
      <c r="C139" s="21" t="s">
        <v>48</v>
      </c>
      <c r="D139" s="80">
        <f>'КС (11-23)'!D139</f>
        <v>948973535</v>
      </c>
      <c r="E139" s="80">
        <f>'Свод 2023 БП (11-23)'!E139</f>
        <v>52870517</v>
      </c>
      <c r="F139" s="80">
        <f>'АПУ профилактика 11-23'!D140+'АПУ профилактика 11-23'!N140+'АПУ неотл.пом. 11-23'!D139+'АПУ обращения 11-23'!D139+'ОДИ ПГГ Пр.11-23'!D139+'ОДИ МЗ РБ 9-23'!D139+'ФАП (11-23)'!D139+'Тестирование на грипп'!D139</f>
        <v>91226701</v>
      </c>
      <c r="G139" s="80"/>
      <c r="H139" s="80">
        <f>'СМП (11-23)'!D139</f>
        <v>0</v>
      </c>
      <c r="I139" s="80">
        <f>'Гемодиализ (пр.11-23)'!D139</f>
        <v>23509240</v>
      </c>
      <c r="J139" s="80">
        <f>'Мед.реаб.(АПУ,ДС,КС) 9-23'!D139</f>
        <v>58252564</v>
      </c>
      <c r="K139" s="80">
        <f t="shared" ref="K139:K153" si="10">D139+E139+F139+H139+I139+J139</f>
        <v>1174832557</v>
      </c>
      <c r="L139" s="88">
        <v>3581216.25</v>
      </c>
      <c r="M139" s="126"/>
      <c r="N139" s="88">
        <f t="shared" si="9"/>
        <v>1178413773.25</v>
      </c>
      <c r="P139" s="112"/>
      <c r="Q139" s="112"/>
      <c r="R139" s="112"/>
      <c r="S139" s="112"/>
    </row>
    <row r="140" spans="1:19" s="22" customFormat="1" x14ac:dyDescent="0.2">
      <c r="A140" s="127">
        <v>127</v>
      </c>
      <c r="B140" s="23" t="s">
        <v>217</v>
      </c>
      <c r="C140" s="21" t="s">
        <v>253</v>
      </c>
      <c r="D140" s="80">
        <f>'КС (11-23)'!D140</f>
        <v>292186111</v>
      </c>
      <c r="E140" s="80">
        <f>'Свод 2023 БП (11-23)'!E140</f>
        <v>41458652</v>
      </c>
      <c r="F140" s="80">
        <f>'АПУ профилактика 11-23'!D141+'АПУ профилактика 11-23'!N141+'АПУ неотл.пом. 11-23'!D140+'АПУ обращения 11-23'!D140+'ОДИ ПГГ Пр.11-23'!D140+'ОДИ МЗ РБ 9-23'!D140+'ФАП (11-23)'!D140+'Тестирование на грипп'!D140</f>
        <v>119325708</v>
      </c>
      <c r="G140" s="80"/>
      <c r="H140" s="80">
        <f>'СМП (11-23)'!D140</f>
        <v>0</v>
      </c>
      <c r="I140" s="80">
        <f>'Гемодиализ (пр.11-23)'!D140</f>
        <v>0</v>
      </c>
      <c r="J140" s="80">
        <f>'Мед.реаб.(АПУ,ДС,КС) 9-23'!D140</f>
        <v>0</v>
      </c>
      <c r="K140" s="80">
        <f t="shared" si="10"/>
        <v>452970471</v>
      </c>
      <c r="L140" s="88">
        <v>112081539.12</v>
      </c>
      <c r="M140" s="126"/>
      <c r="N140" s="88">
        <f t="shared" si="9"/>
        <v>565052010.12</v>
      </c>
      <c r="P140" s="112"/>
      <c r="Q140" s="112"/>
      <c r="R140" s="112"/>
      <c r="S140" s="112"/>
    </row>
    <row r="141" spans="1:19" s="22" customFormat="1" x14ac:dyDescent="0.2">
      <c r="A141" s="127">
        <v>128</v>
      </c>
      <c r="B141" s="23" t="s">
        <v>218</v>
      </c>
      <c r="C141" s="21" t="s">
        <v>50</v>
      </c>
      <c r="D141" s="80">
        <f>'КС (11-23)'!D141</f>
        <v>1073343983</v>
      </c>
      <c r="E141" s="80">
        <f>'Свод 2023 БП (11-23)'!E141</f>
        <v>30333967</v>
      </c>
      <c r="F141" s="80">
        <f>'АПУ профилактика 11-23'!D142+'АПУ профилактика 11-23'!N142+'АПУ неотл.пом. 11-23'!D141+'АПУ обращения 11-23'!D141+'ОДИ ПГГ Пр.11-23'!D141+'ОДИ МЗ РБ 9-23'!D141+'ФАП (11-23)'!D141+'Тестирование на грипп'!D141</f>
        <v>90296821</v>
      </c>
      <c r="G141" s="80"/>
      <c r="H141" s="80">
        <f>'СМП (11-23)'!D141</f>
        <v>0</v>
      </c>
      <c r="I141" s="80">
        <f>'Гемодиализ (пр.11-23)'!D141</f>
        <v>0</v>
      </c>
      <c r="J141" s="80">
        <f>'Мед.реаб.(АПУ,ДС,КС) 9-23'!D141</f>
        <v>0</v>
      </c>
      <c r="K141" s="80">
        <f t="shared" si="10"/>
        <v>1193974771</v>
      </c>
      <c r="L141" s="88">
        <v>0</v>
      </c>
      <c r="M141" s="126"/>
      <c r="N141" s="88">
        <f t="shared" si="9"/>
        <v>1193974771</v>
      </c>
      <c r="P141" s="112"/>
      <c r="Q141" s="112"/>
      <c r="R141" s="112"/>
      <c r="S141" s="112"/>
    </row>
    <row r="142" spans="1:19" s="22" customFormat="1" x14ac:dyDescent="0.2">
      <c r="A142" s="127">
        <v>129</v>
      </c>
      <c r="B142" s="27" t="s">
        <v>219</v>
      </c>
      <c r="C142" s="21" t="s">
        <v>49</v>
      </c>
      <c r="D142" s="80">
        <f>'КС (11-23)'!D142</f>
        <v>0</v>
      </c>
      <c r="E142" s="80">
        <f>'Свод 2023 БП (11-23)'!E142</f>
        <v>85508242</v>
      </c>
      <c r="F142" s="80">
        <f>'АПУ профилактика 11-23'!D143+'АПУ профилактика 11-23'!N143+'АПУ неотл.пом. 11-23'!D142+'АПУ обращения 11-23'!D142+'ОДИ ПГГ Пр.11-23'!D142+'ОДИ МЗ РБ 9-23'!D142+'ФАП (11-23)'!D142+'Тестирование на грипп'!D142</f>
        <v>124804980</v>
      </c>
      <c r="G142" s="80"/>
      <c r="H142" s="80">
        <f>'СМП (11-23)'!D142</f>
        <v>0</v>
      </c>
      <c r="I142" s="80">
        <f>'Гемодиализ (пр.11-23)'!D142</f>
        <v>0</v>
      </c>
      <c r="J142" s="80">
        <f>'Мед.реаб.(АПУ,ДС,КС) 9-23'!D142</f>
        <v>0</v>
      </c>
      <c r="K142" s="80">
        <f t="shared" si="10"/>
        <v>210313222</v>
      </c>
      <c r="L142" s="88">
        <v>0</v>
      </c>
      <c r="M142" s="126"/>
      <c r="N142" s="88">
        <f t="shared" si="9"/>
        <v>210313222</v>
      </c>
      <c r="P142" s="112"/>
      <c r="Q142" s="112"/>
      <c r="R142" s="112"/>
      <c r="S142" s="112"/>
    </row>
    <row r="143" spans="1:19" s="22" customFormat="1" x14ac:dyDescent="0.2">
      <c r="A143" s="127">
        <v>130</v>
      </c>
      <c r="B143" s="27" t="s">
        <v>220</v>
      </c>
      <c r="C143" s="21" t="s">
        <v>221</v>
      </c>
      <c r="D143" s="80">
        <f>'КС (11-23)'!D143</f>
        <v>0</v>
      </c>
      <c r="E143" s="80">
        <f>'Свод 2023 БП (11-23)'!E143</f>
        <v>0</v>
      </c>
      <c r="F143" s="80">
        <f>'АПУ профилактика 11-23'!D144+'АПУ профилактика 11-23'!N144+'АПУ неотл.пом. 11-23'!D143+'АПУ обращения 11-23'!D143+'ОДИ ПГГ Пр.11-23'!D143+'ОДИ МЗ РБ 9-23'!D143+'ФАП (11-23)'!D143+'Тестирование на грипп'!D143</f>
        <v>13381699</v>
      </c>
      <c r="G143" s="80"/>
      <c r="H143" s="80">
        <f>'СМП (11-23)'!D143</f>
        <v>0</v>
      </c>
      <c r="I143" s="80">
        <f>'Гемодиализ (пр.11-23)'!D143</f>
        <v>0</v>
      </c>
      <c r="J143" s="80">
        <f>'Мед.реаб.(АПУ,ДС,КС) 9-23'!D143</f>
        <v>141186555</v>
      </c>
      <c r="K143" s="80">
        <f t="shared" si="10"/>
        <v>154568254</v>
      </c>
      <c r="L143" s="88">
        <v>0</v>
      </c>
      <c r="M143" s="126"/>
      <c r="N143" s="88">
        <f t="shared" si="9"/>
        <v>154568254</v>
      </c>
      <c r="P143" s="112"/>
      <c r="Q143" s="112"/>
      <c r="R143" s="112"/>
      <c r="S143" s="112"/>
    </row>
    <row r="144" spans="1:19" s="22" customFormat="1" x14ac:dyDescent="0.2">
      <c r="A144" s="127">
        <v>131</v>
      </c>
      <c r="B144" s="27" t="s">
        <v>222</v>
      </c>
      <c r="C144" s="21" t="s">
        <v>43</v>
      </c>
      <c r="D144" s="80">
        <f>'КС (11-23)'!D144</f>
        <v>277401414</v>
      </c>
      <c r="E144" s="80">
        <f>'Свод 2023 БП (11-23)'!E144</f>
        <v>7666777</v>
      </c>
      <c r="F144" s="80">
        <f>'АПУ профилактика 11-23'!D145+'АПУ профилактика 11-23'!N145+'АПУ неотл.пом. 11-23'!D144+'АПУ обращения 11-23'!D144+'ОДИ ПГГ Пр.11-23'!D144+'ОДИ МЗ РБ 9-23'!D144+'ФАП (11-23)'!D144+'Тестирование на грипп'!D144</f>
        <v>32418185</v>
      </c>
      <c r="G144" s="80"/>
      <c r="H144" s="80">
        <f>'СМП (11-23)'!D144</f>
        <v>0</v>
      </c>
      <c r="I144" s="80">
        <f>'Гемодиализ (пр.11-23)'!D144</f>
        <v>0</v>
      </c>
      <c r="J144" s="80">
        <f>'Мед.реаб.(АПУ,ДС,КС) 9-23'!D144</f>
        <v>193460016</v>
      </c>
      <c r="K144" s="80">
        <f t="shared" si="10"/>
        <v>510946392</v>
      </c>
      <c r="L144" s="88">
        <v>65171623.850000001</v>
      </c>
      <c r="M144" s="126"/>
      <c r="N144" s="88">
        <f t="shared" si="9"/>
        <v>576118015.85000002</v>
      </c>
      <c r="P144" s="112"/>
      <c r="Q144" s="112"/>
      <c r="R144" s="112"/>
      <c r="S144" s="112"/>
    </row>
    <row r="145" spans="1:69" s="22" customFormat="1" x14ac:dyDescent="0.2">
      <c r="A145" s="127">
        <v>132</v>
      </c>
      <c r="B145" s="23" t="s">
        <v>223</v>
      </c>
      <c r="C145" s="21" t="s">
        <v>251</v>
      </c>
      <c r="D145" s="80">
        <f>'КС (11-23)'!D145</f>
        <v>1109639469</v>
      </c>
      <c r="E145" s="80">
        <f>'Свод 2023 БП (11-23)'!E145</f>
        <v>36301351</v>
      </c>
      <c r="F145" s="80">
        <f>'АПУ профилактика 11-23'!D146+'АПУ профилактика 11-23'!N146+'АПУ неотл.пом. 11-23'!D145+'АПУ обращения 11-23'!D145+'ОДИ ПГГ Пр.11-23'!D145+'ОДИ МЗ РБ 9-23'!D145+'ФАП (11-23)'!D145+'Тестирование на грипп'!D145</f>
        <v>359692007</v>
      </c>
      <c r="G145" s="80"/>
      <c r="H145" s="80">
        <f>'СМП (11-23)'!D145</f>
        <v>0</v>
      </c>
      <c r="I145" s="80">
        <f>'Гемодиализ (пр.11-23)'!D145</f>
        <v>681930</v>
      </c>
      <c r="J145" s="80">
        <f>'Мед.реаб.(АПУ,ДС,КС) 9-23'!D145</f>
        <v>91035980</v>
      </c>
      <c r="K145" s="80">
        <f t="shared" si="10"/>
        <v>1597350737</v>
      </c>
      <c r="L145" s="88">
        <v>1407859.9500000002</v>
      </c>
      <c r="M145" s="126"/>
      <c r="N145" s="88">
        <f t="shared" si="9"/>
        <v>1598758596.95</v>
      </c>
      <c r="P145" s="112"/>
      <c r="Q145" s="112"/>
      <c r="R145" s="112"/>
      <c r="S145" s="112"/>
    </row>
    <row r="146" spans="1:69" s="22" customFormat="1" x14ac:dyDescent="0.2">
      <c r="A146" s="127">
        <v>133</v>
      </c>
      <c r="B146" s="24" t="s">
        <v>224</v>
      </c>
      <c r="C146" s="21" t="s">
        <v>225</v>
      </c>
      <c r="D146" s="80">
        <f>'КС (11-23)'!D146</f>
        <v>947695599</v>
      </c>
      <c r="E146" s="80">
        <f>'Свод 2023 БП (11-23)'!E146</f>
        <v>66696633</v>
      </c>
      <c r="F146" s="80">
        <f>'АПУ профилактика 11-23'!D147+'АПУ профилактика 11-23'!N147+'АПУ неотл.пом. 11-23'!D146+'АПУ обращения 11-23'!D146+'ОДИ ПГГ Пр.11-23'!D146+'ОДИ МЗ РБ 9-23'!D146+'ФАП (11-23)'!D146+'Тестирование на грипп'!D146</f>
        <v>622220210</v>
      </c>
      <c r="G146" s="80"/>
      <c r="H146" s="80">
        <f>'СМП (11-23)'!D146</f>
        <v>0</v>
      </c>
      <c r="I146" s="80">
        <f>'Гемодиализ (пр.11-23)'!D146</f>
        <v>757700</v>
      </c>
      <c r="J146" s="80">
        <f>'Мед.реаб.(АПУ,ДС,КС) 9-23'!D146</f>
        <v>67909932</v>
      </c>
      <c r="K146" s="80">
        <f t="shared" si="10"/>
        <v>1705280074</v>
      </c>
      <c r="L146" s="88">
        <v>13675194.51</v>
      </c>
      <c r="M146" s="126"/>
      <c r="N146" s="88">
        <f t="shared" si="9"/>
        <v>1718955268.51</v>
      </c>
      <c r="P146" s="112"/>
      <c r="Q146" s="112"/>
      <c r="R146" s="112"/>
      <c r="S146" s="112"/>
    </row>
    <row r="147" spans="1:69" s="22" customFormat="1" x14ac:dyDescent="0.2">
      <c r="A147" s="127">
        <v>134</v>
      </c>
      <c r="B147" s="27" t="s">
        <v>226</v>
      </c>
      <c r="C147" s="21" t="s">
        <v>227</v>
      </c>
      <c r="D147" s="80">
        <f>'КС (11-23)'!D147</f>
        <v>1429838041</v>
      </c>
      <c r="E147" s="80">
        <f>'Свод 2023 БП (11-23)'!E147</f>
        <v>24126400</v>
      </c>
      <c r="F147" s="80">
        <f>'АПУ профилактика 11-23'!D148+'АПУ профилактика 11-23'!N148+'АПУ неотл.пом. 11-23'!D147+'АПУ обращения 11-23'!D147+'ОДИ ПГГ Пр.11-23'!D147+'ОДИ МЗ РБ 9-23'!D147+'ФАП (11-23)'!D147+'Тестирование на грипп'!D147</f>
        <v>77031883</v>
      </c>
      <c r="G147" s="80"/>
      <c r="H147" s="80">
        <f>'СМП (11-23)'!D147</f>
        <v>0</v>
      </c>
      <c r="I147" s="80">
        <f>'Гемодиализ (пр.11-23)'!D147</f>
        <v>1894250</v>
      </c>
      <c r="J147" s="80">
        <f>'Мед.реаб.(АПУ,ДС,КС) 9-23'!D147</f>
        <v>0</v>
      </c>
      <c r="K147" s="80">
        <f t="shared" si="10"/>
        <v>1532890574</v>
      </c>
      <c r="L147" s="88">
        <v>0</v>
      </c>
      <c r="M147" s="126"/>
      <c r="N147" s="88">
        <f t="shared" si="9"/>
        <v>1532890574</v>
      </c>
      <c r="P147" s="112"/>
      <c r="Q147" s="112"/>
      <c r="R147" s="112"/>
      <c r="S147" s="112"/>
    </row>
    <row r="148" spans="1:69" s="22" customFormat="1" x14ac:dyDescent="0.2">
      <c r="A148" s="127">
        <v>135</v>
      </c>
      <c r="B148" s="23" t="s">
        <v>228</v>
      </c>
      <c r="C148" s="21" t="s">
        <v>229</v>
      </c>
      <c r="D148" s="80">
        <f>'КС (11-23)'!D148</f>
        <v>0</v>
      </c>
      <c r="E148" s="80">
        <f>'Свод 2023 БП (11-23)'!E148</f>
        <v>0</v>
      </c>
      <c r="F148" s="80">
        <f>'АПУ профилактика 11-23'!D149+'АПУ профилактика 11-23'!N149+'АПУ неотл.пом. 11-23'!D148+'АПУ обращения 11-23'!D148+'ОДИ ПГГ Пр.11-23'!D148+'ОДИ МЗ РБ 9-23'!D148+'ФАП (11-23)'!D148+'Тестирование на грипп'!D148</f>
        <v>50918877</v>
      </c>
      <c r="G148" s="80"/>
      <c r="H148" s="80">
        <f>'СМП (11-23)'!D148</f>
        <v>0</v>
      </c>
      <c r="I148" s="80">
        <f>'Гемодиализ (пр.11-23)'!D148</f>
        <v>0</v>
      </c>
      <c r="J148" s="80">
        <f>'Мед.реаб.(АПУ,ДС,КС) 9-23'!D148</f>
        <v>0</v>
      </c>
      <c r="K148" s="80">
        <f t="shared" si="10"/>
        <v>50918877</v>
      </c>
      <c r="L148" s="88">
        <v>0</v>
      </c>
      <c r="M148" s="126"/>
      <c r="N148" s="88">
        <f t="shared" si="9"/>
        <v>50918877</v>
      </c>
      <c r="P148" s="112"/>
      <c r="Q148" s="112"/>
      <c r="R148" s="112"/>
      <c r="S148" s="112"/>
    </row>
    <row r="149" spans="1:69" s="22" customFormat="1" ht="12.75" x14ac:dyDescent="0.2">
      <c r="A149" s="127">
        <v>136</v>
      </c>
      <c r="B149" s="137" t="s">
        <v>230</v>
      </c>
      <c r="C149" s="138" t="s">
        <v>231</v>
      </c>
      <c r="D149" s="80">
        <f>'КС (11-23)'!D149</f>
        <v>0</v>
      </c>
      <c r="E149" s="80">
        <f>'Свод 2023 БП (11-23)'!E149</f>
        <v>97871345</v>
      </c>
      <c r="F149" s="80">
        <f>'АПУ профилактика 11-23'!D150+'АПУ профилактика 11-23'!N150+'АПУ неотл.пом. 11-23'!D149+'АПУ обращения 11-23'!D149+'ОДИ ПГГ Пр.11-23'!D149+'ОДИ МЗ РБ 9-23'!D149+'ФАП (11-23)'!D149+'Тестирование на грипп'!D149</f>
        <v>434076953</v>
      </c>
      <c r="G149" s="80"/>
      <c r="H149" s="80">
        <f>'СМП (11-23)'!D149</f>
        <v>0</v>
      </c>
      <c r="I149" s="80">
        <f>'Гемодиализ (пр.11-23)'!D149</f>
        <v>0</v>
      </c>
      <c r="J149" s="80">
        <f>'Мед.реаб.(АПУ,ДС,КС) 9-23'!D149</f>
        <v>0</v>
      </c>
      <c r="K149" s="80">
        <f t="shared" si="10"/>
        <v>531948298</v>
      </c>
      <c r="L149" s="88">
        <v>75396000</v>
      </c>
      <c r="M149" s="126">
        <v>128064276.83</v>
      </c>
      <c r="N149" s="88">
        <f t="shared" si="9"/>
        <v>735408574.83000004</v>
      </c>
      <c r="P149" s="112"/>
      <c r="Q149" s="112"/>
      <c r="R149" s="112"/>
      <c r="S149" s="112"/>
    </row>
    <row r="150" spans="1:69" s="22" customFormat="1" ht="12.75" x14ac:dyDescent="0.2">
      <c r="A150" s="127">
        <v>137</v>
      </c>
      <c r="B150" s="139" t="s">
        <v>278</v>
      </c>
      <c r="C150" s="140" t="s">
        <v>279</v>
      </c>
      <c r="D150" s="80">
        <f>'КС (11-23)'!D150</f>
        <v>0</v>
      </c>
      <c r="E150" s="80">
        <f>'Свод 2023 БП (11-23)'!E150</f>
        <v>0</v>
      </c>
      <c r="F150" s="80">
        <f>'АПУ профилактика 11-23'!D151+'АПУ профилактика 11-23'!N151+'АПУ неотл.пом. 11-23'!D150+'АПУ обращения 11-23'!D150+'ОДИ ПГГ Пр.11-23'!D150+'ОДИ МЗ РБ 9-23'!D150+'ФАП (11-23)'!D150+'Тестирование на грипп'!D150</f>
        <v>0</v>
      </c>
      <c r="G150" s="80"/>
      <c r="H150" s="80">
        <f>'СМП (11-23)'!D150</f>
        <v>0</v>
      </c>
      <c r="I150" s="80">
        <f>'Гемодиализ (пр.11-23)'!D150</f>
        <v>0</v>
      </c>
      <c r="J150" s="80">
        <f>'Мед.реаб.(АПУ,ДС,КС) 9-23'!D150</f>
        <v>0</v>
      </c>
      <c r="K150" s="80">
        <f t="shared" si="10"/>
        <v>0</v>
      </c>
      <c r="L150" s="88">
        <v>443675152.09999996</v>
      </c>
      <c r="M150" s="126"/>
      <c r="N150" s="88">
        <f t="shared" si="9"/>
        <v>443675152.09999996</v>
      </c>
      <c r="P150" s="112"/>
      <c r="Q150" s="112"/>
      <c r="R150" s="112"/>
      <c r="S150" s="112"/>
    </row>
    <row r="151" spans="1:69" s="22" customFormat="1" ht="12.75" x14ac:dyDescent="0.2">
      <c r="A151" s="127">
        <v>138</v>
      </c>
      <c r="B151" s="141" t="s">
        <v>280</v>
      </c>
      <c r="C151" s="142" t="s">
        <v>281</v>
      </c>
      <c r="D151" s="80">
        <f>'КС (11-23)'!D151</f>
        <v>0</v>
      </c>
      <c r="E151" s="80">
        <f>'Свод 2023 БП (11-23)'!E151</f>
        <v>0</v>
      </c>
      <c r="F151" s="80">
        <f>'АПУ профилактика 11-23'!D152+'АПУ профилактика 11-23'!N152+'АПУ неотл.пом. 11-23'!D151+'АПУ обращения 11-23'!D151+'ОДИ ПГГ Пр.11-23'!D151+'ОДИ МЗ РБ 9-23'!D151+'ФАП (11-23)'!D151+'Тестирование на грипп'!D151</f>
        <v>0</v>
      </c>
      <c r="G151" s="80"/>
      <c r="H151" s="80">
        <f>'СМП (11-23)'!D151</f>
        <v>0</v>
      </c>
      <c r="I151" s="80">
        <f>'Гемодиализ (пр.11-23)'!D151</f>
        <v>0</v>
      </c>
      <c r="J151" s="80">
        <f>'Мед.реаб.(АПУ,ДС,КС) 9-23'!D151</f>
        <v>0</v>
      </c>
      <c r="K151" s="80">
        <f t="shared" si="10"/>
        <v>0</v>
      </c>
      <c r="L151" s="88">
        <v>280259014.74000001</v>
      </c>
      <c r="M151" s="126"/>
      <c r="N151" s="88">
        <f t="shared" si="9"/>
        <v>280259014.74000001</v>
      </c>
      <c r="P151" s="112"/>
      <c r="Q151" s="112"/>
      <c r="R151" s="112"/>
      <c r="S151" s="112"/>
    </row>
    <row r="152" spans="1:69" s="22" customFormat="1" ht="12.75" x14ac:dyDescent="0.2">
      <c r="A152" s="127">
        <v>139</v>
      </c>
      <c r="B152" s="143" t="s">
        <v>282</v>
      </c>
      <c r="C152" s="144" t="s">
        <v>283</v>
      </c>
      <c r="D152" s="80">
        <f>'КС (11-23)'!D152</f>
        <v>0</v>
      </c>
      <c r="E152" s="80">
        <f>'Свод 2023 БП (11-23)'!E152</f>
        <v>0</v>
      </c>
      <c r="F152" s="80">
        <f>'АПУ профилактика 11-23'!D153+'АПУ профилактика 11-23'!N153+'АПУ неотл.пом. 11-23'!D152+'АПУ обращения 11-23'!D152+'ОДИ ПГГ Пр.11-23'!D152+'ОДИ МЗ РБ 9-23'!D152+'ФАП (11-23)'!D152+'Тестирование на грипп'!D152</f>
        <v>0</v>
      </c>
      <c r="G152" s="80"/>
      <c r="H152" s="80">
        <f>'СМП (11-23)'!D152</f>
        <v>0</v>
      </c>
      <c r="I152" s="80">
        <f>'Гемодиализ (пр.11-23)'!D152</f>
        <v>0</v>
      </c>
      <c r="J152" s="80">
        <f>'Мед.реаб.(АПУ,ДС,КС) 9-23'!D152</f>
        <v>0</v>
      </c>
      <c r="K152" s="80">
        <f t="shared" si="10"/>
        <v>0</v>
      </c>
      <c r="L152" s="88">
        <v>1789487641.2899997</v>
      </c>
      <c r="M152" s="126"/>
      <c r="N152" s="88">
        <f t="shared" si="9"/>
        <v>1789487641.2899997</v>
      </c>
      <c r="P152" s="112"/>
      <c r="Q152" s="112"/>
      <c r="R152" s="112"/>
      <c r="S152" s="112"/>
    </row>
    <row r="153" spans="1:69" s="22" customFormat="1" x14ac:dyDescent="0.2">
      <c r="A153" s="127">
        <v>140</v>
      </c>
      <c r="B153" s="127" t="s">
        <v>288</v>
      </c>
      <c r="C153" s="129" t="s">
        <v>289</v>
      </c>
      <c r="D153" s="80">
        <f>'КС (11-23)'!D153</f>
        <v>0</v>
      </c>
      <c r="E153" s="80">
        <f>'Свод 2023 БП (11-23)'!E153</f>
        <v>0</v>
      </c>
      <c r="F153" s="80">
        <f>'АПУ профилактика 11-23'!D154+'АПУ профилактика 11-23'!N154+'АПУ неотл.пом. 11-23'!D153+'АПУ обращения 11-23'!D153+'ОДИ ПГГ Пр.11-23'!D153+'ОДИ МЗ РБ 9-23'!D153+'ФАП (11-23)'!D153+'Тестирование на грипп'!D153</f>
        <v>0</v>
      </c>
      <c r="G153" s="80"/>
      <c r="H153" s="80">
        <f>'СМП (11-23)'!D153</f>
        <v>0</v>
      </c>
      <c r="I153" s="80">
        <f>'Гемодиализ (пр.11-23)'!D153</f>
        <v>0</v>
      </c>
      <c r="J153" s="80">
        <f>'Мед.реаб.(АПУ,ДС,КС) 9-23'!D153</f>
        <v>12528906</v>
      </c>
      <c r="K153" s="80">
        <f t="shared" si="10"/>
        <v>12528906</v>
      </c>
      <c r="L153" s="88">
        <v>0</v>
      </c>
      <c r="M153" s="126"/>
      <c r="N153" s="88">
        <f t="shared" si="9"/>
        <v>12528906</v>
      </c>
      <c r="P153" s="112"/>
      <c r="Q153" s="112"/>
      <c r="R153" s="112"/>
      <c r="S153" s="112"/>
    </row>
    <row r="154" spans="1:69" s="22" customFormat="1" x14ac:dyDescent="0.2">
      <c r="A154" s="127">
        <v>141</v>
      </c>
      <c r="B154" s="128" t="s">
        <v>403</v>
      </c>
      <c r="C154" s="129" t="s">
        <v>402</v>
      </c>
      <c r="D154" s="80">
        <f>'КС (11-23)'!D154</f>
        <v>0</v>
      </c>
      <c r="E154" s="80">
        <f>'Свод 2023 БП (11-23)'!E154</f>
        <v>0</v>
      </c>
      <c r="F154" s="80">
        <f>'АПУ профилактика 11-23'!D155+'АПУ профилактика 11-23'!N155+'АПУ неотл.пом. 11-23'!D154+'АПУ обращения 11-23'!D154+'ОДИ ПГГ Пр.11-23'!D154+'ОДИ МЗ РБ 9-23'!D154+'ФАП (11-23)'!D154+'Тестирование на грипп'!D154</f>
        <v>0</v>
      </c>
      <c r="G154" s="80"/>
      <c r="H154" s="80">
        <f>'СМП (11-23)'!D154</f>
        <v>0</v>
      </c>
      <c r="I154" s="80">
        <f>'Гемодиализ (пр.11-23)'!D154</f>
        <v>0</v>
      </c>
      <c r="J154" s="80">
        <f>'Мед.реаб.(АПУ,ДС,КС) 9-23'!D154</f>
        <v>0</v>
      </c>
      <c r="K154" s="80">
        <f t="shared" ref="K154" si="11">D154+E154+F154+H154+I154+J154</f>
        <v>0</v>
      </c>
      <c r="L154" s="88">
        <v>7675768.4500000002</v>
      </c>
      <c r="M154" s="126"/>
      <c r="N154" s="88">
        <f t="shared" si="9"/>
        <v>7675768.4500000002</v>
      </c>
      <c r="P154" s="112"/>
      <c r="Q154" s="112"/>
      <c r="R154" s="112"/>
      <c r="S154" s="112"/>
    </row>
    <row r="155" spans="1:69" s="4" customFormat="1" x14ac:dyDescent="0.2">
      <c r="A155" s="6"/>
      <c r="B155" s="6"/>
      <c r="C155" s="7"/>
      <c r="E155" s="8"/>
      <c r="F155" s="8"/>
      <c r="G155" s="8"/>
      <c r="H155" s="8"/>
      <c r="I155" s="8"/>
      <c r="K155" s="8"/>
      <c r="L155" s="84"/>
      <c r="M155" s="8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</row>
  </sheetData>
  <mergeCells count="20"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L5:L7"/>
    <mergeCell ref="L4:M4"/>
    <mergeCell ref="M5:M7"/>
    <mergeCell ref="A93:A96"/>
    <mergeCell ref="B93:B96"/>
    <mergeCell ref="F5:G7"/>
    <mergeCell ref="N4:N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zoomScale="98" zoomScaleNormal="98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L14" sqref="L14:M1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202" t="s">
        <v>390</v>
      </c>
      <c r="B2" s="202"/>
      <c r="C2" s="202"/>
      <c r="D2" s="202"/>
      <c r="E2" s="202"/>
      <c r="F2" s="202"/>
      <c r="G2" s="202"/>
      <c r="H2" s="202"/>
    </row>
    <row r="3" spans="1:8" x14ac:dyDescent="0.2">
      <c r="C3" s="9"/>
      <c r="H3" s="8" t="s">
        <v>309</v>
      </c>
    </row>
    <row r="4" spans="1:8" s="2" customFormat="1" ht="15.75" customHeight="1" x14ac:dyDescent="0.2">
      <c r="A4" s="193" t="s">
        <v>46</v>
      </c>
      <c r="B4" s="193" t="s">
        <v>59</v>
      </c>
      <c r="C4" s="194" t="s">
        <v>47</v>
      </c>
      <c r="D4" s="245" t="s">
        <v>255</v>
      </c>
      <c r="E4" s="242" t="s">
        <v>305</v>
      </c>
      <c r="F4" s="243"/>
      <c r="G4" s="243"/>
      <c r="H4" s="244"/>
    </row>
    <row r="5" spans="1:8" ht="25.5" customHeight="1" x14ac:dyDescent="0.2">
      <c r="A5" s="193"/>
      <c r="B5" s="193"/>
      <c r="C5" s="194"/>
      <c r="D5" s="246"/>
      <c r="E5" s="234" t="s">
        <v>362</v>
      </c>
      <c r="F5" s="234" t="s">
        <v>363</v>
      </c>
      <c r="G5" s="234" t="s">
        <v>364</v>
      </c>
      <c r="H5" s="234" t="s">
        <v>365</v>
      </c>
    </row>
    <row r="6" spans="1:8" ht="14.25" customHeight="1" x14ac:dyDescent="0.2">
      <c r="A6" s="193"/>
      <c r="B6" s="193"/>
      <c r="C6" s="194"/>
      <c r="D6" s="246"/>
      <c r="E6" s="235"/>
      <c r="F6" s="235"/>
      <c r="G6" s="235"/>
      <c r="H6" s="235"/>
    </row>
    <row r="7" spans="1:8" ht="21.75" customHeight="1" x14ac:dyDescent="0.2">
      <c r="A7" s="193"/>
      <c r="B7" s="193"/>
      <c r="C7" s="194"/>
      <c r="D7" s="247"/>
      <c r="E7" s="236"/>
      <c r="F7" s="236"/>
      <c r="G7" s="236"/>
      <c r="H7" s="236"/>
    </row>
    <row r="8" spans="1:8" s="2" customFormat="1" x14ac:dyDescent="0.2">
      <c r="A8" s="179" t="s">
        <v>248</v>
      </c>
      <c r="B8" s="179"/>
      <c r="C8" s="179"/>
      <c r="D8" s="78">
        <f>D10+D9</f>
        <v>504889490</v>
      </c>
      <c r="E8" s="78">
        <f t="shared" ref="E8:H8" si="0">E10+E9</f>
        <v>27020260</v>
      </c>
      <c r="F8" s="78">
        <f t="shared" si="0"/>
        <v>124000</v>
      </c>
      <c r="G8" s="78">
        <f t="shared" si="0"/>
        <v>434076953</v>
      </c>
      <c r="H8" s="78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79"/>
      <c r="E9" s="75"/>
      <c r="F9" s="75"/>
      <c r="G9" s="75"/>
      <c r="H9" s="75"/>
    </row>
    <row r="10" spans="1:8" s="2" customFormat="1" x14ac:dyDescent="0.2">
      <c r="A10" s="179" t="s">
        <v>247</v>
      </c>
      <c r="B10" s="179"/>
      <c r="C10" s="179"/>
      <c r="D10" s="78">
        <f>SUM(D11:D153)-D93</f>
        <v>504889490</v>
      </c>
      <c r="E10" s="78">
        <f t="shared" ref="E10:H10" si="1">SUM(E11:E153)-E93</f>
        <v>27020260</v>
      </c>
      <c r="F10" s="78">
        <f t="shared" si="1"/>
        <v>124000</v>
      </c>
      <c r="G10" s="78">
        <f t="shared" si="1"/>
        <v>434076953</v>
      </c>
      <c r="H10" s="78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7">
        <f>SUM(E11:H11)</f>
        <v>0</v>
      </c>
      <c r="E11" s="77">
        <v>0</v>
      </c>
      <c r="F11" s="77">
        <v>0</v>
      </c>
      <c r="G11" s="77">
        <v>0</v>
      </c>
      <c r="H11" s="77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7">
        <f t="shared" ref="D12:D75" si="2">SUM(E12:H12)</f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7">
        <f t="shared" si="2"/>
        <v>1250140</v>
      </c>
      <c r="E13" s="77">
        <v>0</v>
      </c>
      <c r="F13" s="80">
        <v>0</v>
      </c>
      <c r="G13" s="80">
        <v>0</v>
      </c>
      <c r="H13" s="77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7">
        <f t="shared" si="2"/>
        <v>0</v>
      </c>
      <c r="E14" s="77">
        <v>0</v>
      </c>
      <c r="F14" s="77">
        <v>0</v>
      </c>
      <c r="G14" s="77">
        <v>0</v>
      </c>
      <c r="H14" s="77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7">
        <f t="shared" si="2"/>
        <v>0</v>
      </c>
      <c r="E15" s="77">
        <v>0</v>
      </c>
      <c r="F15" s="77">
        <v>0</v>
      </c>
      <c r="G15" s="77">
        <v>0</v>
      </c>
      <c r="H15" s="77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7">
        <f t="shared" si="2"/>
        <v>2805225</v>
      </c>
      <c r="E16" s="77">
        <v>0</v>
      </c>
      <c r="F16" s="80">
        <v>0</v>
      </c>
      <c r="G16" s="80">
        <v>0</v>
      </c>
      <c r="H16" s="77">
        <v>2805225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7">
        <f t="shared" si="2"/>
        <v>0</v>
      </c>
      <c r="E17" s="77">
        <v>0</v>
      </c>
      <c r="F17" s="77">
        <v>0</v>
      </c>
      <c r="G17" s="77">
        <v>0</v>
      </c>
      <c r="H17" s="77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7">
        <f t="shared" si="2"/>
        <v>0</v>
      </c>
      <c r="E18" s="77">
        <v>0</v>
      </c>
      <c r="F18" s="77">
        <v>0</v>
      </c>
      <c r="G18" s="77">
        <v>0</v>
      </c>
      <c r="H18" s="77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7">
        <f t="shared" si="2"/>
        <v>0</v>
      </c>
      <c r="E19" s="77">
        <v>0</v>
      </c>
      <c r="F19" s="77">
        <v>0</v>
      </c>
      <c r="G19" s="77">
        <v>0</v>
      </c>
      <c r="H19" s="77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7">
        <f t="shared" si="2"/>
        <v>0</v>
      </c>
      <c r="E20" s="77">
        <v>0</v>
      </c>
      <c r="F20" s="77">
        <v>0</v>
      </c>
      <c r="G20" s="77">
        <v>0</v>
      </c>
      <c r="H20" s="77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7">
        <f t="shared" si="2"/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7">
        <f t="shared" si="2"/>
        <v>0</v>
      </c>
      <c r="E22" s="77">
        <v>0</v>
      </c>
      <c r="F22" s="77">
        <v>0</v>
      </c>
      <c r="G22" s="77">
        <v>0</v>
      </c>
      <c r="H22" s="77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7">
        <f t="shared" si="2"/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7">
        <f t="shared" si="2"/>
        <v>0</v>
      </c>
      <c r="E24" s="77">
        <v>0</v>
      </c>
      <c r="F24" s="77">
        <v>0</v>
      </c>
      <c r="G24" s="77">
        <v>0</v>
      </c>
      <c r="H24" s="77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7">
        <f t="shared" si="2"/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7">
        <f t="shared" si="2"/>
        <v>0</v>
      </c>
      <c r="E26" s="77">
        <v>0</v>
      </c>
      <c r="F26" s="77">
        <v>0</v>
      </c>
      <c r="G26" s="77">
        <v>0</v>
      </c>
      <c r="H26" s="77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7">
        <f t="shared" si="2"/>
        <v>0</v>
      </c>
      <c r="E27" s="77">
        <v>0</v>
      </c>
      <c r="F27" s="77">
        <v>0</v>
      </c>
      <c r="G27" s="77">
        <v>0</v>
      </c>
      <c r="H27" s="77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7">
        <f t="shared" si="2"/>
        <v>2154800</v>
      </c>
      <c r="E28" s="77">
        <v>0</v>
      </c>
      <c r="F28" s="80">
        <v>0</v>
      </c>
      <c r="G28" s="80">
        <v>0</v>
      </c>
      <c r="H28" s="77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7">
        <f t="shared" si="2"/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7">
        <f t="shared" si="2"/>
        <v>0</v>
      </c>
      <c r="E30" s="77">
        <v>0</v>
      </c>
      <c r="F30" s="77">
        <v>0</v>
      </c>
      <c r="G30" s="77">
        <v>0</v>
      </c>
      <c r="H30" s="77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7">
        <f t="shared" si="2"/>
        <v>0</v>
      </c>
      <c r="E31" s="77">
        <v>0</v>
      </c>
      <c r="F31" s="81">
        <v>0</v>
      </c>
      <c r="G31" s="81">
        <v>0</v>
      </c>
      <c r="H31" s="77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7">
        <f t="shared" si="2"/>
        <v>2089500</v>
      </c>
      <c r="E32" s="77">
        <v>0</v>
      </c>
      <c r="F32" s="80">
        <v>0</v>
      </c>
      <c r="G32" s="80">
        <v>0</v>
      </c>
      <c r="H32" s="77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7">
        <f t="shared" si="2"/>
        <v>0</v>
      </c>
      <c r="E33" s="77">
        <v>0</v>
      </c>
      <c r="F33" s="80">
        <v>0</v>
      </c>
      <c r="G33" s="80">
        <v>0</v>
      </c>
      <c r="H33" s="77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7">
        <f t="shared" si="2"/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7">
        <f t="shared" si="2"/>
        <v>0</v>
      </c>
      <c r="E35" s="77">
        <v>0</v>
      </c>
      <c r="F35" s="77">
        <v>0</v>
      </c>
      <c r="G35" s="77">
        <v>0</v>
      </c>
      <c r="H35" s="77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7">
        <f t="shared" si="2"/>
        <v>3243463</v>
      </c>
      <c r="E36" s="77">
        <v>0</v>
      </c>
      <c r="F36" s="77">
        <v>0</v>
      </c>
      <c r="G36" s="77">
        <v>0</v>
      </c>
      <c r="H36" s="77">
        <v>3243463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7">
        <f t="shared" si="2"/>
        <v>2316626</v>
      </c>
      <c r="E37" s="77">
        <v>0</v>
      </c>
      <c r="F37" s="77">
        <v>0</v>
      </c>
      <c r="G37" s="77">
        <v>0</v>
      </c>
      <c r="H37" s="77">
        <v>2316626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7">
        <f t="shared" si="2"/>
        <v>0</v>
      </c>
      <c r="E38" s="77">
        <v>0</v>
      </c>
      <c r="F38" s="77">
        <v>0</v>
      </c>
      <c r="G38" s="77">
        <v>0</v>
      </c>
      <c r="H38" s="77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7">
        <f t="shared" si="2"/>
        <v>0</v>
      </c>
      <c r="E39" s="77">
        <v>0</v>
      </c>
      <c r="F39" s="77">
        <v>0</v>
      </c>
      <c r="G39" s="77">
        <v>0</v>
      </c>
      <c r="H39" s="77">
        <v>0</v>
      </c>
    </row>
    <row r="40" spans="1:8" s="22" customFormat="1" x14ac:dyDescent="0.2">
      <c r="A40" s="25">
        <v>30</v>
      </c>
      <c r="B40" s="23" t="s">
        <v>98</v>
      </c>
      <c r="C40" s="74" t="s">
        <v>292</v>
      </c>
      <c r="D40" s="77">
        <f t="shared" si="2"/>
        <v>0</v>
      </c>
      <c r="E40" s="77">
        <v>0</v>
      </c>
      <c r="F40" s="80">
        <v>0</v>
      </c>
      <c r="G40" s="80">
        <v>0</v>
      </c>
      <c r="H40" s="77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7">
        <f t="shared" si="2"/>
        <v>0</v>
      </c>
      <c r="E41" s="77">
        <v>0</v>
      </c>
      <c r="F41" s="80">
        <v>0</v>
      </c>
      <c r="G41" s="80">
        <v>0</v>
      </c>
      <c r="H41" s="77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7">
        <f t="shared" si="2"/>
        <v>1552590</v>
      </c>
      <c r="E42" s="77">
        <v>0</v>
      </c>
      <c r="F42" s="80">
        <v>0</v>
      </c>
      <c r="G42" s="80">
        <v>0</v>
      </c>
      <c r="H42" s="77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7">
        <f t="shared" si="2"/>
        <v>2326950</v>
      </c>
      <c r="E43" s="77">
        <v>0</v>
      </c>
      <c r="F43" s="81">
        <v>0</v>
      </c>
      <c r="G43" s="81">
        <v>0</v>
      </c>
      <c r="H43" s="77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7">
        <f t="shared" si="2"/>
        <v>0</v>
      </c>
      <c r="E44" s="77">
        <v>0</v>
      </c>
      <c r="F44" s="77">
        <v>0</v>
      </c>
      <c r="G44" s="77">
        <v>0</v>
      </c>
      <c r="H44" s="77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7">
        <f t="shared" si="2"/>
        <v>0</v>
      </c>
      <c r="E45" s="77">
        <v>0</v>
      </c>
      <c r="F45" s="77">
        <v>0</v>
      </c>
      <c r="G45" s="77">
        <v>0</v>
      </c>
      <c r="H45" s="77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7">
        <f t="shared" si="2"/>
        <v>0</v>
      </c>
      <c r="E46" s="77">
        <v>0</v>
      </c>
      <c r="F46" s="77">
        <v>0</v>
      </c>
      <c r="G46" s="77">
        <v>0</v>
      </c>
      <c r="H46" s="77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7">
        <f t="shared" si="2"/>
        <v>0</v>
      </c>
      <c r="E47" s="77">
        <v>0</v>
      </c>
      <c r="F47" s="81">
        <v>0</v>
      </c>
      <c r="G47" s="81">
        <v>0</v>
      </c>
      <c r="H47" s="77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7">
        <f t="shared" si="2"/>
        <v>0</v>
      </c>
      <c r="E48" s="77">
        <v>0</v>
      </c>
      <c r="F48" s="77">
        <v>0</v>
      </c>
      <c r="G48" s="77">
        <v>0</v>
      </c>
      <c r="H48" s="77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7">
        <f t="shared" si="2"/>
        <v>0</v>
      </c>
      <c r="E49" s="77">
        <v>0</v>
      </c>
      <c r="F49" s="77">
        <v>0</v>
      </c>
      <c r="G49" s="77">
        <v>0</v>
      </c>
      <c r="H49" s="77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7">
        <f t="shared" si="2"/>
        <v>0</v>
      </c>
      <c r="E50" s="77">
        <v>0</v>
      </c>
      <c r="F50" s="77">
        <v>0</v>
      </c>
      <c r="G50" s="77">
        <v>0</v>
      </c>
      <c r="H50" s="77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7">
        <f t="shared" si="2"/>
        <v>0</v>
      </c>
      <c r="E51" s="77">
        <v>0</v>
      </c>
      <c r="F51" s="77">
        <v>0</v>
      </c>
      <c r="G51" s="77">
        <v>0</v>
      </c>
      <c r="H51" s="77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7">
        <f t="shared" si="2"/>
        <v>0</v>
      </c>
      <c r="E52" s="77">
        <v>0</v>
      </c>
      <c r="F52" s="77">
        <v>0</v>
      </c>
      <c r="G52" s="77">
        <v>0</v>
      </c>
      <c r="H52" s="77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7">
        <f t="shared" si="2"/>
        <v>2388000</v>
      </c>
      <c r="E53" s="77">
        <v>0</v>
      </c>
      <c r="F53" s="80">
        <v>0</v>
      </c>
      <c r="G53" s="80">
        <v>0</v>
      </c>
      <c r="H53" s="77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7">
        <f t="shared" si="2"/>
        <v>0</v>
      </c>
      <c r="E54" s="77">
        <v>0</v>
      </c>
      <c r="F54" s="77">
        <v>0</v>
      </c>
      <c r="G54" s="77">
        <v>0</v>
      </c>
      <c r="H54" s="77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7">
        <f t="shared" si="2"/>
        <v>0</v>
      </c>
      <c r="E55" s="77">
        <v>0</v>
      </c>
      <c r="F55" s="77">
        <v>0</v>
      </c>
      <c r="G55" s="77">
        <v>0</v>
      </c>
      <c r="H55" s="77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7">
        <f t="shared" si="2"/>
        <v>0</v>
      </c>
      <c r="E56" s="77">
        <v>0</v>
      </c>
      <c r="F56" s="77">
        <v>0</v>
      </c>
      <c r="G56" s="77">
        <v>0</v>
      </c>
      <c r="H56" s="77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7">
        <f t="shared" si="2"/>
        <v>0</v>
      </c>
      <c r="E57" s="77">
        <v>0</v>
      </c>
      <c r="F57" s="77">
        <v>0</v>
      </c>
      <c r="G57" s="77">
        <v>0</v>
      </c>
      <c r="H57" s="77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7">
        <f t="shared" si="2"/>
        <v>0</v>
      </c>
      <c r="E58" s="77">
        <v>0</v>
      </c>
      <c r="F58" s="77">
        <v>0</v>
      </c>
      <c r="G58" s="77">
        <v>0</v>
      </c>
      <c r="H58" s="77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7">
        <f t="shared" si="2"/>
        <v>0</v>
      </c>
      <c r="E59" s="77">
        <v>0</v>
      </c>
      <c r="F59" s="77">
        <v>0</v>
      </c>
      <c r="G59" s="77">
        <v>0</v>
      </c>
      <c r="H59" s="77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7">
        <f t="shared" si="2"/>
        <v>0</v>
      </c>
      <c r="E60" s="77">
        <v>0</v>
      </c>
      <c r="F60" s="77">
        <v>0</v>
      </c>
      <c r="G60" s="77">
        <v>0</v>
      </c>
      <c r="H60" s="77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7">
        <f t="shared" si="2"/>
        <v>0</v>
      </c>
      <c r="E61" s="77">
        <v>0</v>
      </c>
      <c r="F61" s="77">
        <v>0</v>
      </c>
      <c r="G61" s="77">
        <v>0</v>
      </c>
      <c r="H61" s="77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7">
        <f t="shared" si="2"/>
        <v>1669918</v>
      </c>
      <c r="E62" s="77">
        <v>0</v>
      </c>
      <c r="F62" s="77">
        <v>0</v>
      </c>
      <c r="G62" s="77">
        <v>0</v>
      </c>
      <c r="H62" s="77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7">
        <f t="shared" si="2"/>
        <v>0</v>
      </c>
      <c r="E63" s="77">
        <v>0</v>
      </c>
      <c r="F63" s="77">
        <v>0</v>
      </c>
      <c r="G63" s="77">
        <v>0</v>
      </c>
      <c r="H63" s="77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7">
        <f t="shared" si="2"/>
        <v>0</v>
      </c>
      <c r="E64" s="77">
        <v>0</v>
      </c>
      <c r="F64" s="77">
        <v>0</v>
      </c>
      <c r="G64" s="77">
        <v>0</v>
      </c>
      <c r="H64" s="77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7">
        <f t="shared" si="2"/>
        <v>0</v>
      </c>
      <c r="E65" s="77">
        <v>0</v>
      </c>
      <c r="F65" s="77">
        <v>0</v>
      </c>
      <c r="G65" s="77">
        <v>0</v>
      </c>
      <c r="H65" s="77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7">
        <f t="shared" si="2"/>
        <v>0</v>
      </c>
      <c r="E66" s="77">
        <v>0</v>
      </c>
      <c r="F66" s="77">
        <v>0</v>
      </c>
      <c r="G66" s="77">
        <v>0</v>
      </c>
      <c r="H66" s="77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7">
        <f t="shared" si="2"/>
        <v>0</v>
      </c>
      <c r="E67" s="77">
        <v>0</v>
      </c>
      <c r="F67" s="77">
        <v>0</v>
      </c>
      <c r="G67" s="77">
        <v>0</v>
      </c>
      <c r="H67" s="77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7">
        <f t="shared" si="2"/>
        <v>0</v>
      </c>
      <c r="E68" s="77">
        <v>0</v>
      </c>
      <c r="F68" s="77">
        <v>0</v>
      </c>
      <c r="G68" s="77">
        <v>0</v>
      </c>
      <c r="H68" s="77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7">
        <f t="shared" si="2"/>
        <v>0</v>
      </c>
      <c r="E69" s="77">
        <v>0</v>
      </c>
      <c r="F69" s="77">
        <v>0</v>
      </c>
      <c r="G69" s="77">
        <v>0</v>
      </c>
      <c r="H69" s="77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7">
        <f t="shared" si="2"/>
        <v>0</v>
      </c>
      <c r="E70" s="77">
        <v>0</v>
      </c>
      <c r="F70" s="77">
        <v>0</v>
      </c>
      <c r="G70" s="77">
        <v>0</v>
      </c>
      <c r="H70" s="77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7">
        <f t="shared" si="2"/>
        <v>0</v>
      </c>
      <c r="E71" s="77">
        <v>0</v>
      </c>
      <c r="F71" s="77">
        <v>0</v>
      </c>
      <c r="G71" s="77">
        <v>0</v>
      </c>
      <c r="H71" s="77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7">
        <f t="shared" si="2"/>
        <v>0</v>
      </c>
      <c r="E72" s="77">
        <v>0</v>
      </c>
      <c r="F72" s="77">
        <v>0</v>
      </c>
      <c r="G72" s="77">
        <v>0</v>
      </c>
      <c r="H72" s="77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7">
        <f t="shared" si="2"/>
        <v>0</v>
      </c>
      <c r="E73" s="77">
        <v>0</v>
      </c>
      <c r="F73" s="77">
        <v>0</v>
      </c>
      <c r="G73" s="77">
        <v>0</v>
      </c>
      <c r="H73" s="77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7">
        <f t="shared" si="2"/>
        <v>1066800</v>
      </c>
      <c r="E74" s="77">
        <v>0</v>
      </c>
      <c r="F74" s="77">
        <v>0</v>
      </c>
      <c r="G74" s="77">
        <v>0</v>
      </c>
      <c r="H74" s="77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7">
        <f t="shared" si="2"/>
        <v>0</v>
      </c>
      <c r="E75" s="77">
        <v>0</v>
      </c>
      <c r="F75" s="77">
        <v>0</v>
      </c>
      <c r="G75" s="77">
        <v>0</v>
      </c>
      <c r="H75" s="77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7">
        <f t="shared" ref="D76:D108" si="3">SUM(E76:H76)</f>
        <v>2237900</v>
      </c>
      <c r="E76" s="77">
        <v>0</v>
      </c>
      <c r="F76" s="77">
        <v>0</v>
      </c>
      <c r="G76" s="77">
        <v>0</v>
      </c>
      <c r="H76" s="77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7">
        <f t="shared" si="3"/>
        <v>0</v>
      </c>
      <c r="E77" s="77">
        <v>0</v>
      </c>
      <c r="F77" s="77">
        <v>0</v>
      </c>
      <c r="G77" s="77">
        <v>0</v>
      </c>
      <c r="H77" s="77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7">
        <f t="shared" si="3"/>
        <v>0</v>
      </c>
      <c r="E78" s="77">
        <v>0</v>
      </c>
      <c r="F78" s="77">
        <v>0</v>
      </c>
      <c r="G78" s="77">
        <v>0</v>
      </c>
      <c r="H78" s="77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7">
        <f t="shared" si="3"/>
        <v>0</v>
      </c>
      <c r="E79" s="77">
        <v>0</v>
      </c>
      <c r="F79" s="77">
        <v>0</v>
      </c>
      <c r="G79" s="77">
        <v>0</v>
      </c>
      <c r="H79" s="77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7">
        <f t="shared" si="3"/>
        <v>0</v>
      </c>
      <c r="E80" s="77">
        <v>0</v>
      </c>
      <c r="F80" s="77">
        <v>0</v>
      </c>
      <c r="G80" s="77">
        <v>0</v>
      </c>
      <c r="H80" s="77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7">
        <f t="shared" si="3"/>
        <v>0</v>
      </c>
      <c r="E81" s="77">
        <v>0</v>
      </c>
      <c r="F81" s="77">
        <v>0</v>
      </c>
      <c r="G81" s="77">
        <v>0</v>
      </c>
      <c r="H81" s="77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7">
        <f t="shared" si="3"/>
        <v>0</v>
      </c>
      <c r="E82" s="77">
        <v>0</v>
      </c>
      <c r="F82" s="77">
        <v>0</v>
      </c>
      <c r="G82" s="77">
        <v>0</v>
      </c>
      <c r="H82" s="77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7">
        <f t="shared" si="3"/>
        <v>0</v>
      </c>
      <c r="E83" s="77">
        <v>0</v>
      </c>
      <c r="F83" s="77">
        <v>0</v>
      </c>
      <c r="G83" s="77">
        <v>0</v>
      </c>
      <c r="H83" s="77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7">
        <f t="shared" si="3"/>
        <v>0</v>
      </c>
      <c r="E84" s="77">
        <v>0</v>
      </c>
      <c r="F84" s="77">
        <v>0</v>
      </c>
      <c r="G84" s="77">
        <v>0</v>
      </c>
      <c r="H84" s="77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7">
        <f t="shared" si="3"/>
        <v>0</v>
      </c>
      <c r="E85" s="77">
        <v>0</v>
      </c>
      <c r="F85" s="77">
        <v>0</v>
      </c>
      <c r="G85" s="77">
        <v>0</v>
      </c>
      <c r="H85" s="77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7">
        <f t="shared" si="3"/>
        <v>0</v>
      </c>
      <c r="E86" s="77">
        <v>0</v>
      </c>
      <c r="F86" s="77">
        <v>0</v>
      </c>
      <c r="G86" s="77">
        <v>0</v>
      </c>
      <c r="H86" s="77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7">
        <f t="shared" si="3"/>
        <v>0</v>
      </c>
      <c r="E87" s="77">
        <v>0</v>
      </c>
      <c r="F87" s="77">
        <v>0</v>
      </c>
      <c r="G87" s="77">
        <v>0</v>
      </c>
      <c r="H87" s="77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7">
        <f t="shared" si="3"/>
        <v>3282650</v>
      </c>
      <c r="E88" s="77">
        <v>0</v>
      </c>
      <c r="F88" s="77">
        <v>0</v>
      </c>
      <c r="G88" s="77">
        <v>0</v>
      </c>
      <c r="H88" s="77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7">
        <f t="shared" si="3"/>
        <v>0</v>
      </c>
      <c r="E89" s="77">
        <v>0</v>
      </c>
      <c r="F89" s="77">
        <v>0</v>
      </c>
      <c r="G89" s="77">
        <v>0</v>
      </c>
      <c r="H89" s="77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7">
        <f t="shared" si="3"/>
        <v>0</v>
      </c>
      <c r="E90" s="77">
        <v>0</v>
      </c>
      <c r="F90" s="77">
        <v>0</v>
      </c>
      <c r="G90" s="77">
        <v>0</v>
      </c>
      <c r="H90" s="77">
        <v>0</v>
      </c>
    </row>
    <row r="91" spans="1:8" s="1" customFormat="1" x14ac:dyDescent="0.2">
      <c r="A91" s="25">
        <v>81</v>
      </c>
      <c r="B91" s="12" t="s">
        <v>152</v>
      </c>
      <c r="C91" s="21" t="s">
        <v>386</v>
      </c>
      <c r="D91" s="77">
        <f t="shared" si="3"/>
        <v>2396565</v>
      </c>
      <c r="E91" s="77">
        <v>0</v>
      </c>
      <c r="F91" s="77">
        <v>0</v>
      </c>
      <c r="G91" s="77">
        <v>0</v>
      </c>
      <c r="H91" s="77">
        <v>2396565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7">
        <f t="shared" si="3"/>
        <v>0</v>
      </c>
      <c r="E92" s="77">
        <v>0</v>
      </c>
      <c r="F92" s="77">
        <v>0</v>
      </c>
      <c r="G92" s="77">
        <v>0</v>
      </c>
      <c r="H92" s="77">
        <v>0</v>
      </c>
    </row>
    <row r="93" spans="1:8" s="1" customFormat="1" ht="24" x14ac:dyDescent="0.2">
      <c r="A93" s="186">
        <v>83</v>
      </c>
      <c r="B93" s="189" t="s">
        <v>154</v>
      </c>
      <c r="C93" s="17" t="s">
        <v>274</v>
      </c>
      <c r="D93" s="77">
        <f t="shared" si="3"/>
        <v>0</v>
      </c>
      <c r="E93" s="77">
        <v>0</v>
      </c>
      <c r="F93" s="77">
        <v>0</v>
      </c>
      <c r="G93" s="77">
        <v>0</v>
      </c>
      <c r="H93" s="77">
        <v>0</v>
      </c>
    </row>
    <row r="94" spans="1:8" s="1" customFormat="1" ht="36" x14ac:dyDescent="0.2">
      <c r="A94" s="187"/>
      <c r="B94" s="190"/>
      <c r="C94" s="10" t="s">
        <v>384</v>
      </c>
      <c r="D94" s="77">
        <f t="shared" si="3"/>
        <v>0</v>
      </c>
      <c r="E94" s="77">
        <v>0</v>
      </c>
      <c r="F94" s="77">
        <v>0</v>
      </c>
      <c r="G94" s="77">
        <v>0</v>
      </c>
      <c r="H94" s="77">
        <v>0</v>
      </c>
    </row>
    <row r="95" spans="1:8" s="1" customFormat="1" ht="24" x14ac:dyDescent="0.2">
      <c r="A95" s="187"/>
      <c r="B95" s="190"/>
      <c r="C95" s="10" t="s">
        <v>275</v>
      </c>
      <c r="D95" s="77">
        <f t="shared" si="3"/>
        <v>0</v>
      </c>
      <c r="E95" s="77">
        <v>0</v>
      </c>
      <c r="F95" s="77">
        <v>0</v>
      </c>
      <c r="G95" s="77">
        <v>0</v>
      </c>
      <c r="H95" s="77">
        <v>0</v>
      </c>
    </row>
    <row r="96" spans="1:8" s="1" customFormat="1" ht="36" x14ac:dyDescent="0.2">
      <c r="A96" s="188"/>
      <c r="B96" s="191"/>
      <c r="C96" s="28" t="s">
        <v>385</v>
      </c>
      <c r="D96" s="77">
        <f t="shared" si="3"/>
        <v>0</v>
      </c>
      <c r="E96" s="77">
        <v>0</v>
      </c>
      <c r="F96" s="77">
        <v>0</v>
      </c>
      <c r="G96" s="77">
        <v>0</v>
      </c>
      <c r="H96" s="77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7">
        <f t="shared" si="3"/>
        <v>0</v>
      </c>
      <c r="E97" s="77">
        <v>0</v>
      </c>
      <c r="F97" s="77">
        <v>0</v>
      </c>
      <c r="G97" s="77">
        <v>0</v>
      </c>
      <c r="H97" s="77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7">
        <f t="shared" si="3"/>
        <v>0</v>
      </c>
      <c r="E98" s="77">
        <v>0</v>
      </c>
      <c r="F98" s="77">
        <v>0</v>
      </c>
      <c r="G98" s="77">
        <v>0</v>
      </c>
      <c r="H98" s="77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7">
        <f t="shared" si="3"/>
        <v>0</v>
      </c>
      <c r="E99" s="77">
        <v>0</v>
      </c>
      <c r="F99" s="77">
        <v>0</v>
      </c>
      <c r="G99" s="77">
        <v>0</v>
      </c>
      <c r="H99" s="77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7">
        <f t="shared" si="3"/>
        <v>0</v>
      </c>
      <c r="E100" s="77">
        <v>0</v>
      </c>
      <c r="F100" s="77">
        <v>0</v>
      </c>
      <c r="G100" s="77">
        <v>0</v>
      </c>
      <c r="H100" s="77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7">
        <f t="shared" si="3"/>
        <v>0</v>
      </c>
      <c r="E101" s="77">
        <v>0</v>
      </c>
      <c r="F101" s="77">
        <v>0</v>
      </c>
      <c r="G101" s="77">
        <v>0</v>
      </c>
      <c r="H101" s="77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7">
        <f t="shared" si="3"/>
        <v>0</v>
      </c>
      <c r="E102" s="77">
        <v>0</v>
      </c>
      <c r="F102" s="77">
        <v>0</v>
      </c>
      <c r="G102" s="77">
        <v>0</v>
      </c>
      <c r="H102" s="77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7">
        <f t="shared" si="3"/>
        <v>0</v>
      </c>
      <c r="E103" s="77">
        <v>0</v>
      </c>
      <c r="F103" s="77">
        <v>0</v>
      </c>
      <c r="G103" s="77">
        <v>0</v>
      </c>
      <c r="H103" s="77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7">
        <f t="shared" si="3"/>
        <v>0</v>
      </c>
      <c r="E104" s="77">
        <v>0</v>
      </c>
      <c r="F104" s="77">
        <v>0</v>
      </c>
      <c r="G104" s="77">
        <v>0</v>
      </c>
      <c r="H104" s="77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7">
        <f t="shared" si="3"/>
        <v>0</v>
      </c>
      <c r="E105" s="77">
        <v>0</v>
      </c>
      <c r="F105" s="77">
        <v>0</v>
      </c>
      <c r="G105" s="77">
        <v>0</v>
      </c>
      <c r="H105" s="77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7">
        <f t="shared" si="3"/>
        <v>0</v>
      </c>
      <c r="E106" s="77">
        <v>0</v>
      </c>
      <c r="F106" s="77">
        <v>0</v>
      </c>
      <c r="G106" s="77">
        <v>0</v>
      </c>
      <c r="H106" s="77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7">
        <f t="shared" si="3"/>
        <v>0</v>
      </c>
      <c r="E107" s="77">
        <v>0</v>
      </c>
      <c r="F107" s="77">
        <v>0</v>
      </c>
      <c r="G107" s="77">
        <v>0</v>
      </c>
      <c r="H107" s="77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7">
        <f t="shared" si="3"/>
        <v>0</v>
      </c>
      <c r="E108" s="77">
        <v>0</v>
      </c>
      <c r="F108" s="77">
        <v>0</v>
      </c>
      <c r="G108" s="77">
        <v>0</v>
      </c>
      <c r="H108" s="77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08">
        <v>0</v>
      </c>
      <c r="E109" s="77">
        <v>0</v>
      </c>
      <c r="F109" s="108">
        <v>0</v>
      </c>
      <c r="G109" s="108">
        <v>0</v>
      </c>
      <c r="H109" s="77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7">
        <f t="shared" ref="D110:D150" si="4">SUM(E110:H110)</f>
        <v>1194000</v>
      </c>
      <c r="E110" s="77">
        <v>0</v>
      </c>
      <c r="F110" s="77">
        <v>0</v>
      </c>
      <c r="G110" s="77">
        <v>0</v>
      </c>
      <c r="H110" s="77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7">
        <f t="shared" si="4"/>
        <v>0</v>
      </c>
      <c r="E111" s="77">
        <v>0</v>
      </c>
      <c r="F111" s="80">
        <v>0</v>
      </c>
      <c r="G111" s="80">
        <v>0</v>
      </c>
      <c r="H111" s="77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7">
        <f t="shared" si="4"/>
        <v>0</v>
      </c>
      <c r="E112" s="77">
        <v>0</v>
      </c>
      <c r="F112" s="77">
        <v>0</v>
      </c>
      <c r="G112" s="77">
        <v>0</v>
      </c>
      <c r="H112" s="77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7">
        <f t="shared" si="4"/>
        <v>0</v>
      </c>
      <c r="E113" s="77">
        <v>0</v>
      </c>
      <c r="F113" s="77">
        <v>0</v>
      </c>
      <c r="G113" s="77">
        <v>0</v>
      </c>
      <c r="H113" s="77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7">
        <f t="shared" si="4"/>
        <v>0</v>
      </c>
      <c r="E114" s="77">
        <v>0</v>
      </c>
      <c r="F114" s="77">
        <v>0</v>
      </c>
      <c r="G114" s="77">
        <v>0</v>
      </c>
      <c r="H114" s="77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7">
        <f t="shared" si="4"/>
        <v>0</v>
      </c>
      <c r="E115" s="77">
        <v>0</v>
      </c>
      <c r="F115" s="77">
        <v>0</v>
      </c>
      <c r="G115" s="77">
        <v>0</v>
      </c>
      <c r="H115" s="77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7">
        <f t="shared" si="4"/>
        <v>0</v>
      </c>
      <c r="E116" s="77">
        <v>0</v>
      </c>
      <c r="F116" s="77">
        <v>0</v>
      </c>
      <c r="G116" s="77">
        <v>0</v>
      </c>
      <c r="H116" s="77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7">
        <f t="shared" si="4"/>
        <v>0</v>
      </c>
      <c r="E117" s="77">
        <v>0</v>
      </c>
      <c r="F117" s="77">
        <v>0</v>
      </c>
      <c r="G117" s="77">
        <v>0</v>
      </c>
      <c r="H117" s="77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7">
        <f t="shared" si="4"/>
        <v>0</v>
      </c>
      <c r="E118" s="77">
        <v>0</v>
      </c>
      <c r="F118" s="77">
        <v>0</v>
      </c>
      <c r="G118" s="77">
        <v>0</v>
      </c>
      <c r="H118" s="77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7">
        <f t="shared" si="4"/>
        <v>0</v>
      </c>
      <c r="E119" s="77">
        <v>0</v>
      </c>
      <c r="F119" s="77">
        <v>0</v>
      </c>
      <c r="G119" s="77">
        <v>0</v>
      </c>
      <c r="H119" s="77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7">
        <f t="shared" si="4"/>
        <v>0</v>
      </c>
      <c r="E120" s="77">
        <v>0</v>
      </c>
      <c r="F120" s="77">
        <v>0</v>
      </c>
      <c r="G120" s="77">
        <v>0</v>
      </c>
      <c r="H120" s="77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7">
        <f t="shared" si="4"/>
        <v>0</v>
      </c>
      <c r="E121" s="77">
        <v>0</v>
      </c>
      <c r="F121" s="77">
        <v>0</v>
      </c>
      <c r="G121" s="77">
        <v>0</v>
      </c>
      <c r="H121" s="77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7">
        <f t="shared" si="4"/>
        <v>0</v>
      </c>
      <c r="E122" s="77">
        <v>0</v>
      </c>
      <c r="F122" s="77">
        <v>0</v>
      </c>
      <c r="G122" s="77">
        <v>0</v>
      </c>
      <c r="H122" s="77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7">
        <f t="shared" si="4"/>
        <v>0</v>
      </c>
      <c r="E123" s="77">
        <v>0</v>
      </c>
      <c r="F123" s="77">
        <v>0</v>
      </c>
      <c r="G123" s="77">
        <v>0</v>
      </c>
      <c r="H123" s="77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7">
        <f t="shared" si="4"/>
        <v>0</v>
      </c>
      <c r="E124" s="77">
        <v>0</v>
      </c>
      <c r="F124" s="77">
        <v>0</v>
      </c>
      <c r="G124" s="77">
        <v>0</v>
      </c>
      <c r="H124" s="77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7">
        <f t="shared" si="4"/>
        <v>0</v>
      </c>
      <c r="E125" s="77">
        <v>0</v>
      </c>
      <c r="F125" s="77"/>
      <c r="G125" s="77"/>
      <c r="H125" s="77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7">
        <f t="shared" si="4"/>
        <v>0</v>
      </c>
      <c r="E126" s="77">
        <v>0</v>
      </c>
      <c r="F126" s="77">
        <v>0</v>
      </c>
      <c r="G126" s="77">
        <v>0</v>
      </c>
      <c r="H126" s="77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7">
        <f t="shared" si="4"/>
        <v>0</v>
      </c>
      <c r="E127" s="77">
        <v>0</v>
      </c>
      <c r="F127" s="77">
        <v>0</v>
      </c>
      <c r="G127" s="77">
        <v>0</v>
      </c>
      <c r="H127" s="77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7">
        <f t="shared" si="4"/>
        <v>0</v>
      </c>
      <c r="E128" s="77">
        <v>0</v>
      </c>
      <c r="F128" s="77">
        <v>0</v>
      </c>
      <c r="G128" s="77">
        <v>0</v>
      </c>
      <c r="H128" s="77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7">
        <f t="shared" si="4"/>
        <v>0</v>
      </c>
      <c r="E129" s="77">
        <v>0</v>
      </c>
      <c r="F129" s="77">
        <v>0</v>
      </c>
      <c r="G129" s="77">
        <v>0</v>
      </c>
      <c r="H129" s="77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7">
        <f t="shared" si="4"/>
        <v>0</v>
      </c>
      <c r="E130" s="77">
        <v>0</v>
      </c>
      <c r="F130" s="77">
        <v>0</v>
      </c>
      <c r="G130" s="77">
        <v>0</v>
      </c>
      <c r="H130" s="77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7">
        <f t="shared" si="4"/>
        <v>0</v>
      </c>
      <c r="E131" s="77">
        <v>0</v>
      </c>
      <c r="F131" s="77">
        <v>0</v>
      </c>
      <c r="G131" s="77">
        <v>0</v>
      </c>
      <c r="H131" s="77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7">
        <f t="shared" si="4"/>
        <v>0</v>
      </c>
      <c r="E132" s="77">
        <v>0</v>
      </c>
      <c r="F132" s="77">
        <v>0</v>
      </c>
      <c r="G132" s="77">
        <v>0</v>
      </c>
      <c r="H132" s="77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7">
        <f t="shared" si="4"/>
        <v>0</v>
      </c>
      <c r="E133" s="77">
        <v>0</v>
      </c>
      <c r="F133" s="77">
        <v>0</v>
      </c>
      <c r="G133" s="77">
        <v>0</v>
      </c>
      <c r="H133" s="77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7">
        <f t="shared" si="4"/>
        <v>0</v>
      </c>
      <c r="E134" s="77">
        <v>0</v>
      </c>
      <c r="F134" s="77">
        <v>0</v>
      </c>
      <c r="G134" s="77">
        <v>0</v>
      </c>
      <c r="H134" s="77">
        <v>0</v>
      </c>
    </row>
    <row r="135" spans="1:8" s="1" customFormat="1" ht="24" x14ac:dyDescent="0.2">
      <c r="A135" s="25">
        <v>122</v>
      </c>
      <c r="B135" s="26" t="s">
        <v>211</v>
      </c>
      <c r="C135" s="91" t="s">
        <v>383</v>
      </c>
      <c r="D135" s="77">
        <f t="shared" si="4"/>
        <v>0</v>
      </c>
      <c r="E135" s="77">
        <v>0</v>
      </c>
      <c r="F135" s="77">
        <v>0</v>
      </c>
      <c r="G135" s="77">
        <v>0</v>
      </c>
      <c r="H135" s="77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7">
        <f t="shared" si="4"/>
        <v>8601870</v>
      </c>
      <c r="E136" s="77">
        <v>8601870</v>
      </c>
      <c r="F136" s="77">
        <v>0</v>
      </c>
      <c r="G136" s="77">
        <v>0</v>
      </c>
      <c r="H136" s="77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7">
        <f t="shared" si="4"/>
        <v>15675380</v>
      </c>
      <c r="E137" s="77">
        <v>15551380</v>
      </c>
      <c r="F137" s="77">
        <v>124000</v>
      </c>
      <c r="G137" s="77">
        <v>0</v>
      </c>
      <c r="H137" s="77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7">
        <f t="shared" si="4"/>
        <v>2867010</v>
      </c>
      <c r="E138" s="77">
        <v>2867010</v>
      </c>
      <c r="F138" s="81">
        <v>0</v>
      </c>
      <c r="G138" s="81">
        <v>0</v>
      </c>
      <c r="H138" s="77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7">
        <f t="shared" si="4"/>
        <v>0</v>
      </c>
      <c r="E139" s="77">
        <v>0</v>
      </c>
      <c r="F139" s="77">
        <v>0</v>
      </c>
      <c r="G139" s="77">
        <v>0</v>
      </c>
      <c r="H139" s="77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7">
        <f t="shared" si="4"/>
        <v>0</v>
      </c>
      <c r="E140" s="77">
        <v>0</v>
      </c>
      <c r="F140" s="77">
        <v>0</v>
      </c>
      <c r="G140" s="77">
        <v>0</v>
      </c>
      <c r="H140" s="77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7">
        <f t="shared" si="4"/>
        <v>7251350</v>
      </c>
      <c r="E141" s="77">
        <v>0</v>
      </c>
      <c r="F141" s="77">
        <v>0</v>
      </c>
      <c r="G141" s="77">
        <v>0</v>
      </c>
      <c r="H141" s="77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7">
        <f t="shared" si="4"/>
        <v>4441800</v>
      </c>
      <c r="E142" s="77">
        <v>0</v>
      </c>
      <c r="F142" s="77">
        <v>0</v>
      </c>
      <c r="G142" s="77">
        <v>0</v>
      </c>
      <c r="H142" s="77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7">
        <f t="shared" si="4"/>
        <v>0</v>
      </c>
      <c r="E143" s="77">
        <v>0</v>
      </c>
      <c r="F143" s="77">
        <v>0</v>
      </c>
      <c r="G143" s="77">
        <v>0</v>
      </c>
      <c r="H143" s="77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7">
        <f t="shared" si="4"/>
        <v>0</v>
      </c>
      <c r="E144" s="77">
        <v>0</v>
      </c>
      <c r="F144" s="77">
        <v>0</v>
      </c>
      <c r="G144" s="77">
        <v>0</v>
      </c>
      <c r="H144" s="77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7">
        <f t="shared" si="4"/>
        <v>0</v>
      </c>
      <c r="E145" s="77">
        <v>0</v>
      </c>
      <c r="F145" s="77">
        <v>0</v>
      </c>
      <c r="G145" s="77">
        <v>0</v>
      </c>
      <c r="H145" s="77">
        <v>0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7">
        <f t="shared" si="4"/>
        <v>0</v>
      </c>
      <c r="E146" s="77">
        <v>0</v>
      </c>
      <c r="F146" s="77">
        <v>0</v>
      </c>
      <c r="G146" s="77">
        <v>0</v>
      </c>
      <c r="H146" s="77">
        <v>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7">
        <f t="shared" si="4"/>
        <v>0</v>
      </c>
      <c r="E147" s="77">
        <v>0</v>
      </c>
      <c r="F147" s="77">
        <v>0</v>
      </c>
      <c r="G147" s="77">
        <v>0</v>
      </c>
      <c r="H147" s="77">
        <v>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7">
        <f t="shared" si="4"/>
        <v>0</v>
      </c>
      <c r="E148" s="77">
        <v>0</v>
      </c>
      <c r="F148" s="81">
        <v>0</v>
      </c>
      <c r="G148" s="81">
        <v>0</v>
      </c>
      <c r="H148" s="77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7">
        <f t="shared" si="4"/>
        <v>434076953</v>
      </c>
      <c r="E149" s="77">
        <v>0</v>
      </c>
      <c r="F149" s="81">
        <v>0</v>
      </c>
      <c r="G149" s="81">
        <v>434076953</v>
      </c>
      <c r="H149" s="77">
        <v>0</v>
      </c>
    </row>
    <row r="150" spans="1:65" ht="12.75" x14ac:dyDescent="0.2">
      <c r="A150" s="25">
        <v>137</v>
      </c>
      <c r="B150" s="67" t="s">
        <v>278</v>
      </c>
      <c r="C150" s="68" t="s">
        <v>279</v>
      </c>
      <c r="D150" s="77">
        <f t="shared" si="4"/>
        <v>0</v>
      </c>
      <c r="E150" s="77">
        <v>0</v>
      </c>
      <c r="F150" s="81">
        <v>0</v>
      </c>
      <c r="G150" s="81">
        <v>0</v>
      </c>
      <c r="H150" s="77">
        <v>0</v>
      </c>
    </row>
    <row r="151" spans="1:65" ht="12.75" x14ac:dyDescent="0.2">
      <c r="A151" s="25">
        <v>138</v>
      </c>
      <c r="B151" s="69" t="s">
        <v>280</v>
      </c>
      <c r="C151" s="70" t="s">
        <v>281</v>
      </c>
      <c r="D151" s="77">
        <f t="shared" ref="D151:D154" si="5">SUM(E151:H151)</f>
        <v>0</v>
      </c>
      <c r="E151" s="77">
        <v>0</v>
      </c>
      <c r="F151" s="81">
        <v>0</v>
      </c>
      <c r="G151" s="81">
        <v>0</v>
      </c>
      <c r="H151" s="77">
        <v>0</v>
      </c>
    </row>
    <row r="152" spans="1:65" ht="12.75" x14ac:dyDescent="0.2">
      <c r="A152" s="25">
        <v>139</v>
      </c>
      <c r="B152" s="71" t="s">
        <v>282</v>
      </c>
      <c r="C152" s="72" t="s">
        <v>283</v>
      </c>
      <c r="D152" s="77">
        <f t="shared" si="5"/>
        <v>0</v>
      </c>
      <c r="E152" s="77">
        <v>0</v>
      </c>
      <c r="F152" s="81">
        <v>0</v>
      </c>
      <c r="G152" s="81">
        <v>0</v>
      </c>
      <c r="H152" s="77">
        <v>0</v>
      </c>
    </row>
    <row r="153" spans="1:65" x14ac:dyDescent="0.2">
      <c r="A153" s="25">
        <v>140</v>
      </c>
      <c r="B153" s="25" t="s">
        <v>288</v>
      </c>
      <c r="C153" s="73" t="s">
        <v>289</v>
      </c>
      <c r="D153" s="77">
        <f t="shared" si="5"/>
        <v>0</v>
      </c>
      <c r="E153" s="77">
        <v>0</v>
      </c>
      <c r="F153" s="81">
        <v>0</v>
      </c>
      <c r="G153" s="81">
        <v>0</v>
      </c>
      <c r="H153" s="77">
        <v>0</v>
      </c>
    </row>
    <row r="154" spans="1:65" s="22" customFormat="1" x14ac:dyDescent="0.2">
      <c r="A154" s="127">
        <v>141</v>
      </c>
      <c r="B154" s="128" t="s">
        <v>403</v>
      </c>
      <c r="C154" s="129" t="s">
        <v>402</v>
      </c>
      <c r="D154" s="80">
        <f t="shared" si="5"/>
        <v>0</v>
      </c>
      <c r="E154" s="145">
        <v>0</v>
      </c>
      <c r="F154" s="80">
        <v>0</v>
      </c>
      <c r="G154" s="80">
        <v>0</v>
      </c>
      <c r="H154" s="80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C161"/>
  <sheetViews>
    <sheetView zoomScale="98" zoomScaleNormal="98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D9" sqref="D9"/>
    </sheetView>
  </sheetViews>
  <sheetFormatPr defaultRowHeight="12" x14ac:dyDescent="0.2"/>
  <cols>
    <col min="1" max="1" width="6.28515625" style="6" customWidth="1"/>
    <col min="2" max="2" width="11.42578125" style="6" customWidth="1"/>
    <col min="3" max="3" width="33.140625" style="7" customWidth="1"/>
    <col min="4" max="4" width="19" style="4" customWidth="1"/>
    <col min="5" max="16384" width="9.140625" style="8"/>
  </cols>
  <sheetData>
    <row r="2" spans="1:4" ht="28.5" customHeight="1" x14ac:dyDescent="0.2">
      <c r="A2" s="202" t="s">
        <v>388</v>
      </c>
      <c r="B2" s="202"/>
      <c r="C2" s="202"/>
      <c r="D2" s="202"/>
    </row>
    <row r="3" spans="1:4" x14ac:dyDescent="0.2">
      <c r="C3" s="9"/>
      <c r="D3" s="4" t="s">
        <v>309</v>
      </c>
    </row>
    <row r="4" spans="1:4" s="2" customFormat="1" ht="15.75" customHeight="1" x14ac:dyDescent="0.2">
      <c r="A4" s="193" t="s">
        <v>46</v>
      </c>
      <c r="B4" s="193" t="s">
        <v>59</v>
      </c>
      <c r="C4" s="194" t="s">
        <v>47</v>
      </c>
      <c r="D4" s="234" t="s">
        <v>366</v>
      </c>
    </row>
    <row r="5" spans="1:4" ht="25.5" customHeight="1" x14ac:dyDescent="0.2">
      <c r="A5" s="193"/>
      <c r="B5" s="193"/>
      <c r="C5" s="194"/>
      <c r="D5" s="235"/>
    </row>
    <row r="6" spans="1:4" ht="14.25" customHeight="1" x14ac:dyDescent="0.2">
      <c r="A6" s="193"/>
      <c r="B6" s="193"/>
      <c r="C6" s="194"/>
      <c r="D6" s="235"/>
    </row>
    <row r="7" spans="1:4" ht="21.75" customHeight="1" x14ac:dyDescent="0.2">
      <c r="A7" s="193"/>
      <c r="B7" s="193"/>
      <c r="C7" s="194"/>
      <c r="D7" s="236"/>
    </row>
    <row r="8" spans="1:4" s="2" customFormat="1" x14ac:dyDescent="0.2">
      <c r="A8" s="179" t="s">
        <v>248</v>
      </c>
      <c r="B8" s="179"/>
      <c r="C8" s="179"/>
      <c r="D8" s="78">
        <f>D10+D9</f>
        <v>2382296380</v>
      </c>
    </row>
    <row r="9" spans="1:4" s="3" customFormat="1" ht="11.25" customHeight="1" x14ac:dyDescent="0.2">
      <c r="A9" s="5"/>
      <c r="B9" s="5"/>
      <c r="C9" s="11" t="s">
        <v>56</v>
      </c>
      <c r="D9" s="79"/>
    </row>
    <row r="10" spans="1:4" s="2" customFormat="1" x14ac:dyDescent="0.2">
      <c r="A10" s="179" t="s">
        <v>247</v>
      </c>
      <c r="B10" s="179"/>
      <c r="C10" s="179"/>
      <c r="D10" s="78">
        <f>SUM(D11:D153)-D93</f>
        <v>2382296380</v>
      </c>
    </row>
    <row r="11" spans="1:4" s="1" customFormat="1" ht="12" customHeight="1" x14ac:dyDescent="0.2">
      <c r="A11" s="25">
        <v>1</v>
      </c>
      <c r="B11" s="12" t="s">
        <v>60</v>
      </c>
      <c r="C11" s="10" t="s">
        <v>44</v>
      </c>
      <c r="D11" s="77">
        <v>42468996</v>
      </c>
    </row>
    <row r="12" spans="1:4" s="1" customFormat="1" x14ac:dyDescent="0.2">
      <c r="A12" s="25">
        <v>2</v>
      </c>
      <c r="B12" s="14" t="s">
        <v>61</v>
      </c>
      <c r="C12" s="10" t="s">
        <v>232</v>
      </c>
      <c r="D12" s="77">
        <v>41669712</v>
      </c>
    </row>
    <row r="13" spans="1:4" s="22" customFormat="1" x14ac:dyDescent="0.2">
      <c r="A13" s="25">
        <v>3</v>
      </c>
      <c r="B13" s="27" t="s">
        <v>62</v>
      </c>
      <c r="C13" s="21" t="s">
        <v>5</v>
      </c>
      <c r="D13" s="80">
        <v>27935889</v>
      </c>
    </row>
    <row r="14" spans="1:4" s="1" customFormat="1" ht="14.25" customHeight="1" x14ac:dyDescent="0.2">
      <c r="A14" s="25">
        <v>4</v>
      </c>
      <c r="B14" s="12" t="s">
        <v>63</v>
      </c>
      <c r="C14" s="10" t="s">
        <v>233</v>
      </c>
      <c r="D14" s="77">
        <v>50304741</v>
      </c>
    </row>
    <row r="15" spans="1:4" s="1" customFormat="1" x14ac:dyDescent="0.2">
      <c r="A15" s="25">
        <v>5</v>
      </c>
      <c r="B15" s="12" t="s">
        <v>64</v>
      </c>
      <c r="C15" s="10" t="s">
        <v>8</v>
      </c>
      <c r="D15" s="77">
        <v>41974475</v>
      </c>
    </row>
    <row r="16" spans="1:4" s="22" customFormat="1" x14ac:dyDescent="0.2">
      <c r="A16" s="25">
        <v>6</v>
      </c>
      <c r="B16" s="27" t="s">
        <v>65</v>
      </c>
      <c r="C16" s="21" t="s">
        <v>66</v>
      </c>
      <c r="D16" s="80">
        <v>3662118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7">
        <v>35045667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7">
        <v>36144241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7">
        <v>60523117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7">
        <v>39260410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7">
        <v>39120967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7">
        <v>57427276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7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7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7">
        <v>44027814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7">
        <v>63269896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7">
        <v>68460736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80">
        <v>42718930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7">
        <v>31350541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7">
        <v>26487314</v>
      </c>
    </row>
    <row r="31" spans="1:4" x14ac:dyDescent="0.2">
      <c r="A31" s="25">
        <v>21</v>
      </c>
      <c r="B31" s="12" t="s">
        <v>81</v>
      </c>
      <c r="C31" s="10" t="s">
        <v>82</v>
      </c>
      <c r="D31" s="81">
        <v>59132684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80">
        <v>1292310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80">
        <v>0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7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7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7">
        <v>0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7">
        <v>59124313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7">
        <v>0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7">
        <v>0</v>
      </c>
    </row>
    <row r="40" spans="1:4" s="22" customFormat="1" x14ac:dyDescent="0.2">
      <c r="A40" s="25">
        <v>30</v>
      </c>
      <c r="B40" s="23" t="s">
        <v>98</v>
      </c>
      <c r="C40" s="74" t="s">
        <v>292</v>
      </c>
      <c r="D40" s="80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80">
        <v>0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80">
        <v>43460092</v>
      </c>
    </row>
    <row r="43" spans="1:4" x14ac:dyDescent="0.2">
      <c r="A43" s="25">
        <v>33</v>
      </c>
      <c r="B43" s="12" t="s">
        <v>101</v>
      </c>
      <c r="C43" s="10" t="s">
        <v>39</v>
      </c>
      <c r="D43" s="81">
        <v>0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7">
        <v>49547926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7">
        <v>40372303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7">
        <v>41715620</v>
      </c>
    </row>
    <row r="47" spans="1:4" x14ac:dyDescent="0.2">
      <c r="A47" s="25">
        <v>37</v>
      </c>
      <c r="B47" s="12" t="s">
        <v>105</v>
      </c>
      <c r="C47" s="10" t="s">
        <v>237</v>
      </c>
      <c r="D47" s="81">
        <v>52879457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7">
        <v>61058547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7">
        <v>34614100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7">
        <v>53029113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7">
        <v>37026759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7">
        <v>0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80">
        <v>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7">
        <v>48494668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7">
        <v>27540150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7">
        <v>42885528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7">
        <v>67978114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7">
        <v>48993309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7">
        <v>33839721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7">
        <v>46522682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7">
        <v>48688916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7">
        <v>69815930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7">
        <v>50947289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7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7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7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7">
        <v>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7">
        <v>0</v>
      </c>
    </row>
    <row r="69" spans="1:4" s="1" customFormat="1" x14ac:dyDescent="0.2">
      <c r="A69" s="25">
        <v>59</v>
      </c>
      <c r="B69" s="12" t="s">
        <v>128</v>
      </c>
      <c r="C69" s="10" t="s">
        <v>129</v>
      </c>
      <c r="D69" s="77">
        <v>0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7">
        <v>0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7">
        <v>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7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7">
        <v>0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7">
        <v>0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7">
        <v>0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7">
        <v>0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7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7">
        <v>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7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7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7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7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7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7">
        <v>4781434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7">
        <v>3484750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7">
        <v>2517799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7">
        <v>0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7">
        <v>4113167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7">
        <v>0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7">
        <v>2055600</v>
      </c>
    </row>
    <row r="91" spans="1:4" s="1" customFormat="1" x14ac:dyDescent="0.2">
      <c r="A91" s="25">
        <v>81</v>
      </c>
      <c r="B91" s="12" t="s">
        <v>152</v>
      </c>
      <c r="C91" s="21" t="s">
        <v>386</v>
      </c>
      <c r="D91" s="77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7">
        <v>0</v>
      </c>
    </row>
    <row r="93" spans="1:4" s="1" customFormat="1" ht="24" x14ac:dyDescent="0.2">
      <c r="A93" s="186">
        <v>83</v>
      </c>
      <c r="B93" s="189" t="s">
        <v>154</v>
      </c>
      <c r="C93" s="17" t="s">
        <v>274</v>
      </c>
      <c r="D93" s="77">
        <v>0</v>
      </c>
    </row>
    <row r="94" spans="1:4" s="1" customFormat="1" ht="36" x14ac:dyDescent="0.2">
      <c r="A94" s="187"/>
      <c r="B94" s="190"/>
      <c r="C94" s="10" t="s">
        <v>384</v>
      </c>
      <c r="D94" s="77">
        <v>0</v>
      </c>
    </row>
    <row r="95" spans="1:4" s="1" customFormat="1" ht="24" x14ac:dyDescent="0.2">
      <c r="A95" s="187"/>
      <c r="B95" s="190"/>
      <c r="C95" s="10" t="s">
        <v>275</v>
      </c>
      <c r="D95" s="77">
        <v>0</v>
      </c>
    </row>
    <row r="96" spans="1:4" s="1" customFormat="1" ht="36" x14ac:dyDescent="0.2">
      <c r="A96" s="188"/>
      <c r="B96" s="191"/>
      <c r="C96" s="28" t="s">
        <v>385</v>
      </c>
      <c r="D96" s="77">
        <v>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7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7">
        <v>0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7">
        <v>0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7">
        <v>37358836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7">
        <v>23791398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7">
        <v>18142165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7">
        <v>34008345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7">
        <v>49650356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7">
        <v>55652715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7">
        <v>54817687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7">
        <v>26171545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7">
        <v>43357402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7">
        <v>40867584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80">
        <v>23400432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7">
        <v>21071758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7">
        <v>46754665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7">
        <v>51032915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7">
        <v>33959337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7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7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7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7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7">
        <v>0</v>
      </c>
    </row>
    <row r="120" spans="1:4" s="1" customFormat="1" x14ac:dyDescent="0.2">
      <c r="A120" s="25">
        <v>107</v>
      </c>
      <c r="B120" s="26" t="s">
        <v>185</v>
      </c>
      <c r="C120" s="10" t="s">
        <v>186</v>
      </c>
      <c r="D120" s="77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7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7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7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7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7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7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7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7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7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7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7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7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7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7">
        <v>0</v>
      </c>
    </row>
    <row r="135" spans="1:4" s="1" customFormat="1" ht="24" x14ac:dyDescent="0.2">
      <c r="A135" s="25">
        <v>122</v>
      </c>
      <c r="B135" s="26" t="s">
        <v>211</v>
      </c>
      <c r="C135" s="91" t="s">
        <v>383</v>
      </c>
      <c r="D135" s="77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7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81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7">
        <v>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7">
        <v>0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7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7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7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7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7">
        <v>0</v>
      </c>
    </row>
    <row r="145" spans="1:55" s="1" customFormat="1" x14ac:dyDescent="0.2">
      <c r="A145" s="25">
        <v>132</v>
      </c>
      <c r="B145" s="12" t="s">
        <v>223</v>
      </c>
      <c r="C145" s="10" t="s">
        <v>251</v>
      </c>
      <c r="D145" s="77">
        <v>0</v>
      </c>
    </row>
    <row r="146" spans="1:55" s="1" customFormat="1" x14ac:dyDescent="0.2">
      <c r="A146" s="25">
        <v>133</v>
      </c>
      <c r="B146" s="14" t="s">
        <v>224</v>
      </c>
      <c r="C146" s="10" t="s">
        <v>225</v>
      </c>
      <c r="D146" s="77">
        <v>34494119</v>
      </c>
    </row>
    <row r="147" spans="1:55" x14ac:dyDescent="0.2">
      <c r="A147" s="25">
        <v>134</v>
      </c>
      <c r="B147" s="26" t="s">
        <v>226</v>
      </c>
      <c r="C147" s="10" t="s">
        <v>227</v>
      </c>
      <c r="D147" s="77">
        <v>0</v>
      </c>
    </row>
    <row r="148" spans="1:55" x14ac:dyDescent="0.2">
      <c r="A148" s="25">
        <v>135</v>
      </c>
      <c r="B148" s="12" t="s">
        <v>228</v>
      </c>
      <c r="C148" s="10" t="s">
        <v>229</v>
      </c>
      <c r="D148" s="77">
        <v>0</v>
      </c>
    </row>
    <row r="149" spans="1:55" ht="12.75" x14ac:dyDescent="0.2">
      <c r="A149" s="25">
        <v>136</v>
      </c>
      <c r="B149" s="20" t="s">
        <v>230</v>
      </c>
      <c r="C149" s="13" t="s">
        <v>231</v>
      </c>
      <c r="D149" s="77">
        <v>0</v>
      </c>
    </row>
    <row r="150" spans="1:55" ht="12.75" x14ac:dyDescent="0.2">
      <c r="A150" s="25">
        <v>137</v>
      </c>
      <c r="B150" s="67" t="s">
        <v>278</v>
      </c>
      <c r="C150" s="68" t="s">
        <v>279</v>
      </c>
      <c r="D150" s="77">
        <v>0</v>
      </c>
    </row>
    <row r="151" spans="1:55" ht="12.75" x14ac:dyDescent="0.2">
      <c r="A151" s="25">
        <v>138</v>
      </c>
      <c r="B151" s="69" t="s">
        <v>280</v>
      </c>
      <c r="C151" s="70" t="s">
        <v>281</v>
      </c>
      <c r="D151" s="77">
        <v>0</v>
      </c>
    </row>
    <row r="152" spans="1:55" ht="12.75" x14ac:dyDescent="0.2">
      <c r="A152" s="25">
        <v>139</v>
      </c>
      <c r="B152" s="71" t="s">
        <v>282</v>
      </c>
      <c r="C152" s="72" t="s">
        <v>283</v>
      </c>
      <c r="D152" s="77">
        <v>0</v>
      </c>
    </row>
    <row r="153" spans="1:55" x14ac:dyDescent="0.2">
      <c r="A153" s="25">
        <v>140</v>
      </c>
      <c r="B153" s="25" t="s">
        <v>288</v>
      </c>
      <c r="C153" s="73" t="s">
        <v>289</v>
      </c>
      <c r="D153" s="77">
        <v>0</v>
      </c>
    </row>
    <row r="154" spans="1:55" s="22" customFormat="1" x14ac:dyDescent="0.2">
      <c r="A154" s="127">
        <v>141</v>
      </c>
      <c r="B154" s="128" t="s">
        <v>403</v>
      </c>
      <c r="C154" s="129" t="s">
        <v>402</v>
      </c>
      <c r="D154" s="99"/>
    </row>
    <row r="156" spans="1:55" s="4" customFormat="1" x14ac:dyDescent="0.2">
      <c r="A156" s="6"/>
      <c r="B156" s="6"/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s="4" customFormat="1" x14ac:dyDescent="0.2">
      <c r="A158" s="6"/>
      <c r="B158" s="6"/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60" spans="1:55" s="4" customFormat="1" x14ac:dyDescent="0.2">
      <c r="A160" s="6"/>
      <c r="B160" s="6"/>
      <c r="C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s="4" customFormat="1" x14ac:dyDescent="0.2">
      <c r="A161" s="6"/>
      <c r="B161" s="6"/>
      <c r="C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G155"/>
  <sheetViews>
    <sheetView zoomScale="98" zoomScaleNormal="98" workbookViewId="0">
      <pane ySplit="10" topLeftCell="A11" activePane="bottomLeft" state="frozen"/>
      <selection activeCell="C1" sqref="C1"/>
      <selection pane="bottomLeft" activeCell="L21" sqref="L2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202" t="s">
        <v>369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C3" s="9"/>
      <c r="I3" s="4" t="s">
        <v>309</v>
      </c>
    </row>
    <row r="4" spans="1:9" s="2" customFormat="1" ht="28.5" customHeight="1" x14ac:dyDescent="0.2">
      <c r="A4" s="193" t="s">
        <v>46</v>
      </c>
      <c r="B4" s="193" t="s">
        <v>59</v>
      </c>
      <c r="C4" s="194" t="s">
        <v>47</v>
      </c>
      <c r="D4" s="237" t="s">
        <v>255</v>
      </c>
      <c r="E4" s="237" t="s">
        <v>367</v>
      </c>
      <c r="F4" s="237"/>
      <c r="G4" s="237" t="s">
        <v>368</v>
      </c>
      <c r="H4" s="237"/>
      <c r="I4" s="237"/>
    </row>
    <row r="5" spans="1:9" ht="25.5" customHeight="1" x14ac:dyDescent="0.2">
      <c r="A5" s="193"/>
      <c r="B5" s="193"/>
      <c r="C5" s="194"/>
      <c r="D5" s="237"/>
      <c r="E5" s="237" t="s">
        <v>286</v>
      </c>
      <c r="F5" s="237" t="s">
        <v>284</v>
      </c>
      <c r="G5" s="237" t="s">
        <v>284</v>
      </c>
      <c r="H5" s="237" t="s">
        <v>285</v>
      </c>
      <c r="I5" s="237" t="s">
        <v>286</v>
      </c>
    </row>
    <row r="6" spans="1:9" ht="7.5" customHeight="1" x14ac:dyDescent="0.2">
      <c r="A6" s="193"/>
      <c r="B6" s="193"/>
      <c r="C6" s="194"/>
      <c r="D6" s="237"/>
      <c r="E6" s="237"/>
      <c r="F6" s="237"/>
      <c r="G6" s="237"/>
      <c r="H6" s="237"/>
      <c r="I6" s="237"/>
    </row>
    <row r="7" spans="1:9" ht="8.25" customHeight="1" x14ac:dyDescent="0.2">
      <c r="A7" s="193"/>
      <c r="B7" s="193"/>
      <c r="C7" s="194"/>
      <c r="D7" s="237"/>
      <c r="E7" s="237"/>
      <c r="F7" s="237"/>
      <c r="G7" s="237"/>
      <c r="H7" s="237"/>
      <c r="I7" s="237"/>
    </row>
    <row r="8" spans="1:9" s="2" customFormat="1" x14ac:dyDescent="0.2">
      <c r="A8" s="179" t="s">
        <v>248</v>
      </c>
      <c r="B8" s="179"/>
      <c r="C8" s="179"/>
      <c r="D8" s="78">
        <f>D10+D9</f>
        <v>1414262116</v>
      </c>
      <c r="E8" s="78">
        <f t="shared" ref="E8:I8" si="0">E10+E9</f>
        <v>5586295</v>
      </c>
      <c r="F8" s="78">
        <f t="shared" si="0"/>
        <v>24353660</v>
      </c>
      <c r="G8" s="78">
        <f t="shared" si="0"/>
        <v>8701550</v>
      </c>
      <c r="H8" s="78">
        <f t="shared" si="0"/>
        <v>3242500</v>
      </c>
      <c r="I8" s="78">
        <f t="shared" si="0"/>
        <v>1372378111</v>
      </c>
    </row>
    <row r="9" spans="1:9" s="3" customFormat="1" ht="11.25" customHeight="1" x14ac:dyDescent="0.2">
      <c r="A9" s="5"/>
      <c r="B9" s="5"/>
      <c r="C9" s="11" t="s">
        <v>56</v>
      </c>
      <c r="D9" s="77">
        <v>90697204</v>
      </c>
      <c r="E9" s="79"/>
      <c r="F9" s="79">
        <v>0</v>
      </c>
      <c r="G9" s="79"/>
      <c r="H9" s="79"/>
      <c r="I9" s="79">
        <v>90697204</v>
      </c>
    </row>
    <row r="10" spans="1:9" s="2" customFormat="1" x14ac:dyDescent="0.2">
      <c r="A10" s="179" t="s">
        <v>247</v>
      </c>
      <c r="B10" s="179"/>
      <c r="C10" s="179"/>
      <c r="D10" s="78">
        <f>SUM(D11:D153)-D93</f>
        <v>1323564912</v>
      </c>
      <c r="E10" s="78">
        <f t="shared" ref="E10:I10" si="1">SUM(E11:E153)-E93</f>
        <v>5586295</v>
      </c>
      <c r="F10" s="78">
        <f t="shared" si="1"/>
        <v>24353660</v>
      </c>
      <c r="G10" s="78">
        <f t="shared" si="1"/>
        <v>8701550</v>
      </c>
      <c r="H10" s="78">
        <f t="shared" si="1"/>
        <v>3242500</v>
      </c>
      <c r="I10" s="78">
        <f t="shared" si="1"/>
        <v>1281680907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77">
        <f t="shared" ref="D11:D70" si="2">E11+F11+G11+H11+I11</f>
        <v>0</v>
      </c>
      <c r="E11" s="77"/>
      <c r="F11" s="77"/>
      <c r="G11" s="77"/>
      <c r="H11" s="77"/>
      <c r="I11" s="77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77">
        <f t="shared" si="2"/>
        <v>0</v>
      </c>
      <c r="E12" s="77"/>
      <c r="F12" s="77"/>
      <c r="G12" s="77"/>
      <c r="H12" s="77"/>
      <c r="I12" s="77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77">
        <f t="shared" si="2"/>
        <v>0</v>
      </c>
      <c r="E13" s="80"/>
      <c r="F13" s="80"/>
      <c r="G13" s="80"/>
      <c r="H13" s="80"/>
      <c r="I13" s="80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77">
        <f t="shared" si="2"/>
        <v>0</v>
      </c>
      <c r="E14" s="77"/>
      <c r="F14" s="77"/>
      <c r="G14" s="77"/>
      <c r="H14" s="77"/>
      <c r="I14" s="77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77">
        <f t="shared" si="2"/>
        <v>0</v>
      </c>
      <c r="E15" s="77"/>
      <c r="F15" s="77"/>
      <c r="G15" s="77"/>
      <c r="H15" s="77"/>
      <c r="I15" s="77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77">
        <f t="shared" si="2"/>
        <v>568275</v>
      </c>
      <c r="E16" s="80">
        <v>0</v>
      </c>
      <c r="F16" s="80">
        <v>568275</v>
      </c>
      <c r="G16" s="80">
        <v>0</v>
      </c>
      <c r="H16" s="80">
        <v>0</v>
      </c>
      <c r="I16" s="80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77">
        <f t="shared" si="2"/>
        <v>0</v>
      </c>
      <c r="E17" s="77"/>
      <c r="F17" s="77"/>
      <c r="G17" s="77"/>
      <c r="H17" s="77"/>
      <c r="I17" s="77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77">
        <f t="shared" si="2"/>
        <v>0</v>
      </c>
      <c r="E18" s="77"/>
      <c r="F18" s="77"/>
      <c r="G18" s="77"/>
      <c r="H18" s="77"/>
      <c r="I18" s="77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77">
        <f t="shared" si="2"/>
        <v>0</v>
      </c>
      <c r="E19" s="77"/>
      <c r="F19" s="77"/>
      <c r="G19" s="77"/>
      <c r="H19" s="77"/>
      <c r="I19" s="77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77">
        <f t="shared" si="2"/>
        <v>0</v>
      </c>
      <c r="E20" s="77"/>
      <c r="F20" s="77"/>
      <c r="G20" s="77"/>
      <c r="H20" s="77"/>
      <c r="I20" s="77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77">
        <f t="shared" si="2"/>
        <v>0</v>
      </c>
      <c r="E21" s="77"/>
      <c r="F21" s="77"/>
      <c r="G21" s="77"/>
      <c r="H21" s="77"/>
      <c r="I21" s="77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77">
        <f t="shared" si="2"/>
        <v>0</v>
      </c>
      <c r="E22" s="77"/>
      <c r="F22" s="77"/>
      <c r="G22" s="77"/>
      <c r="H22" s="77"/>
      <c r="I22" s="77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77">
        <f t="shared" si="2"/>
        <v>0</v>
      </c>
      <c r="E23" s="77"/>
      <c r="F23" s="77"/>
      <c r="G23" s="77"/>
      <c r="H23" s="77"/>
      <c r="I23" s="77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77">
        <f t="shared" si="2"/>
        <v>0</v>
      </c>
      <c r="E24" s="77"/>
      <c r="F24" s="77"/>
      <c r="G24" s="77"/>
      <c r="H24" s="77"/>
      <c r="I24" s="77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77">
        <f t="shared" si="2"/>
        <v>0</v>
      </c>
      <c r="E25" s="77"/>
      <c r="F25" s="77"/>
      <c r="G25" s="77"/>
      <c r="H25" s="77"/>
      <c r="I25" s="77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77">
        <f t="shared" si="2"/>
        <v>0</v>
      </c>
      <c r="E26" s="77"/>
      <c r="F26" s="77"/>
      <c r="G26" s="77"/>
      <c r="H26" s="77"/>
      <c r="I26" s="77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77">
        <f t="shared" si="2"/>
        <v>0</v>
      </c>
      <c r="E27" s="77"/>
      <c r="F27" s="77"/>
      <c r="G27" s="77"/>
      <c r="H27" s="77"/>
      <c r="I27" s="77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77">
        <f t="shared" si="2"/>
        <v>0</v>
      </c>
      <c r="E28" s="80"/>
      <c r="F28" s="80"/>
      <c r="G28" s="80"/>
      <c r="H28" s="80"/>
      <c r="I28" s="80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77">
        <f t="shared" si="2"/>
        <v>0</v>
      </c>
      <c r="E29" s="77"/>
      <c r="F29" s="77"/>
      <c r="G29" s="77"/>
      <c r="H29" s="77"/>
      <c r="I29" s="77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77">
        <f t="shared" si="2"/>
        <v>0</v>
      </c>
      <c r="E30" s="77"/>
      <c r="F30" s="77"/>
      <c r="G30" s="77"/>
      <c r="H30" s="77"/>
      <c r="I30" s="77"/>
    </row>
    <row r="31" spans="1:9" x14ac:dyDescent="0.2">
      <c r="A31" s="25">
        <v>21</v>
      </c>
      <c r="B31" s="12" t="s">
        <v>81</v>
      </c>
      <c r="C31" s="10" t="s">
        <v>82</v>
      </c>
      <c r="D31" s="77">
        <f t="shared" si="2"/>
        <v>0</v>
      </c>
      <c r="E31" s="81"/>
      <c r="F31" s="81"/>
      <c r="G31" s="81"/>
      <c r="H31" s="81"/>
      <c r="I31" s="81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77">
        <f t="shared" si="2"/>
        <v>0</v>
      </c>
      <c r="E32" s="80"/>
      <c r="F32" s="80"/>
      <c r="G32" s="80"/>
      <c r="H32" s="80"/>
      <c r="I32" s="80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77">
        <f t="shared" si="2"/>
        <v>0</v>
      </c>
      <c r="E33" s="80"/>
      <c r="F33" s="80"/>
      <c r="G33" s="80"/>
      <c r="H33" s="80"/>
      <c r="I33" s="80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77">
        <f t="shared" si="2"/>
        <v>0</v>
      </c>
      <c r="E34" s="77"/>
      <c r="F34" s="77"/>
      <c r="G34" s="77"/>
      <c r="H34" s="77"/>
      <c r="I34" s="77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77">
        <f t="shared" si="2"/>
        <v>0</v>
      </c>
      <c r="E35" s="77"/>
      <c r="F35" s="77"/>
      <c r="G35" s="77"/>
      <c r="H35" s="77"/>
      <c r="I35" s="77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77">
        <f t="shared" si="2"/>
        <v>1521957</v>
      </c>
      <c r="E36" s="77">
        <v>0</v>
      </c>
      <c r="F36" s="77">
        <v>1521957</v>
      </c>
      <c r="G36" s="77">
        <v>0</v>
      </c>
      <c r="H36" s="77">
        <v>0</v>
      </c>
      <c r="I36" s="77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77">
        <f t="shared" si="2"/>
        <v>757700</v>
      </c>
      <c r="E37" s="77">
        <v>0</v>
      </c>
      <c r="F37" s="77">
        <v>757700</v>
      </c>
      <c r="G37" s="77">
        <v>0</v>
      </c>
      <c r="H37" s="77">
        <v>0</v>
      </c>
      <c r="I37" s="77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77">
        <f t="shared" si="2"/>
        <v>0</v>
      </c>
      <c r="E38" s="77"/>
      <c r="F38" s="77"/>
      <c r="G38" s="77"/>
      <c r="H38" s="77"/>
      <c r="I38" s="77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77">
        <f t="shared" si="2"/>
        <v>0</v>
      </c>
      <c r="E39" s="77"/>
      <c r="F39" s="77"/>
      <c r="G39" s="77"/>
      <c r="H39" s="77"/>
      <c r="I39" s="77"/>
    </row>
    <row r="40" spans="1:9" s="22" customFormat="1" x14ac:dyDescent="0.2">
      <c r="A40" s="25">
        <v>30</v>
      </c>
      <c r="B40" s="23" t="s">
        <v>98</v>
      </c>
      <c r="C40" s="74" t="s">
        <v>292</v>
      </c>
      <c r="D40" s="77">
        <f t="shared" si="2"/>
        <v>0</v>
      </c>
      <c r="E40" s="80"/>
      <c r="F40" s="80"/>
      <c r="G40" s="80"/>
      <c r="H40" s="80"/>
      <c r="I40" s="80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77">
        <f t="shared" si="2"/>
        <v>0</v>
      </c>
      <c r="E41" s="80"/>
      <c r="F41" s="80"/>
      <c r="G41" s="80"/>
      <c r="H41" s="80"/>
      <c r="I41" s="80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77">
        <f t="shared" si="2"/>
        <v>0</v>
      </c>
      <c r="E42" s="80"/>
      <c r="F42" s="80"/>
      <c r="G42" s="80"/>
      <c r="H42" s="80"/>
      <c r="I42" s="80"/>
    </row>
    <row r="43" spans="1:9" x14ac:dyDescent="0.2">
      <c r="A43" s="25">
        <v>33</v>
      </c>
      <c r="B43" s="12" t="s">
        <v>101</v>
      </c>
      <c r="C43" s="10" t="s">
        <v>39</v>
      </c>
      <c r="D43" s="77">
        <f t="shared" si="2"/>
        <v>0</v>
      </c>
      <c r="E43" s="81"/>
      <c r="F43" s="81"/>
      <c r="G43" s="81"/>
      <c r="H43" s="81"/>
      <c r="I43" s="81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77">
        <f t="shared" si="2"/>
        <v>0</v>
      </c>
      <c r="E44" s="77"/>
      <c r="F44" s="77"/>
      <c r="G44" s="77"/>
      <c r="H44" s="77"/>
      <c r="I44" s="77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77">
        <f t="shared" si="2"/>
        <v>0</v>
      </c>
      <c r="E45" s="77"/>
      <c r="F45" s="77"/>
      <c r="G45" s="77"/>
      <c r="H45" s="77"/>
      <c r="I45" s="77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77">
        <f t="shared" si="2"/>
        <v>0</v>
      </c>
      <c r="E46" s="77"/>
      <c r="F46" s="77"/>
      <c r="G46" s="77"/>
      <c r="H46" s="77"/>
      <c r="I46" s="77"/>
    </row>
    <row r="47" spans="1:9" x14ac:dyDescent="0.2">
      <c r="A47" s="25">
        <v>37</v>
      </c>
      <c r="B47" s="12" t="s">
        <v>105</v>
      </c>
      <c r="C47" s="10" t="s">
        <v>237</v>
      </c>
      <c r="D47" s="77">
        <f t="shared" si="2"/>
        <v>0</v>
      </c>
      <c r="E47" s="81"/>
      <c r="F47" s="81"/>
      <c r="G47" s="81"/>
      <c r="H47" s="81"/>
      <c r="I47" s="81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77">
        <f t="shared" si="2"/>
        <v>0</v>
      </c>
      <c r="E48" s="77"/>
      <c r="F48" s="77"/>
      <c r="G48" s="77"/>
      <c r="H48" s="77"/>
      <c r="I48" s="77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77">
        <f t="shared" si="2"/>
        <v>0</v>
      </c>
      <c r="E49" s="77"/>
      <c r="F49" s="77"/>
      <c r="G49" s="77"/>
      <c r="H49" s="77"/>
      <c r="I49" s="77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77">
        <f t="shared" si="2"/>
        <v>0</v>
      </c>
      <c r="E50" s="77"/>
      <c r="F50" s="77"/>
      <c r="G50" s="77"/>
      <c r="H50" s="77"/>
      <c r="I50" s="77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77">
        <f t="shared" si="2"/>
        <v>0</v>
      </c>
      <c r="E51" s="77"/>
      <c r="F51" s="77"/>
      <c r="G51" s="77"/>
      <c r="H51" s="77"/>
      <c r="I51" s="77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77">
        <f t="shared" si="2"/>
        <v>0</v>
      </c>
      <c r="E52" s="77"/>
      <c r="F52" s="77"/>
      <c r="G52" s="77"/>
      <c r="H52" s="77"/>
      <c r="I52" s="77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77">
        <f t="shared" si="2"/>
        <v>0</v>
      </c>
      <c r="E53" s="80"/>
      <c r="F53" s="80"/>
      <c r="G53" s="80"/>
      <c r="H53" s="80"/>
      <c r="I53" s="80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77">
        <f t="shared" si="2"/>
        <v>0</v>
      </c>
      <c r="E54" s="77"/>
      <c r="F54" s="77"/>
      <c r="G54" s="77"/>
      <c r="H54" s="77"/>
      <c r="I54" s="77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77">
        <f t="shared" si="2"/>
        <v>0</v>
      </c>
      <c r="E55" s="77"/>
      <c r="F55" s="77"/>
      <c r="G55" s="77"/>
      <c r="H55" s="77"/>
      <c r="I55" s="77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77">
        <f t="shared" si="2"/>
        <v>0</v>
      </c>
      <c r="E56" s="77"/>
      <c r="F56" s="77"/>
      <c r="G56" s="77"/>
      <c r="H56" s="77"/>
      <c r="I56" s="77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77">
        <f t="shared" si="2"/>
        <v>0</v>
      </c>
      <c r="E57" s="77"/>
      <c r="F57" s="77"/>
      <c r="G57" s="77"/>
      <c r="H57" s="77"/>
      <c r="I57" s="77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77">
        <f t="shared" si="2"/>
        <v>0</v>
      </c>
      <c r="E58" s="77"/>
      <c r="F58" s="77"/>
      <c r="G58" s="77"/>
      <c r="H58" s="77"/>
      <c r="I58" s="77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77">
        <f t="shared" si="2"/>
        <v>0</v>
      </c>
      <c r="E59" s="77"/>
      <c r="F59" s="77"/>
      <c r="G59" s="77"/>
      <c r="H59" s="77"/>
      <c r="I59" s="77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77">
        <f t="shared" si="2"/>
        <v>0</v>
      </c>
      <c r="E60" s="77"/>
      <c r="F60" s="77"/>
      <c r="G60" s="77"/>
      <c r="H60" s="77"/>
      <c r="I60" s="77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77">
        <f t="shared" si="2"/>
        <v>0</v>
      </c>
      <c r="E61" s="77"/>
      <c r="F61" s="77"/>
      <c r="G61" s="77"/>
      <c r="H61" s="77"/>
      <c r="I61" s="77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77">
        <f t="shared" si="2"/>
        <v>303080</v>
      </c>
      <c r="E62" s="77"/>
      <c r="F62" s="77">
        <v>303080</v>
      </c>
      <c r="G62" s="77"/>
      <c r="H62" s="77"/>
      <c r="I62" s="77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77">
        <f t="shared" si="2"/>
        <v>0</v>
      </c>
      <c r="E63" s="77"/>
      <c r="F63" s="77"/>
      <c r="G63" s="77"/>
      <c r="H63" s="77"/>
      <c r="I63" s="77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77">
        <f t="shared" si="2"/>
        <v>0</v>
      </c>
      <c r="E64" s="77"/>
      <c r="F64" s="77"/>
      <c r="G64" s="77"/>
      <c r="H64" s="77"/>
      <c r="I64" s="77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77">
        <f t="shared" si="2"/>
        <v>0</v>
      </c>
      <c r="E65" s="77"/>
      <c r="F65" s="77"/>
      <c r="G65" s="77"/>
      <c r="H65" s="77"/>
      <c r="I65" s="77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77">
        <f t="shared" si="2"/>
        <v>0</v>
      </c>
      <c r="E66" s="77"/>
      <c r="F66" s="77"/>
      <c r="G66" s="77"/>
      <c r="H66" s="77"/>
      <c r="I66" s="77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77">
        <f t="shared" si="2"/>
        <v>0</v>
      </c>
      <c r="E67" s="77"/>
      <c r="F67" s="77"/>
      <c r="G67" s="77"/>
      <c r="H67" s="77"/>
      <c r="I67" s="77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77">
        <f t="shared" si="2"/>
        <v>0</v>
      </c>
      <c r="E68" s="77"/>
      <c r="F68" s="77"/>
      <c r="G68" s="77"/>
      <c r="H68" s="77"/>
      <c r="I68" s="77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77">
        <f t="shared" si="2"/>
        <v>0</v>
      </c>
      <c r="E69" s="77"/>
      <c r="F69" s="77"/>
      <c r="G69" s="77"/>
      <c r="H69" s="77"/>
      <c r="I69" s="77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77">
        <f t="shared" si="2"/>
        <v>0</v>
      </c>
      <c r="E70" s="77"/>
      <c r="F70" s="77"/>
      <c r="G70" s="77"/>
      <c r="H70" s="77"/>
      <c r="I70" s="77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77">
        <f t="shared" ref="D71:D134" si="3">E71+F71+G71+H71+I71</f>
        <v>0</v>
      </c>
      <c r="E71" s="77"/>
      <c r="F71" s="77"/>
      <c r="G71" s="77"/>
      <c r="H71" s="77"/>
      <c r="I71" s="77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77">
        <f t="shared" si="3"/>
        <v>0</v>
      </c>
      <c r="E72" s="77"/>
      <c r="F72" s="77"/>
      <c r="G72" s="77"/>
      <c r="H72" s="77"/>
      <c r="I72" s="77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77">
        <f t="shared" si="3"/>
        <v>0</v>
      </c>
      <c r="E73" s="77"/>
      <c r="F73" s="77"/>
      <c r="G73" s="77"/>
      <c r="H73" s="77"/>
      <c r="I73" s="77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77">
        <f t="shared" si="3"/>
        <v>0</v>
      </c>
      <c r="E74" s="77"/>
      <c r="F74" s="77"/>
      <c r="G74" s="77"/>
      <c r="H74" s="77"/>
      <c r="I74" s="77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77">
        <f t="shared" si="3"/>
        <v>0</v>
      </c>
      <c r="E75" s="77"/>
      <c r="F75" s="77"/>
      <c r="G75" s="77"/>
      <c r="H75" s="77"/>
      <c r="I75" s="77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77">
        <f t="shared" si="3"/>
        <v>0</v>
      </c>
      <c r="E76" s="77"/>
      <c r="F76" s="77"/>
      <c r="G76" s="77"/>
      <c r="H76" s="77"/>
      <c r="I76" s="77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77">
        <f t="shared" si="3"/>
        <v>0</v>
      </c>
      <c r="E77" s="77"/>
      <c r="F77" s="77"/>
      <c r="G77" s="77"/>
      <c r="H77" s="77"/>
      <c r="I77" s="77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77">
        <f t="shared" si="3"/>
        <v>0</v>
      </c>
      <c r="E78" s="77"/>
      <c r="F78" s="77"/>
      <c r="G78" s="77"/>
      <c r="H78" s="77"/>
      <c r="I78" s="77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77">
        <f t="shared" si="3"/>
        <v>0</v>
      </c>
      <c r="E79" s="77"/>
      <c r="F79" s="77"/>
      <c r="G79" s="77"/>
      <c r="H79" s="77"/>
      <c r="I79" s="77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77">
        <f t="shared" si="3"/>
        <v>0</v>
      </c>
      <c r="E80" s="77"/>
      <c r="F80" s="77"/>
      <c r="G80" s="77"/>
      <c r="H80" s="77"/>
      <c r="I80" s="77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77">
        <f t="shared" si="3"/>
        <v>0</v>
      </c>
      <c r="E81" s="77"/>
      <c r="F81" s="77"/>
      <c r="G81" s="77"/>
      <c r="H81" s="77"/>
      <c r="I81" s="77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77">
        <f t="shared" si="3"/>
        <v>0</v>
      </c>
      <c r="E82" s="77"/>
      <c r="F82" s="77"/>
      <c r="G82" s="77"/>
      <c r="H82" s="77"/>
      <c r="I82" s="77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77">
        <f t="shared" si="3"/>
        <v>0</v>
      </c>
      <c r="E83" s="77"/>
      <c r="F83" s="77"/>
      <c r="G83" s="77"/>
      <c r="H83" s="77"/>
      <c r="I83" s="77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77">
        <f t="shared" si="3"/>
        <v>0</v>
      </c>
      <c r="E84" s="77"/>
      <c r="F84" s="77"/>
      <c r="G84" s="77"/>
      <c r="H84" s="77"/>
      <c r="I84" s="77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77">
        <f t="shared" si="3"/>
        <v>0</v>
      </c>
      <c r="E85" s="77"/>
      <c r="F85" s="77"/>
      <c r="G85" s="77"/>
      <c r="H85" s="77"/>
      <c r="I85" s="77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77">
        <f t="shared" si="3"/>
        <v>0</v>
      </c>
      <c r="E86" s="77"/>
      <c r="F86" s="77"/>
      <c r="G86" s="77"/>
      <c r="H86" s="77"/>
      <c r="I86" s="77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77">
        <f t="shared" si="3"/>
        <v>0</v>
      </c>
      <c r="E87" s="77"/>
      <c r="F87" s="77"/>
      <c r="G87" s="77"/>
      <c r="H87" s="77"/>
      <c r="I87" s="77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77">
        <f t="shared" si="3"/>
        <v>0</v>
      </c>
      <c r="E88" s="77"/>
      <c r="F88" s="77"/>
      <c r="G88" s="77"/>
      <c r="H88" s="77"/>
      <c r="I88" s="77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77">
        <f t="shared" si="3"/>
        <v>0</v>
      </c>
      <c r="E89" s="77"/>
      <c r="F89" s="77"/>
      <c r="G89" s="77"/>
      <c r="H89" s="77"/>
      <c r="I89" s="77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77">
        <f t="shared" si="3"/>
        <v>5910060</v>
      </c>
      <c r="E90" s="77">
        <v>0</v>
      </c>
      <c r="F90" s="77">
        <v>5910060</v>
      </c>
      <c r="G90" s="77">
        <v>0</v>
      </c>
      <c r="H90" s="77">
        <v>0</v>
      </c>
      <c r="I90" s="77">
        <v>0</v>
      </c>
    </row>
    <row r="91" spans="1:9" s="1" customFormat="1" x14ac:dyDescent="0.2">
      <c r="A91" s="25">
        <v>81</v>
      </c>
      <c r="B91" s="12" t="s">
        <v>152</v>
      </c>
      <c r="C91" s="21" t="s">
        <v>386</v>
      </c>
      <c r="D91" s="77">
        <f t="shared" si="3"/>
        <v>0</v>
      </c>
      <c r="E91" s="77"/>
      <c r="F91" s="77"/>
      <c r="G91" s="77"/>
      <c r="H91" s="77"/>
      <c r="I91" s="77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77">
        <f t="shared" si="3"/>
        <v>0</v>
      </c>
      <c r="E92" s="77"/>
      <c r="F92" s="77"/>
      <c r="G92" s="77"/>
      <c r="H92" s="77"/>
      <c r="I92" s="77"/>
    </row>
    <row r="93" spans="1:9" s="1" customFormat="1" ht="24" x14ac:dyDescent="0.2">
      <c r="A93" s="186">
        <v>83</v>
      </c>
      <c r="B93" s="189" t="s">
        <v>154</v>
      </c>
      <c r="C93" s="17" t="s">
        <v>274</v>
      </c>
      <c r="D93" s="77">
        <f t="shared" si="3"/>
        <v>0</v>
      </c>
      <c r="E93" s="77"/>
      <c r="F93" s="77"/>
      <c r="G93" s="77"/>
      <c r="H93" s="77"/>
      <c r="I93" s="77"/>
    </row>
    <row r="94" spans="1:9" s="1" customFormat="1" ht="36" x14ac:dyDescent="0.2">
      <c r="A94" s="187"/>
      <c r="B94" s="190"/>
      <c r="C94" s="10" t="s">
        <v>384</v>
      </c>
      <c r="D94" s="77">
        <f t="shared" si="3"/>
        <v>0</v>
      </c>
      <c r="E94" s="77"/>
      <c r="F94" s="77"/>
      <c r="G94" s="77"/>
      <c r="H94" s="77"/>
      <c r="I94" s="77"/>
    </row>
    <row r="95" spans="1:9" s="1" customFormat="1" ht="24" x14ac:dyDescent="0.2">
      <c r="A95" s="187"/>
      <c r="B95" s="190"/>
      <c r="C95" s="10" t="s">
        <v>275</v>
      </c>
      <c r="D95" s="77">
        <f t="shared" si="3"/>
        <v>0</v>
      </c>
      <c r="E95" s="77"/>
      <c r="F95" s="77"/>
      <c r="G95" s="77"/>
      <c r="H95" s="77"/>
      <c r="I95" s="77"/>
    </row>
    <row r="96" spans="1:9" s="1" customFormat="1" ht="36" x14ac:dyDescent="0.2">
      <c r="A96" s="188"/>
      <c r="B96" s="191"/>
      <c r="C96" s="28" t="s">
        <v>385</v>
      </c>
      <c r="D96" s="77">
        <f t="shared" si="3"/>
        <v>0</v>
      </c>
      <c r="E96" s="77"/>
      <c r="F96" s="77"/>
      <c r="G96" s="77"/>
      <c r="H96" s="77"/>
      <c r="I96" s="77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77">
        <f t="shared" si="3"/>
        <v>0</v>
      </c>
      <c r="E97" s="77"/>
      <c r="F97" s="77"/>
      <c r="G97" s="77"/>
      <c r="H97" s="77"/>
      <c r="I97" s="77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77">
        <f t="shared" si="3"/>
        <v>0</v>
      </c>
      <c r="E98" s="77"/>
      <c r="F98" s="77"/>
      <c r="G98" s="77"/>
      <c r="H98" s="77"/>
      <c r="I98" s="77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77">
        <f t="shared" si="3"/>
        <v>0</v>
      </c>
      <c r="E99" s="77"/>
      <c r="F99" s="77"/>
      <c r="G99" s="77"/>
      <c r="H99" s="77"/>
      <c r="I99" s="77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77">
        <f t="shared" si="3"/>
        <v>0</v>
      </c>
      <c r="E100" s="77"/>
      <c r="F100" s="77"/>
      <c r="G100" s="77"/>
      <c r="H100" s="77"/>
      <c r="I100" s="77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77">
        <f t="shared" si="3"/>
        <v>0</v>
      </c>
      <c r="E101" s="77"/>
      <c r="F101" s="77"/>
      <c r="G101" s="77"/>
      <c r="H101" s="77"/>
      <c r="I101" s="77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77">
        <f t="shared" si="3"/>
        <v>0</v>
      </c>
      <c r="E102" s="77"/>
      <c r="F102" s="77"/>
      <c r="G102" s="77"/>
      <c r="H102" s="77"/>
      <c r="I102" s="77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77">
        <f t="shared" si="3"/>
        <v>0</v>
      </c>
      <c r="E103" s="77"/>
      <c r="F103" s="77"/>
      <c r="G103" s="77"/>
      <c r="H103" s="77"/>
      <c r="I103" s="77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77">
        <f t="shared" si="3"/>
        <v>0</v>
      </c>
      <c r="E104" s="77"/>
      <c r="F104" s="77"/>
      <c r="G104" s="77"/>
      <c r="H104" s="77"/>
      <c r="I104" s="77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77">
        <f t="shared" si="3"/>
        <v>0</v>
      </c>
      <c r="E105" s="77"/>
      <c r="F105" s="77"/>
      <c r="G105" s="77"/>
      <c r="H105" s="77"/>
      <c r="I105" s="77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77">
        <f t="shared" si="3"/>
        <v>0</v>
      </c>
      <c r="E106" s="77"/>
      <c r="F106" s="77"/>
      <c r="G106" s="77"/>
      <c r="H106" s="77"/>
      <c r="I106" s="77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77">
        <f t="shared" si="3"/>
        <v>0</v>
      </c>
      <c r="E107" s="77"/>
      <c r="F107" s="77"/>
      <c r="G107" s="77"/>
      <c r="H107" s="77"/>
      <c r="I107" s="77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77">
        <f t="shared" si="3"/>
        <v>0</v>
      </c>
      <c r="E108" s="77"/>
      <c r="F108" s="77"/>
      <c r="G108" s="77"/>
      <c r="H108" s="77"/>
      <c r="I108" s="77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77">
        <f t="shared" si="3"/>
        <v>0</v>
      </c>
      <c r="E109" s="77"/>
      <c r="F109" s="77"/>
      <c r="G109" s="77"/>
      <c r="H109" s="77"/>
      <c r="I109" s="77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77">
        <f t="shared" si="3"/>
        <v>0</v>
      </c>
      <c r="E110" s="80"/>
      <c r="F110" s="80"/>
      <c r="G110" s="80"/>
      <c r="H110" s="80"/>
      <c r="I110" s="80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77">
        <f t="shared" si="3"/>
        <v>0</v>
      </c>
      <c r="E111" s="77"/>
      <c r="F111" s="77"/>
      <c r="G111" s="77"/>
      <c r="H111" s="77"/>
      <c r="I111" s="77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77">
        <f t="shared" si="3"/>
        <v>0</v>
      </c>
      <c r="E112" s="77"/>
      <c r="F112" s="77"/>
      <c r="G112" s="77"/>
      <c r="H112" s="77"/>
      <c r="I112" s="77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77">
        <f t="shared" si="3"/>
        <v>0</v>
      </c>
      <c r="E113" s="77"/>
      <c r="F113" s="77"/>
      <c r="G113" s="77"/>
      <c r="H113" s="77"/>
      <c r="I113" s="77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77">
        <f t="shared" si="3"/>
        <v>0</v>
      </c>
      <c r="E114" s="77"/>
      <c r="F114" s="77"/>
      <c r="G114" s="77"/>
      <c r="H114" s="77"/>
      <c r="I114" s="77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77">
        <f t="shared" si="3"/>
        <v>203399597</v>
      </c>
      <c r="E115" s="77">
        <v>0</v>
      </c>
      <c r="F115" s="77">
        <v>0</v>
      </c>
      <c r="G115" s="77">
        <v>0</v>
      </c>
      <c r="H115" s="77">
        <v>0</v>
      </c>
      <c r="I115" s="77">
        <v>203399597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77">
        <f t="shared" si="3"/>
        <v>0</v>
      </c>
      <c r="E116" s="77"/>
      <c r="F116" s="77"/>
      <c r="G116" s="77"/>
      <c r="H116" s="77"/>
      <c r="I116" s="77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77">
        <f t="shared" si="3"/>
        <v>28843288</v>
      </c>
      <c r="E117" s="77">
        <v>0</v>
      </c>
      <c r="F117" s="77">
        <v>0</v>
      </c>
      <c r="G117" s="77">
        <v>0</v>
      </c>
      <c r="H117" s="77">
        <v>0</v>
      </c>
      <c r="I117" s="77">
        <v>28843288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77">
        <f t="shared" si="3"/>
        <v>0</v>
      </c>
      <c r="E118" s="77"/>
      <c r="F118" s="77"/>
      <c r="G118" s="77"/>
      <c r="H118" s="77"/>
      <c r="I118" s="77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77">
        <f t="shared" si="3"/>
        <v>0</v>
      </c>
      <c r="E119" s="77"/>
      <c r="F119" s="77"/>
      <c r="G119" s="77"/>
      <c r="H119" s="77"/>
      <c r="I119" s="77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77">
        <f t="shared" si="3"/>
        <v>0</v>
      </c>
      <c r="E120" s="77"/>
      <c r="F120" s="77"/>
      <c r="G120" s="77"/>
      <c r="H120" s="77"/>
      <c r="I120" s="77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77">
        <f t="shared" si="3"/>
        <v>0</v>
      </c>
      <c r="E121" s="77"/>
      <c r="F121" s="77"/>
      <c r="G121" s="77"/>
      <c r="H121" s="77"/>
      <c r="I121" s="77"/>
    </row>
    <row r="122" spans="1:9" s="22" customFormat="1" x14ac:dyDescent="0.2">
      <c r="A122" s="127">
        <v>109</v>
      </c>
      <c r="B122" s="27" t="s">
        <v>189</v>
      </c>
      <c r="C122" s="21" t="s">
        <v>190</v>
      </c>
      <c r="D122" s="80">
        <f t="shared" si="3"/>
        <v>752799615</v>
      </c>
      <c r="E122" s="80">
        <v>4649745</v>
      </c>
      <c r="F122" s="80">
        <v>0</v>
      </c>
      <c r="G122" s="80">
        <v>0</v>
      </c>
      <c r="H122" s="80">
        <v>0</v>
      </c>
      <c r="I122" s="80">
        <v>748149870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77">
        <f t="shared" si="3"/>
        <v>0</v>
      </c>
      <c r="E123" s="77"/>
      <c r="F123" s="77"/>
      <c r="G123" s="77"/>
      <c r="H123" s="77"/>
      <c r="I123" s="77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77">
        <f t="shared" si="3"/>
        <v>0</v>
      </c>
      <c r="E124" s="77"/>
      <c r="F124" s="77"/>
      <c r="G124" s="77"/>
      <c r="H124" s="77"/>
      <c r="I124" s="77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77">
        <f t="shared" si="3"/>
        <v>0</v>
      </c>
      <c r="E125" s="77"/>
      <c r="F125" s="77"/>
      <c r="G125" s="77"/>
      <c r="H125" s="77"/>
      <c r="I125" s="77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77">
        <f t="shared" si="3"/>
        <v>0</v>
      </c>
      <c r="E126" s="77"/>
      <c r="F126" s="77"/>
      <c r="G126" s="77"/>
      <c r="H126" s="77"/>
      <c r="I126" s="77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77">
        <f t="shared" si="3"/>
        <v>0</v>
      </c>
      <c r="E127" s="77"/>
      <c r="F127" s="77"/>
      <c r="G127" s="77"/>
      <c r="H127" s="77"/>
      <c r="I127" s="77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77">
        <f t="shared" si="3"/>
        <v>0</v>
      </c>
      <c r="E128" s="77"/>
      <c r="F128" s="77"/>
      <c r="G128" s="77"/>
      <c r="H128" s="77"/>
      <c r="I128" s="77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77">
        <f t="shared" si="3"/>
        <v>0</v>
      </c>
      <c r="E129" s="77"/>
      <c r="F129" s="77"/>
      <c r="G129" s="77"/>
      <c r="H129" s="77"/>
      <c r="I129" s="77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77">
        <f t="shared" si="3"/>
        <v>0</v>
      </c>
      <c r="E130" s="77"/>
      <c r="F130" s="77"/>
      <c r="G130" s="77"/>
      <c r="H130" s="77"/>
      <c r="I130" s="77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77">
        <f t="shared" si="3"/>
        <v>0</v>
      </c>
      <c r="E131" s="77"/>
      <c r="F131" s="77"/>
      <c r="G131" s="77"/>
      <c r="H131" s="77"/>
      <c r="I131" s="77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77">
        <f t="shared" si="3"/>
        <v>34990278</v>
      </c>
      <c r="E132" s="77">
        <v>0</v>
      </c>
      <c r="F132" s="77">
        <v>0</v>
      </c>
      <c r="G132" s="77">
        <v>0</v>
      </c>
      <c r="H132" s="77">
        <v>0</v>
      </c>
      <c r="I132" s="77">
        <v>34990278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77">
        <f t="shared" si="3"/>
        <v>0</v>
      </c>
      <c r="E133" s="77"/>
      <c r="F133" s="77"/>
      <c r="G133" s="77"/>
      <c r="H133" s="77"/>
      <c r="I133" s="77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77">
        <f t="shared" si="3"/>
        <v>242337004</v>
      </c>
      <c r="E134" s="77">
        <v>936550</v>
      </c>
      <c r="F134" s="77">
        <v>0</v>
      </c>
      <c r="G134" s="77">
        <v>0</v>
      </c>
      <c r="H134" s="77">
        <v>0</v>
      </c>
      <c r="I134" s="77">
        <v>241400454</v>
      </c>
    </row>
    <row r="135" spans="1:9" s="1" customFormat="1" ht="24" x14ac:dyDescent="0.2">
      <c r="A135" s="25">
        <v>122</v>
      </c>
      <c r="B135" s="26" t="s">
        <v>211</v>
      </c>
      <c r="C135" s="91" t="s">
        <v>383</v>
      </c>
      <c r="D135" s="77">
        <f t="shared" ref="D135:D154" si="4">E135+F135+G135+H135+I135</f>
        <v>0</v>
      </c>
      <c r="E135" s="77"/>
      <c r="F135" s="77"/>
      <c r="G135" s="77"/>
      <c r="H135" s="77"/>
      <c r="I135" s="77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77">
        <f t="shared" si="4"/>
        <v>22530568</v>
      </c>
      <c r="E136" s="77">
        <v>0</v>
      </c>
      <c r="F136" s="77">
        <v>8634958</v>
      </c>
      <c r="G136" s="77">
        <v>8701550</v>
      </c>
      <c r="H136" s="77">
        <v>3242500</v>
      </c>
      <c r="I136" s="77">
        <v>1951560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77">
        <f t="shared" si="4"/>
        <v>0</v>
      </c>
      <c r="E137" s="81"/>
      <c r="F137" s="81"/>
      <c r="G137" s="81"/>
      <c r="H137" s="81"/>
      <c r="I137" s="81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77">
        <f t="shared" si="4"/>
        <v>2760370</v>
      </c>
      <c r="E138" s="77">
        <v>0</v>
      </c>
      <c r="F138" s="77">
        <v>2760370</v>
      </c>
      <c r="G138" s="77">
        <v>0</v>
      </c>
      <c r="H138" s="77">
        <v>0</v>
      </c>
      <c r="I138" s="77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77">
        <f t="shared" si="4"/>
        <v>23509240</v>
      </c>
      <c r="E139" s="77">
        <v>0</v>
      </c>
      <c r="F139" s="77">
        <v>563380</v>
      </c>
      <c r="G139" s="77">
        <v>0</v>
      </c>
      <c r="H139" s="77">
        <v>0</v>
      </c>
      <c r="I139" s="77">
        <v>22945860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77">
        <f t="shared" si="4"/>
        <v>0</v>
      </c>
      <c r="E140" s="77"/>
      <c r="F140" s="77"/>
      <c r="G140" s="77"/>
      <c r="H140" s="77"/>
      <c r="I140" s="77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77">
        <f t="shared" si="4"/>
        <v>0</v>
      </c>
      <c r="E141" s="77"/>
      <c r="F141" s="77"/>
      <c r="G141" s="77"/>
      <c r="H141" s="77"/>
      <c r="I141" s="77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77">
        <f t="shared" si="4"/>
        <v>0</v>
      </c>
      <c r="E142" s="77"/>
      <c r="F142" s="77"/>
      <c r="G142" s="77"/>
      <c r="H142" s="77"/>
      <c r="I142" s="77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77">
        <f t="shared" si="4"/>
        <v>0</v>
      </c>
      <c r="E143" s="77"/>
      <c r="F143" s="77"/>
      <c r="G143" s="77"/>
      <c r="H143" s="77"/>
      <c r="I143" s="77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77">
        <f t="shared" si="4"/>
        <v>0</v>
      </c>
      <c r="E144" s="77"/>
      <c r="F144" s="77"/>
      <c r="G144" s="77"/>
      <c r="H144" s="77"/>
      <c r="I144" s="77"/>
    </row>
    <row r="145" spans="1:33" s="1" customFormat="1" x14ac:dyDescent="0.2">
      <c r="A145" s="25">
        <v>132</v>
      </c>
      <c r="B145" s="12" t="s">
        <v>223</v>
      </c>
      <c r="C145" s="10" t="s">
        <v>251</v>
      </c>
      <c r="D145" s="77">
        <f t="shared" si="4"/>
        <v>681930</v>
      </c>
      <c r="E145" s="77">
        <v>0</v>
      </c>
      <c r="F145" s="77">
        <v>681930</v>
      </c>
      <c r="G145" s="77">
        <v>0</v>
      </c>
      <c r="H145" s="77">
        <v>0</v>
      </c>
      <c r="I145" s="77">
        <v>0</v>
      </c>
    </row>
    <row r="146" spans="1:33" s="1" customFormat="1" x14ac:dyDescent="0.2">
      <c r="A146" s="25">
        <v>133</v>
      </c>
      <c r="B146" s="14" t="s">
        <v>224</v>
      </c>
      <c r="C146" s="10" t="s">
        <v>225</v>
      </c>
      <c r="D146" s="77">
        <f t="shared" si="4"/>
        <v>757700</v>
      </c>
      <c r="E146" s="77">
        <v>0</v>
      </c>
      <c r="F146" s="77">
        <v>757700</v>
      </c>
      <c r="G146" s="77">
        <v>0</v>
      </c>
      <c r="H146" s="77">
        <v>0</v>
      </c>
      <c r="I146" s="77">
        <v>0</v>
      </c>
    </row>
    <row r="147" spans="1:33" x14ac:dyDescent="0.2">
      <c r="A147" s="25">
        <v>134</v>
      </c>
      <c r="B147" s="26" t="s">
        <v>226</v>
      </c>
      <c r="C147" s="10" t="s">
        <v>227</v>
      </c>
      <c r="D147" s="77">
        <f t="shared" si="4"/>
        <v>1894250</v>
      </c>
      <c r="E147" s="81">
        <v>0</v>
      </c>
      <c r="F147" s="81">
        <v>1894250</v>
      </c>
      <c r="G147" s="81">
        <v>0</v>
      </c>
      <c r="H147" s="81">
        <v>0</v>
      </c>
      <c r="I147" s="81">
        <v>0</v>
      </c>
    </row>
    <row r="148" spans="1:33" x14ac:dyDescent="0.2">
      <c r="A148" s="25">
        <v>135</v>
      </c>
      <c r="B148" s="12" t="s">
        <v>228</v>
      </c>
      <c r="C148" s="10" t="s">
        <v>229</v>
      </c>
      <c r="D148" s="77">
        <f t="shared" si="4"/>
        <v>0</v>
      </c>
      <c r="E148" s="81"/>
      <c r="F148" s="81"/>
      <c r="G148" s="81"/>
      <c r="H148" s="81"/>
      <c r="I148" s="81"/>
    </row>
    <row r="149" spans="1:33" ht="12.75" x14ac:dyDescent="0.2">
      <c r="A149" s="25">
        <v>136</v>
      </c>
      <c r="B149" s="20" t="s">
        <v>230</v>
      </c>
      <c r="C149" s="13" t="s">
        <v>231</v>
      </c>
      <c r="D149" s="77">
        <f t="shared" si="4"/>
        <v>0</v>
      </c>
      <c r="E149" s="81"/>
      <c r="F149" s="81"/>
      <c r="G149" s="81"/>
      <c r="H149" s="81"/>
      <c r="I149" s="81"/>
    </row>
    <row r="150" spans="1:33" ht="12.75" x14ac:dyDescent="0.2">
      <c r="A150" s="25">
        <v>137</v>
      </c>
      <c r="B150" s="67" t="s">
        <v>278</v>
      </c>
      <c r="C150" s="68" t="s">
        <v>279</v>
      </c>
      <c r="D150" s="77">
        <f t="shared" si="4"/>
        <v>0</v>
      </c>
      <c r="E150" s="81"/>
      <c r="F150" s="81"/>
      <c r="G150" s="81"/>
      <c r="H150" s="81"/>
      <c r="I150" s="81"/>
    </row>
    <row r="151" spans="1:33" ht="12.75" x14ac:dyDescent="0.2">
      <c r="A151" s="25">
        <v>138</v>
      </c>
      <c r="B151" s="69" t="s">
        <v>280</v>
      </c>
      <c r="C151" s="70" t="s">
        <v>281</v>
      </c>
      <c r="D151" s="77">
        <f t="shared" si="4"/>
        <v>0</v>
      </c>
      <c r="E151" s="81"/>
      <c r="F151" s="81"/>
      <c r="G151" s="81"/>
      <c r="H151" s="81"/>
      <c r="I151" s="81"/>
    </row>
    <row r="152" spans="1:33" ht="12.75" x14ac:dyDescent="0.2">
      <c r="A152" s="25">
        <v>139</v>
      </c>
      <c r="B152" s="71" t="s">
        <v>282</v>
      </c>
      <c r="C152" s="72" t="s">
        <v>283</v>
      </c>
      <c r="D152" s="77">
        <f t="shared" si="4"/>
        <v>0</v>
      </c>
      <c r="E152" s="81"/>
      <c r="F152" s="81"/>
      <c r="G152" s="81"/>
      <c r="H152" s="81"/>
      <c r="I152" s="81"/>
    </row>
    <row r="153" spans="1:33" x14ac:dyDescent="0.2">
      <c r="A153" s="25">
        <v>140</v>
      </c>
      <c r="B153" s="25" t="s">
        <v>288</v>
      </c>
      <c r="C153" s="73" t="s">
        <v>289</v>
      </c>
      <c r="D153" s="77">
        <f t="shared" si="4"/>
        <v>0</v>
      </c>
      <c r="E153" s="81"/>
      <c r="F153" s="81"/>
      <c r="G153" s="81"/>
      <c r="H153" s="81"/>
      <c r="I153" s="81"/>
    </row>
    <row r="154" spans="1:33" s="22" customFormat="1" x14ac:dyDescent="0.2">
      <c r="A154" s="127">
        <v>141</v>
      </c>
      <c r="B154" s="128" t="s">
        <v>403</v>
      </c>
      <c r="C154" s="129" t="s">
        <v>402</v>
      </c>
      <c r="D154" s="80">
        <f t="shared" si="4"/>
        <v>0</v>
      </c>
      <c r="E154" s="99"/>
      <c r="F154" s="99"/>
      <c r="G154" s="99"/>
      <c r="H154" s="99"/>
      <c r="I154" s="99"/>
    </row>
    <row r="155" spans="1:33" s="4" customFormat="1" x14ac:dyDescent="0.2">
      <c r="A155" s="6"/>
      <c r="B155" s="6"/>
      <c r="C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156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D8" sqref="D8"/>
    </sheetView>
  </sheetViews>
  <sheetFormatPr defaultRowHeight="12" x14ac:dyDescent="0.2"/>
  <cols>
    <col min="1" max="1" width="4.7109375" style="117" customWidth="1"/>
    <col min="2" max="2" width="9.28515625" style="117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30.75" customHeight="1" x14ac:dyDescent="0.2">
      <c r="A2" s="202" t="s">
        <v>401</v>
      </c>
      <c r="B2" s="202"/>
      <c r="C2" s="202"/>
      <c r="D2" s="202"/>
      <c r="E2" s="202"/>
      <c r="F2" s="202"/>
      <c r="G2" s="202"/>
    </row>
    <row r="3" spans="1:7" x14ac:dyDescent="0.2">
      <c r="C3" s="118"/>
      <c r="G3" s="1" t="s">
        <v>309</v>
      </c>
    </row>
    <row r="4" spans="1:7" s="3" customFormat="1" ht="28.5" customHeight="1" x14ac:dyDescent="0.2">
      <c r="A4" s="194" t="s">
        <v>46</v>
      </c>
      <c r="B4" s="194" t="s">
        <v>59</v>
      </c>
      <c r="C4" s="194" t="s">
        <v>47</v>
      </c>
      <c r="D4" s="248" t="s">
        <v>347</v>
      </c>
      <c r="E4" s="249"/>
      <c r="F4" s="249"/>
      <c r="G4" s="250"/>
    </row>
    <row r="5" spans="1:7" ht="18" customHeight="1" x14ac:dyDescent="0.2">
      <c r="A5" s="194"/>
      <c r="B5" s="194"/>
      <c r="C5" s="194"/>
      <c r="D5" s="251" t="s">
        <v>291</v>
      </c>
      <c r="E5" s="248" t="s">
        <v>304</v>
      </c>
      <c r="F5" s="249"/>
      <c r="G5" s="250"/>
    </row>
    <row r="6" spans="1:7" ht="14.25" customHeight="1" x14ac:dyDescent="0.2">
      <c r="A6" s="194"/>
      <c r="B6" s="194"/>
      <c r="C6" s="194"/>
      <c r="D6" s="252"/>
      <c r="E6" s="251" t="s">
        <v>286</v>
      </c>
      <c r="F6" s="251" t="s">
        <v>285</v>
      </c>
      <c r="G6" s="251" t="s">
        <v>348</v>
      </c>
    </row>
    <row r="7" spans="1:7" ht="21.75" customHeight="1" x14ac:dyDescent="0.2">
      <c r="A7" s="194"/>
      <c r="B7" s="194"/>
      <c r="C7" s="194"/>
      <c r="D7" s="253"/>
      <c r="E7" s="253"/>
      <c r="F7" s="253"/>
      <c r="G7" s="253"/>
    </row>
    <row r="8" spans="1:7" s="3" customFormat="1" x14ac:dyDescent="0.2">
      <c r="A8" s="179" t="s">
        <v>248</v>
      </c>
      <c r="B8" s="179"/>
      <c r="C8" s="179"/>
      <c r="D8" s="78">
        <f>D10+D9</f>
        <v>1554017603</v>
      </c>
      <c r="E8" s="78">
        <f t="shared" ref="E8:G8" si="0">E10+E9</f>
        <v>255943551</v>
      </c>
      <c r="F8" s="78">
        <f t="shared" si="0"/>
        <v>270728014</v>
      </c>
      <c r="G8" s="78">
        <f t="shared" si="0"/>
        <v>1027346038</v>
      </c>
    </row>
    <row r="9" spans="1:7" s="3" customFormat="1" ht="11.25" customHeight="1" x14ac:dyDescent="0.2">
      <c r="A9" s="119"/>
      <c r="B9" s="119"/>
      <c r="C9" s="11" t="s">
        <v>56</v>
      </c>
      <c r="D9" s="77">
        <v>28868201</v>
      </c>
      <c r="E9" s="77">
        <v>2124398</v>
      </c>
      <c r="F9" s="77">
        <v>19720530</v>
      </c>
      <c r="G9" s="77">
        <v>7023273</v>
      </c>
    </row>
    <row r="10" spans="1:7" s="3" customFormat="1" x14ac:dyDescent="0.2">
      <c r="A10" s="179" t="s">
        <v>247</v>
      </c>
      <c r="B10" s="179"/>
      <c r="C10" s="179"/>
      <c r="D10" s="78">
        <f t="shared" ref="D10:G10" si="1">SUM(D11:D153)-D93</f>
        <v>1525149402</v>
      </c>
      <c r="E10" s="78">
        <f t="shared" si="1"/>
        <v>253819153</v>
      </c>
      <c r="F10" s="78">
        <f t="shared" si="1"/>
        <v>251007484</v>
      </c>
      <c r="G10" s="78">
        <f t="shared" si="1"/>
        <v>1020322765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77">
        <f t="shared" ref="D11:D70" si="2">E11+F11+G11</f>
        <v>0</v>
      </c>
      <c r="E11" s="77"/>
      <c r="F11" s="77"/>
      <c r="G11" s="77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77">
        <f t="shared" si="2"/>
        <v>0</v>
      </c>
      <c r="E12" s="77"/>
      <c r="F12" s="77"/>
      <c r="G12" s="77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77">
        <f t="shared" si="2"/>
        <v>0</v>
      </c>
      <c r="E13" s="77"/>
      <c r="F13" s="77"/>
      <c r="G13" s="77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77">
        <f t="shared" si="2"/>
        <v>0</v>
      </c>
      <c r="E14" s="77"/>
      <c r="F14" s="77"/>
      <c r="G14" s="77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77">
        <f t="shared" si="2"/>
        <v>0</v>
      </c>
      <c r="E15" s="77"/>
      <c r="F15" s="77"/>
      <c r="G15" s="77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77">
        <f t="shared" si="2"/>
        <v>36403898</v>
      </c>
      <c r="E16" s="77"/>
      <c r="F16" s="77">
        <v>8628121</v>
      </c>
      <c r="G16" s="77">
        <v>27775777</v>
      </c>
    </row>
    <row r="17" spans="1:7" x14ac:dyDescent="0.2">
      <c r="A17" s="25">
        <v>7</v>
      </c>
      <c r="B17" s="12" t="s">
        <v>67</v>
      </c>
      <c r="C17" s="10" t="s">
        <v>234</v>
      </c>
      <c r="D17" s="77">
        <f t="shared" si="2"/>
        <v>18964239</v>
      </c>
      <c r="E17" s="77">
        <v>9104480</v>
      </c>
      <c r="F17" s="77">
        <v>9859759</v>
      </c>
      <c r="G17" s="77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77">
        <f t="shared" si="2"/>
        <v>0</v>
      </c>
      <c r="E18" s="77"/>
      <c r="F18" s="77"/>
      <c r="G18" s="77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77">
        <f t="shared" si="2"/>
        <v>0</v>
      </c>
      <c r="E19" s="77"/>
      <c r="F19" s="77"/>
      <c r="G19" s="77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77">
        <f t="shared" si="2"/>
        <v>0</v>
      </c>
      <c r="E20" s="77"/>
      <c r="F20" s="77"/>
      <c r="G20" s="77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77">
        <f t="shared" si="2"/>
        <v>0</v>
      </c>
      <c r="E21" s="77"/>
      <c r="F21" s="77"/>
      <c r="G21" s="77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77">
        <f t="shared" si="2"/>
        <v>0</v>
      </c>
      <c r="E22" s="77"/>
      <c r="F22" s="77"/>
      <c r="G22" s="77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77">
        <f t="shared" si="2"/>
        <v>0</v>
      </c>
      <c r="E23" s="77"/>
      <c r="F23" s="77"/>
      <c r="G23" s="77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77">
        <f t="shared" si="2"/>
        <v>0</v>
      </c>
      <c r="E24" s="77"/>
      <c r="F24" s="77"/>
      <c r="G24" s="77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77">
        <f t="shared" si="2"/>
        <v>0</v>
      </c>
      <c r="E25" s="77"/>
      <c r="F25" s="77"/>
      <c r="G25" s="77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77">
        <f t="shared" si="2"/>
        <v>0</v>
      </c>
      <c r="E26" s="77"/>
      <c r="F26" s="77"/>
      <c r="G26" s="77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77">
        <f t="shared" si="2"/>
        <v>0</v>
      </c>
      <c r="E27" s="77"/>
      <c r="F27" s="77"/>
      <c r="G27" s="77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77">
        <f t="shared" si="2"/>
        <v>37623733</v>
      </c>
      <c r="E28" s="77">
        <v>4436647</v>
      </c>
      <c r="F28" s="77">
        <v>11999879</v>
      </c>
      <c r="G28" s="77">
        <v>21187207</v>
      </c>
    </row>
    <row r="29" spans="1:7" x14ac:dyDescent="0.2">
      <c r="A29" s="25">
        <v>19</v>
      </c>
      <c r="B29" s="12" t="s">
        <v>79</v>
      </c>
      <c r="C29" s="10" t="s">
        <v>11</v>
      </c>
      <c r="D29" s="77">
        <f t="shared" si="2"/>
        <v>0</v>
      </c>
      <c r="E29" s="77"/>
      <c r="F29" s="77"/>
      <c r="G29" s="77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77">
        <f t="shared" si="2"/>
        <v>0</v>
      </c>
      <c r="E30" s="77"/>
      <c r="F30" s="77"/>
      <c r="G30" s="77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77">
        <f t="shared" si="2"/>
        <v>14080949</v>
      </c>
      <c r="E31" s="77"/>
      <c r="F31" s="77"/>
      <c r="G31" s="77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77">
        <f t="shared" si="2"/>
        <v>5032954</v>
      </c>
      <c r="E32" s="77"/>
      <c r="F32" s="77"/>
      <c r="G32" s="77">
        <v>5032954</v>
      </c>
    </row>
    <row r="33" spans="1:7" x14ac:dyDescent="0.2">
      <c r="A33" s="25">
        <v>23</v>
      </c>
      <c r="B33" s="26" t="s">
        <v>84</v>
      </c>
      <c r="C33" s="10" t="s">
        <v>85</v>
      </c>
      <c r="D33" s="77">
        <f t="shared" si="2"/>
        <v>0</v>
      </c>
      <c r="E33" s="77"/>
      <c r="F33" s="77"/>
      <c r="G33" s="77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77">
        <f t="shared" si="2"/>
        <v>0</v>
      </c>
      <c r="E34" s="77"/>
      <c r="F34" s="77"/>
      <c r="G34" s="77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77">
        <f t="shared" si="2"/>
        <v>19406618</v>
      </c>
      <c r="E35" s="77"/>
      <c r="F35" s="77">
        <v>19406618</v>
      </c>
      <c r="G35" s="77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77">
        <f t="shared" si="2"/>
        <v>31445694</v>
      </c>
      <c r="E36" s="77"/>
      <c r="F36" s="77"/>
      <c r="G36" s="77">
        <v>31445694</v>
      </c>
    </row>
    <row r="37" spans="1:7" x14ac:dyDescent="0.2">
      <c r="A37" s="25">
        <v>27</v>
      </c>
      <c r="B37" s="26" t="s">
        <v>92</v>
      </c>
      <c r="C37" s="10" t="s">
        <v>93</v>
      </c>
      <c r="D37" s="77">
        <f t="shared" si="2"/>
        <v>0</v>
      </c>
      <c r="E37" s="77"/>
      <c r="F37" s="77"/>
      <c r="G37" s="77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77">
        <f t="shared" si="2"/>
        <v>15681919</v>
      </c>
      <c r="E38" s="77"/>
      <c r="F38" s="77"/>
      <c r="G38" s="77">
        <v>15681919</v>
      </c>
    </row>
    <row r="39" spans="1:7" x14ac:dyDescent="0.2">
      <c r="A39" s="25">
        <v>29</v>
      </c>
      <c r="B39" s="14" t="s">
        <v>96</v>
      </c>
      <c r="C39" s="10" t="s">
        <v>97</v>
      </c>
      <c r="D39" s="77">
        <f t="shared" si="2"/>
        <v>0</v>
      </c>
      <c r="E39" s="77"/>
      <c r="F39" s="77"/>
      <c r="G39" s="77">
        <v>0</v>
      </c>
    </row>
    <row r="40" spans="1:7" x14ac:dyDescent="0.2">
      <c r="A40" s="25">
        <v>30</v>
      </c>
      <c r="B40" s="12" t="s">
        <v>98</v>
      </c>
      <c r="C40" s="74" t="s">
        <v>292</v>
      </c>
      <c r="D40" s="77">
        <f t="shared" si="2"/>
        <v>0</v>
      </c>
      <c r="E40" s="77"/>
      <c r="F40" s="77"/>
      <c r="G40" s="77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77">
        <f t="shared" si="2"/>
        <v>0</v>
      </c>
      <c r="E41" s="77"/>
      <c r="F41" s="77"/>
      <c r="G41" s="77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77">
        <f t="shared" si="2"/>
        <v>13598334</v>
      </c>
      <c r="E42" s="77"/>
      <c r="F42" s="77"/>
      <c r="G42" s="77">
        <v>13598334</v>
      </c>
    </row>
    <row r="43" spans="1:7" x14ac:dyDescent="0.2">
      <c r="A43" s="25">
        <v>33</v>
      </c>
      <c r="B43" s="12" t="s">
        <v>101</v>
      </c>
      <c r="C43" s="10" t="s">
        <v>39</v>
      </c>
      <c r="D43" s="77">
        <f t="shared" si="2"/>
        <v>4492720</v>
      </c>
      <c r="E43" s="77">
        <v>4492720</v>
      </c>
      <c r="F43" s="77"/>
      <c r="G43" s="77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77">
        <f t="shared" si="2"/>
        <v>0</v>
      </c>
      <c r="E44" s="77"/>
      <c r="F44" s="77"/>
      <c r="G44" s="77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77">
        <f t="shared" si="2"/>
        <v>13862198</v>
      </c>
      <c r="E45" s="77">
        <v>5511030</v>
      </c>
      <c r="F45" s="77">
        <v>8351168</v>
      </c>
      <c r="G45" s="77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77">
        <f t="shared" si="2"/>
        <v>0</v>
      </c>
      <c r="E46" s="77"/>
      <c r="F46" s="77"/>
      <c r="G46" s="77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77">
        <f t="shared" si="2"/>
        <v>0</v>
      </c>
      <c r="E47" s="77"/>
      <c r="F47" s="77"/>
      <c r="G47" s="77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77">
        <f t="shared" si="2"/>
        <v>0</v>
      </c>
      <c r="E48" s="77"/>
      <c r="F48" s="77"/>
      <c r="G48" s="77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77">
        <f t="shared" si="2"/>
        <v>0</v>
      </c>
      <c r="E49" s="77"/>
      <c r="F49" s="77"/>
      <c r="G49" s="77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77">
        <f t="shared" si="2"/>
        <v>0</v>
      </c>
      <c r="E50" s="77"/>
      <c r="F50" s="77"/>
      <c r="G50" s="77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77">
        <f t="shared" si="2"/>
        <v>0</v>
      </c>
      <c r="E51" s="77"/>
      <c r="F51" s="77"/>
      <c r="G51" s="77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77">
        <f t="shared" si="2"/>
        <v>0</v>
      </c>
      <c r="E52" s="77"/>
      <c r="F52" s="77"/>
      <c r="G52" s="77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77">
        <f t="shared" si="2"/>
        <v>30688222</v>
      </c>
      <c r="E53" s="77"/>
      <c r="F53" s="77">
        <v>10984878</v>
      </c>
      <c r="G53" s="77">
        <v>19703344</v>
      </c>
    </row>
    <row r="54" spans="1:7" x14ac:dyDescent="0.2">
      <c r="A54" s="25">
        <v>44</v>
      </c>
      <c r="B54" s="12" t="s">
        <v>114</v>
      </c>
      <c r="C54" s="10" t="s">
        <v>244</v>
      </c>
      <c r="D54" s="77">
        <f t="shared" si="2"/>
        <v>0</v>
      </c>
      <c r="E54" s="77"/>
      <c r="F54" s="77"/>
      <c r="G54" s="77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77">
        <f t="shared" si="2"/>
        <v>0</v>
      </c>
      <c r="E55" s="77"/>
      <c r="F55" s="77"/>
      <c r="G55" s="77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77">
        <f t="shared" si="2"/>
        <v>0</v>
      </c>
      <c r="E56" s="77"/>
      <c r="F56" s="77"/>
      <c r="G56" s="77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77">
        <f t="shared" si="2"/>
        <v>2548710</v>
      </c>
      <c r="E57" s="77">
        <v>2548710</v>
      </c>
      <c r="F57" s="77"/>
      <c r="G57" s="77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77">
        <f t="shared" si="2"/>
        <v>0</v>
      </c>
      <c r="E58" s="77"/>
      <c r="F58" s="77"/>
      <c r="G58" s="77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77">
        <f t="shared" si="2"/>
        <v>0</v>
      </c>
      <c r="E59" s="77"/>
      <c r="F59" s="77"/>
      <c r="G59" s="77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77">
        <f t="shared" si="2"/>
        <v>0</v>
      </c>
      <c r="E60" s="77"/>
      <c r="F60" s="77"/>
      <c r="G60" s="77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77">
        <f t="shared" si="2"/>
        <v>0</v>
      </c>
      <c r="E61" s="77"/>
      <c r="F61" s="77"/>
      <c r="G61" s="77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77">
        <f t="shared" si="2"/>
        <v>0</v>
      </c>
      <c r="E62" s="77"/>
      <c r="F62" s="77"/>
      <c r="G62" s="77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77">
        <f t="shared" si="2"/>
        <v>0</v>
      </c>
      <c r="E63" s="77"/>
      <c r="F63" s="77"/>
      <c r="G63" s="77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77">
        <f t="shared" si="2"/>
        <v>0</v>
      </c>
      <c r="E64" s="77"/>
      <c r="F64" s="77"/>
      <c r="G64" s="77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77">
        <f t="shared" si="2"/>
        <v>0</v>
      </c>
      <c r="E65" s="77"/>
      <c r="F65" s="77"/>
      <c r="G65" s="77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77">
        <f t="shared" si="2"/>
        <v>10518852</v>
      </c>
      <c r="E66" s="77"/>
      <c r="F66" s="77">
        <v>10518852</v>
      </c>
      <c r="G66" s="77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77">
        <f t="shared" si="2"/>
        <v>6983160</v>
      </c>
      <c r="E67" s="77">
        <v>6983160</v>
      </c>
      <c r="F67" s="77"/>
      <c r="G67" s="77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77">
        <f t="shared" si="2"/>
        <v>7001190</v>
      </c>
      <c r="E68" s="80">
        <v>7001190</v>
      </c>
      <c r="F68" s="77"/>
      <c r="G68" s="77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77">
        <f t="shared" si="2"/>
        <v>0</v>
      </c>
      <c r="E69" s="77"/>
      <c r="F69" s="77"/>
      <c r="G69" s="77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77">
        <f t="shared" si="2"/>
        <v>7081934</v>
      </c>
      <c r="E70" s="77">
        <v>7081934</v>
      </c>
      <c r="F70" s="77"/>
      <c r="G70" s="77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77">
        <f t="shared" ref="D71:D134" si="3">E71+F71+G71</f>
        <v>7023990</v>
      </c>
      <c r="E71" s="77">
        <v>7023990</v>
      </c>
      <c r="F71" s="77"/>
      <c r="G71" s="77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77">
        <f t="shared" si="3"/>
        <v>0</v>
      </c>
      <c r="E72" s="77"/>
      <c r="F72" s="77"/>
      <c r="G72" s="77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77">
        <f t="shared" si="3"/>
        <v>0</v>
      </c>
      <c r="E73" s="77"/>
      <c r="F73" s="77"/>
      <c r="G73" s="77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77">
        <f t="shared" si="3"/>
        <v>3369540</v>
      </c>
      <c r="E74" s="77">
        <v>3369540</v>
      </c>
      <c r="F74" s="77"/>
      <c r="G74" s="77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77">
        <f t="shared" si="3"/>
        <v>10296080</v>
      </c>
      <c r="E75" s="77">
        <v>4557315</v>
      </c>
      <c r="F75" s="77">
        <v>5738765</v>
      </c>
      <c r="G75" s="77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77">
        <f t="shared" si="3"/>
        <v>5615900</v>
      </c>
      <c r="E76" s="77">
        <v>5615900</v>
      </c>
      <c r="F76" s="77"/>
      <c r="G76" s="77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77">
        <f t="shared" si="3"/>
        <v>0</v>
      </c>
      <c r="E77" s="77"/>
      <c r="F77" s="77"/>
      <c r="G77" s="77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77">
        <f t="shared" si="3"/>
        <v>0</v>
      </c>
      <c r="E78" s="77"/>
      <c r="F78" s="77"/>
      <c r="G78" s="77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77">
        <f t="shared" si="3"/>
        <v>0</v>
      </c>
      <c r="E79" s="77"/>
      <c r="F79" s="77"/>
      <c r="G79" s="77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77">
        <f t="shared" si="3"/>
        <v>0</v>
      </c>
      <c r="E80" s="77"/>
      <c r="F80" s="77"/>
      <c r="G80" s="77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77">
        <f t="shared" si="3"/>
        <v>0</v>
      </c>
      <c r="E81" s="77"/>
      <c r="F81" s="77"/>
      <c r="G81" s="77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77">
        <f t="shared" si="3"/>
        <v>0</v>
      </c>
      <c r="E82" s="77"/>
      <c r="F82" s="77"/>
      <c r="G82" s="77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77">
        <f t="shared" si="3"/>
        <v>0</v>
      </c>
      <c r="E83" s="77"/>
      <c r="F83" s="77"/>
      <c r="G83" s="77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77">
        <f t="shared" si="3"/>
        <v>10995428</v>
      </c>
      <c r="E84" s="77"/>
      <c r="F84" s="77"/>
      <c r="G84" s="77">
        <v>10995428</v>
      </c>
    </row>
    <row r="85" spans="1:7" x14ac:dyDescent="0.2">
      <c r="A85" s="25">
        <v>75</v>
      </c>
      <c r="B85" s="12" t="s">
        <v>146</v>
      </c>
      <c r="C85" s="10" t="s">
        <v>273</v>
      </c>
      <c r="D85" s="77">
        <f t="shared" si="3"/>
        <v>43435226</v>
      </c>
      <c r="E85" s="77">
        <v>2219955</v>
      </c>
      <c r="F85" s="77">
        <v>10056820</v>
      </c>
      <c r="G85" s="77">
        <v>31158451</v>
      </c>
    </row>
    <row r="86" spans="1:7" x14ac:dyDescent="0.2">
      <c r="A86" s="25">
        <v>76</v>
      </c>
      <c r="B86" s="26" t="s">
        <v>147</v>
      </c>
      <c r="C86" s="10" t="s">
        <v>36</v>
      </c>
      <c r="D86" s="77">
        <f t="shared" si="3"/>
        <v>47360484</v>
      </c>
      <c r="E86" s="77">
        <v>5667870</v>
      </c>
      <c r="F86" s="77">
        <v>4479699</v>
      </c>
      <c r="G86" s="77">
        <v>37212915</v>
      </c>
    </row>
    <row r="87" spans="1:7" x14ac:dyDescent="0.2">
      <c r="A87" s="25">
        <v>77</v>
      </c>
      <c r="B87" s="12" t="s">
        <v>148</v>
      </c>
      <c r="C87" s="10" t="s">
        <v>38</v>
      </c>
      <c r="D87" s="77">
        <f t="shared" si="3"/>
        <v>1283870</v>
      </c>
      <c r="E87" s="77">
        <v>1283870</v>
      </c>
      <c r="F87" s="77"/>
      <c r="G87" s="77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77">
        <f t="shared" si="3"/>
        <v>44814249</v>
      </c>
      <c r="E88" s="77">
        <v>4596741</v>
      </c>
      <c r="F88" s="77">
        <v>10102757</v>
      </c>
      <c r="G88" s="77">
        <v>30114751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77">
        <f t="shared" si="3"/>
        <v>179476460</v>
      </c>
      <c r="E89" s="77">
        <v>3303320</v>
      </c>
      <c r="F89" s="77">
        <v>8458356</v>
      </c>
      <c r="G89" s="77">
        <v>167714784</v>
      </c>
    </row>
    <row r="90" spans="1:7" x14ac:dyDescent="0.2">
      <c r="A90" s="25">
        <v>80</v>
      </c>
      <c r="B90" s="12" t="s">
        <v>151</v>
      </c>
      <c r="C90" s="10" t="s">
        <v>254</v>
      </c>
      <c r="D90" s="77">
        <f t="shared" si="3"/>
        <v>125765892</v>
      </c>
      <c r="E90" s="77">
        <v>2246360</v>
      </c>
      <c r="F90" s="77"/>
      <c r="G90" s="77">
        <v>123519532</v>
      </c>
    </row>
    <row r="91" spans="1:7" x14ac:dyDescent="0.2">
      <c r="A91" s="25">
        <v>81</v>
      </c>
      <c r="B91" s="12" t="s">
        <v>152</v>
      </c>
      <c r="C91" s="10" t="s">
        <v>386</v>
      </c>
      <c r="D91" s="77">
        <f t="shared" si="3"/>
        <v>0</v>
      </c>
      <c r="E91" s="77"/>
      <c r="F91" s="77"/>
      <c r="G91" s="77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77">
        <f t="shared" si="3"/>
        <v>0</v>
      </c>
      <c r="E92" s="77"/>
      <c r="F92" s="77"/>
      <c r="G92" s="77">
        <v>0</v>
      </c>
    </row>
    <row r="93" spans="1:7" ht="24" x14ac:dyDescent="0.2">
      <c r="A93" s="186">
        <v>83</v>
      </c>
      <c r="B93" s="189" t="s">
        <v>154</v>
      </c>
      <c r="C93" s="17" t="s">
        <v>274</v>
      </c>
      <c r="D93" s="77">
        <f t="shared" si="3"/>
        <v>0</v>
      </c>
      <c r="E93" s="77"/>
      <c r="F93" s="77"/>
      <c r="G93" s="77">
        <v>0</v>
      </c>
    </row>
    <row r="94" spans="1:7" ht="36" x14ac:dyDescent="0.2">
      <c r="A94" s="187"/>
      <c r="B94" s="190"/>
      <c r="C94" s="10" t="s">
        <v>384</v>
      </c>
      <c r="D94" s="77">
        <f t="shared" si="3"/>
        <v>0</v>
      </c>
      <c r="E94" s="77"/>
      <c r="F94" s="77"/>
      <c r="G94" s="77">
        <v>0</v>
      </c>
    </row>
    <row r="95" spans="1:7" ht="24" x14ac:dyDescent="0.2">
      <c r="A95" s="187"/>
      <c r="B95" s="190"/>
      <c r="C95" s="10" t="s">
        <v>275</v>
      </c>
      <c r="D95" s="77">
        <f t="shared" si="3"/>
        <v>0</v>
      </c>
      <c r="E95" s="77"/>
      <c r="F95" s="77"/>
      <c r="G95" s="77">
        <v>0</v>
      </c>
    </row>
    <row r="96" spans="1:7" ht="36" x14ac:dyDescent="0.2">
      <c r="A96" s="188"/>
      <c r="B96" s="191"/>
      <c r="C96" s="28" t="s">
        <v>385</v>
      </c>
      <c r="D96" s="77">
        <f t="shared" si="3"/>
        <v>0</v>
      </c>
      <c r="E96" s="77"/>
      <c r="F96" s="77"/>
      <c r="G96" s="77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77">
        <f t="shared" si="3"/>
        <v>0</v>
      </c>
      <c r="E97" s="77"/>
      <c r="F97" s="77"/>
      <c r="G97" s="77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77">
        <f t="shared" si="3"/>
        <v>0</v>
      </c>
      <c r="E98" s="77"/>
      <c r="F98" s="77"/>
      <c r="G98" s="77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77">
        <f t="shared" si="3"/>
        <v>45544553</v>
      </c>
      <c r="E99" s="77">
        <v>11020303</v>
      </c>
      <c r="F99" s="77">
        <v>9602779</v>
      </c>
      <c r="G99" s="77">
        <v>24921471</v>
      </c>
    </row>
    <row r="100" spans="1:7" x14ac:dyDescent="0.2">
      <c r="A100" s="25">
        <v>87</v>
      </c>
      <c r="B100" s="14" t="s">
        <v>160</v>
      </c>
      <c r="C100" s="10" t="s">
        <v>28</v>
      </c>
      <c r="D100" s="77">
        <f t="shared" si="3"/>
        <v>2010545</v>
      </c>
      <c r="E100" s="77">
        <v>2010545</v>
      </c>
      <c r="F100" s="77"/>
      <c r="G100" s="77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77">
        <f t="shared" si="3"/>
        <v>2825250</v>
      </c>
      <c r="E101" s="77">
        <v>2825250</v>
      </c>
      <c r="F101" s="77"/>
      <c r="G101" s="77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77">
        <f t="shared" si="3"/>
        <v>0</v>
      </c>
      <c r="E102" s="77"/>
      <c r="F102" s="77"/>
      <c r="G102" s="77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77">
        <f t="shared" si="3"/>
        <v>0</v>
      </c>
      <c r="E103" s="77"/>
      <c r="F103" s="77"/>
      <c r="G103" s="77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77">
        <f t="shared" si="3"/>
        <v>0</v>
      </c>
      <c r="E104" s="77"/>
      <c r="F104" s="77"/>
      <c r="G104" s="77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77">
        <f t="shared" si="3"/>
        <v>0</v>
      </c>
      <c r="E105" s="77"/>
      <c r="F105" s="77"/>
      <c r="G105" s="77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77">
        <f t="shared" si="3"/>
        <v>0</v>
      </c>
      <c r="E106" s="77"/>
      <c r="F106" s="77"/>
      <c r="G106" s="77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77">
        <f t="shared" si="3"/>
        <v>0</v>
      </c>
      <c r="E107" s="77"/>
      <c r="F107" s="77"/>
      <c r="G107" s="77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77">
        <f t="shared" si="3"/>
        <v>0</v>
      </c>
      <c r="E108" s="77"/>
      <c r="F108" s="77"/>
      <c r="G108" s="77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77">
        <f t="shared" si="3"/>
        <v>0</v>
      </c>
      <c r="E109" s="77"/>
      <c r="F109" s="77"/>
      <c r="G109" s="77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77">
        <f t="shared" si="3"/>
        <v>14183141</v>
      </c>
      <c r="E110" s="80">
        <v>2687841</v>
      </c>
      <c r="F110" s="77"/>
      <c r="G110" s="77">
        <v>11495300</v>
      </c>
    </row>
    <row r="111" spans="1:7" x14ac:dyDescent="0.2">
      <c r="A111" s="25">
        <v>98</v>
      </c>
      <c r="B111" s="26" t="s">
        <v>171</v>
      </c>
      <c r="C111" s="10" t="s">
        <v>32</v>
      </c>
      <c r="D111" s="77">
        <f t="shared" si="3"/>
        <v>0</v>
      </c>
      <c r="E111" s="77"/>
      <c r="F111" s="77"/>
      <c r="G111" s="77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77">
        <f t="shared" si="3"/>
        <v>0</v>
      </c>
      <c r="E112" s="77"/>
      <c r="F112" s="77"/>
      <c r="G112" s="77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77">
        <f t="shared" si="3"/>
        <v>0</v>
      </c>
      <c r="E113" s="77"/>
      <c r="F113" s="77"/>
      <c r="G113" s="77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77">
        <f t="shared" si="3"/>
        <v>5615900</v>
      </c>
      <c r="E114" s="77">
        <v>5615900</v>
      </c>
      <c r="F114" s="77"/>
      <c r="G114" s="77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77">
        <f t="shared" si="3"/>
        <v>0</v>
      </c>
      <c r="E115" s="77"/>
      <c r="F115" s="77"/>
      <c r="G115" s="77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77">
        <f t="shared" si="3"/>
        <v>0</v>
      </c>
      <c r="E116" s="77"/>
      <c r="F116" s="77"/>
      <c r="G116" s="77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77">
        <f t="shared" si="3"/>
        <v>0</v>
      </c>
      <c r="E117" s="77"/>
      <c r="F117" s="77"/>
      <c r="G117" s="77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77">
        <f t="shared" si="3"/>
        <v>0</v>
      </c>
      <c r="E118" s="77"/>
      <c r="F118" s="77"/>
      <c r="G118" s="77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77">
        <f t="shared" si="3"/>
        <v>0</v>
      </c>
      <c r="E119" s="77"/>
      <c r="F119" s="77"/>
      <c r="G119" s="77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77">
        <f t="shared" si="3"/>
        <v>0</v>
      </c>
      <c r="E120" s="77"/>
      <c r="F120" s="77"/>
      <c r="G120" s="77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77">
        <f t="shared" si="3"/>
        <v>0</v>
      </c>
      <c r="E121" s="77"/>
      <c r="F121" s="77"/>
      <c r="G121" s="77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77">
        <f t="shared" si="3"/>
        <v>0</v>
      </c>
      <c r="E122" s="77"/>
      <c r="F122" s="77"/>
      <c r="G122" s="77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77">
        <f t="shared" si="3"/>
        <v>0</v>
      </c>
      <c r="E123" s="77"/>
      <c r="F123" s="77"/>
      <c r="G123" s="77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77">
        <f t="shared" si="3"/>
        <v>0</v>
      </c>
      <c r="E124" s="77"/>
      <c r="F124" s="77"/>
      <c r="G124" s="77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77">
        <f t="shared" si="3"/>
        <v>0</v>
      </c>
      <c r="E125" s="77"/>
      <c r="F125" s="77"/>
      <c r="G125" s="77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77">
        <f t="shared" si="3"/>
        <v>0</v>
      </c>
      <c r="E126" s="77"/>
      <c r="F126" s="77"/>
      <c r="G126" s="77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77">
        <f t="shared" si="3"/>
        <v>0</v>
      </c>
      <c r="E127" s="77"/>
      <c r="F127" s="77"/>
      <c r="G127" s="77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77">
        <f t="shared" si="3"/>
        <v>0</v>
      </c>
      <c r="E128" s="77"/>
      <c r="F128" s="77"/>
      <c r="G128" s="77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77">
        <f t="shared" si="3"/>
        <v>0</v>
      </c>
      <c r="E129" s="77"/>
      <c r="F129" s="77"/>
      <c r="G129" s="77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77">
        <f t="shared" si="3"/>
        <v>0</v>
      </c>
      <c r="E130" s="77"/>
      <c r="F130" s="77"/>
      <c r="G130" s="77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77">
        <f t="shared" si="3"/>
        <v>0</v>
      </c>
      <c r="E131" s="77"/>
      <c r="F131" s="77"/>
      <c r="G131" s="77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77">
        <f t="shared" si="3"/>
        <v>0</v>
      </c>
      <c r="E132" s="77"/>
      <c r="F132" s="77"/>
      <c r="G132" s="77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77">
        <f t="shared" si="3"/>
        <v>0</v>
      </c>
      <c r="E133" s="77"/>
      <c r="F133" s="77"/>
      <c r="G133" s="77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77">
        <f t="shared" si="3"/>
        <v>0</v>
      </c>
      <c r="E134" s="77"/>
      <c r="F134" s="77"/>
      <c r="G134" s="77">
        <v>0</v>
      </c>
    </row>
    <row r="135" spans="1:7" ht="24" x14ac:dyDescent="0.2">
      <c r="A135" s="25">
        <v>122</v>
      </c>
      <c r="B135" s="26" t="s">
        <v>211</v>
      </c>
      <c r="C135" s="91" t="s">
        <v>383</v>
      </c>
      <c r="D135" s="77">
        <f t="shared" ref="D135:D154" si="4">E135+F135+G135</f>
        <v>0</v>
      </c>
      <c r="E135" s="77"/>
      <c r="F135" s="77"/>
      <c r="G135" s="77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77">
        <f t="shared" si="4"/>
        <v>93575403</v>
      </c>
      <c r="E136" s="77"/>
      <c r="F136" s="77"/>
      <c r="G136" s="77">
        <v>93575403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7">
        <f t="shared" si="4"/>
        <v>9073000</v>
      </c>
      <c r="E137" s="77">
        <v>9073000</v>
      </c>
      <c r="F137" s="77"/>
      <c r="G137" s="77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77">
        <f t="shared" si="4"/>
        <v>33095214</v>
      </c>
      <c r="E138" s="77">
        <v>3697200</v>
      </c>
      <c r="F138" s="77"/>
      <c r="G138" s="77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77">
        <f t="shared" si="4"/>
        <v>58252564</v>
      </c>
      <c r="E139" s="77">
        <v>9063093</v>
      </c>
      <c r="F139" s="77">
        <v>14646504</v>
      </c>
      <c r="G139" s="77">
        <v>34542967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77">
        <f t="shared" si="4"/>
        <v>0</v>
      </c>
      <c r="E140" s="77"/>
      <c r="F140" s="77"/>
      <c r="G140" s="77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77">
        <f t="shared" si="4"/>
        <v>0</v>
      </c>
      <c r="E141" s="77"/>
      <c r="F141" s="77"/>
      <c r="G141" s="77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77">
        <f t="shared" si="4"/>
        <v>0</v>
      </c>
      <c r="E142" s="77"/>
      <c r="F142" s="77"/>
      <c r="G142" s="77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77">
        <f t="shared" si="4"/>
        <v>141186555</v>
      </c>
      <c r="E143" s="77">
        <v>87770769</v>
      </c>
      <c r="F143" s="77">
        <v>53415786</v>
      </c>
      <c r="G143" s="77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77">
        <f t="shared" si="4"/>
        <v>193460016</v>
      </c>
      <c r="E144" s="77">
        <v>21241080</v>
      </c>
      <c r="F144" s="77">
        <v>48385382</v>
      </c>
      <c r="G144" s="77">
        <v>123833554</v>
      </c>
    </row>
    <row r="145" spans="1:39" x14ac:dyDescent="0.2">
      <c r="A145" s="25">
        <v>132</v>
      </c>
      <c r="B145" s="12" t="s">
        <v>223</v>
      </c>
      <c r="C145" s="10" t="s">
        <v>251</v>
      </c>
      <c r="D145" s="77">
        <f t="shared" si="4"/>
        <v>91035980</v>
      </c>
      <c r="E145" s="77">
        <v>10021410</v>
      </c>
      <c r="F145" s="77"/>
      <c r="G145" s="77">
        <v>81014570</v>
      </c>
    </row>
    <row r="146" spans="1:39" x14ac:dyDescent="0.2">
      <c r="A146" s="25">
        <v>133</v>
      </c>
      <c r="B146" s="14" t="s">
        <v>224</v>
      </c>
      <c r="C146" s="10" t="s">
        <v>225</v>
      </c>
      <c r="D146" s="77">
        <f t="shared" si="4"/>
        <v>67909932</v>
      </c>
      <c r="E146" s="77">
        <v>1748030</v>
      </c>
      <c r="F146" s="77">
        <v>6371361</v>
      </c>
      <c r="G146" s="77">
        <v>59790541</v>
      </c>
    </row>
    <row r="147" spans="1:39" x14ac:dyDescent="0.2">
      <c r="A147" s="25">
        <v>134</v>
      </c>
      <c r="B147" s="26" t="s">
        <v>226</v>
      </c>
      <c r="C147" s="10" t="s">
        <v>227</v>
      </c>
      <c r="D147" s="77">
        <f t="shared" si="4"/>
        <v>0</v>
      </c>
      <c r="E147" s="77"/>
      <c r="F147" s="77"/>
      <c r="G147" s="77">
        <v>0</v>
      </c>
    </row>
    <row r="148" spans="1:39" x14ac:dyDescent="0.2">
      <c r="A148" s="25">
        <v>135</v>
      </c>
      <c r="B148" s="12" t="s">
        <v>228</v>
      </c>
      <c r="C148" s="10" t="s">
        <v>229</v>
      </c>
      <c r="D148" s="77">
        <f t="shared" si="4"/>
        <v>0</v>
      </c>
      <c r="E148" s="77"/>
      <c r="F148" s="77"/>
      <c r="G148" s="77">
        <v>0</v>
      </c>
    </row>
    <row r="149" spans="1:39" ht="12.75" x14ac:dyDescent="0.2">
      <c r="A149" s="25">
        <v>136</v>
      </c>
      <c r="B149" s="20" t="s">
        <v>230</v>
      </c>
      <c r="C149" s="13" t="s">
        <v>231</v>
      </c>
      <c r="D149" s="77">
        <f t="shared" si="4"/>
        <v>0</v>
      </c>
      <c r="E149" s="77"/>
      <c r="F149" s="77"/>
      <c r="G149" s="77">
        <v>0</v>
      </c>
    </row>
    <row r="150" spans="1:39" ht="12.75" x14ac:dyDescent="0.2">
      <c r="A150" s="25">
        <v>137</v>
      </c>
      <c r="B150" s="67" t="s">
        <v>278</v>
      </c>
      <c r="C150" s="68" t="s">
        <v>279</v>
      </c>
      <c r="D150" s="77">
        <f t="shared" si="4"/>
        <v>0</v>
      </c>
      <c r="E150" s="77"/>
      <c r="F150" s="77"/>
      <c r="G150" s="77">
        <v>0</v>
      </c>
    </row>
    <row r="151" spans="1:39" ht="12.75" x14ac:dyDescent="0.2">
      <c r="A151" s="25">
        <v>138</v>
      </c>
      <c r="B151" s="69" t="s">
        <v>280</v>
      </c>
      <c r="C151" s="70" t="s">
        <v>281</v>
      </c>
      <c r="D151" s="77">
        <f t="shared" si="4"/>
        <v>0</v>
      </c>
      <c r="E151" s="77"/>
      <c r="F151" s="77"/>
      <c r="G151" s="77">
        <v>0</v>
      </c>
    </row>
    <row r="152" spans="1:39" ht="12.75" x14ac:dyDescent="0.2">
      <c r="A152" s="25">
        <v>139</v>
      </c>
      <c r="B152" s="71" t="s">
        <v>282</v>
      </c>
      <c r="C152" s="72" t="s">
        <v>283</v>
      </c>
      <c r="D152" s="77">
        <f t="shared" si="4"/>
        <v>0</v>
      </c>
      <c r="E152" s="77"/>
      <c r="F152" s="77"/>
      <c r="G152" s="77">
        <v>0</v>
      </c>
    </row>
    <row r="153" spans="1:39" x14ac:dyDescent="0.2">
      <c r="A153" s="25">
        <v>140</v>
      </c>
      <c r="B153" s="25" t="s">
        <v>288</v>
      </c>
      <c r="C153" s="73" t="s">
        <v>289</v>
      </c>
      <c r="D153" s="77">
        <f t="shared" si="4"/>
        <v>12528906</v>
      </c>
      <c r="E153" s="77"/>
      <c r="F153" s="77"/>
      <c r="G153" s="77">
        <v>12528906</v>
      </c>
    </row>
    <row r="154" spans="1:39" s="22" customFormat="1" x14ac:dyDescent="0.2">
      <c r="A154" s="127">
        <v>141</v>
      </c>
      <c r="B154" s="128" t="s">
        <v>403</v>
      </c>
      <c r="C154" s="129" t="s">
        <v>402</v>
      </c>
      <c r="D154" s="80">
        <f t="shared" si="4"/>
        <v>0</v>
      </c>
      <c r="E154" s="145"/>
      <c r="F154" s="145"/>
      <c r="G154" s="145"/>
    </row>
    <row r="155" spans="1:39" s="114" customFormat="1" x14ac:dyDescent="0.2">
      <c r="A155" s="117"/>
      <c r="B155" s="117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s="114" customFormat="1" x14ac:dyDescent="0.2">
      <c r="A156" s="117"/>
      <c r="B156" s="11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topLeftCell="A2" zoomScale="98" zoomScaleNormal="98" workbookViewId="0">
      <pane xSplit="3" ySplit="9" topLeftCell="D11" activePane="bottomRight" state="frozen"/>
      <selection activeCell="A2" sqref="A2"/>
      <selection pane="topRight" activeCell="D2" sqref="D2"/>
      <selection pane="bottomLeft" activeCell="A14" sqref="A14"/>
      <selection pane="bottomRight" activeCell="D8" sqref="D8:F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5" width="18.7109375" style="8" customWidth="1"/>
    <col min="6" max="6" width="28" style="8" customWidth="1"/>
    <col min="7" max="16384" width="9.140625" style="8"/>
  </cols>
  <sheetData>
    <row r="2" spans="1:6" ht="42" customHeight="1" x14ac:dyDescent="0.2">
      <c r="A2" s="202" t="s">
        <v>391</v>
      </c>
      <c r="B2" s="202"/>
      <c r="C2" s="202"/>
      <c r="D2" s="202"/>
      <c r="E2" s="202"/>
      <c r="F2" s="202"/>
    </row>
    <row r="3" spans="1:6" x14ac:dyDescent="0.2">
      <c r="C3" s="9"/>
      <c r="F3" s="8" t="s">
        <v>309</v>
      </c>
    </row>
    <row r="4" spans="1:6" s="2" customFormat="1" ht="28.5" customHeight="1" x14ac:dyDescent="0.2">
      <c r="A4" s="193" t="s">
        <v>46</v>
      </c>
      <c r="B4" s="193" t="s">
        <v>59</v>
      </c>
      <c r="C4" s="194" t="s">
        <v>47</v>
      </c>
      <c r="D4" s="242" t="s">
        <v>392</v>
      </c>
      <c r="E4" s="243"/>
      <c r="F4" s="244"/>
    </row>
    <row r="5" spans="1:6" ht="18" customHeight="1" x14ac:dyDescent="0.2">
      <c r="A5" s="193"/>
      <c r="B5" s="193"/>
      <c r="C5" s="194"/>
      <c r="D5" s="234" t="s">
        <v>291</v>
      </c>
      <c r="E5" s="242" t="s">
        <v>304</v>
      </c>
      <c r="F5" s="254"/>
    </row>
    <row r="6" spans="1:6" ht="14.25" customHeight="1" x14ac:dyDescent="0.2">
      <c r="A6" s="193"/>
      <c r="B6" s="193"/>
      <c r="C6" s="194"/>
      <c r="D6" s="235"/>
      <c r="E6" s="255" t="s">
        <v>398</v>
      </c>
      <c r="F6" s="255" t="s">
        <v>393</v>
      </c>
    </row>
    <row r="7" spans="1:6" ht="81.75" customHeight="1" x14ac:dyDescent="0.2">
      <c r="A7" s="193"/>
      <c r="B7" s="193"/>
      <c r="C7" s="194"/>
      <c r="D7" s="236"/>
      <c r="E7" s="256"/>
      <c r="F7" s="256"/>
    </row>
    <row r="8" spans="1:6" s="2" customFormat="1" x14ac:dyDescent="0.2">
      <c r="A8" s="179" t="s">
        <v>248</v>
      </c>
      <c r="B8" s="179"/>
      <c r="C8" s="179"/>
      <c r="D8" s="78">
        <f>D10+D9</f>
        <v>181620483</v>
      </c>
      <c r="E8" s="78">
        <f t="shared" ref="E8:F8" si="0">E10+E9</f>
        <v>70585314</v>
      </c>
      <c r="F8" s="78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77">
        <f>E9+F9</f>
        <v>0</v>
      </c>
      <c r="E9" s="79"/>
      <c r="F9" s="79"/>
    </row>
    <row r="10" spans="1:6" s="2" customFormat="1" x14ac:dyDescent="0.2">
      <c r="A10" s="179" t="s">
        <v>247</v>
      </c>
      <c r="B10" s="179"/>
      <c r="C10" s="179"/>
      <c r="D10" s="78">
        <f t="shared" ref="D10:F10" si="1">SUM(D11:D153)-D93</f>
        <v>181620483</v>
      </c>
      <c r="E10" s="78">
        <f t="shared" si="1"/>
        <v>70585314</v>
      </c>
      <c r="F10" s="78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7">
        <f t="shared" ref="D11:D70" si="2">E11+F11</f>
        <v>0</v>
      </c>
      <c r="E11" s="77">
        <v>0</v>
      </c>
      <c r="F11" s="77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7">
        <f t="shared" si="2"/>
        <v>0</v>
      </c>
      <c r="E12" s="77">
        <v>0</v>
      </c>
      <c r="F12" s="77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7">
        <f t="shared" si="2"/>
        <v>0</v>
      </c>
      <c r="E13" s="77">
        <v>0</v>
      </c>
      <c r="F13" s="77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7">
        <f t="shared" si="2"/>
        <v>0</v>
      </c>
      <c r="E14" s="77">
        <v>0</v>
      </c>
      <c r="F14" s="77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7">
        <f t="shared" si="2"/>
        <v>0</v>
      </c>
      <c r="E15" s="77">
        <v>0</v>
      </c>
      <c r="F15" s="77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7">
        <f t="shared" si="2"/>
        <v>12443780</v>
      </c>
      <c r="E16" s="77">
        <v>4836173</v>
      </c>
      <c r="F16" s="77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77">
        <f t="shared" si="2"/>
        <v>5215559</v>
      </c>
      <c r="E17" s="77">
        <v>2026984</v>
      </c>
      <c r="F17" s="77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77">
        <f t="shared" si="2"/>
        <v>0</v>
      </c>
      <c r="E18" s="77">
        <v>0</v>
      </c>
      <c r="F18" s="77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77">
        <f t="shared" si="2"/>
        <v>0</v>
      </c>
      <c r="E19" s="77">
        <v>0</v>
      </c>
      <c r="F19" s="77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77">
        <f t="shared" si="2"/>
        <v>0</v>
      </c>
      <c r="E20" s="77">
        <v>0</v>
      </c>
      <c r="F20" s="77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77">
        <f t="shared" si="2"/>
        <v>0</v>
      </c>
      <c r="E21" s="77">
        <v>0</v>
      </c>
      <c r="F21" s="77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77">
        <f t="shared" si="2"/>
        <v>0</v>
      </c>
      <c r="E22" s="77">
        <v>0</v>
      </c>
      <c r="F22" s="77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77">
        <f t="shared" si="2"/>
        <v>0</v>
      </c>
      <c r="E23" s="77">
        <v>0</v>
      </c>
      <c r="F23" s="77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77">
        <f t="shared" si="2"/>
        <v>0</v>
      </c>
      <c r="E24" s="77">
        <v>0</v>
      </c>
      <c r="F24" s="77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77">
        <f t="shared" si="2"/>
        <v>0</v>
      </c>
      <c r="E25" s="77">
        <v>0</v>
      </c>
      <c r="F25" s="77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77">
        <f t="shared" si="2"/>
        <v>0</v>
      </c>
      <c r="E26" s="77">
        <v>0</v>
      </c>
      <c r="F26" s="77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77">
        <f t="shared" si="2"/>
        <v>0</v>
      </c>
      <c r="E27" s="77">
        <v>0</v>
      </c>
      <c r="F27" s="77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77">
        <f t="shared" si="2"/>
        <v>11022810</v>
      </c>
      <c r="E28" s="77">
        <v>4283925</v>
      </c>
      <c r="F28" s="77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77">
        <f t="shared" si="2"/>
        <v>0</v>
      </c>
      <c r="E29" s="77">
        <v>0</v>
      </c>
      <c r="F29" s="77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77">
        <f t="shared" si="2"/>
        <v>0</v>
      </c>
      <c r="E30" s="77">
        <v>0</v>
      </c>
      <c r="F30" s="77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77">
        <f t="shared" si="2"/>
        <v>0</v>
      </c>
      <c r="E31" s="77">
        <v>0</v>
      </c>
      <c r="F31" s="77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77">
        <f t="shared" si="2"/>
        <v>7083154</v>
      </c>
      <c r="E32" s="77">
        <v>2752810</v>
      </c>
      <c r="F32" s="77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77">
        <f t="shared" si="2"/>
        <v>0</v>
      </c>
      <c r="E33" s="77">
        <v>0</v>
      </c>
      <c r="F33" s="77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77">
        <f t="shared" si="2"/>
        <v>0</v>
      </c>
      <c r="E34" s="77">
        <v>0</v>
      </c>
      <c r="F34" s="77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77">
        <f t="shared" si="2"/>
        <v>0</v>
      </c>
      <c r="E35" s="77">
        <v>0</v>
      </c>
      <c r="F35" s="77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77">
        <f t="shared" si="2"/>
        <v>4877137</v>
      </c>
      <c r="E36" s="77">
        <v>0</v>
      </c>
      <c r="F36" s="77">
        <v>4877137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77">
        <f t="shared" si="2"/>
        <v>12120661</v>
      </c>
      <c r="E37" s="77">
        <v>7321737</v>
      </c>
      <c r="F37" s="77">
        <v>4798924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77">
        <f t="shared" si="2"/>
        <v>0</v>
      </c>
      <c r="E38" s="77">
        <v>0</v>
      </c>
      <c r="F38" s="77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77">
        <f t="shared" si="2"/>
        <v>0</v>
      </c>
      <c r="E39" s="77">
        <v>0</v>
      </c>
      <c r="F39" s="77">
        <v>0</v>
      </c>
    </row>
    <row r="40" spans="1:6" s="22" customFormat="1" x14ac:dyDescent="0.2">
      <c r="A40" s="25">
        <v>30</v>
      </c>
      <c r="B40" s="23" t="s">
        <v>98</v>
      </c>
      <c r="C40" s="74" t="s">
        <v>292</v>
      </c>
      <c r="D40" s="77">
        <f t="shared" si="2"/>
        <v>0</v>
      </c>
      <c r="E40" s="77">
        <v>0</v>
      </c>
      <c r="F40" s="77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77">
        <f t="shared" si="2"/>
        <v>0</v>
      </c>
      <c r="E41" s="77">
        <v>0</v>
      </c>
      <c r="F41" s="77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77">
        <f t="shared" si="2"/>
        <v>10570474</v>
      </c>
      <c r="E42" s="77">
        <v>4108128</v>
      </c>
      <c r="F42" s="77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77">
        <f t="shared" si="2"/>
        <v>5518258</v>
      </c>
      <c r="E43" s="77">
        <v>2144626</v>
      </c>
      <c r="F43" s="77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77">
        <f t="shared" si="2"/>
        <v>0</v>
      </c>
      <c r="E44" s="77">
        <v>0</v>
      </c>
      <c r="F44" s="77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77">
        <f t="shared" si="2"/>
        <v>0</v>
      </c>
      <c r="E45" s="77">
        <v>0</v>
      </c>
      <c r="F45" s="77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77">
        <f t="shared" si="2"/>
        <v>0</v>
      </c>
      <c r="E46" s="77">
        <v>0</v>
      </c>
      <c r="F46" s="77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77">
        <f t="shared" si="2"/>
        <v>0</v>
      </c>
      <c r="E47" s="77">
        <v>0</v>
      </c>
      <c r="F47" s="77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77">
        <f t="shared" si="2"/>
        <v>0</v>
      </c>
      <c r="E48" s="77">
        <v>0</v>
      </c>
      <c r="F48" s="77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77">
        <f t="shared" si="2"/>
        <v>0</v>
      </c>
      <c r="E49" s="77">
        <v>0</v>
      </c>
      <c r="F49" s="77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77">
        <f t="shared" si="2"/>
        <v>0</v>
      </c>
      <c r="E50" s="77">
        <v>0</v>
      </c>
      <c r="F50" s="77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77">
        <f t="shared" si="2"/>
        <v>0</v>
      </c>
      <c r="E51" s="77">
        <v>0</v>
      </c>
      <c r="F51" s="77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77">
        <f t="shared" si="2"/>
        <v>774453</v>
      </c>
      <c r="E52" s="77">
        <v>300985</v>
      </c>
      <c r="F52" s="77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77">
        <f t="shared" si="2"/>
        <v>18191633</v>
      </c>
      <c r="E53" s="77">
        <v>7070029</v>
      </c>
      <c r="F53" s="77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77">
        <f t="shared" si="2"/>
        <v>0</v>
      </c>
      <c r="E54" s="77">
        <v>0</v>
      </c>
      <c r="F54" s="77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77">
        <f t="shared" si="2"/>
        <v>0</v>
      </c>
      <c r="E55" s="77">
        <v>0</v>
      </c>
      <c r="F55" s="77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77">
        <f t="shared" si="2"/>
        <v>0</v>
      </c>
      <c r="E56" s="77">
        <v>0</v>
      </c>
      <c r="F56" s="77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77">
        <f t="shared" si="2"/>
        <v>0</v>
      </c>
      <c r="E57" s="77">
        <v>0</v>
      </c>
      <c r="F57" s="77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77">
        <f t="shared" si="2"/>
        <v>0</v>
      </c>
      <c r="E58" s="77">
        <v>0</v>
      </c>
      <c r="F58" s="77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77">
        <f t="shared" si="2"/>
        <v>0</v>
      </c>
      <c r="E59" s="77">
        <v>0</v>
      </c>
      <c r="F59" s="77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77">
        <f t="shared" si="2"/>
        <v>0</v>
      </c>
      <c r="E60" s="77">
        <v>0</v>
      </c>
      <c r="F60" s="77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77">
        <f t="shared" si="2"/>
        <v>0</v>
      </c>
      <c r="E61" s="77">
        <v>0</v>
      </c>
      <c r="F61" s="77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77">
        <f t="shared" si="2"/>
        <v>0</v>
      </c>
      <c r="E62" s="77">
        <v>0</v>
      </c>
      <c r="F62" s="77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77">
        <f t="shared" si="2"/>
        <v>0</v>
      </c>
      <c r="E63" s="77">
        <v>0</v>
      </c>
      <c r="F63" s="77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77">
        <f t="shared" si="2"/>
        <v>0</v>
      </c>
      <c r="E64" s="77">
        <v>0</v>
      </c>
      <c r="F64" s="77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77">
        <f t="shared" si="2"/>
        <v>0</v>
      </c>
      <c r="E65" s="77">
        <v>0</v>
      </c>
      <c r="F65" s="77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77">
        <f t="shared" si="2"/>
        <v>0</v>
      </c>
      <c r="E66" s="77">
        <v>0</v>
      </c>
      <c r="F66" s="77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77">
        <f t="shared" si="2"/>
        <v>0</v>
      </c>
      <c r="E67" s="77">
        <v>0</v>
      </c>
      <c r="F67" s="77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77">
        <f t="shared" si="2"/>
        <v>0</v>
      </c>
      <c r="E68" s="77">
        <v>0</v>
      </c>
      <c r="F68" s="77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77">
        <f t="shared" si="2"/>
        <v>0</v>
      </c>
      <c r="E69" s="77">
        <v>0</v>
      </c>
      <c r="F69" s="77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77">
        <f t="shared" si="2"/>
        <v>0</v>
      </c>
      <c r="E70" s="77">
        <v>0</v>
      </c>
      <c r="F70" s="77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77">
        <f t="shared" ref="D71:D134" si="3">E71+F71</f>
        <v>0</v>
      </c>
      <c r="E71" s="77">
        <v>0</v>
      </c>
      <c r="F71" s="77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77">
        <f t="shared" si="3"/>
        <v>0</v>
      </c>
      <c r="E72" s="77">
        <v>0</v>
      </c>
      <c r="F72" s="77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77">
        <f t="shared" si="3"/>
        <v>0</v>
      </c>
      <c r="E73" s="77">
        <v>0</v>
      </c>
      <c r="F73" s="77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77">
        <f t="shared" si="3"/>
        <v>0</v>
      </c>
      <c r="E74" s="77">
        <v>0</v>
      </c>
      <c r="F74" s="77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77">
        <f t="shared" si="3"/>
        <v>0</v>
      </c>
      <c r="E75" s="77">
        <v>0</v>
      </c>
      <c r="F75" s="77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77">
        <f t="shared" si="3"/>
        <v>0</v>
      </c>
      <c r="E76" s="77">
        <v>0</v>
      </c>
      <c r="F76" s="77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77">
        <f t="shared" si="3"/>
        <v>0</v>
      </c>
      <c r="E77" s="77">
        <v>0</v>
      </c>
      <c r="F77" s="77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77">
        <f t="shared" si="3"/>
        <v>0</v>
      </c>
      <c r="E78" s="77">
        <v>0</v>
      </c>
      <c r="F78" s="77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77">
        <f t="shared" si="3"/>
        <v>0</v>
      </c>
      <c r="E79" s="77">
        <v>0</v>
      </c>
      <c r="F79" s="77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77">
        <f t="shared" si="3"/>
        <v>0</v>
      </c>
      <c r="E80" s="77">
        <v>0</v>
      </c>
      <c r="F80" s="77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77">
        <f t="shared" si="3"/>
        <v>0</v>
      </c>
      <c r="E81" s="77">
        <v>0</v>
      </c>
      <c r="F81" s="77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77">
        <f t="shared" si="3"/>
        <v>0</v>
      </c>
      <c r="E82" s="77">
        <v>0</v>
      </c>
      <c r="F82" s="77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77">
        <f t="shared" si="3"/>
        <v>0</v>
      </c>
      <c r="E83" s="77">
        <v>0</v>
      </c>
      <c r="F83" s="77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77">
        <f t="shared" si="3"/>
        <v>0</v>
      </c>
      <c r="E84" s="77">
        <v>0</v>
      </c>
      <c r="F84" s="77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77">
        <f t="shared" si="3"/>
        <v>0</v>
      </c>
      <c r="E85" s="77">
        <v>0</v>
      </c>
      <c r="F85" s="77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77">
        <f t="shared" si="3"/>
        <v>0</v>
      </c>
      <c r="E86" s="77">
        <v>0</v>
      </c>
      <c r="F86" s="77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77">
        <f t="shared" si="3"/>
        <v>0</v>
      </c>
      <c r="E87" s="77">
        <v>0</v>
      </c>
      <c r="F87" s="77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77">
        <f t="shared" si="3"/>
        <v>22280924</v>
      </c>
      <c r="E88" s="77">
        <v>8659299</v>
      </c>
      <c r="F88" s="77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77">
        <f t="shared" si="3"/>
        <v>0</v>
      </c>
      <c r="E89" s="77">
        <v>0</v>
      </c>
      <c r="F89" s="77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77">
        <f t="shared" si="3"/>
        <v>0</v>
      </c>
      <c r="E90" s="77">
        <v>0</v>
      </c>
      <c r="F90" s="77">
        <v>0</v>
      </c>
    </row>
    <row r="91" spans="1:6" s="1" customFormat="1" x14ac:dyDescent="0.2">
      <c r="A91" s="25">
        <v>81</v>
      </c>
      <c r="B91" s="12" t="s">
        <v>152</v>
      </c>
      <c r="C91" s="21" t="s">
        <v>386</v>
      </c>
      <c r="D91" s="77">
        <f t="shared" si="3"/>
        <v>0</v>
      </c>
      <c r="E91" s="77">
        <v>0</v>
      </c>
      <c r="F91" s="77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77">
        <f t="shared" si="3"/>
        <v>0</v>
      </c>
      <c r="E92" s="77">
        <v>0</v>
      </c>
      <c r="F92" s="77">
        <v>0</v>
      </c>
    </row>
    <row r="93" spans="1:6" s="1" customFormat="1" ht="24" x14ac:dyDescent="0.2">
      <c r="A93" s="186">
        <v>83</v>
      </c>
      <c r="B93" s="189" t="s">
        <v>154</v>
      </c>
      <c r="C93" s="17" t="s">
        <v>274</v>
      </c>
      <c r="D93" s="77">
        <f t="shared" si="3"/>
        <v>298130</v>
      </c>
      <c r="E93" s="77">
        <v>115866</v>
      </c>
      <c r="F93" s="77">
        <v>182264</v>
      </c>
    </row>
    <row r="94" spans="1:6" s="1" customFormat="1" ht="36" x14ac:dyDescent="0.2">
      <c r="A94" s="187"/>
      <c r="B94" s="190"/>
      <c r="C94" s="10" t="s">
        <v>384</v>
      </c>
      <c r="D94" s="77">
        <f t="shared" si="3"/>
        <v>298130</v>
      </c>
      <c r="E94" s="77">
        <v>115866</v>
      </c>
      <c r="F94" s="77">
        <v>182264</v>
      </c>
    </row>
    <row r="95" spans="1:6" s="1" customFormat="1" ht="24" x14ac:dyDescent="0.2">
      <c r="A95" s="187"/>
      <c r="B95" s="190"/>
      <c r="C95" s="10" t="s">
        <v>275</v>
      </c>
      <c r="D95" s="77">
        <f t="shared" si="3"/>
        <v>0</v>
      </c>
      <c r="E95" s="77">
        <v>0</v>
      </c>
      <c r="F95" s="77">
        <v>0</v>
      </c>
    </row>
    <row r="96" spans="1:6" s="1" customFormat="1" ht="36" x14ac:dyDescent="0.2">
      <c r="A96" s="188"/>
      <c r="B96" s="191"/>
      <c r="C96" s="28" t="s">
        <v>385</v>
      </c>
      <c r="D96" s="77">
        <f t="shared" si="3"/>
        <v>0</v>
      </c>
      <c r="E96" s="77">
        <v>0</v>
      </c>
      <c r="F96" s="77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77">
        <f t="shared" si="3"/>
        <v>0</v>
      </c>
      <c r="E97" s="77">
        <v>0</v>
      </c>
      <c r="F97" s="77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77">
        <f t="shared" si="3"/>
        <v>0</v>
      </c>
      <c r="E98" s="77">
        <v>0</v>
      </c>
      <c r="F98" s="77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77">
        <f t="shared" si="3"/>
        <v>0</v>
      </c>
      <c r="E99" s="77">
        <v>0</v>
      </c>
      <c r="F99" s="77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77">
        <f t="shared" si="3"/>
        <v>0</v>
      </c>
      <c r="E100" s="77">
        <v>0</v>
      </c>
      <c r="F100" s="77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77">
        <f t="shared" si="3"/>
        <v>0</v>
      </c>
      <c r="E101" s="77">
        <v>0</v>
      </c>
      <c r="F101" s="77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77">
        <f t="shared" si="3"/>
        <v>0</v>
      </c>
      <c r="E102" s="77">
        <v>0</v>
      </c>
      <c r="F102" s="77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77">
        <f t="shared" si="3"/>
        <v>0</v>
      </c>
      <c r="E103" s="77">
        <v>0</v>
      </c>
      <c r="F103" s="77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77">
        <f t="shared" si="3"/>
        <v>0</v>
      </c>
      <c r="E104" s="77">
        <v>0</v>
      </c>
      <c r="F104" s="77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77">
        <f t="shared" si="3"/>
        <v>0</v>
      </c>
      <c r="E105" s="77">
        <v>0</v>
      </c>
      <c r="F105" s="77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77">
        <f t="shared" si="3"/>
        <v>0</v>
      </c>
      <c r="E106" s="77">
        <v>0</v>
      </c>
      <c r="F106" s="77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77">
        <f t="shared" si="3"/>
        <v>0</v>
      </c>
      <c r="E107" s="77">
        <v>0</v>
      </c>
      <c r="F107" s="77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77">
        <f t="shared" si="3"/>
        <v>0</v>
      </c>
      <c r="E108" s="77">
        <v>0</v>
      </c>
      <c r="F108" s="77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77">
        <f t="shared" si="3"/>
        <v>0</v>
      </c>
      <c r="E109" s="77">
        <v>0</v>
      </c>
      <c r="F109" s="77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77">
        <f t="shared" si="3"/>
        <v>0</v>
      </c>
      <c r="E110" s="77">
        <v>0</v>
      </c>
      <c r="F110" s="77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77">
        <f t="shared" si="3"/>
        <v>0</v>
      </c>
      <c r="E111" s="77">
        <v>0</v>
      </c>
      <c r="F111" s="77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77">
        <f t="shared" si="3"/>
        <v>0</v>
      </c>
      <c r="E112" s="77">
        <v>0</v>
      </c>
      <c r="F112" s="77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77">
        <f t="shared" si="3"/>
        <v>0</v>
      </c>
      <c r="E113" s="77">
        <v>0</v>
      </c>
      <c r="F113" s="77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77">
        <f t="shared" si="3"/>
        <v>0</v>
      </c>
      <c r="E114" s="77">
        <v>0</v>
      </c>
      <c r="F114" s="77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77">
        <f t="shared" si="3"/>
        <v>0</v>
      </c>
      <c r="E115" s="77">
        <v>0</v>
      </c>
      <c r="F115" s="77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77">
        <f t="shared" si="3"/>
        <v>0</v>
      </c>
      <c r="E116" s="77">
        <v>0</v>
      </c>
      <c r="F116" s="77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77">
        <f t="shared" si="3"/>
        <v>0</v>
      </c>
      <c r="E117" s="77">
        <v>0</v>
      </c>
      <c r="F117" s="77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77">
        <f t="shared" si="3"/>
        <v>0</v>
      </c>
      <c r="E118" s="77">
        <v>0</v>
      </c>
      <c r="F118" s="77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77">
        <f t="shared" si="3"/>
        <v>0</v>
      </c>
      <c r="E119" s="77">
        <v>0</v>
      </c>
      <c r="F119" s="77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77">
        <f t="shared" si="3"/>
        <v>0</v>
      </c>
      <c r="E120" s="77">
        <v>0</v>
      </c>
      <c r="F120" s="77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77">
        <f t="shared" si="3"/>
        <v>0</v>
      </c>
      <c r="E121" s="77">
        <v>0</v>
      </c>
      <c r="F121" s="77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77">
        <f t="shared" si="3"/>
        <v>0</v>
      </c>
      <c r="E122" s="77">
        <v>0</v>
      </c>
      <c r="F122" s="77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77">
        <f t="shared" si="3"/>
        <v>0</v>
      </c>
      <c r="E123" s="77">
        <v>0</v>
      </c>
      <c r="F123" s="77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77">
        <f t="shared" si="3"/>
        <v>0</v>
      </c>
      <c r="E124" s="77">
        <v>0</v>
      </c>
      <c r="F124" s="77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77">
        <f t="shared" si="3"/>
        <v>0</v>
      </c>
      <c r="E125" s="77">
        <v>0</v>
      </c>
      <c r="F125" s="77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77">
        <f t="shared" si="3"/>
        <v>0</v>
      </c>
      <c r="E126" s="77">
        <v>0</v>
      </c>
      <c r="F126" s="77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77">
        <f t="shared" si="3"/>
        <v>0</v>
      </c>
      <c r="E127" s="77">
        <v>0</v>
      </c>
      <c r="F127" s="77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77">
        <f t="shared" si="3"/>
        <v>0</v>
      </c>
      <c r="E128" s="77">
        <v>0</v>
      </c>
      <c r="F128" s="77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77">
        <f t="shared" si="3"/>
        <v>0</v>
      </c>
      <c r="E129" s="77">
        <v>0</v>
      </c>
      <c r="F129" s="77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77">
        <f t="shared" si="3"/>
        <v>0</v>
      </c>
      <c r="E130" s="77">
        <v>0</v>
      </c>
      <c r="F130" s="77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77">
        <f t="shared" si="3"/>
        <v>0</v>
      </c>
      <c r="E131" s="77">
        <v>0</v>
      </c>
      <c r="F131" s="77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77">
        <f t="shared" si="3"/>
        <v>0</v>
      </c>
      <c r="E132" s="77">
        <v>0</v>
      </c>
      <c r="F132" s="77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77">
        <f t="shared" si="3"/>
        <v>0</v>
      </c>
      <c r="E133" s="77">
        <v>0</v>
      </c>
      <c r="F133" s="77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77">
        <f t="shared" si="3"/>
        <v>0</v>
      </c>
      <c r="E134" s="77">
        <v>0</v>
      </c>
      <c r="F134" s="77">
        <v>0</v>
      </c>
    </row>
    <row r="135" spans="1:6" s="1" customFormat="1" ht="24" x14ac:dyDescent="0.2">
      <c r="A135" s="25">
        <v>122</v>
      </c>
      <c r="B135" s="26" t="s">
        <v>211</v>
      </c>
      <c r="C135" s="91" t="s">
        <v>383</v>
      </c>
      <c r="D135" s="77">
        <f t="shared" ref="D135:D154" si="4">E135+F135</f>
        <v>0</v>
      </c>
      <c r="E135" s="77">
        <v>0</v>
      </c>
      <c r="F135" s="77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77">
        <f t="shared" si="4"/>
        <v>6851275</v>
      </c>
      <c r="E136" s="77">
        <v>2662692</v>
      </c>
      <c r="F136" s="77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77">
        <f t="shared" si="4"/>
        <v>8793117</v>
      </c>
      <c r="E137" s="77">
        <v>3417373</v>
      </c>
      <c r="F137" s="77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77">
        <f t="shared" si="4"/>
        <v>0</v>
      </c>
      <c r="E138" s="77">
        <v>0</v>
      </c>
      <c r="F138" s="77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77">
        <f t="shared" si="4"/>
        <v>0</v>
      </c>
      <c r="E139" s="77">
        <v>0</v>
      </c>
      <c r="F139" s="77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77">
        <f t="shared" si="4"/>
        <v>10836621</v>
      </c>
      <c r="E140" s="77">
        <v>4211564</v>
      </c>
      <c r="F140" s="77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77">
        <f t="shared" si="4"/>
        <v>0</v>
      </c>
      <c r="E141" s="77">
        <v>0</v>
      </c>
      <c r="F141" s="77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77">
        <f t="shared" si="4"/>
        <v>14770564</v>
      </c>
      <c r="E142" s="77">
        <v>5740459</v>
      </c>
      <c r="F142" s="77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77">
        <f t="shared" si="4"/>
        <v>0</v>
      </c>
      <c r="E143" s="77">
        <v>0</v>
      </c>
      <c r="F143" s="77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77">
        <f t="shared" si="4"/>
        <v>0</v>
      </c>
      <c r="E144" s="77">
        <v>0</v>
      </c>
      <c r="F144" s="77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77">
        <f t="shared" si="4"/>
        <v>6501744</v>
      </c>
      <c r="E145" s="77">
        <v>2526850</v>
      </c>
      <c r="F145" s="77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77">
        <f t="shared" si="4"/>
        <v>7548054</v>
      </c>
      <c r="E146" s="77">
        <v>2933489</v>
      </c>
      <c r="F146" s="77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7">
        <f t="shared" si="4"/>
        <v>15922135</v>
      </c>
      <c r="E147" s="77">
        <v>5472325</v>
      </c>
      <c r="F147" s="77">
        <v>10449810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7">
        <f t="shared" si="4"/>
        <v>0</v>
      </c>
      <c r="E148" s="77">
        <v>0</v>
      </c>
      <c r="F148" s="77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77">
        <f t="shared" si="4"/>
        <v>0</v>
      </c>
      <c r="E149" s="77">
        <v>0</v>
      </c>
      <c r="F149" s="77">
        <v>0</v>
      </c>
    </row>
    <row r="150" spans="1:56" ht="12.75" x14ac:dyDescent="0.2">
      <c r="A150" s="25">
        <v>137</v>
      </c>
      <c r="B150" s="67" t="s">
        <v>278</v>
      </c>
      <c r="C150" s="68" t="s">
        <v>279</v>
      </c>
      <c r="D150" s="77">
        <f t="shared" si="4"/>
        <v>0</v>
      </c>
      <c r="E150" s="77">
        <v>0</v>
      </c>
      <c r="F150" s="77">
        <v>0</v>
      </c>
    </row>
    <row r="151" spans="1:56" ht="12.75" x14ac:dyDescent="0.2">
      <c r="A151" s="25">
        <v>138</v>
      </c>
      <c r="B151" s="69" t="s">
        <v>280</v>
      </c>
      <c r="C151" s="70" t="s">
        <v>281</v>
      </c>
      <c r="D151" s="77">
        <f t="shared" si="4"/>
        <v>0</v>
      </c>
      <c r="E151" s="77">
        <v>0</v>
      </c>
      <c r="F151" s="77">
        <v>0</v>
      </c>
    </row>
    <row r="152" spans="1:56" ht="12.75" x14ac:dyDescent="0.2">
      <c r="A152" s="25">
        <v>139</v>
      </c>
      <c r="B152" s="71" t="s">
        <v>282</v>
      </c>
      <c r="C152" s="72" t="s">
        <v>283</v>
      </c>
      <c r="D152" s="77">
        <f t="shared" si="4"/>
        <v>0</v>
      </c>
      <c r="E152" s="77">
        <v>0</v>
      </c>
      <c r="F152" s="77">
        <v>0</v>
      </c>
    </row>
    <row r="153" spans="1:56" x14ac:dyDescent="0.2">
      <c r="A153" s="25">
        <v>140</v>
      </c>
      <c r="B153" s="25" t="s">
        <v>288</v>
      </c>
      <c r="C153" s="73" t="s">
        <v>289</v>
      </c>
      <c r="D153" s="77">
        <f t="shared" si="4"/>
        <v>0</v>
      </c>
      <c r="E153" s="77">
        <v>0</v>
      </c>
      <c r="F153" s="77">
        <v>0</v>
      </c>
    </row>
    <row r="154" spans="1:56" s="22" customFormat="1" x14ac:dyDescent="0.2">
      <c r="A154" s="127">
        <v>141</v>
      </c>
      <c r="B154" s="128" t="s">
        <v>403</v>
      </c>
      <c r="C154" s="129" t="s">
        <v>402</v>
      </c>
      <c r="D154" s="80">
        <f t="shared" si="4"/>
        <v>0</v>
      </c>
      <c r="E154" s="145">
        <v>0</v>
      </c>
      <c r="F154" s="145">
        <v>0</v>
      </c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95" sqref="I9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202" t="s">
        <v>395</v>
      </c>
      <c r="B2" s="202"/>
      <c r="C2" s="202"/>
      <c r="D2" s="202"/>
      <c r="E2" s="202"/>
      <c r="F2" s="202"/>
    </row>
    <row r="3" spans="1:6" x14ac:dyDescent="0.2">
      <c r="C3" s="9"/>
      <c r="F3" s="8" t="s">
        <v>309</v>
      </c>
    </row>
    <row r="4" spans="1:6" s="2" customFormat="1" ht="15.75" customHeight="1" x14ac:dyDescent="0.2">
      <c r="A4" s="193" t="s">
        <v>46</v>
      </c>
      <c r="B4" s="193" t="s">
        <v>59</v>
      </c>
      <c r="C4" s="194" t="s">
        <v>47</v>
      </c>
      <c r="D4" s="237" t="s">
        <v>349</v>
      </c>
      <c r="E4" s="237"/>
      <c r="F4" s="237"/>
    </row>
    <row r="5" spans="1:6" ht="25.5" customHeight="1" x14ac:dyDescent="0.2">
      <c r="A5" s="193"/>
      <c r="B5" s="193"/>
      <c r="C5" s="194"/>
      <c r="D5" s="237" t="s">
        <v>303</v>
      </c>
      <c r="E5" s="237" t="s">
        <v>396</v>
      </c>
      <c r="F5" s="234" t="s">
        <v>397</v>
      </c>
    </row>
    <row r="6" spans="1:6" ht="14.25" customHeight="1" x14ac:dyDescent="0.2">
      <c r="A6" s="193"/>
      <c r="B6" s="193"/>
      <c r="C6" s="194"/>
      <c r="D6" s="237"/>
      <c r="E6" s="237"/>
      <c r="F6" s="235"/>
    </row>
    <row r="7" spans="1:6" ht="21.75" customHeight="1" x14ac:dyDescent="0.2">
      <c r="A7" s="193"/>
      <c r="B7" s="193"/>
      <c r="C7" s="194"/>
      <c r="D7" s="237"/>
      <c r="E7" s="237"/>
      <c r="F7" s="236"/>
    </row>
    <row r="8" spans="1:6" s="2" customFormat="1" x14ac:dyDescent="0.2">
      <c r="A8" s="179" t="s">
        <v>247</v>
      </c>
      <c r="B8" s="179"/>
      <c r="C8" s="179"/>
      <c r="D8" s="78">
        <f>SUM(D9:D98)-D71</f>
        <v>0</v>
      </c>
      <c r="E8" s="78">
        <f>SUM(E9:E98)-E71</f>
        <v>-181620483</v>
      </c>
      <c r="F8" s="78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77">
        <f>E9+F9</f>
        <v>-895519</v>
      </c>
      <c r="E9" s="77">
        <v>-895519</v>
      </c>
      <c r="F9" s="77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77">
        <f t="shared" ref="D10:D62" si="0">E10+F10</f>
        <v>-909519</v>
      </c>
      <c r="E10" s="77">
        <v>-909519</v>
      </c>
      <c r="F10" s="77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77">
        <f t="shared" si="0"/>
        <v>-2739716</v>
      </c>
      <c r="E11" s="80">
        <v>-2739716</v>
      </c>
      <c r="F11" s="80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77">
        <f t="shared" si="0"/>
        <v>-994953</v>
      </c>
      <c r="E12" s="77">
        <v>-994953</v>
      </c>
      <c r="F12" s="77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77">
        <f t="shared" si="0"/>
        <v>-1070661</v>
      </c>
      <c r="E13" s="77">
        <v>-1070661</v>
      </c>
      <c r="F13" s="77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77">
        <f t="shared" si="0"/>
        <v>5519162</v>
      </c>
      <c r="E14" s="80">
        <v>-6924618</v>
      </c>
      <c r="F14" s="80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77">
        <f t="shared" si="0"/>
        <v>2471382</v>
      </c>
      <c r="E15" s="77">
        <v>-2744177</v>
      </c>
      <c r="F15" s="77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77">
        <f t="shared" si="0"/>
        <v>-1145484</v>
      </c>
      <c r="E16" s="77">
        <v>-1145484</v>
      </c>
      <c r="F16" s="77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77">
        <f t="shared" si="0"/>
        <v>-997949</v>
      </c>
      <c r="E17" s="77">
        <v>-997949</v>
      </c>
      <c r="F17" s="77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77">
        <f t="shared" si="0"/>
        <v>-1275556</v>
      </c>
      <c r="E18" s="77">
        <v>-1275556</v>
      </c>
      <c r="F18" s="77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77">
        <f t="shared" si="0"/>
        <v>-1041024</v>
      </c>
      <c r="E19" s="77">
        <v>-1041024</v>
      </c>
      <c r="F19" s="77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77">
        <f t="shared" si="0"/>
        <v>-2038196</v>
      </c>
      <c r="E20" s="77">
        <v>-2038196</v>
      </c>
      <c r="F20" s="77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77">
        <f t="shared" si="0"/>
        <v>-1346867</v>
      </c>
      <c r="E21" s="77">
        <v>-1346867</v>
      </c>
      <c r="F21" s="77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77">
        <f t="shared" si="0"/>
        <v>-1982118</v>
      </c>
      <c r="E22" s="77">
        <v>-1982118</v>
      </c>
      <c r="F22" s="77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77">
        <f t="shared" si="0"/>
        <v>-2584095</v>
      </c>
      <c r="E23" s="77">
        <v>-2584095</v>
      </c>
      <c r="F23" s="77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77">
        <f t="shared" si="0"/>
        <v>6533131</v>
      </c>
      <c r="E24" s="80">
        <v>-4489679</v>
      </c>
      <c r="F24" s="80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77">
        <f t="shared" si="0"/>
        <v>-823966</v>
      </c>
      <c r="E25" s="77">
        <v>-823966</v>
      </c>
      <c r="F25" s="77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77">
        <f t="shared" si="0"/>
        <v>-643424</v>
      </c>
      <c r="E26" s="77">
        <v>-643424</v>
      </c>
      <c r="F26" s="77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77">
        <f t="shared" si="0"/>
        <v>-3312786</v>
      </c>
      <c r="E27" s="81">
        <v>-3312786</v>
      </c>
      <c r="F27" s="81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77">
        <f t="shared" si="0"/>
        <v>4497375</v>
      </c>
      <c r="E28" s="80">
        <v>-2585779</v>
      </c>
      <c r="F28" s="80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77">
        <f t="shared" si="0"/>
        <v>-1174110</v>
      </c>
      <c r="E29" s="80">
        <v>-1174110</v>
      </c>
      <c r="F29" s="80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77">
        <f t="shared" si="0"/>
        <v>-5132783</v>
      </c>
      <c r="E30" s="77">
        <v>-5132783</v>
      </c>
      <c r="F30" s="77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77">
        <f t="shared" si="0"/>
        <v>12841544</v>
      </c>
      <c r="E31" s="77">
        <v>-5997750</v>
      </c>
      <c r="F31" s="77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77">
        <f t="shared" si="0"/>
        <v>-1827844</v>
      </c>
      <c r="E32" s="77">
        <v>-1827844</v>
      </c>
      <c r="F32" s="77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77">
        <f t="shared" si="0"/>
        <v>-386421</v>
      </c>
      <c r="E33" s="80">
        <v>-386421</v>
      </c>
      <c r="F33" s="80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77">
        <f t="shared" si="0"/>
        <v>6845736</v>
      </c>
      <c r="E34" s="80">
        <v>-3724738</v>
      </c>
      <c r="F34" s="80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77">
        <f t="shared" si="0"/>
        <v>220882</v>
      </c>
      <c r="E35" s="81">
        <v>-5297376</v>
      </c>
      <c r="F35" s="81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77">
        <f t="shared" si="0"/>
        <v>-1156950</v>
      </c>
      <c r="E36" s="77">
        <v>-1156950</v>
      </c>
      <c r="F36" s="77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77">
        <f t="shared" si="0"/>
        <v>-3635006</v>
      </c>
      <c r="E37" s="77">
        <v>-3635006</v>
      </c>
      <c r="F37" s="77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77">
        <f t="shared" si="0"/>
        <v>-1511442</v>
      </c>
      <c r="E38" s="77">
        <v>-1511442</v>
      </c>
      <c r="F38" s="77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77">
        <f t="shared" si="0"/>
        <v>-3600114</v>
      </c>
      <c r="E39" s="81">
        <v>-3600114</v>
      </c>
      <c r="F39" s="81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77">
        <f t="shared" si="0"/>
        <v>-1366148</v>
      </c>
      <c r="E40" s="77">
        <v>-1366148</v>
      </c>
      <c r="F40" s="77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77">
        <f t="shared" si="0"/>
        <v>-855567</v>
      </c>
      <c r="E41" s="77">
        <v>-855567</v>
      </c>
      <c r="F41" s="77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77">
        <f t="shared" si="0"/>
        <v>-1503771</v>
      </c>
      <c r="E42" s="77">
        <v>-1503771</v>
      </c>
      <c r="F42" s="77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77">
        <f t="shared" si="0"/>
        <v>-694432</v>
      </c>
      <c r="E43" s="77">
        <v>-694432</v>
      </c>
      <c r="F43" s="77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77">
        <f t="shared" si="0"/>
        <v>7399</v>
      </c>
      <c r="E44" s="77">
        <v>-767054</v>
      </c>
      <c r="F44" s="77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77">
        <f t="shared" si="0"/>
        <v>13623159</v>
      </c>
      <c r="E45" s="80">
        <v>-4568474</v>
      </c>
      <c r="F45" s="80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77">
        <f t="shared" si="0"/>
        <v>-1251252</v>
      </c>
      <c r="E46" s="77">
        <v>-1251252</v>
      </c>
      <c r="F46" s="77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77">
        <f t="shared" si="0"/>
        <v>-3913813</v>
      </c>
      <c r="E47" s="77">
        <v>-3913813</v>
      </c>
      <c r="F47" s="77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77">
        <f t="shared" si="0"/>
        <v>-937252</v>
      </c>
      <c r="E48" s="77">
        <v>-937252</v>
      </c>
      <c r="F48" s="77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77">
        <f t="shared" si="0"/>
        <v>-1468404</v>
      </c>
      <c r="E49" s="77">
        <v>-1468404</v>
      </c>
      <c r="F49" s="77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77">
        <f t="shared" si="0"/>
        <v>-1715130</v>
      </c>
      <c r="E50" s="77">
        <v>-1715130</v>
      </c>
      <c r="F50" s="77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77">
        <f t="shared" si="0"/>
        <v>-603015</v>
      </c>
      <c r="E51" s="77">
        <v>-603015</v>
      </c>
      <c r="F51" s="77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77">
        <f t="shared" si="0"/>
        <v>-1184285</v>
      </c>
      <c r="E52" s="77">
        <v>-1184285</v>
      </c>
      <c r="F52" s="77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77">
        <f t="shared" si="0"/>
        <v>-1794474</v>
      </c>
      <c r="E53" s="77">
        <v>-1794474</v>
      </c>
      <c r="F53" s="77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77">
        <f t="shared" si="0"/>
        <v>-5806527</v>
      </c>
      <c r="E54" s="77">
        <v>-5806527</v>
      </c>
      <c r="F54" s="77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77">
        <f t="shared" si="0"/>
        <v>-977366</v>
      </c>
      <c r="E55" s="77">
        <v>-977366</v>
      </c>
      <c r="F55" s="77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77">
        <f t="shared" si="0"/>
        <v>-1626778</v>
      </c>
      <c r="E56" s="77">
        <v>-1626778</v>
      </c>
      <c r="F56" s="77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77">
        <f t="shared" si="0"/>
        <v>-1292276</v>
      </c>
      <c r="E57" s="77">
        <v>-1292276</v>
      </c>
      <c r="F57" s="77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77">
        <f t="shared" si="0"/>
        <v>-1837369</v>
      </c>
      <c r="E58" s="77">
        <v>-1837369</v>
      </c>
      <c r="F58" s="77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77">
        <f t="shared" si="0"/>
        <v>-2326829</v>
      </c>
      <c r="E59" s="77">
        <v>-2326829</v>
      </c>
      <c r="F59" s="77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77">
        <f t="shared" si="0"/>
        <v>-933544</v>
      </c>
      <c r="E60" s="77">
        <v>-933544</v>
      </c>
      <c r="F60" s="77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77">
        <f t="shared" si="0"/>
        <v>-3560216</v>
      </c>
      <c r="E61" s="77">
        <v>-3560216</v>
      </c>
      <c r="F61" s="77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77">
        <f t="shared" si="0"/>
        <v>-2276313</v>
      </c>
      <c r="E62" s="77">
        <v>-2276313</v>
      </c>
      <c r="F62" s="77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77">
        <f t="shared" ref="D63:D93" si="1">E63+F63</f>
        <v>-4974055</v>
      </c>
      <c r="E63" s="77">
        <v>-4974055</v>
      </c>
      <c r="F63" s="77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77">
        <f t="shared" si="1"/>
        <v>-3624299</v>
      </c>
      <c r="E64" s="77">
        <v>-3624299</v>
      </c>
      <c r="F64" s="77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77">
        <f t="shared" si="1"/>
        <v>-6850290</v>
      </c>
      <c r="E65" s="77">
        <v>-6850290</v>
      </c>
      <c r="F65" s="77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77">
        <f t="shared" si="1"/>
        <v>-3877550</v>
      </c>
      <c r="E66" s="77">
        <v>-3877550</v>
      </c>
      <c r="F66" s="77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77">
        <f t="shared" si="1"/>
        <v>-1137141</v>
      </c>
      <c r="E67" s="77">
        <v>-1137141</v>
      </c>
      <c r="F67" s="77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77">
        <f t="shared" si="1"/>
        <v>15957787</v>
      </c>
      <c r="E68" s="77">
        <v>-6323137</v>
      </c>
      <c r="F68" s="77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77">
        <f t="shared" si="1"/>
        <v>-1344797</v>
      </c>
      <c r="E69" s="77">
        <v>-1344797</v>
      </c>
      <c r="F69" s="77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77">
        <f t="shared" si="1"/>
        <v>-5135302</v>
      </c>
      <c r="E70" s="77">
        <v>-5135302</v>
      </c>
      <c r="F70" s="77">
        <v>0</v>
      </c>
    </row>
    <row r="71" spans="1:6" s="1" customFormat="1" ht="24" x14ac:dyDescent="0.2">
      <c r="A71" s="186">
        <v>63</v>
      </c>
      <c r="B71" s="189" t="s">
        <v>154</v>
      </c>
      <c r="C71" s="17" t="s">
        <v>274</v>
      </c>
      <c r="D71" s="77">
        <f t="shared" si="1"/>
        <v>21871</v>
      </c>
      <c r="E71" s="77">
        <v>-276259</v>
      </c>
      <c r="F71" s="77">
        <v>298130</v>
      </c>
    </row>
    <row r="72" spans="1:6" s="1" customFormat="1" ht="36" x14ac:dyDescent="0.2">
      <c r="A72" s="187"/>
      <c r="B72" s="190"/>
      <c r="C72" s="10" t="s">
        <v>384</v>
      </c>
      <c r="D72" s="77">
        <f t="shared" si="1"/>
        <v>21871</v>
      </c>
      <c r="E72" s="77">
        <v>-276259</v>
      </c>
      <c r="F72" s="77">
        <v>298130</v>
      </c>
    </row>
    <row r="73" spans="1:6" s="1" customFormat="1" ht="24" x14ac:dyDescent="0.2">
      <c r="A73" s="187"/>
      <c r="B73" s="190"/>
      <c r="C73" s="10" t="s">
        <v>275</v>
      </c>
      <c r="D73" s="77">
        <f t="shared" si="1"/>
        <v>0</v>
      </c>
      <c r="E73" s="77">
        <v>0</v>
      </c>
      <c r="F73" s="77">
        <v>0</v>
      </c>
    </row>
    <row r="74" spans="1:6" s="1" customFormat="1" ht="36" x14ac:dyDescent="0.2">
      <c r="A74" s="188"/>
      <c r="B74" s="191"/>
      <c r="C74" s="28" t="s">
        <v>385</v>
      </c>
      <c r="D74" s="77">
        <f t="shared" si="1"/>
        <v>0</v>
      </c>
      <c r="E74" s="77">
        <v>0</v>
      </c>
      <c r="F74" s="77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77">
        <f t="shared" si="1"/>
        <v>-242838</v>
      </c>
      <c r="E75" s="77">
        <v>-242838</v>
      </c>
      <c r="F75" s="77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77">
        <f t="shared" si="1"/>
        <v>-997094</v>
      </c>
      <c r="E76" s="77">
        <v>-997094</v>
      </c>
      <c r="F76" s="77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77">
        <f t="shared" si="1"/>
        <v>-826431</v>
      </c>
      <c r="E77" s="77">
        <v>-826431</v>
      </c>
      <c r="F77" s="77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77">
        <f t="shared" si="1"/>
        <v>-843097</v>
      </c>
      <c r="E78" s="77">
        <v>-843097</v>
      </c>
      <c r="F78" s="77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77">
        <f t="shared" si="1"/>
        <v>-2332201</v>
      </c>
      <c r="E79" s="77">
        <v>-2332201</v>
      </c>
      <c r="F79" s="77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77">
        <f t="shared" si="1"/>
        <v>-1003175</v>
      </c>
      <c r="E80" s="77">
        <v>-1003175</v>
      </c>
      <c r="F80" s="77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77">
        <f t="shared" si="1"/>
        <v>-1236208</v>
      </c>
      <c r="E81" s="77">
        <v>-1236208</v>
      </c>
      <c r="F81" s="77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77">
        <f t="shared" si="1"/>
        <v>-2789156</v>
      </c>
      <c r="E82" s="77">
        <v>-2789156</v>
      </c>
      <c r="F82" s="77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77">
        <f t="shared" si="1"/>
        <v>-2226756</v>
      </c>
      <c r="E83" s="77">
        <v>-2226756</v>
      </c>
      <c r="F83" s="77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77">
        <f t="shared" si="1"/>
        <v>-769840</v>
      </c>
      <c r="E84" s="77">
        <v>-769840</v>
      </c>
      <c r="F84" s="77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77">
        <f t="shared" si="1"/>
        <v>-1196251</v>
      </c>
      <c r="E85" s="77">
        <v>-1196251</v>
      </c>
      <c r="F85" s="77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77">
        <f t="shared" si="1"/>
        <v>-1150022</v>
      </c>
      <c r="E86" s="77">
        <v>-1150022</v>
      </c>
      <c r="F86" s="77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77">
        <f t="shared" si="1"/>
        <v>-1361338</v>
      </c>
      <c r="E87" s="80">
        <v>-1361338</v>
      </c>
      <c r="F87" s="80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77">
        <f t="shared" si="1"/>
        <v>-899102</v>
      </c>
      <c r="E88" s="77">
        <v>-899102</v>
      </c>
      <c r="F88" s="77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77">
        <f t="shared" si="1"/>
        <v>-1298009</v>
      </c>
      <c r="E89" s="77">
        <v>-1298009</v>
      </c>
      <c r="F89" s="77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77">
        <f t="shared" si="1"/>
        <v>-2212565</v>
      </c>
      <c r="E90" s="77">
        <v>-2212565</v>
      </c>
      <c r="F90" s="77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77">
        <f t="shared" si="1"/>
        <v>-1032377</v>
      </c>
      <c r="E91" s="77">
        <v>-1032377</v>
      </c>
      <c r="F91" s="77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77">
        <f t="shared" si="1"/>
        <v>6851275</v>
      </c>
      <c r="E92" s="77">
        <v>0</v>
      </c>
      <c r="F92" s="77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77">
        <f t="shared" si="1"/>
        <v>8793117</v>
      </c>
      <c r="E93" s="81">
        <v>0</v>
      </c>
      <c r="F93" s="81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77">
        <f t="shared" ref="D94:D98" si="2">E94+F94</f>
        <v>10836621</v>
      </c>
      <c r="E94" s="77">
        <v>0</v>
      </c>
      <c r="F94" s="77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77">
        <f t="shared" si="2"/>
        <v>14770564</v>
      </c>
      <c r="E95" s="77">
        <v>0</v>
      </c>
      <c r="F95" s="77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77">
        <f t="shared" si="2"/>
        <v>3669434</v>
      </c>
      <c r="E96" s="77">
        <v>-2832310</v>
      </c>
      <c r="F96" s="77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77">
        <f t="shared" si="2"/>
        <v>1970080</v>
      </c>
      <c r="E97" s="77">
        <v>-5577974</v>
      </c>
      <c r="F97" s="77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77">
        <f t="shared" si="2"/>
        <v>14080639</v>
      </c>
      <c r="E98" s="81">
        <v>0</v>
      </c>
      <c r="F98" s="81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54"/>
  <sheetViews>
    <sheetView zoomScale="90" zoomScaleNormal="90" workbookViewId="0">
      <pane xSplit="3" ySplit="10" topLeftCell="P149" activePane="bottomRight" state="frozen"/>
      <selection pane="topRight" activeCell="D1" sqref="D1"/>
      <selection pane="bottomLeft" activeCell="A14" sqref="A14"/>
      <selection pane="bottomRight" activeCell="R161" sqref="R16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20" ht="15.75" x14ac:dyDescent="0.2">
      <c r="A2" s="180" t="s">
        <v>378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x14ac:dyDescent="0.2">
      <c r="C3" s="9"/>
    </row>
    <row r="4" spans="1:20" s="2" customFormat="1" ht="15.75" customHeight="1" x14ac:dyDescent="0.2">
      <c r="A4" s="181" t="s">
        <v>46</v>
      </c>
      <c r="B4" s="181" t="s">
        <v>59</v>
      </c>
      <c r="C4" s="182" t="s">
        <v>47</v>
      </c>
      <c r="D4" s="178" t="s">
        <v>293</v>
      </c>
      <c r="E4" s="178"/>
      <c r="F4" s="178"/>
      <c r="G4" s="178"/>
      <c r="H4" s="178"/>
      <c r="I4" s="178"/>
      <c r="J4" s="178"/>
      <c r="K4" s="178"/>
      <c r="L4" s="178"/>
      <c r="M4" s="185"/>
      <c r="N4" s="178"/>
      <c r="O4" s="178"/>
      <c r="P4" s="178"/>
      <c r="Q4" s="178"/>
      <c r="R4" s="178"/>
      <c r="S4" s="178"/>
    </row>
    <row r="5" spans="1:20" ht="15" customHeight="1" x14ac:dyDescent="0.2">
      <c r="A5" s="181"/>
      <c r="B5" s="181"/>
      <c r="C5" s="182"/>
      <c r="D5" s="178" t="s">
        <v>294</v>
      </c>
      <c r="E5" s="178" t="s">
        <v>295</v>
      </c>
      <c r="F5" s="178" t="s">
        <v>296</v>
      </c>
      <c r="G5" s="178"/>
      <c r="H5" s="178"/>
      <c r="I5" s="178"/>
      <c r="J5" s="178"/>
      <c r="K5" s="178"/>
      <c r="L5" s="178"/>
      <c r="M5" s="185"/>
      <c r="N5" s="178"/>
      <c r="O5" s="178"/>
      <c r="P5" s="178" t="s">
        <v>301</v>
      </c>
      <c r="Q5" s="178" t="s">
        <v>302</v>
      </c>
      <c r="R5" s="175" t="s">
        <v>347</v>
      </c>
      <c r="S5" s="178" t="s">
        <v>406</v>
      </c>
    </row>
    <row r="6" spans="1:20" ht="14.25" customHeight="1" x14ac:dyDescent="0.2">
      <c r="A6" s="181"/>
      <c r="B6" s="181"/>
      <c r="C6" s="182"/>
      <c r="D6" s="178"/>
      <c r="E6" s="178"/>
      <c r="F6" s="178" t="s">
        <v>291</v>
      </c>
      <c r="G6" s="178" t="s">
        <v>304</v>
      </c>
      <c r="H6" s="178"/>
      <c r="I6" s="178"/>
      <c r="J6" s="178"/>
      <c r="K6" s="178"/>
      <c r="L6" s="178"/>
      <c r="M6" s="185"/>
      <c r="N6" s="178"/>
      <c r="O6" s="178"/>
      <c r="P6" s="178"/>
      <c r="Q6" s="178"/>
      <c r="R6" s="176"/>
      <c r="S6" s="178"/>
    </row>
    <row r="7" spans="1:20" ht="47.25" customHeight="1" x14ac:dyDescent="0.2">
      <c r="A7" s="181"/>
      <c r="B7" s="181"/>
      <c r="C7" s="182"/>
      <c r="D7" s="178"/>
      <c r="E7" s="178"/>
      <c r="F7" s="178"/>
      <c r="G7" s="83" t="s">
        <v>297</v>
      </c>
      <c r="H7" s="83" t="s">
        <v>370</v>
      </c>
      <c r="I7" s="83" t="s">
        <v>298</v>
      </c>
      <c r="J7" s="83" t="s">
        <v>299</v>
      </c>
      <c r="K7" s="83" t="s">
        <v>300</v>
      </c>
      <c r="L7" s="83" t="s">
        <v>305</v>
      </c>
      <c r="M7" s="83" t="s">
        <v>394</v>
      </c>
      <c r="N7" s="83" t="s">
        <v>306</v>
      </c>
      <c r="O7" s="29" t="s">
        <v>307</v>
      </c>
      <c r="P7" s="178"/>
      <c r="Q7" s="178"/>
      <c r="R7" s="177"/>
      <c r="S7" s="178"/>
    </row>
    <row r="8" spans="1:20" s="2" customFormat="1" x14ac:dyDescent="0.2">
      <c r="A8" s="179" t="s">
        <v>248</v>
      </c>
      <c r="B8" s="179"/>
      <c r="C8" s="179"/>
      <c r="D8" s="78">
        <f>D10+D9</f>
        <v>28587169702</v>
      </c>
      <c r="E8" s="78">
        <f t="shared" ref="E8:S8" si="0">E10+E9</f>
        <v>7395611865</v>
      </c>
      <c r="F8" s="78">
        <f t="shared" si="0"/>
        <v>24602269089</v>
      </c>
      <c r="G8" s="78">
        <f t="shared" si="0"/>
        <v>8426078687</v>
      </c>
      <c r="H8" s="78">
        <f t="shared" si="0"/>
        <v>1445232997</v>
      </c>
      <c r="I8" s="78">
        <f t="shared" si="0"/>
        <v>1593030999</v>
      </c>
      <c r="J8" s="78">
        <f t="shared" si="0"/>
        <v>8257968469</v>
      </c>
      <c r="K8" s="78">
        <f t="shared" si="0"/>
        <v>1811151584</v>
      </c>
      <c r="L8" s="78">
        <f t="shared" si="0"/>
        <v>504889490</v>
      </c>
      <c r="M8" s="78">
        <f t="shared" si="0"/>
        <v>181620483</v>
      </c>
      <c r="N8" s="78">
        <f t="shared" si="0"/>
        <v>2382296380</v>
      </c>
      <c r="O8" s="78">
        <f t="shared" si="0"/>
        <v>0</v>
      </c>
      <c r="P8" s="78">
        <f t="shared" si="0"/>
        <v>4151436195</v>
      </c>
      <c r="Q8" s="78">
        <f t="shared" si="0"/>
        <v>1414262116</v>
      </c>
      <c r="R8" s="78">
        <f t="shared" si="0"/>
        <v>1554017603</v>
      </c>
      <c r="S8" s="78">
        <f t="shared" si="0"/>
        <v>67704766570</v>
      </c>
    </row>
    <row r="9" spans="1:20" s="3" customFormat="1" ht="11.25" customHeight="1" x14ac:dyDescent="0.2">
      <c r="A9" s="5"/>
      <c r="B9" s="5"/>
      <c r="C9" s="11" t="s">
        <v>56</v>
      </c>
      <c r="D9" s="77">
        <f>'КС (11-23)'!D9</f>
        <v>2260406202</v>
      </c>
      <c r="E9" s="77">
        <f>'ДС (11-23) '!D9</f>
        <v>471245627</v>
      </c>
      <c r="F9" s="77">
        <f t="shared" ref="F9" si="1">G9+H9+I9+J9+K9+L9+N9+O9+M9</f>
        <v>436024061</v>
      </c>
      <c r="G9" s="77">
        <f>'АПУ профилактика 11-23'!D10</f>
        <v>138090976</v>
      </c>
      <c r="H9" s="77">
        <f>'АПУ профилактика 11-23'!N10</f>
        <v>1100642</v>
      </c>
      <c r="I9" s="4">
        <v>30580269</v>
      </c>
      <c r="J9" s="77">
        <f>'АПУ обращения 11-23'!D9</f>
        <v>263036722</v>
      </c>
      <c r="K9" s="77">
        <f>'ОДИ ПГГ Пр.11-23'!D9</f>
        <v>3215452</v>
      </c>
      <c r="L9" s="77">
        <f>'ОДИ МЗ РБ 9-23'!D9</f>
        <v>0</v>
      </c>
      <c r="M9" s="96">
        <f>'Тестирование на грипп'!D9</f>
        <v>0</v>
      </c>
      <c r="N9" s="77">
        <f>'ФАП (11-23)'!D9</f>
        <v>0</v>
      </c>
      <c r="O9" s="79"/>
      <c r="P9" s="77">
        <f>'СМП (11-23)'!D9</f>
        <v>85897831</v>
      </c>
      <c r="Q9" s="77">
        <f>'Гемодиализ (пр.11-23)'!D9</f>
        <v>90697204</v>
      </c>
      <c r="R9" s="77">
        <f>'Мед.реаб.(АПУ,ДС,КС) 9-23'!D9</f>
        <v>28868201</v>
      </c>
      <c r="S9" s="77">
        <f>D9+E9+F9+P9+Q9+R9</f>
        <v>3373139126</v>
      </c>
    </row>
    <row r="10" spans="1:20" s="2" customFormat="1" x14ac:dyDescent="0.2">
      <c r="A10" s="179" t="s">
        <v>247</v>
      </c>
      <c r="B10" s="179"/>
      <c r="C10" s="179"/>
      <c r="D10" s="78">
        <f>SUM(D11:D153)-D93</f>
        <v>26326763500</v>
      </c>
      <c r="E10" s="78">
        <f t="shared" ref="E10:S10" si="2">SUM(E11:E153)-E93</f>
        <v>6924366238</v>
      </c>
      <c r="F10" s="78">
        <f t="shared" si="2"/>
        <v>24166245028</v>
      </c>
      <c r="G10" s="78">
        <f t="shared" si="2"/>
        <v>8287987711</v>
      </c>
      <c r="H10" s="78">
        <f t="shared" si="2"/>
        <v>1444132355</v>
      </c>
      <c r="I10" s="78">
        <f t="shared" si="2"/>
        <v>1562450730</v>
      </c>
      <c r="J10" s="78">
        <f t="shared" si="2"/>
        <v>7994931747</v>
      </c>
      <c r="K10" s="78">
        <f t="shared" si="2"/>
        <v>1807936132</v>
      </c>
      <c r="L10" s="78">
        <f t="shared" si="2"/>
        <v>504889490</v>
      </c>
      <c r="M10" s="78">
        <f t="shared" si="2"/>
        <v>181620483</v>
      </c>
      <c r="N10" s="78">
        <f t="shared" si="2"/>
        <v>2382296380</v>
      </c>
      <c r="O10" s="78">
        <f t="shared" si="2"/>
        <v>0</v>
      </c>
      <c r="P10" s="78">
        <f t="shared" si="2"/>
        <v>4065538364</v>
      </c>
      <c r="Q10" s="78">
        <f t="shared" si="2"/>
        <v>1323564912</v>
      </c>
      <c r="R10" s="78">
        <f t="shared" si="2"/>
        <v>1525149402</v>
      </c>
      <c r="S10" s="78">
        <f t="shared" si="2"/>
        <v>64331627444</v>
      </c>
    </row>
    <row r="11" spans="1:20" s="1" customFormat="1" ht="12" customHeight="1" x14ac:dyDescent="0.2">
      <c r="A11" s="25">
        <v>1</v>
      </c>
      <c r="B11" s="12" t="s">
        <v>60</v>
      </c>
      <c r="C11" s="10" t="s">
        <v>44</v>
      </c>
      <c r="D11" s="77">
        <f>'КС (11-23)'!D11</f>
        <v>52366807</v>
      </c>
      <c r="E11" s="77">
        <f>'ДС (11-23) '!D11</f>
        <v>12159792</v>
      </c>
      <c r="F11" s="77">
        <f>G11+H11+I11+J11+K11+L11+N11+O11+M11</f>
        <v>136679012</v>
      </c>
      <c r="G11" s="77">
        <f>'АПУ профилактика 11-23'!D12</f>
        <v>39009919</v>
      </c>
      <c r="H11" s="77">
        <f>'АПУ профилактика 11-23'!N12</f>
        <v>12567435</v>
      </c>
      <c r="I11" s="77">
        <f>'АПУ неотл.пом. 11-23'!D11</f>
        <v>7632277</v>
      </c>
      <c r="J11" s="77">
        <f>'АПУ обращения 11-23'!D11</f>
        <v>33741781</v>
      </c>
      <c r="K11" s="77">
        <f>'ОДИ ПГГ Пр.11-23'!D11</f>
        <v>1258604</v>
      </c>
      <c r="L11" s="77">
        <f>'ОДИ МЗ РБ 9-23'!D11</f>
        <v>0</v>
      </c>
      <c r="M11" s="96">
        <f>'Тестирование на грипп'!D11</f>
        <v>0</v>
      </c>
      <c r="N11" s="77">
        <f>'ФАП (11-23)'!D11</f>
        <v>42468996</v>
      </c>
      <c r="O11" s="77"/>
      <c r="P11" s="77">
        <f>'СМП (11-23)'!D11</f>
        <v>0</v>
      </c>
      <c r="Q11" s="77">
        <f>'Гемодиализ (пр.11-23)'!D11</f>
        <v>0</v>
      </c>
      <c r="R11" s="77">
        <f>'Мед.реаб.(АПУ,ДС,КС) 9-23'!D11</f>
        <v>0</v>
      </c>
      <c r="S11" s="77">
        <f t="shared" ref="S11:S42" si="3">D11+E11+F11+P11+Q11+R11</f>
        <v>201205611</v>
      </c>
    </row>
    <row r="12" spans="1:20" s="1" customFormat="1" x14ac:dyDescent="0.2">
      <c r="A12" s="25">
        <v>2</v>
      </c>
      <c r="B12" s="14" t="s">
        <v>61</v>
      </c>
      <c r="C12" s="10" t="s">
        <v>232</v>
      </c>
      <c r="D12" s="77">
        <f>'КС (11-23)'!D12</f>
        <v>37051751</v>
      </c>
      <c r="E12" s="77">
        <f>'ДС (11-23) '!D12</f>
        <v>12949238</v>
      </c>
      <c r="F12" s="77">
        <f t="shared" ref="F12:F75" si="4">G12+H12+I12+J12+K12+L12+N12+O12+M12</f>
        <v>130437568</v>
      </c>
      <c r="G12" s="77">
        <f>'АПУ профилактика 11-23'!D13</f>
        <v>35083942</v>
      </c>
      <c r="H12" s="77">
        <f>'АПУ профилактика 11-23'!N13</f>
        <v>7901942</v>
      </c>
      <c r="I12" s="77">
        <f>'АПУ неотл.пом. 11-23'!D12</f>
        <v>7672803</v>
      </c>
      <c r="J12" s="77">
        <f>'АПУ обращения 11-23'!D12</f>
        <v>36760051</v>
      </c>
      <c r="K12" s="77">
        <f>'ОДИ ПГГ Пр.11-23'!D12</f>
        <v>1349118</v>
      </c>
      <c r="L12" s="77">
        <f>'ОДИ МЗ РБ 9-23'!D12</f>
        <v>0</v>
      </c>
      <c r="M12" s="96">
        <f>'Тестирование на грипп'!D12</f>
        <v>0</v>
      </c>
      <c r="N12" s="77">
        <f>'ФАП (11-23)'!D12</f>
        <v>41669712</v>
      </c>
      <c r="O12" s="77"/>
      <c r="P12" s="77">
        <f>'СМП (11-23)'!D12</f>
        <v>0</v>
      </c>
      <c r="Q12" s="77">
        <f>'Гемодиализ (пр.11-23)'!D12</f>
        <v>0</v>
      </c>
      <c r="R12" s="77">
        <f>'Мед.реаб.(АПУ,ДС,КС) 9-23'!D12</f>
        <v>0</v>
      </c>
      <c r="S12" s="77">
        <f t="shared" si="3"/>
        <v>180438557</v>
      </c>
    </row>
    <row r="13" spans="1:20" s="22" customFormat="1" x14ac:dyDescent="0.2">
      <c r="A13" s="25">
        <v>3</v>
      </c>
      <c r="B13" s="27" t="s">
        <v>62</v>
      </c>
      <c r="C13" s="21" t="s">
        <v>5</v>
      </c>
      <c r="D13" s="77">
        <f>'КС (11-23)'!D13</f>
        <v>221123857</v>
      </c>
      <c r="E13" s="77">
        <f>'ДС (11-23) '!D13</f>
        <v>35927542</v>
      </c>
      <c r="F13" s="77">
        <f t="shared" si="4"/>
        <v>331098369</v>
      </c>
      <c r="G13" s="77">
        <f>'АПУ профилактика 11-23'!D14</f>
        <v>115367855</v>
      </c>
      <c r="H13" s="77">
        <f>'АПУ профилактика 11-23'!N14</f>
        <v>21003862</v>
      </c>
      <c r="I13" s="77">
        <f>'АПУ неотл.пом. 11-23'!D13</f>
        <v>22532474</v>
      </c>
      <c r="J13" s="77">
        <f>'АПУ обращения 11-23'!D13</f>
        <v>129503377</v>
      </c>
      <c r="K13" s="77">
        <f>'ОДИ ПГГ Пр.11-23'!D13</f>
        <v>13504772</v>
      </c>
      <c r="L13" s="77">
        <f>'ОДИ МЗ РБ 9-23'!D13</f>
        <v>1250140</v>
      </c>
      <c r="M13" s="96">
        <f>'Тестирование на грипп'!D13</f>
        <v>0</v>
      </c>
      <c r="N13" s="77">
        <f>'ФАП (11-23)'!D13</f>
        <v>27935889</v>
      </c>
      <c r="O13" s="80"/>
      <c r="P13" s="77">
        <f>'СМП (11-23)'!D13</f>
        <v>156085380</v>
      </c>
      <c r="Q13" s="77">
        <f>'Гемодиализ (пр.11-23)'!D13</f>
        <v>0</v>
      </c>
      <c r="R13" s="77">
        <f>'Мед.реаб.(АПУ,ДС,КС) 9-23'!D13</f>
        <v>0</v>
      </c>
      <c r="S13" s="77">
        <f t="shared" si="3"/>
        <v>744235148</v>
      </c>
    </row>
    <row r="14" spans="1:20" s="1" customFormat="1" ht="14.25" customHeight="1" x14ac:dyDescent="0.2">
      <c r="A14" s="25">
        <v>4</v>
      </c>
      <c r="B14" s="12" t="s">
        <v>63</v>
      </c>
      <c r="C14" s="10" t="s">
        <v>233</v>
      </c>
      <c r="D14" s="77">
        <f>'КС (11-23)'!D14</f>
        <v>42981547</v>
      </c>
      <c r="E14" s="77">
        <f>'ДС (11-23) '!D14</f>
        <v>13417660</v>
      </c>
      <c r="F14" s="77">
        <f t="shared" si="4"/>
        <v>140538579</v>
      </c>
      <c r="G14" s="77">
        <f>'АПУ профилактика 11-23'!D15</f>
        <v>36307871</v>
      </c>
      <c r="H14" s="77">
        <f>'АПУ профилактика 11-23'!N15</f>
        <v>7122719</v>
      </c>
      <c r="I14" s="77">
        <f>'АПУ неотл.пом. 11-23'!D14</f>
        <v>8385422</v>
      </c>
      <c r="J14" s="77">
        <f>'АПУ обращения 11-23'!D14</f>
        <v>37294779</v>
      </c>
      <c r="K14" s="77">
        <f>'ОДИ ПГГ Пр.11-23'!D14</f>
        <v>1123047</v>
      </c>
      <c r="L14" s="77">
        <f>'ОДИ МЗ РБ 9-23'!D14</f>
        <v>0</v>
      </c>
      <c r="M14" s="96">
        <f>'Тестирование на грипп'!D14</f>
        <v>0</v>
      </c>
      <c r="N14" s="77">
        <f>'ФАП (11-23)'!D14</f>
        <v>50304741</v>
      </c>
      <c r="O14" s="77"/>
      <c r="P14" s="77">
        <f>'СМП (11-23)'!D14</f>
        <v>0</v>
      </c>
      <c r="Q14" s="77">
        <f>'Гемодиализ (пр.11-23)'!D14</f>
        <v>0</v>
      </c>
      <c r="R14" s="77">
        <f>'Мед.реаб.(АПУ,ДС,КС) 9-23'!D14</f>
        <v>0</v>
      </c>
      <c r="S14" s="77">
        <f t="shared" si="3"/>
        <v>196937786</v>
      </c>
    </row>
    <row r="15" spans="1:20" s="1" customFormat="1" x14ac:dyDescent="0.2">
      <c r="A15" s="25">
        <v>5</v>
      </c>
      <c r="B15" s="12" t="s">
        <v>64</v>
      </c>
      <c r="C15" s="10" t="s">
        <v>8</v>
      </c>
      <c r="D15" s="77">
        <f>'КС (11-23)'!D15</f>
        <v>51428927</v>
      </c>
      <c r="E15" s="77">
        <f>'ДС (11-23) '!D15</f>
        <v>14535647</v>
      </c>
      <c r="F15" s="77">
        <f t="shared" si="4"/>
        <v>146642171</v>
      </c>
      <c r="G15" s="77">
        <f>'АПУ профилактика 11-23'!D16</f>
        <v>43281443</v>
      </c>
      <c r="H15" s="77">
        <f>'АПУ профилактика 11-23'!N16</f>
        <v>8014465</v>
      </c>
      <c r="I15" s="77">
        <f>'АПУ неотл.пом. 11-23'!D15</f>
        <v>9065922</v>
      </c>
      <c r="J15" s="77">
        <f>'АПУ обращения 11-23'!D15</f>
        <v>42663865</v>
      </c>
      <c r="K15" s="77">
        <f>'ОДИ ПГГ Пр.11-23'!D15</f>
        <v>1642001</v>
      </c>
      <c r="L15" s="77">
        <f>'ОДИ МЗ РБ 9-23'!D15</f>
        <v>0</v>
      </c>
      <c r="M15" s="96">
        <f>'Тестирование на грипп'!D15</f>
        <v>0</v>
      </c>
      <c r="N15" s="77">
        <f>'ФАП (11-23)'!D15</f>
        <v>41974475</v>
      </c>
      <c r="O15" s="77"/>
      <c r="P15" s="77">
        <f>'СМП (11-23)'!D15</f>
        <v>0</v>
      </c>
      <c r="Q15" s="77">
        <f>'Гемодиализ (пр.11-23)'!D15</f>
        <v>0</v>
      </c>
      <c r="R15" s="77">
        <f>'Мед.реаб.(АПУ,ДС,КС) 9-23'!D15</f>
        <v>0</v>
      </c>
      <c r="S15" s="77">
        <f t="shared" si="3"/>
        <v>212606745</v>
      </c>
    </row>
    <row r="16" spans="1:20" s="22" customFormat="1" x14ac:dyDescent="0.2">
      <c r="A16" s="25">
        <v>6</v>
      </c>
      <c r="B16" s="27" t="s">
        <v>65</v>
      </c>
      <c r="C16" s="21" t="s">
        <v>66</v>
      </c>
      <c r="D16" s="77">
        <f>'КС (11-23)'!D16</f>
        <v>589304837</v>
      </c>
      <c r="E16" s="77">
        <f>'ДС (11-23) '!D16</f>
        <v>93449760</v>
      </c>
      <c r="F16" s="77">
        <f t="shared" si="4"/>
        <v>811761677</v>
      </c>
      <c r="G16" s="77">
        <f>'АПУ профилактика 11-23'!D17</f>
        <v>286231543</v>
      </c>
      <c r="H16" s="77">
        <f>'АПУ профилактика 11-23'!N17</f>
        <v>65910464</v>
      </c>
      <c r="I16" s="77">
        <f>'АПУ неотл.пом. 11-23'!D16</f>
        <v>63882663</v>
      </c>
      <c r="J16" s="77">
        <f>'АПУ обращения 11-23'!D16</f>
        <v>292197239</v>
      </c>
      <c r="K16" s="77">
        <f>'ОДИ ПГГ Пр.11-23'!D16</f>
        <v>84628645</v>
      </c>
      <c r="L16" s="77">
        <f>'ОДИ МЗ РБ 9-23'!D16</f>
        <v>2805225</v>
      </c>
      <c r="M16" s="96">
        <f>'Тестирование на грипп'!D16</f>
        <v>12443780</v>
      </c>
      <c r="N16" s="77">
        <f>'ФАП (11-23)'!D16</f>
        <v>3662118</v>
      </c>
      <c r="O16" s="80"/>
      <c r="P16" s="77">
        <f>'СМП (11-23)'!D16</f>
        <v>324746681</v>
      </c>
      <c r="Q16" s="77">
        <f>'Гемодиализ (пр.11-23)'!D16</f>
        <v>568275</v>
      </c>
      <c r="R16" s="77">
        <f>'Мед.реаб.(АПУ,ДС,КС) 9-23'!D16</f>
        <v>36403898</v>
      </c>
      <c r="S16" s="77">
        <f t="shared" si="3"/>
        <v>1856235128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7">
        <f>'КС (11-23)'!D17</f>
        <v>189845531</v>
      </c>
      <c r="E17" s="77">
        <f>'ДС (11-23) '!D17</f>
        <v>34984845</v>
      </c>
      <c r="F17" s="77">
        <f t="shared" si="4"/>
        <v>344358577</v>
      </c>
      <c r="G17" s="77">
        <f>'АПУ профилактика 11-23'!D18</f>
        <v>118182892</v>
      </c>
      <c r="H17" s="77">
        <f>'АПУ профилактика 11-23'!N18</f>
        <v>21856225</v>
      </c>
      <c r="I17" s="77">
        <f>'АПУ неотл.пом. 11-23'!D17</f>
        <v>22702523</v>
      </c>
      <c r="J17" s="77">
        <f>'АПУ обращения 11-23'!D17</f>
        <v>121602088</v>
      </c>
      <c r="K17" s="77">
        <f>'ОДИ ПГГ Пр.11-23'!D17</f>
        <v>19753623</v>
      </c>
      <c r="L17" s="77">
        <f>'ОДИ МЗ РБ 9-23'!D17</f>
        <v>0</v>
      </c>
      <c r="M17" s="96">
        <f>'Тестирование на грипп'!D17</f>
        <v>5215559</v>
      </c>
      <c r="N17" s="77">
        <f>'ФАП (11-23)'!D17</f>
        <v>35045667</v>
      </c>
      <c r="O17" s="77"/>
      <c r="P17" s="77">
        <f>'СМП (11-23)'!D17</f>
        <v>0</v>
      </c>
      <c r="Q17" s="77">
        <f>'Гемодиализ (пр.11-23)'!D17</f>
        <v>0</v>
      </c>
      <c r="R17" s="77">
        <f>'Мед.реаб.(АПУ,ДС,КС) 9-23'!D17</f>
        <v>18964239</v>
      </c>
      <c r="S17" s="77">
        <f t="shared" si="3"/>
        <v>588153192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7">
        <f>'КС (11-23)'!D18</f>
        <v>38676684</v>
      </c>
      <c r="E18" s="77">
        <f>'ДС (11-23) '!D18</f>
        <v>15518498</v>
      </c>
      <c r="F18" s="77">
        <f t="shared" si="4"/>
        <v>149969079</v>
      </c>
      <c r="G18" s="77">
        <f>'АПУ профилактика 11-23'!D19</f>
        <v>47266471</v>
      </c>
      <c r="H18" s="77">
        <f>'АПУ профилактика 11-23'!N19</f>
        <v>8758525</v>
      </c>
      <c r="I18" s="77">
        <f>'АПУ неотл.пом. 11-23'!D18</f>
        <v>9514516</v>
      </c>
      <c r="J18" s="77">
        <f>'АПУ обращения 11-23'!D18</f>
        <v>47334284</v>
      </c>
      <c r="K18" s="77">
        <f>'ОДИ ПГГ Пр.11-23'!D18</f>
        <v>951042</v>
      </c>
      <c r="L18" s="77">
        <f>'ОДИ МЗ РБ 9-23'!D18</f>
        <v>0</v>
      </c>
      <c r="M18" s="96">
        <f>'Тестирование на грипп'!D18</f>
        <v>0</v>
      </c>
      <c r="N18" s="77">
        <f>'ФАП (11-23)'!D18</f>
        <v>36144241</v>
      </c>
      <c r="O18" s="77"/>
      <c r="P18" s="77">
        <f>'СМП (11-23)'!D18</f>
        <v>0</v>
      </c>
      <c r="Q18" s="77">
        <f>'Гемодиализ (пр.11-23)'!D18</f>
        <v>0</v>
      </c>
      <c r="R18" s="77">
        <f>'Мед.реаб.(АПУ,ДС,КС) 9-23'!D18</f>
        <v>0</v>
      </c>
      <c r="S18" s="77">
        <f t="shared" si="3"/>
        <v>204164261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7">
        <f>'КС (11-23)'!D19</f>
        <v>62711642</v>
      </c>
      <c r="E19" s="77">
        <f>'ДС (11-23) '!D19</f>
        <v>12774064</v>
      </c>
      <c r="F19" s="77">
        <f t="shared" si="4"/>
        <v>161717374</v>
      </c>
      <c r="G19" s="77">
        <f>'АПУ профилактика 11-23'!D20</f>
        <v>41320066</v>
      </c>
      <c r="H19" s="77">
        <f>'АПУ профилактика 11-23'!N20</f>
        <v>10376046</v>
      </c>
      <c r="I19" s="77">
        <f>'АПУ неотл.пом. 11-23'!D19</f>
        <v>8266144</v>
      </c>
      <c r="J19" s="77">
        <f>'АПУ обращения 11-23'!D19</f>
        <v>39885580</v>
      </c>
      <c r="K19" s="77">
        <f>'ОДИ ПГГ Пр.11-23'!D19</f>
        <v>1346421</v>
      </c>
      <c r="L19" s="77">
        <f>'ОДИ МЗ РБ 9-23'!D19</f>
        <v>0</v>
      </c>
      <c r="M19" s="96">
        <f>'Тестирование на грипп'!D19</f>
        <v>0</v>
      </c>
      <c r="N19" s="77">
        <f>'ФАП (11-23)'!D19</f>
        <v>60523117</v>
      </c>
      <c r="O19" s="77"/>
      <c r="P19" s="77">
        <f>'СМП (11-23)'!D19</f>
        <v>0</v>
      </c>
      <c r="Q19" s="77">
        <f>'Гемодиализ (пр.11-23)'!D19</f>
        <v>0</v>
      </c>
      <c r="R19" s="77">
        <f>'Мед.реаб.(АПУ,ДС,КС) 9-23'!D19</f>
        <v>0</v>
      </c>
      <c r="S19" s="77">
        <f t="shared" si="3"/>
        <v>237203080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7">
        <f>'КС (11-23)'!D20</f>
        <v>47592749</v>
      </c>
      <c r="E20" s="77">
        <f>'ДС (11-23) '!D20</f>
        <v>16861186</v>
      </c>
      <c r="F20" s="77">
        <f t="shared" si="4"/>
        <v>164752678</v>
      </c>
      <c r="G20" s="77">
        <f>'АПУ профилактика 11-23'!D21</f>
        <v>49203458</v>
      </c>
      <c r="H20" s="77">
        <f>'АПУ профилактика 11-23'!N21</f>
        <v>12674332</v>
      </c>
      <c r="I20" s="77">
        <f>'АПУ неотл.пом. 11-23'!D20</f>
        <v>10911330</v>
      </c>
      <c r="J20" s="77">
        <f>'АПУ обращения 11-23'!D20</f>
        <v>50931053</v>
      </c>
      <c r="K20" s="77">
        <f>'ОДИ ПГГ Пр.11-23'!D20</f>
        <v>1772095</v>
      </c>
      <c r="L20" s="77">
        <f>'ОДИ МЗ РБ 9-23'!D20</f>
        <v>0</v>
      </c>
      <c r="M20" s="96">
        <f>'Тестирование на грипп'!D20</f>
        <v>0</v>
      </c>
      <c r="N20" s="77">
        <f>'ФАП (11-23)'!D20</f>
        <v>39260410</v>
      </c>
      <c r="O20" s="77"/>
      <c r="P20" s="77">
        <f>'СМП (11-23)'!D20</f>
        <v>0</v>
      </c>
      <c r="Q20" s="77">
        <f>'Гемодиализ (пр.11-23)'!D20</f>
        <v>0</v>
      </c>
      <c r="R20" s="77">
        <f>'Мед.реаб.(АПУ,ДС,КС) 9-23'!D20</f>
        <v>0</v>
      </c>
      <c r="S20" s="77">
        <f t="shared" si="3"/>
        <v>229206613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7">
        <f>'КС (11-23)'!D21</f>
        <v>50127639</v>
      </c>
      <c r="E21" s="77">
        <f>'ДС (11-23) '!D21</f>
        <v>13457873</v>
      </c>
      <c r="F21" s="77">
        <f t="shared" si="4"/>
        <v>143057396</v>
      </c>
      <c r="G21" s="77">
        <f>'АПУ профилактика 11-23'!D22</f>
        <v>43283257</v>
      </c>
      <c r="H21" s="77">
        <f>'АПУ профилактика 11-23'!N22</f>
        <v>12153912</v>
      </c>
      <c r="I21" s="77">
        <f>'АПУ неотл.пом. 11-23'!D21</f>
        <v>8793677</v>
      </c>
      <c r="J21" s="77">
        <f>'АПУ обращения 11-23'!D21</f>
        <v>38121051</v>
      </c>
      <c r="K21" s="77">
        <f>'ОДИ ПГГ Пр.11-23'!D21</f>
        <v>1584532</v>
      </c>
      <c r="L21" s="77">
        <f>'ОДИ МЗ РБ 9-23'!D21</f>
        <v>0</v>
      </c>
      <c r="M21" s="96">
        <f>'Тестирование на грипп'!D21</f>
        <v>0</v>
      </c>
      <c r="N21" s="77">
        <f>'ФАП (11-23)'!D21</f>
        <v>39120967</v>
      </c>
      <c r="O21" s="77"/>
      <c r="P21" s="77">
        <f>'СМП (11-23)'!D21</f>
        <v>0</v>
      </c>
      <c r="Q21" s="77">
        <f>'Гемодиализ (пр.11-23)'!D21</f>
        <v>0</v>
      </c>
      <c r="R21" s="77">
        <f>'Мед.реаб.(АПУ,ДС,КС) 9-23'!D21</f>
        <v>0</v>
      </c>
      <c r="S21" s="77">
        <f t="shared" si="3"/>
        <v>206642908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7">
        <f>'КС (11-23)'!D22</f>
        <v>135775007</v>
      </c>
      <c r="E22" s="77">
        <f>'ДС (11-23) '!D22</f>
        <v>26751433</v>
      </c>
      <c r="F22" s="77">
        <f t="shared" si="4"/>
        <v>268140972</v>
      </c>
      <c r="G22" s="77">
        <f>'АПУ профилактика 11-23'!D23</f>
        <v>77308168</v>
      </c>
      <c r="H22" s="77">
        <f>'АПУ профилактика 11-23'!N23</f>
        <v>20632535</v>
      </c>
      <c r="I22" s="77">
        <f>'АПУ неотл.пом. 11-23'!D22</f>
        <v>17424437</v>
      </c>
      <c r="J22" s="77">
        <f>'АПУ обращения 11-23'!D22</f>
        <v>92563120</v>
      </c>
      <c r="K22" s="77">
        <f>'ОДИ ПГГ Пр.11-23'!D22</f>
        <v>2785436</v>
      </c>
      <c r="L22" s="77">
        <f>'ОДИ МЗ РБ 9-23'!D22</f>
        <v>0</v>
      </c>
      <c r="M22" s="96">
        <f>'Тестирование на грипп'!D22</f>
        <v>0</v>
      </c>
      <c r="N22" s="77">
        <f>'ФАП (11-23)'!D22</f>
        <v>57427276</v>
      </c>
      <c r="O22" s="77"/>
      <c r="P22" s="77">
        <f>'СМП (11-23)'!D22</f>
        <v>0</v>
      </c>
      <c r="Q22" s="77">
        <f>'Гемодиализ (пр.11-23)'!D22</f>
        <v>0</v>
      </c>
      <c r="R22" s="77">
        <f>'Мед.реаб.(АПУ,ДС,КС) 9-23'!D22</f>
        <v>0</v>
      </c>
      <c r="S22" s="77">
        <f t="shared" si="3"/>
        <v>430667412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7">
        <f>'КС (11-23)'!D23</f>
        <v>0</v>
      </c>
      <c r="E23" s="77">
        <f>'ДС (11-23) '!D23</f>
        <v>0</v>
      </c>
      <c r="F23" s="77">
        <f t="shared" si="4"/>
        <v>4592831</v>
      </c>
      <c r="G23" s="77">
        <f>'АПУ профилактика 11-23'!D24</f>
        <v>0</v>
      </c>
      <c r="H23" s="77">
        <f>'АПУ профилактика 11-23'!N24</f>
        <v>0</v>
      </c>
      <c r="I23" s="77">
        <f>'АПУ неотл.пом. 11-23'!D23</f>
        <v>0</v>
      </c>
      <c r="J23" s="77">
        <f>'АПУ обращения 11-23'!D23</f>
        <v>0</v>
      </c>
      <c r="K23" s="77">
        <f>'ОДИ ПГГ Пр.11-23'!D23</f>
        <v>4592831</v>
      </c>
      <c r="L23" s="77">
        <f>'ОДИ МЗ РБ 9-23'!D23</f>
        <v>0</v>
      </c>
      <c r="M23" s="96">
        <f>'Тестирование на грипп'!D23</f>
        <v>0</v>
      </c>
      <c r="N23" s="77">
        <f>'ФАП (11-23)'!D23</f>
        <v>0</v>
      </c>
      <c r="O23" s="77"/>
      <c r="P23" s="77">
        <f>'СМП (11-23)'!D23</f>
        <v>0</v>
      </c>
      <c r="Q23" s="77">
        <f>'Гемодиализ (пр.11-23)'!D23</f>
        <v>0</v>
      </c>
      <c r="R23" s="77">
        <f>'Мед.реаб.(АПУ,ДС,КС) 9-23'!D23</f>
        <v>0</v>
      </c>
      <c r="S23" s="77">
        <f t="shared" si="3"/>
        <v>4592831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7">
        <f>'КС (11-23)'!D24</f>
        <v>0</v>
      </c>
      <c r="E24" s="77">
        <f>'ДС (11-23) '!D24</f>
        <v>0</v>
      </c>
      <c r="F24" s="77">
        <f t="shared" si="4"/>
        <v>0</v>
      </c>
      <c r="G24" s="77">
        <f>'АПУ профилактика 11-23'!D25</f>
        <v>0</v>
      </c>
      <c r="H24" s="77">
        <f>'АПУ профилактика 11-23'!N25</f>
        <v>0</v>
      </c>
      <c r="I24" s="77">
        <f>'АПУ неотл.пом. 11-23'!D24</f>
        <v>0</v>
      </c>
      <c r="J24" s="77">
        <f>'АПУ обращения 11-23'!D24</f>
        <v>0</v>
      </c>
      <c r="K24" s="77">
        <f>'ОДИ ПГГ Пр.11-23'!D24</f>
        <v>0</v>
      </c>
      <c r="L24" s="77">
        <f>'ОДИ МЗ РБ 9-23'!D24</f>
        <v>0</v>
      </c>
      <c r="M24" s="96">
        <f>'Тестирование на грипп'!D24</f>
        <v>0</v>
      </c>
      <c r="N24" s="77">
        <f>'ФАП (11-23)'!D24</f>
        <v>0</v>
      </c>
      <c r="O24" s="77"/>
      <c r="P24" s="77">
        <f>'СМП (11-23)'!D24</f>
        <v>0</v>
      </c>
      <c r="Q24" s="77">
        <f>'Гемодиализ (пр.11-23)'!D24</f>
        <v>0</v>
      </c>
      <c r="R24" s="77">
        <f>'Мед.реаб.(АПУ,ДС,КС) 9-23'!D24</f>
        <v>0</v>
      </c>
      <c r="S24" s="77">
        <f t="shared" si="3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7">
        <f>'КС (11-23)'!D25</f>
        <v>58248458</v>
      </c>
      <c r="E25" s="77">
        <f>'ДС (11-23) '!D25</f>
        <v>17716154</v>
      </c>
      <c r="F25" s="77">
        <f t="shared" si="4"/>
        <v>167088390</v>
      </c>
      <c r="G25" s="77">
        <f>'АПУ профилактика 11-23'!D26</f>
        <v>51955110</v>
      </c>
      <c r="H25" s="77">
        <f>'АПУ профилактика 11-23'!N26</f>
        <v>8941375</v>
      </c>
      <c r="I25" s="77">
        <f>'АПУ неотл.пом. 11-23'!D25</f>
        <v>10876314</v>
      </c>
      <c r="J25" s="77">
        <f>'АПУ обращения 11-23'!D25</f>
        <v>50309718</v>
      </c>
      <c r="K25" s="77">
        <f>'ОДИ ПГГ Пр.11-23'!D25</f>
        <v>978059</v>
      </c>
      <c r="L25" s="77">
        <f>'ОДИ МЗ РБ 9-23'!D25</f>
        <v>0</v>
      </c>
      <c r="M25" s="96">
        <f>'Тестирование на грипп'!D25</f>
        <v>0</v>
      </c>
      <c r="N25" s="77">
        <f>'ФАП (11-23)'!D25</f>
        <v>44027814</v>
      </c>
      <c r="O25" s="77"/>
      <c r="P25" s="77">
        <f>'СМП (11-23)'!D25</f>
        <v>0</v>
      </c>
      <c r="Q25" s="77">
        <f>'Гемодиализ (пр.11-23)'!D25</f>
        <v>0</v>
      </c>
      <c r="R25" s="77">
        <f>'Мед.реаб.(АПУ,ДС,КС) 9-23'!D25</f>
        <v>0</v>
      </c>
      <c r="S25" s="77">
        <f t="shared" si="3"/>
        <v>243053002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7">
        <f>'КС (11-23)'!D26</f>
        <v>76686916</v>
      </c>
      <c r="E26" s="77">
        <f>'ДС (11-23) '!D26</f>
        <v>25135907</v>
      </c>
      <c r="F26" s="77">
        <f t="shared" si="4"/>
        <v>236496214</v>
      </c>
      <c r="G26" s="77">
        <f>'АПУ профилактика 11-23'!D27</f>
        <v>84664096</v>
      </c>
      <c r="H26" s="77">
        <f>'АПУ профилактика 11-23'!N27</f>
        <v>9066557</v>
      </c>
      <c r="I26" s="77">
        <f>'АПУ неотл.пом. 11-23'!D26</f>
        <v>16998771</v>
      </c>
      <c r="J26" s="77">
        <f>'АПУ обращения 11-23'!D26</f>
        <v>61783839</v>
      </c>
      <c r="K26" s="77">
        <f>'ОДИ ПГГ Пр.11-23'!D26</f>
        <v>713055</v>
      </c>
      <c r="L26" s="77">
        <f>'ОДИ МЗ РБ 9-23'!D26</f>
        <v>0</v>
      </c>
      <c r="M26" s="96">
        <f>'Тестирование на грипп'!D26</f>
        <v>0</v>
      </c>
      <c r="N26" s="77">
        <f>'ФАП (11-23)'!D26</f>
        <v>63269896</v>
      </c>
      <c r="O26" s="77"/>
      <c r="P26" s="77">
        <f>'СМП (11-23)'!D26</f>
        <v>0</v>
      </c>
      <c r="Q26" s="77">
        <f>'Гемодиализ (пр.11-23)'!D26</f>
        <v>0</v>
      </c>
      <c r="R26" s="77">
        <f>'Мед.реаб.(АПУ,ДС,КС) 9-23'!D26</f>
        <v>0</v>
      </c>
      <c r="S26" s="77">
        <f t="shared" si="3"/>
        <v>338319037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7">
        <f>'КС (11-23)'!D27</f>
        <v>125214757</v>
      </c>
      <c r="E27" s="77">
        <f>'ДС (11-23) '!D27</f>
        <v>31806348</v>
      </c>
      <c r="F27" s="77">
        <f t="shared" si="4"/>
        <v>325342184</v>
      </c>
      <c r="G27" s="77">
        <f>'АПУ профилактика 11-23'!D28</f>
        <v>102850817</v>
      </c>
      <c r="H27" s="77">
        <f>'АПУ профилактика 11-23'!N28</f>
        <v>10720648</v>
      </c>
      <c r="I27" s="77">
        <f>'АПУ неотл.пом. 11-23'!D27</f>
        <v>20286355</v>
      </c>
      <c r="J27" s="77">
        <f>'АПУ обращения 11-23'!D27</f>
        <v>112091575</v>
      </c>
      <c r="K27" s="77">
        <f>'ОДИ ПГГ Пр.11-23'!D27</f>
        <v>10932053</v>
      </c>
      <c r="L27" s="77">
        <f>'ОДИ МЗ РБ 9-23'!D27</f>
        <v>0</v>
      </c>
      <c r="M27" s="96">
        <f>'Тестирование на грипп'!D27</f>
        <v>0</v>
      </c>
      <c r="N27" s="77">
        <f>'ФАП (11-23)'!D27</f>
        <v>68460736</v>
      </c>
      <c r="O27" s="77"/>
      <c r="P27" s="77">
        <f>'СМП (11-23)'!D27</f>
        <v>0</v>
      </c>
      <c r="Q27" s="77">
        <f>'Гемодиализ (пр.11-23)'!D27</f>
        <v>0</v>
      </c>
      <c r="R27" s="77">
        <f>'Мед.реаб.(АПУ,ДС,КС) 9-23'!D27</f>
        <v>0</v>
      </c>
      <c r="S27" s="77">
        <f t="shared" si="3"/>
        <v>482363289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7">
        <f>'КС (11-23)'!D28</f>
        <v>580063155</v>
      </c>
      <c r="E28" s="77">
        <f>'ДС (11-23) '!D28</f>
        <v>64880199</v>
      </c>
      <c r="F28" s="77">
        <f t="shared" si="4"/>
        <v>590171853</v>
      </c>
      <c r="G28" s="77">
        <f>'АПУ профилактика 11-23'!D29</f>
        <v>209142839</v>
      </c>
      <c r="H28" s="77">
        <f>'АПУ профилактика 11-23'!N29</f>
        <v>18320184</v>
      </c>
      <c r="I28" s="77">
        <f>'АПУ неотл.пом. 11-23'!D28</f>
        <v>32825946</v>
      </c>
      <c r="J28" s="77">
        <f>'АПУ обращения 11-23'!D28</f>
        <v>202229213</v>
      </c>
      <c r="K28" s="77">
        <f>'ОДИ ПГГ Пр.11-23'!D28</f>
        <v>71757131</v>
      </c>
      <c r="L28" s="77">
        <f>'ОДИ МЗ РБ 9-23'!D28</f>
        <v>2154800</v>
      </c>
      <c r="M28" s="96">
        <f>'Тестирование на грипп'!D28</f>
        <v>11022810</v>
      </c>
      <c r="N28" s="77">
        <f>'ФАП (11-23)'!D28</f>
        <v>42718930</v>
      </c>
      <c r="O28" s="80"/>
      <c r="P28" s="77">
        <f>'СМП (11-23)'!D28</f>
        <v>222799397</v>
      </c>
      <c r="Q28" s="77">
        <f>'Гемодиализ (пр.11-23)'!D28</f>
        <v>0</v>
      </c>
      <c r="R28" s="77">
        <f>'Мед.реаб.(АПУ,ДС,КС) 9-23'!D28</f>
        <v>37623733</v>
      </c>
      <c r="S28" s="77">
        <f t="shared" si="3"/>
        <v>1495538337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7">
        <f>'КС (11-23)'!D29</f>
        <v>29743572</v>
      </c>
      <c r="E29" s="77">
        <f>'ДС (11-23) '!D29</f>
        <v>10795567</v>
      </c>
      <c r="F29" s="77">
        <f t="shared" si="4"/>
        <v>114130988</v>
      </c>
      <c r="G29" s="77">
        <f>'АПУ профилактика 11-23'!D30</f>
        <v>32919947</v>
      </c>
      <c r="H29" s="77">
        <f>'АПУ профилактика 11-23'!N30</f>
        <v>4696437</v>
      </c>
      <c r="I29" s="77">
        <f>'АПУ неотл.пом. 11-23'!D29</f>
        <v>6942120</v>
      </c>
      <c r="J29" s="77">
        <f>'АПУ обращения 11-23'!D29</f>
        <v>37631724</v>
      </c>
      <c r="K29" s="77">
        <f>'ОДИ ПГГ Пр.11-23'!D29</f>
        <v>590219</v>
      </c>
      <c r="L29" s="77">
        <f>'ОДИ МЗ РБ 9-23'!D29</f>
        <v>0</v>
      </c>
      <c r="M29" s="96">
        <f>'Тестирование на грипп'!D29</f>
        <v>0</v>
      </c>
      <c r="N29" s="77">
        <f>'ФАП (11-23)'!D29</f>
        <v>31350541</v>
      </c>
      <c r="O29" s="77"/>
      <c r="P29" s="77">
        <f>'СМП (11-23)'!D29</f>
        <v>0</v>
      </c>
      <c r="Q29" s="77">
        <f>'Гемодиализ (пр.11-23)'!D29</f>
        <v>0</v>
      </c>
      <c r="R29" s="77">
        <f>'Мед.реаб.(АПУ,ДС,КС) 9-23'!D29</f>
        <v>0</v>
      </c>
      <c r="S29" s="77">
        <f t="shared" si="3"/>
        <v>154670127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7">
        <f>'КС (11-23)'!D30</f>
        <v>28946102</v>
      </c>
      <c r="E30" s="77">
        <f>'ДС (11-23) '!D30</f>
        <v>8330324</v>
      </c>
      <c r="F30" s="77">
        <f t="shared" si="4"/>
        <v>85261578</v>
      </c>
      <c r="G30" s="77">
        <f>'АПУ профилактика 11-23'!D31</f>
        <v>24801087</v>
      </c>
      <c r="H30" s="77">
        <f>'АПУ профилактика 11-23'!N31</f>
        <v>6399757</v>
      </c>
      <c r="I30" s="77">
        <f>'АПУ неотл.пом. 11-23'!D30</f>
        <v>5339856</v>
      </c>
      <c r="J30" s="77">
        <f>'АПУ обращения 11-23'!D30</f>
        <v>21927846</v>
      </c>
      <c r="K30" s="77">
        <f>'ОДИ ПГГ Пр.11-23'!D30</f>
        <v>305718</v>
      </c>
      <c r="L30" s="77">
        <f>'ОДИ МЗ РБ 9-23'!D30</f>
        <v>0</v>
      </c>
      <c r="M30" s="96">
        <f>'Тестирование на грипп'!D30</f>
        <v>0</v>
      </c>
      <c r="N30" s="77">
        <f>'ФАП (11-23)'!D30</f>
        <v>26487314</v>
      </c>
      <c r="O30" s="77"/>
      <c r="P30" s="77">
        <f>'СМП (11-23)'!D30</f>
        <v>0</v>
      </c>
      <c r="Q30" s="77">
        <f>'Гемодиализ (пр.11-23)'!D30</f>
        <v>0</v>
      </c>
      <c r="R30" s="77">
        <f>'Мед.реаб.(АПУ,ДС,КС) 9-23'!D30</f>
        <v>0</v>
      </c>
      <c r="S30" s="77">
        <f t="shared" si="3"/>
        <v>122538004</v>
      </c>
    </row>
    <row r="31" spans="1:19" x14ac:dyDescent="0.2">
      <c r="A31" s="25">
        <v>21</v>
      </c>
      <c r="B31" s="12" t="s">
        <v>81</v>
      </c>
      <c r="C31" s="10" t="s">
        <v>82</v>
      </c>
      <c r="D31" s="77">
        <f>'КС (11-23)'!D31</f>
        <v>194446524</v>
      </c>
      <c r="E31" s="77">
        <f>'ДС (11-23) '!D31</f>
        <v>42365899</v>
      </c>
      <c r="F31" s="77">
        <f t="shared" si="4"/>
        <v>405795549</v>
      </c>
      <c r="G31" s="77">
        <f>'АПУ профилактика 11-23'!D32</f>
        <v>131394858</v>
      </c>
      <c r="H31" s="77">
        <f>'АПУ профилактика 11-23'!N32</f>
        <v>24755104</v>
      </c>
      <c r="I31" s="77">
        <f>'АПУ неотл.пом. 11-23'!D31</f>
        <v>24769010</v>
      </c>
      <c r="J31" s="77">
        <f>'АПУ обращения 11-23'!D31</f>
        <v>157005726</v>
      </c>
      <c r="K31" s="77">
        <f>'ОДИ ПГГ Пр.11-23'!D31</f>
        <v>8738167</v>
      </c>
      <c r="L31" s="77">
        <f>'ОДИ МЗ РБ 9-23'!D31</f>
        <v>0</v>
      </c>
      <c r="M31" s="96">
        <f>'Тестирование на грипп'!D31</f>
        <v>0</v>
      </c>
      <c r="N31" s="77">
        <f>'ФАП (11-23)'!D31</f>
        <v>59132684</v>
      </c>
      <c r="O31" s="81"/>
      <c r="P31" s="77">
        <f>'СМП (11-23)'!D31</f>
        <v>0</v>
      </c>
      <c r="Q31" s="77">
        <f>'Гемодиализ (пр.11-23)'!D31</f>
        <v>0</v>
      </c>
      <c r="R31" s="77">
        <f>'Мед.реаб.(АПУ,ДС,КС) 9-23'!D31</f>
        <v>14080949</v>
      </c>
      <c r="S31" s="77">
        <f t="shared" si="3"/>
        <v>656688921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7">
        <f>'КС (11-23)'!D32</f>
        <v>376672506</v>
      </c>
      <c r="E32" s="77">
        <f>'ДС (11-23) '!D32</f>
        <v>35251097</v>
      </c>
      <c r="F32" s="77">
        <f t="shared" si="4"/>
        <v>342270873</v>
      </c>
      <c r="G32" s="77">
        <f>'АПУ профилактика 11-23'!D33</f>
        <v>121015666</v>
      </c>
      <c r="H32" s="77">
        <f>'АПУ профилактика 11-23'!N33</f>
        <v>24898571</v>
      </c>
      <c r="I32" s="77">
        <f>'АПУ неотл.пом. 11-23'!D32</f>
        <v>23980867</v>
      </c>
      <c r="J32" s="77">
        <f>'АПУ обращения 11-23'!D32</f>
        <v>121164193</v>
      </c>
      <c r="K32" s="77">
        <f>'ОДИ ПГГ Пр.11-23'!D32</f>
        <v>40746612</v>
      </c>
      <c r="L32" s="77">
        <f>'ОДИ МЗ РБ 9-23'!D32</f>
        <v>2089500</v>
      </c>
      <c r="M32" s="96">
        <f>'Тестирование на грипп'!D32</f>
        <v>7083154</v>
      </c>
      <c r="N32" s="77">
        <f>'ФАП (11-23)'!D32</f>
        <v>1292310</v>
      </c>
      <c r="O32" s="80"/>
      <c r="P32" s="77">
        <f>'СМП (11-23)'!D32</f>
        <v>151763448</v>
      </c>
      <c r="Q32" s="77">
        <f>'Гемодиализ (пр.11-23)'!D32</f>
        <v>0</v>
      </c>
      <c r="R32" s="77">
        <f>'Мед.реаб.(АПУ,ДС,КС) 9-23'!D32</f>
        <v>5032954</v>
      </c>
      <c r="S32" s="77">
        <f t="shared" si="3"/>
        <v>910990878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7">
        <f>'КС (11-23)'!D33</f>
        <v>0</v>
      </c>
      <c r="E33" s="77">
        <f>'ДС (11-23) '!D33</f>
        <v>7203787</v>
      </c>
      <c r="F33" s="77">
        <f t="shared" si="4"/>
        <v>118484479</v>
      </c>
      <c r="G33" s="77">
        <f>'АПУ профилактика 11-23'!D34</f>
        <v>49305943</v>
      </c>
      <c r="H33" s="77">
        <f>'АПУ профилактика 11-23'!N34</f>
        <v>5365708</v>
      </c>
      <c r="I33" s="77">
        <f>'АПУ неотл.пом. 11-23'!D33</f>
        <v>9927695</v>
      </c>
      <c r="J33" s="77">
        <f>'АПУ обращения 11-23'!D33</f>
        <v>52893251</v>
      </c>
      <c r="K33" s="77">
        <f>'ОДИ ПГГ Пр.11-23'!D33</f>
        <v>991882</v>
      </c>
      <c r="L33" s="77">
        <f>'ОДИ МЗ РБ 9-23'!D33</f>
        <v>0</v>
      </c>
      <c r="M33" s="96">
        <f>'Тестирование на грипп'!D33</f>
        <v>0</v>
      </c>
      <c r="N33" s="77">
        <f>'ФАП (11-23)'!D33</f>
        <v>0</v>
      </c>
      <c r="O33" s="80"/>
      <c r="P33" s="77">
        <f>'СМП (11-23)'!D33</f>
        <v>24201955</v>
      </c>
      <c r="Q33" s="77">
        <f>'Гемодиализ (пр.11-23)'!D33</f>
        <v>0</v>
      </c>
      <c r="R33" s="77">
        <f>'Мед.реаб.(АПУ,ДС,КС) 9-23'!D33</f>
        <v>0</v>
      </c>
      <c r="S33" s="77">
        <f t="shared" si="3"/>
        <v>149890221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7">
        <f>'КС (11-23)'!D34</f>
        <v>0</v>
      </c>
      <c r="E34" s="77">
        <f>'ДС (11-23) '!D34</f>
        <v>0</v>
      </c>
      <c r="F34" s="77">
        <f t="shared" si="4"/>
        <v>4939490</v>
      </c>
      <c r="G34" s="77">
        <f>'АПУ профилактика 11-23'!D35</f>
        <v>0</v>
      </c>
      <c r="H34" s="77">
        <f>'АПУ профилактика 11-23'!N35</f>
        <v>0</v>
      </c>
      <c r="I34" s="77">
        <f>'АПУ неотл.пом. 11-23'!D34</f>
        <v>0</v>
      </c>
      <c r="J34" s="77">
        <f>'АПУ обращения 11-23'!D34</f>
        <v>0</v>
      </c>
      <c r="K34" s="77">
        <f>'ОДИ ПГГ Пр.11-23'!D34</f>
        <v>4939490</v>
      </c>
      <c r="L34" s="77">
        <f>'ОДИ МЗ РБ 9-23'!D34</f>
        <v>0</v>
      </c>
      <c r="M34" s="96">
        <f>'Тестирование на грипп'!D34</f>
        <v>0</v>
      </c>
      <c r="N34" s="77">
        <f>'ФАП (11-23)'!D34</f>
        <v>0</v>
      </c>
      <c r="O34" s="77"/>
      <c r="P34" s="77">
        <f>'СМП (11-23)'!D34</f>
        <v>0</v>
      </c>
      <c r="Q34" s="77">
        <f>'Гемодиализ (пр.11-23)'!D34</f>
        <v>0</v>
      </c>
      <c r="R34" s="77">
        <f>'Мед.реаб.(АПУ,ДС,КС) 9-23'!D34</f>
        <v>0</v>
      </c>
      <c r="S34" s="77">
        <f t="shared" si="3"/>
        <v>4939490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7">
        <f>'КС (11-23)'!D35</f>
        <v>0</v>
      </c>
      <c r="E35" s="77">
        <f>'ДС (11-23) '!D35</f>
        <v>0</v>
      </c>
      <c r="F35" s="77">
        <f t="shared" si="4"/>
        <v>0</v>
      </c>
      <c r="G35" s="77">
        <f>'АПУ профилактика 11-23'!D36</f>
        <v>0</v>
      </c>
      <c r="H35" s="77">
        <f>'АПУ профилактика 11-23'!N36</f>
        <v>0</v>
      </c>
      <c r="I35" s="77">
        <f>'АПУ неотл.пом. 11-23'!D35</f>
        <v>0</v>
      </c>
      <c r="J35" s="77">
        <f>'АПУ обращения 11-23'!D35</f>
        <v>0</v>
      </c>
      <c r="K35" s="77">
        <f>'ОДИ ПГГ Пр.11-23'!D35</f>
        <v>0</v>
      </c>
      <c r="L35" s="77">
        <f>'ОДИ МЗ РБ 9-23'!D35</f>
        <v>0</v>
      </c>
      <c r="M35" s="96">
        <f>'Тестирование на грипп'!D35</f>
        <v>0</v>
      </c>
      <c r="N35" s="77">
        <f>'ФАП (11-23)'!D35</f>
        <v>0</v>
      </c>
      <c r="O35" s="77"/>
      <c r="P35" s="77">
        <f>'СМП (11-23)'!D35</f>
        <v>0</v>
      </c>
      <c r="Q35" s="77">
        <f>'Гемодиализ (пр.11-23)'!D35</f>
        <v>0</v>
      </c>
      <c r="R35" s="77">
        <f>'Мед.реаб.(АПУ,ДС,КС) 9-23'!D35</f>
        <v>19406618</v>
      </c>
      <c r="S35" s="77">
        <f t="shared" si="3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7">
        <f>'КС (11-23)'!D36</f>
        <v>1326419303</v>
      </c>
      <c r="E36" s="77">
        <f>'ДС (11-23) '!D36</f>
        <v>112108344</v>
      </c>
      <c r="F36" s="77">
        <f t="shared" si="4"/>
        <v>904544776</v>
      </c>
      <c r="G36" s="77">
        <f>'АПУ профилактика 11-23'!D37</f>
        <v>366096154</v>
      </c>
      <c r="H36" s="77">
        <f>'АПУ профилактика 11-23'!N37</f>
        <v>75064884</v>
      </c>
      <c r="I36" s="77">
        <f>'АПУ неотл.пом. 11-23'!D36</f>
        <v>54002473</v>
      </c>
      <c r="J36" s="77">
        <f>'АПУ обращения 11-23'!D36</f>
        <v>319291304</v>
      </c>
      <c r="K36" s="77">
        <f>'ОДИ ПГГ Пр.11-23'!D36</f>
        <v>81969361</v>
      </c>
      <c r="L36" s="77">
        <f>'ОДИ МЗ РБ 9-23'!D36</f>
        <v>3243463</v>
      </c>
      <c r="M36" s="96">
        <f>'Тестирование на грипп'!D36</f>
        <v>4877137</v>
      </c>
      <c r="N36" s="77">
        <f>'ФАП (11-23)'!D36</f>
        <v>0</v>
      </c>
      <c r="O36" s="77"/>
      <c r="P36" s="77">
        <f>'СМП (11-23)'!D36</f>
        <v>0</v>
      </c>
      <c r="Q36" s="77">
        <f>'Гемодиализ (пр.11-23)'!D36</f>
        <v>1521957</v>
      </c>
      <c r="R36" s="77">
        <f>'Мед.реаб.(АПУ,ДС,КС) 9-23'!D36</f>
        <v>31445694</v>
      </c>
      <c r="S36" s="77">
        <f t="shared" si="3"/>
        <v>2376040074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7">
        <f>'КС (11-23)'!D37</f>
        <v>194880446</v>
      </c>
      <c r="E37" s="77">
        <f>'ДС (11-23) '!D37</f>
        <v>37055372</v>
      </c>
      <c r="F37" s="77">
        <f t="shared" si="4"/>
        <v>316597044</v>
      </c>
      <c r="G37" s="77">
        <f>'АПУ профилактика 11-23'!D38</f>
        <v>103283082</v>
      </c>
      <c r="H37" s="77">
        <f>'АПУ профилактика 11-23'!N38</f>
        <v>2912287</v>
      </c>
      <c r="I37" s="77">
        <f>'АПУ неотл.пом. 11-23'!D37</f>
        <v>19587029</v>
      </c>
      <c r="J37" s="77">
        <f>'АПУ обращения 11-23'!D37</f>
        <v>86285260</v>
      </c>
      <c r="K37" s="77">
        <f>'ОДИ ПГГ Пр.11-23'!D37</f>
        <v>30967786</v>
      </c>
      <c r="L37" s="77">
        <f>'ОДИ МЗ РБ 9-23'!D37</f>
        <v>2316626</v>
      </c>
      <c r="M37" s="96">
        <f>'Тестирование на грипп'!D37</f>
        <v>12120661</v>
      </c>
      <c r="N37" s="77">
        <f>'ФАП (11-23)'!D37</f>
        <v>59124313</v>
      </c>
      <c r="O37" s="77"/>
      <c r="P37" s="77">
        <f>'СМП (11-23)'!D37</f>
        <v>0</v>
      </c>
      <c r="Q37" s="77">
        <f>'Гемодиализ (пр.11-23)'!D37</f>
        <v>757700</v>
      </c>
      <c r="R37" s="77">
        <f>'Мед.реаб.(АПУ,ДС,КС) 9-23'!D37</f>
        <v>0</v>
      </c>
      <c r="S37" s="77">
        <f t="shared" si="3"/>
        <v>549290562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7">
        <f>'КС (11-23)'!D38</f>
        <v>97133746</v>
      </c>
      <c r="E38" s="77">
        <f>'ДС (11-23) '!D38</f>
        <v>31879772</v>
      </c>
      <c r="F38" s="77">
        <f t="shared" si="4"/>
        <v>204352488</v>
      </c>
      <c r="G38" s="77">
        <f>'АПУ профилактика 11-23'!D39</f>
        <v>125005714</v>
      </c>
      <c r="H38" s="77">
        <f>'АПУ профилактика 11-23'!N39</f>
        <v>0</v>
      </c>
      <c r="I38" s="77">
        <f>'АПУ неотл.пом. 11-23'!D38</f>
        <v>19691699</v>
      </c>
      <c r="J38" s="77">
        <f>'АПУ обращения 11-23'!D38</f>
        <v>56042593</v>
      </c>
      <c r="K38" s="77">
        <f>'ОДИ ПГГ Пр.11-23'!D38</f>
        <v>3612482</v>
      </c>
      <c r="L38" s="77">
        <f>'ОДИ МЗ РБ 9-23'!D38</f>
        <v>0</v>
      </c>
      <c r="M38" s="96">
        <f>'Тестирование на грипп'!D38</f>
        <v>0</v>
      </c>
      <c r="N38" s="77">
        <f>'ФАП (11-23)'!D38</f>
        <v>0</v>
      </c>
      <c r="O38" s="77"/>
      <c r="P38" s="77">
        <f>'СМП (11-23)'!D38</f>
        <v>0</v>
      </c>
      <c r="Q38" s="77">
        <f>'Гемодиализ (пр.11-23)'!D38</f>
        <v>0</v>
      </c>
      <c r="R38" s="77">
        <f>'Мед.реаб.(АПУ,ДС,КС) 9-23'!D38</f>
        <v>15681919</v>
      </c>
      <c r="S38" s="77">
        <f t="shared" si="3"/>
        <v>349047925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7">
        <f>'КС (11-23)'!D39</f>
        <v>0</v>
      </c>
      <c r="E39" s="77">
        <f>'ДС (11-23) '!D39</f>
        <v>0</v>
      </c>
      <c r="F39" s="77">
        <f t="shared" si="4"/>
        <v>145798513</v>
      </c>
      <c r="G39" s="77">
        <f>'АПУ профилактика 11-23'!D40</f>
        <v>8303555</v>
      </c>
      <c r="H39" s="77">
        <f>'АПУ профилактика 11-23'!N40</f>
        <v>0</v>
      </c>
      <c r="I39" s="77">
        <f>'АПУ неотл.пом. 11-23'!D39</f>
        <v>7883150</v>
      </c>
      <c r="J39" s="77">
        <f>'АПУ обращения 11-23'!D39</f>
        <v>129611808</v>
      </c>
      <c r="K39" s="77">
        <f>'ОДИ ПГГ Пр.11-23'!D39</f>
        <v>0</v>
      </c>
      <c r="L39" s="77">
        <f>'ОДИ МЗ РБ 9-23'!D39</f>
        <v>0</v>
      </c>
      <c r="M39" s="96">
        <f>'Тестирование на грипп'!D39</f>
        <v>0</v>
      </c>
      <c r="N39" s="77">
        <f>'ФАП (11-23)'!D39</f>
        <v>0</v>
      </c>
      <c r="O39" s="77"/>
      <c r="P39" s="77">
        <f>'СМП (11-23)'!D39</f>
        <v>0</v>
      </c>
      <c r="Q39" s="77">
        <f>'Гемодиализ (пр.11-23)'!D39</f>
        <v>0</v>
      </c>
      <c r="R39" s="77">
        <f>'Мед.реаб.(АПУ,ДС,КС) 9-23'!D39</f>
        <v>0</v>
      </c>
      <c r="S39" s="77">
        <f t="shared" si="3"/>
        <v>145798513</v>
      </c>
    </row>
    <row r="40" spans="1:19" s="22" customFormat="1" x14ac:dyDescent="0.2">
      <c r="A40" s="25">
        <v>30</v>
      </c>
      <c r="B40" s="23" t="s">
        <v>98</v>
      </c>
      <c r="C40" s="74" t="s">
        <v>292</v>
      </c>
      <c r="D40" s="77">
        <f>'КС (11-23)'!D40</f>
        <v>0</v>
      </c>
      <c r="E40" s="77">
        <f>'ДС (11-23) '!D40</f>
        <v>0</v>
      </c>
      <c r="F40" s="77">
        <f t="shared" si="4"/>
        <v>0</v>
      </c>
      <c r="G40" s="77">
        <f>'АПУ профилактика 11-23'!D41</f>
        <v>0</v>
      </c>
      <c r="H40" s="77">
        <f>'АПУ профилактика 11-23'!N41</f>
        <v>0</v>
      </c>
      <c r="I40" s="77">
        <f>'АПУ неотл.пом. 11-23'!D40</f>
        <v>0</v>
      </c>
      <c r="J40" s="77">
        <f>'АПУ обращения 11-23'!D40</f>
        <v>0</v>
      </c>
      <c r="K40" s="77">
        <f>'ОДИ ПГГ Пр.11-23'!D40</f>
        <v>0</v>
      </c>
      <c r="L40" s="77">
        <f>'ОДИ МЗ РБ 9-23'!D40</f>
        <v>0</v>
      </c>
      <c r="M40" s="96">
        <f>'Тестирование на грипп'!D40</f>
        <v>0</v>
      </c>
      <c r="N40" s="77">
        <f>'ФАП (11-23)'!D40</f>
        <v>0</v>
      </c>
      <c r="O40" s="80"/>
      <c r="P40" s="77">
        <f>'СМП (11-23)'!D40</f>
        <v>649367174</v>
      </c>
      <c r="Q40" s="77">
        <f>'Гемодиализ (пр.11-23)'!D40</f>
        <v>0</v>
      </c>
      <c r="R40" s="77">
        <f>'Мед.реаб.(АПУ,ДС,КС) 9-23'!D40</f>
        <v>0</v>
      </c>
      <c r="S40" s="77">
        <f t="shared" si="3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7">
        <f>'КС (11-23)'!D41</f>
        <v>0</v>
      </c>
      <c r="E41" s="77">
        <f>'ДС (11-23) '!D41</f>
        <v>5111259</v>
      </c>
      <c r="F41" s="77">
        <f t="shared" si="4"/>
        <v>33083679</v>
      </c>
      <c r="G41" s="77">
        <f>'АПУ профилактика 11-23'!D42</f>
        <v>12547363</v>
      </c>
      <c r="H41" s="77">
        <f>'АПУ профилактика 11-23'!N42</f>
        <v>219420</v>
      </c>
      <c r="I41" s="77">
        <f>'АПУ неотл.пом. 11-23'!D41</f>
        <v>2562518</v>
      </c>
      <c r="J41" s="77">
        <f>'АПУ обращения 11-23'!D41</f>
        <v>17047633</v>
      </c>
      <c r="K41" s="77">
        <f>'ОДИ ПГГ Пр.11-23'!D41</f>
        <v>706745</v>
      </c>
      <c r="L41" s="77">
        <f>'ОДИ МЗ РБ 9-23'!D41</f>
        <v>0</v>
      </c>
      <c r="M41" s="96">
        <f>'Тестирование на грипп'!D41</f>
        <v>0</v>
      </c>
      <c r="N41" s="77">
        <f>'ФАП (11-23)'!D41</f>
        <v>0</v>
      </c>
      <c r="O41" s="80"/>
      <c r="P41" s="77">
        <f>'СМП (11-23)'!D41</f>
        <v>0</v>
      </c>
      <c r="Q41" s="77">
        <f>'Гемодиализ (пр.11-23)'!D41</f>
        <v>0</v>
      </c>
      <c r="R41" s="77">
        <f>'Мед.реаб.(АПУ,ДС,КС) 9-23'!D41</f>
        <v>0</v>
      </c>
      <c r="S41" s="77">
        <f t="shared" si="3"/>
        <v>38194938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7">
        <f>'КС (11-23)'!D42</f>
        <v>459282331</v>
      </c>
      <c r="E42" s="77">
        <f>'ДС (11-23) '!D42</f>
        <v>54425452</v>
      </c>
      <c r="F42" s="77">
        <f t="shared" si="4"/>
        <v>495527745</v>
      </c>
      <c r="G42" s="77">
        <f>'АПУ профилактика 11-23'!D43</f>
        <v>165827564</v>
      </c>
      <c r="H42" s="77">
        <f>'АПУ профилактика 11-23'!N43</f>
        <v>25604654</v>
      </c>
      <c r="I42" s="77">
        <f>'АПУ неотл.пом. 11-23'!D42</f>
        <v>33437501</v>
      </c>
      <c r="J42" s="77">
        <f>'АПУ обращения 11-23'!D42</f>
        <v>168918221</v>
      </c>
      <c r="K42" s="77">
        <f>'ОДИ ПГГ Пр.11-23'!D42</f>
        <v>46156649</v>
      </c>
      <c r="L42" s="77">
        <f>'ОДИ МЗ РБ 9-23'!D42</f>
        <v>1552590</v>
      </c>
      <c r="M42" s="96">
        <f>'Тестирование на грипп'!D42</f>
        <v>10570474</v>
      </c>
      <c r="N42" s="77">
        <f>'ФАП (11-23)'!D42</f>
        <v>43460092</v>
      </c>
      <c r="O42" s="80"/>
      <c r="P42" s="77">
        <f>'СМП (11-23)'!D42</f>
        <v>228613968</v>
      </c>
      <c r="Q42" s="77">
        <f>'Гемодиализ (пр.11-23)'!D42</f>
        <v>0</v>
      </c>
      <c r="R42" s="77">
        <f>'Мед.реаб.(АПУ,ДС,КС) 9-23'!D42</f>
        <v>13598334</v>
      </c>
      <c r="S42" s="77">
        <f t="shared" si="3"/>
        <v>1251447830</v>
      </c>
    </row>
    <row r="43" spans="1:19" x14ac:dyDescent="0.2">
      <c r="A43" s="25">
        <v>33</v>
      </c>
      <c r="B43" s="12" t="s">
        <v>101</v>
      </c>
      <c r="C43" s="10" t="s">
        <v>39</v>
      </c>
      <c r="D43" s="77">
        <f>'КС (11-23)'!D43</f>
        <v>520956713</v>
      </c>
      <c r="E43" s="77">
        <f>'ДС (11-23) '!D43</f>
        <v>71640054</v>
      </c>
      <c r="F43" s="77">
        <f t="shared" si="4"/>
        <v>617266351</v>
      </c>
      <c r="G43" s="77">
        <f>'АПУ профилактика 11-23'!D44</f>
        <v>243313348</v>
      </c>
      <c r="H43" s="77">
        <f>'АПУ профилактика 11-23'!N44</f>
        <v>36712101</v>
      </c>
      <c r="I43" s="77">
        <f>'АПУ неотл.пом. 11-23'!D43</f>
        <v>45094346</v>
      </c>
      <c r="J43" s="77">
        <f>'АПУ обращения 11-23'!D43</f>
        <v>247342295</v>
      </c>
      <c r="K43" s="77">
        <f>'ОДИ ПГГ Пр.11-23'!D43</f>
        <v>36959053</v>
      </c>
      <c r="L43" s="77">
        <f>'ОДИ МЗ РБ 9-23'!D43</f>
        <v>2326950</v>
      </c>
      <c r="M43" s="96">
        <f>'Тестирование на грипп'!D43</f>
        <v>5518258</v>
      </c>
      <c r="N43" s="77">
        <f>'ФАП (11-23)'!D43</f>
        <v>0</v>
      </c>
      <c r="O43" s="81"/>
      <c r="P43" s="77">
        <f>'СМП (11-23)'!D43</f>
        <v>0</v>
      </c>
      <c r="Q43" s="77">
        <f>'Гемодиализ (пр.11-23)'!D43</f>
        <v>0</v>
      </c>
      <c r="R43" s="77">
        <f>'Мед.реаб.(АПУ,ДС,КС) 9-23'!D43</f>
        <v>4492720</v>
      </c>
      <c r="S43" s="77">
        <f t="shared" ref="S43:S74" si="5">D43+E43+F43+P43+Q43+R43</f>
        <v>1214355838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7">
        <f>'КС (11-23)'!D44</f>
        <v>50306868</v>
      </c>
      <c r="E44" s="77">
        <f>'ДС (11-23) '!D44</f>
        <v>14821224</v>
      </c>
      <c r="F44" s="77">
        <f t="shared" si="4"/>
        <v>158980218</v>
      </c>
      <c r="G44" s="77">
        <f>'АПУ профилактика 11-23'!D45</f>
        <v>45993298</v>
      </c>
      <c r="H44" s="77">
        <f>'АПУ профилактика 11-23'!N45</f>
        <v>6014365</v>
      </c>
      <c r="I44" s="77">
        <f>'АПУ неотл.пом. 11-23'!D44</f>
        <v>9939288</v>
      </c>
      <c r="J44" s="77">
        <f>'АПУ обращения 11-23'!D44</f>
        <v>46806355</v>
      </c>
      <c r="K44" s="77">
        <f>'ОДИ ПГГ Пр.11-23'!D44</f>
        <v>678986</v>
      </c>
      <c r="L44" s="77">
        <f>'ОДИ МЗ РБ 9-23'!D44</f>
        <v>0</v>
      </c>
      <c r="M44" s="96">
        <f>'Тестирование на грипп'!D44</f>
        <v>0</v>
      </c>
      <c r="N44" s="77">
        <f>'ФАП (11-23)'!D44</f>
        <v>49547926</v>
      </c>
      <c r="O44" s="77"/>
      <c r="P44" s="77">
        <f>'СМП (11-23)'!D44</f>
        <v>0</v>
      </c>
      <c r="Q44" s="77">
        <f>'Гемодиализ (пр.11-23)'!D44</f>
        <v>0</v>
      </c>
      <c r="R44" s="77">
        <f>'Мед.реаб.(АПУ,ДС,КС) 9-23'!D44</f>
        <v>0</v>
      </c>
      <c r="S44" s="77">
        <f t="shared" si="5"/>
        <v>224108310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7">
        <f>'КС (11-23)'!D45</f>
        <v>355011728</v>
      </c>
      <c r="E45" s="77">
        <f>'ДС (11-23) '!D45</f>
        <v>50960586</v>
      </c>
      <c r="F45" s="77">
        <f t="shared" si="4"/>
        <v>423396787</v>
      </c>
      <c r="G45" s="77">
        <f>'АПУ профилактика 11-23'!D46</f>
        <v>155820589</v>
      </c>
      <c r="H45" s="77">
        <f>'АПУ профилактика 11-23'!N46</f>
        <v>22783135</v>
      </c>
      <c r="I45" s="77">
        <f>'АПУ неотл.пом. 11-23'!D45</f>
        <v>31006921</v>
      </c>
      <c r="J45" s="77">
        <f>'АПУ обращения 11-23'!D45</f>
        <v>160575641</v>
      </c>
      <c r="K45" s="77">
        <f>'ОДИ ПГГ Пр.11-23'!D45</f>
        <v>12838198</v>
      </c>
      <c r="L45" s="77">
        <f>'ОДИ МЗ РБ 9-23'!D45</f>
        <v>0</v>
      </c>
      <c r="M45" s="96">
        <f>'Тестирование на грипп'!D45</f>
        <v>0</v>
      </c>
      <c r="N45" s="77">
        <f>'ФАП (11-23)'!D45</f>
        <v>40372303</v>
      </c>
      <c r="O45" s="77"/>
      <c r="P45" s="77">
        <f>'СМП (11-23)'!D45</f>
        <v>0</v>
      </c>
      <c r="Q45" s="77">
        <f>'Гемодиализ (пр.11-23)'!D45</f>
        <v>0</v>
      </c>
      <c r="R45" s="77">
        <f>'Мед.реаб.(АПУ,ДС,КС) 9-23'!D45</f>
        <v>13862198</v>
      </c>
      <c r="S45" s="77">
        <f t="shared" si="5"/>
        <v>843231299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7">
        <f>'КС (11-23)'!D46</f>
        <v>61375532</v>
      </c>
      <c r="E46" s="77">
        <f>'ДС (11-23) '!D46</f>
        <v>18694023</v>
      </c>
      <c r="F46" s="77">
        <f t="shared" si="4"/>
        <v>191660531</v>
      </c>
      <c r="G46" s="77">
        <f>'АПУ профилактика 11-23'!D47</f>
        <v>60175540</v>
      </c>
      <c r="H46" s="77">
        <f>'АПУ профилактика 11-23'!N47</f>
        <v>9495552</v>
      </c>
      <c r="I46" s="77">
        <f>'АПУ неотл.пом. 11-23'!D46</f>
        <v>11702803</v>
      </c>
      <c r="J46" s="77">
        <f>'АПУ обращения 11-23'!D46</f>
        <v>66272410</v>
      </c>
      <c r="K46" s="77">
        <f>'ОДИ ПГГ Пр.11-23'!D46</f>
        <v>2298606</v>
      </c>
      <c r="L46" s="77">
        <f>'ОДИ МЗ РБ 9-23'!D46</f>
        <v>0</v>
      </c>
      <c r="M46" s="96">
        <f>'Тестирование на грипп'!D46</f>
        <v>0</v>
      </c>
      <c r="N46" s="77">
        <f>'ФАП (11-23)'!D46</f>
        <v>41715620</v>
      </c>
      <c r="O46" s="77"/>
      <c r="P46" s="77">
        <f>'СМП (11-23)'!D46</f>
        <v>0</v>
      </c>
      <c r="Q46" s="77">
        <f>'Гемодиализ (пр.11-23)'!D46</f>
        <v>0</v>
      </c>
      <c r="R46" s="77">
        <f>'Мед.реаб.(АПУ,ДС,КС) 9-23'!D46</f>
        <v>0</v>
      </c>
      <c r="S46" s="77">
        <f t="shared" si="5"/>
        <v>271730086</v>
      </c>
    </row>
    <row r="47" spans="1:19" x14ac:dyDescent="0.2">
      <c r="A47" s="25">
        <v>37</v>
      </c>
      <c r="B47" s="12" t="s">
        <v>105</v>
      </c>
      <c r="C47" s="10" t="s">
        <v>237</v>
      </c>
      <c r="D47" s="77">
        <f>'КС (11-23)'!D47</f>
        <v>219531854</v>
      </c>
      <c r="E47" s="77">
        <f>'ДС (11-23) '!D47</f>
        <v>52303109</v>
      </c>
      <c r="F47" s="77">
        <f t="shared" si="4"/>
        <v>432288999</v>
      </c>
      <c r="G47" s="77">
        <f>'АПУ профилактика 11-23'!D48</f>
        <v>146559528</v>
      </c>
      <c r="H47" s="77">
        <f>'АПУ профилактика 11-23'!N48</f>
        <v>43155460</v>
      </c>
      <c r="I47" s="77">
        <f>'АПУ неотл.пом. 11-23'!D47</f>
        <v>33441332</v>
      </c>
      <c r="J47" s="77">
        <f>'АПУ обращения 11-23'!D47</f>
        <v>137827494</v>
      </c>
      <c r="K47" s="77">
        <f>'ОДИ ПГГ Пр.11-23'!D47</f>
        <v>18425728</v>
      </c>
      <c r="L47" s="77">
        <f>'ОДИ МЗ РБ 9-23'!D47</f>
        <v>0</v>
      </c>
      <c r="M47" s="96">
        <f>'Тестирование на грипп'!D47</f>
        <v>0</v>
      </c>
      <c r="N47" s="77">
        <f>'ФАП (11-23)'!D47</f>
        <v>52879457</v>
      </c>
      <c r="O47" s="81"/>
      <c r="P47" s="77">
        <f>'СМП (11-23)'!D47</f>
        <v>0</v>
      </c>
      <c r="Q47" s="77">
        <f>'Гемодиализ (пр.11-23)'!D47</f>
        <v>0</v>
      </c>
      <c r="R47" s="77">
        <f>'Мед.реаб.(АПУ,ДС,КС) 9-23'!D47</f>
        <v>0</v>
      </c>
      <c r="S47" s="77">
        <f t="shared" si="5"/>
        <v>704123962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7">
        <f>'КС (11-23)'!D48</f>
        <v>63048593</v>
      </c>
      <c r="E48" s="77">
        <f>'ДС (11-23) '!D48</f>
        <v>17812195</v>
      </c>
      <c r="F48" s="77">
        <f t="shared" si="4"/>
        <v>192685378</v>
      </c>
      <c r="G48" s="77">
        <f>'АПУ профилактика 11-23'!D49</f>
        <v>51661715</v>
      </c>
      <c r="H48" s="77">
        <f>'АПУ профилактика 11-23'!N49</f>
        <v>9693874</v>
      </c>
      <c r="I48" s="77">
        <f>'АПУ неотл.пом. 11-23'!D48</f>
        <v>11086753</v>
      </c>
      <c r="J48" s="77">
        <f>'АПУ обращения 11-23'!D48</f>
        <v>57285917</v>
      </c>
      <c r="K48" s="77">
        <f>'ОДИ ПГГ Пр.11-23'!D48</f>
        <v>1898572</v>
      </c>
      <c r="L48" s="77">
        <f>'ОДИ МЗ РБ 9-23'!D48</f>
        <v>0</v>
      </c>
      <c r="M48" s="96">
        <f>'Тестирование на грипп'!D48</f>
        <v>0</v>
      </c>
      <c r="N48" s="77">
        <f>'ФАП (11-23)'!D48</f>
        <v>61058547</v>
      </c>
      <c r="O48" s="77"/>
      <c r="P48" s="77">
        <f>'СМП (11-23)'!D48</f>
        <v>0</v>
      </c>
      <c r="Q48" s="77">
        <f>'Гемодиализ (пр.11-23)'!D48</f>
        <v>0</v>
      </c>
      <c r="R48" s="77">
        <f>'Мед.реаб.(АПУ,ДС,КС) 9-23'!D48</f>
        <v>0</v>
      </c>
      <c r="S48" s="77">
        <f t="shared" si="5"/>
        <v>273546166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7">
        <f>'КС (11-23)'!D49</f>
        <v>38523642</v>
      </c>
      <c r="E49" s="77">
        <f>'ДС (11-23) '!D49</f>
        <v>10574166</v>
      </c>
      <c r="F49" s="77">
        <f t="shared" si="4"/>
        <v>123041294</v>
      </c>
      <c r="G49" s="77">
        <f>'АПУ профилактика 11-23'!D50</f>
        <v>31706603</v>
      </c>
      <c r="H49" s="77">
        <f>'АПУ профилактика 11-23'!N50</f>
        <v>9951271</v>
      </c>
      <c r="I49" s="77">
        <f>'АПУ неотл.пом. 11-23'!D49</f>
        <v>7231776</v>
      </c>
      <c r="J49" s="77">
        <f>'АПУ обращения 11-23'!D49</f>
        <v>38888411</v>
      </c>
      <c r="K49" s="77">
        <f>'ОДИ ПГГ Пр.11-23'!D49</f>
        <v>649133</v>
      </c>
      <c r="L49" s="77">
        <f>'ОДИ МЗ РБ 9-23'!D49</f>
        <v>0</v>
      </c>
      <c r="M49" s="96">
        <f>'Тестирование на грипп'!D49</f>
        <v>0</v>
      </c>
      <c r="N49" s="77">
        <f>'ФАП (11-23)'!D49</f>
        <v>34614100</v>
      </c>
      <c r="O49" s="77"/>
      <c r="P49" s="77">
        <f>'СМП (11-23)'!D49</f>
        <v>0</v>
      </c>
      <c r="Q49" s="77">
        <f>'Гемодиализ (пр.11-23)'!D49</f>
        <v>0</v>
      </c>
      <c r="R49" s="77">
        <f>'Мед.реаб.(АПУ,ДС,КС) 9-23'!D49</f>
        <v>0</v>
      </c>
      <c r="S49" s="77">
        <f t="shared" si="5"/>
        <v>172139102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7">
        <f>'КС (11-23)'!D50</f>
        <v>53687752</v>
      </c>
      <c r="E50" s="77">
        <f>'ДС (11-23) '!D50</f>
        <v>19289471</v>
      </c>
      <c r="F50" s="77">
        <f t="shared" si="4"/>
        <v>197556611</v>
      </c>
      <c r="G50" s="77">
        <f>'АПУ профилактика 11-23'!D51</f>
        <v>53080034</v>
      </c>
      <c r="H50" s="77">
        <f>'АПУ профилактика 11-23'!N51</f>
        <v>15684328</v>
      </c>
      <c r="I50" s="77">
        <f>'АПУ неотл.пом. 11-23'!D50</f>
        <v>12740020</v>
      </c>
      <c r="J50" s="77">
        <f>'АПУ обращения 11-23'!D50</f>
        <v>61790553</v>
      </c>
      <c r="K50" s="77">
        <f>'ОДИ ПГГ Пр.11-23'!D50</f>
        <v>1232563</v>
      </c>
      <c r="L50" s="77">
        <f>'ОДИ МЗ РБ 9-23'!D50</f>
        <v>0</v>
      </c>
      <c r="M50" s="96">
        <f>'Тестирование на грипп'!D50</f>
        <v>0</v>
      </c>
      <c r="N50" s="77">
        <f>'ФАП (11-23)'!D50</f>
        <v>53029113</v>
      </c>
      <c r="O50" s="77"/>
      <c r="P50" s="77">
        <f>'СМП (11-23)'!D50</f>
        <v>0</v>
      </c>
      <c r="Q50" s="77">
        <f>'Гемодиализ (пр.11-23)'!D50</f>
        <v>0</v>
      </c>
      <c r="R50" s="77">
        <f>'Мед.реаб.(АПУ,ДС,КС) 9-23'!D50</f>
        <v>0</v>
      </c>
      <c r="S50" s="77">
        <f t="shared" si="5"/>
        <v>270533834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7">
        <f>'КС (11-23)'!D51</f>
        <v>29946768</v>
      </c>
      <c r="E51" s="77">
        <f>'ДС (11-23) '!D51</f>
        <v>8894223</v>
      </c>
      <c r="F51" s="77">
        <f t="shared" si="4"/>
        <v>102992690</v>
      </c>
      <c r="G51" s="77">
        <f>'АПУ профилактика 11-23'!D52</f>
        <v>25049314</v>
      </c>
      <c r="H51" s="77">
        <f>'АПУ профилактика 11-23'!N52</f>
        <v>6720448</v>
      </c>
      <c r="I51" s="77">
        <f>'АПУ неотл.пом. 11-23'!D51</f>
        <v>5171210</v>
      </c>
      <c r="J51" s="77">
        <f>'АПУ обращения 11-23'!D51</f>
        <v>28641473</v>
      </c>
      <c r="K51" s="77">
        <f>'ОДИ ПГГ Пр.11-23'!D51</f>
        <v>383486</v>
      </c>
      <c r="L51" s="77">
        <f>'ОДИ МЗ РБ 9-23'!D51</f>
        <v>0</v>
      </c>
      <c r="M51" s="96">
        <f>'Тестирование на грипп'!D51</f>
        <v>0</v>
      </c>
      <c r="N51" s="77">
        <f>'ФАП (11-23)'!D51</f>
        <v>37026759</v>
      </c>
      <c r="O51" s="77"/>
      <c r="P51" s="77">
        <f>'СМП (11-23)'!D51</f>
        <v>0</v>
      </c>
      <c r="Q51" s="77">
        <f>'Гемодиализ (пр.11-23)'!D51</f>
        <v>0</v>
      </c>
      <c r="R51" s="77">
        <f>'Мед.реаб.(АПУ,ДС,КС) 9-23'!D51</f>
        <v>0</v>
      </c>
      <c r="S51" s="77">
        <f t="shared" si="5"/>
        <v>141833681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7">
        <f>'КС (11-23)'!D52</f>
        <v>59614735</v>
      </c>
      <c r="E52" s="77">
        <f>'ДС (11-23) '!D52</f>
        <v>14757683</v>
      </c>
      <c r="F52" s="77">
        <f t="shared" si="4"/>
        <v>62522341</v>
      </c>
      <c r="G52" s="77">
        <f>'АПУ профилактика 11-23'!D53</f>
        <v>27213038</v>
      </c>
      <c r="H52" s="77">
        <f>'АПУ профилактика 11-23'!N53</f>
        <v>1941025</v>
      </c>
      <c r="I52" s="77">
        <f>'АПУ неотл.пом. 11-23'!D52</f>
        <v>3337996</v>
      </c>
      <c r="J52" s="77">
        <f>'АПУ обращения 11-23'!D52</f>
        <v>22677001</v>
      </c>
      <c r="K52" s="77">
        <f>'ОДИ ПГГ Пр.11-23'!D52</f>
        <v>6578828</v>
      </c>
      <c r="L52" s="77">
        <f>'ОДИ МЗ РБ 9-23'!D52</f>
        <v>0</v>
      </c>
      <c r="M52" s="96">
        <f>'Тестирование на грипп'!D52</f>
        <v>774453</v>
      </c>
      <c r="N52" s="77">
        <f>'ФАП (11-23)'!D52</f>
        <v>0</v>
      </c>
      <c r="O52" s="77"/>
      <c r="P52" s="77">
        <f>'СМП (11-23)'!D52</f>
        <v>0</v>
      </c>
      <c r="Q52" s="77">
        <f>'Гемодиализ (пр.11-23)'!D52</f>
        <v>0</v>
      </c>
      <c r="R52" s="77">
        <f>'Мед.реаб.(АПУ,ДС,КС) 9-23'!D52</f>
        <v>0</v>
      </c>
      <c r="S52" s="77">
        <f t="shared" si="5"/>
        <v>136894759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7">
        <f>'КС (11-23)'!D53</f>
        <v>421720566</v>
      </c>
      <c r="E53" s="77">
        <f>'ДС (11-23) '!D53</f>
        <v>68241176</v>
      </c>
      <c r="F53" s="77">
        <f t="shared" si="4"/>
        <v>620627383</v>
      </c>
      <c r="G53" s="77">
        <f>'АПУ профилактика 11-23'!D54</f>
        <v>229818170</v>
      </c>
      <c r="H53" s="77">
        <f>'АПУ профилактика 11-23'!N54</f>
        <v>42969797</v>
      </c>
      <c r="I53" s="77">
        <f>'АПУ неотл.пом. 11-23'!D53</f>
        <v>42212540</v>
      </c>
      <c r="J53" s="77">
        <f>'АПУ обращения 11-23'!D53</f>
        <v>207770218</v>
      </c>
      <c r="K53" s="77">
        <f>'ОДИ ПГГ Пр.11-23'!D53</f>
        <v>77277025</v>
      </c>
      <c r="L53" s="77">
        <f>'ОДИ МЗ РБ 9-23'!D53</f>
        <v>2388000</v>
      </c>
      <c r="M53" s="96">
        <f>'Тестирование на грипп'!D53</f>
        <v>18191633</v>
      </c>
      <c r="N53" s="77">
        <f>'ФАП (11-23)'!D53</f>
        <v>0</v>
      </c>
      <c r="O53" s="80"/>
      <c r="P53" s="77">
        <f>'СМП (11-23)'!D53</f>
        <v>392863789</v>
      </c>
      <c r="Q53" s="77">
        <f>'Гемодиализ (пр.11-23)'!D53</f>
        <v>0</v>
      </c>
      <c r="R53" s="77">
        <f>'Мед.реаб.(АПУ,ДС,КС) 9-23'!D53</f>
        <v>30688222</v>
      </c>
      <c r="S53" s="77">
        <f t="shared" si="5"/>
        <v>1534141136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7">
        <f>'КС (11-23)'!D54</f>
        <v>59894775</v>
      </c>
      <c r="E54" s="77">
        <f>'ДС (11-23) '!D54</f>
        <v>17177474</v>
      </c>
      <c r="F54" s="77">
        <f t="shared" si="4"/>
        <v>162920689</v>
      </c>
      <c r="G54" s="77">
        <f>'АПУ профилактика 11-23'!D55</f>
        <v>44578298</v>
      </c>
      <c r="H54" s="77">
        <f>'АПУ профилактика 11-23'!N55</f>
        <v>10786755</v>
      </c>
      <c r="I54" s="77">
        <f>'АПУ неотл.пом. 11-23'!D54</f>
        <v>10435798</v>
      </c>
      <c r="J54" s="77">
        <f>'АПУ обращения 11-23'!D54</f>
        <v>46853868</v>
      </c>
      <c r="K54" s="77">
        <f>'ОДИ ПГГ Пр.11-23'!D54</f>
        <v>1771302</v>
      </c>
      <c r="L54" s="77">
        <f>'ОДИ МЗ РБ 9-23'!D54</f>
        <v>0</v>
      </c>
      <c r="M54" s="96">
        <f>'Тестирование на грипп'!D54</f>
        <v>0</v>
      </c>
      <c r="N54" s="77">
        <f>'ФАП (11-23)'!D54</f>
        <v>48494668</v>
      </c>
      <c r="O54" s="77"/>
      <c r="P54" s="77">
        <f>'СМП (11-23)'!D54</f>
        <v>0</v>
      </c>
      <c r="Q54" s="77">
        <f>'Гемодиализ (пр.11-23)'!D54</f>
        <v>0</v>
      </c>
      <c r="R54" s="77">
        <f>'Мед.реаб.(АПУ,ДС,КС) 9-23'!D54</f>
        <v>0</v>
      </c>
      <c r="S54" s="77">
        <f t="shared" si="5"/>
        <v>239992938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7">
        <f>'КС (11-23)'!D55</f>
        <v>309675496</v>
      </c>
      <c r="E55" s="77">
        <f>'ДС (11-23) '!D55</f>
        <v>52340468</v>
      </c>
      <c r="F55" s="77">
        <f t="shared" si="4"/>
        <v>396975393</v>
      </c>
      <c r="G55" s="77">
        <f>'АПУ профилактика 11-23'!D56</f>
        <v>158648405</v>
      </c>
      <c r="H55" s="77">
        <f>'АПУ профилактика 11-23'!N56</f>
        <v>16633742</v>
      </c>
      <c r="I55" s="77">
        <f>'АПУ неотл.пом. 11-23'!D55</f>
        <v>30687828</v>
      </c>
      <c r="J55" s="77">
        <f>'АПУ обращения 11-23'!D55</f>
        <v>151506399</v>
      </c>
      <c r="K55" s="77">
        <f>'ОДИ ПГГ Пр.11-23'!D55</f>
        <v>11958869</v>
      </c>
      <c r="L55" s="77">
        <f>'ОДИ МЗ РБ 9-23'!D55</f>
        <v>0</v>
      </c>
      <c r="M55" s="96">
        <f>'Тестирование на грипп'!D55</f>
        <v>0</v>
      </c>
      <c r="N55" s="77">
        <f>'ФАП (11-23)'!D55</f>
        <v>27540150</v>
      </c>
      <c r="O55" s="77"/>
      <c r="P55" s="77">
        <f>'СМП (11-23)'!D55</f>
        <v>0</v>
      </c>
      <c r="Q55" s="77">
        <f>'Гемодиализ (пр.11-23)'!D55</f>
        <v>0</v>
      </c>
      <c r="R55" s="77">
        <f>'Мед.реаб.(АПУ,ДС,КС) 9-23'!D55</f>
        <v>0</v>
      </c>
      <c r="S55" s="77">
        <f t="shared" si="5"/>
        <v>758991357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7">
        <f>'КС (11-23)'!D56</f>
        <v>45278438</v>
      </c>
      <c r="E56" s="77">
        <f>'ДС (11-23) '!D56</f>
        <v>11642163</v>
      </c>
      <c r="F56" s="77">
        <f t="shared" si="4"/>
        <v>135006012</v>
      </c>
      <c r="G56" s="77">
        <f>'АПУ профилактика 11-23'!D57</f>
        <v>37143232</v>
      </c>
      <c r="H56" s="77">
        <f>'АПУ профилактика 11-23'!N57</f>
        <v>9671369</v>
      </c>
      <c r="I56" s="77">
        <f>'АПУ неотл.пом. 11-23'!D56</f>
        <v>7940730</v>
      </c>
      <c r="J56" s="77">
        <f>'АПУ обращения 11-23'!D56</f>
        <v>36041504</v>
      </c>
      <c r="K56" s="77">
        <f>'ОДИ ПГГ Пр.11-23'!D56</f>
        <v>1323649</v>
      </c>
      <c r="L56" s="77">
        <f>'ОДИ МЗ РБ 9-23'!D56</f>
        <v>0</v>
      </c>
      <c r="M56" s="96">
        <f>'Тестирование на грипп'!D56</f>
        <v>0</v>
      </c>
      <c r="N56" s="77">
        <f>'ФАП (11-23)'!D56</f>
        <v>42885528</v>
      </c>
      <c r="O56" s="77"/>
      <c r="P56" s="77">
        <f>'СМП (11-23)'!D56</f>
        <v>0</v>
      </c>
      <c r="Q56" s="77">
        <f>'Гемодиализ (пр.11-23)'!D56</f>
        <v>0</v>
      </c>
      <c r="R56" s="77">
        <f>'Мед.реаб.(АПУ,ДС,КС) 9-23'!D56</f>
        <v>0</v>
      </c>
      <c r="S56" s="77">
        <f t="shared" si="5"/>
        <v>191926613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7">
        <f>'КС (11-23)'!D57</f>
        <v>69587574</v>
      </c>
      <c r="E57" s="77">
        <f>'ДС (11-23) '!D57</f>
        <v>19159296</v>
      </c>
      <c r="F57" s="77">
        <f t="shared" si="4"/>
        <v>212511387</v>
      </c>
      <c r="G57" s="77">
        <f>'АПУ профилактика 11-23'!D58</f>
        <v>58911040</v>
      </c>
      <c r="H57" s="77">
        <f>'АПУ профилактика 11-23'!N58</f>
        <v>14969805</v>
      </c>
      <c r="I57" s="77">
        <f>'АПУ неотл.пом. 11-23'!D57</f>
        <v>11960945</v>
      </c>
      <c r="J57" s="77">
        <f>'АПУ обращения 11-23'!D57</f>
        <v>57448284</v>
      </c>
      <c r="K57" s="77">
        <f>'ОДИ ПГГ Пр.11-23'!D57</f>
        <v>1243199</v>
      </c>
      <c r="L57" s="77">
        <f>'ОДИ МЗ РБ 9-23'!D57</f>
        <v>0</v>
      </c>
      <c r="M57" s="96">
        <f>'Тестирование на грипп'!D57</f>
        <v>0</v>
      </c>
      <c r="N57" s="77">
        <f>'ФАП (11-23)'!D57</f>
        <v>67978114</v>
      </c>
      <c r="O57" s="77"/>
      <c r="P57" s="77">
        <f>'СМП (11-23)'!D57</f>
        <v>0</v>
      </c>
      <c r="Q57" s="77">
        <f>'Гемодиализ (пр.11-23)'!D57</f>
        <v>0</v>
      </c>
      <c r="R57" s="77">
        <f>'Мед.реаб.(АПУ,ДС,КС) 9-23'!D57</f>
        <v>2548710</v>
      </c>
      <c r="S57" s="77">
        <f t="shared" si="5"/>
        <v>303806967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7">
        <f>'КС (11-23)'!D58</f>
        <v>88663436</v>
      </c>
      <c r="E58" s="77">
        <f>'ДС (11-23) '!D58</f>
        <v>22930960</v>
      </c>
      <c r="F58" s="77">
        <f t="shared" si="4"/>
        <v>215396313</v>
      </c>
      <c r="G58" s="77">
        <f>'АПУ профилактика 11-23'!D59</f>
        <v>65827597</v>
      </c>
      <c r="H58" s="77">
        <f>'АПУ профилактика 11-23'!N59</f>
        <v>14276381</v>
      </c>
      <c r="I58" s="77">
        <f>'АПУ неотл.пом. 11-23'!D58</f>
        <v>14744943</v>
      </c>
      <c r="J58" s="77">
        <f>'АПУ обращения 11-23'!D58</f>
        <v>67073758</v>
      </c>
      <c r="K58" s="77">
        <f>'ОДИ ПГГ Пр.11-23'!D58</f>
        <v>4480325</v>
      </c>
      <c r="L58" s="77">
        <f>'ОДИ МЗ РБ 9-23'!D58</f>
        <v>0</v>
      </c>
      <c r="M58" s="96">
        <f>'Тестирование на грипп'!D58</f>
        <v>0</v>
      </c>
      <c r="N58" s="77">
        <f>'ФАП (11-23)'!D58</f>
        <v>48993309</v>
      </c>
      <c r="O58" s="77"/>
      <c r="P58" s="77">
        <f>'СМП (11-23)'!D58</f>
        <v>0</v>
      </c>
      <c r="Q58" s="77">
        <f>'Гемодиализ (пр.11-23)'!D58</f>
        <v>0</v>
      </c>
      <c r="R58" s="77">
        <f>'Мед.реаб.(АПУ,ДС,КС) 9-23'!D58</f>
        <v>0</v>
      </c>
      <c r="S58" s="77">
        <f t="shared" si="5"/>
        <v>326990709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7">
        <f>'КС (11-23)'!D59</f>
        <v>33921708</v>
      </c>
      <c r="E59" s="77">
        <f>'ДС (11-23) '!D59</f>
        <v>7429888</v>
      </c>
      <c r="F59" s="77">
        <f t="shared" si="4"/>
        <v>93540176</v>
      </c>
      <c r="G59" s="77">
        <f>'АПУ профилактика 11-23'!D60</f>
        <v>22136502</v>
      </c>
      <c r="H59" s="77">
        <f>'АПУ профилактика 11-23'!N60</f>
        <v>5592403</v>
      </c>
      <c r="I59" s="77">
        <f>'АПУ неотл.пом. 11-23'!D59</f>
        <v>5029098</v>
      </c>
      <c r="J59" s="77">
        <f>'АПУ обращения 11-23'!D59</f>
        <v>26478900</v>
      </c>
      <c r="K59" s="77">
        <f>'ОДИ ПГГ Пр.11-23'!D59</f>
        <v>463552</v>
      </c>
      <c r="L59" s="77">
        <f>'ОДИ МЗ РБ 9-23'!D59</f>
        <v>0</v>
      </c>
      <c r="M59" s="96">
        <f>'Тестирование на грипп'!D59</f>
        <v>0</v>
      </c>
      <c r="N59" s="77">
        <f>'ФАП (11-23)'!D59</f>
        <v>33839721</v>
      </c>
      <c r="O59" s="77"/>
      <c r="P59" s="77">
        <f>'СМП (11-23)'!D59</f>
        <v>0</v>
      </c>
      <c r="Q59" s="77">
        <f>'Гемодиализ (пр.11-23)'!D59</f>
        <v>0</v>
      </c>
      <c r="R59" s="77">
        <f>'Мед.реаб.(АПУ,ДС,КС) 9-23'!D59</f>
        <v>0</v>
      </c>
      <c r="S59" s="77">
        <f t="shared" si="5"/>
        <v>134891772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7">
        <f>'КС (11-23)'!D60</f>
        <v>57104414</v>
      </c>
      <c r="E60" s="77">
        <f>'ДС (11-23) '!D60</f>
        <v>15229461</v>
      </c>
      <c r="F60" s="77">
        <f t="shared" si="4"/>
        <v>160085518</v>
      </c>
      <c r="G60" s="77">
        <f>'АПУ профилактика 11-23'!D61</f>
        <v>45043029</v>
      </c>
      <c r="H60" s="77">
        <f>'АПУ профилактика 11-23'!N61</f>
        <v>7636106</v>
      </c>
      <c r="I60" s="77">
        <f>'АПУ неотл.пом. 11-23'!D60</f>
        <v>10030481</v>
      </c>
      <c r="J60" s="77">
        <f>'АПУ обращения 11-23'!D60</f>
        <v>49467223</v>
      </c>
      <c r="K60" s="77">
        <f>'ОДИ ПГГ Пр.11-23'!D60</f>
        <v>1385997</v>
      </c>
      <c r="L60" s="77">
        <f>'ОДИ МЗ РБ 9-23'!D60</f>
        <v>0</v>
      </c>
      <c r="M60" s="96">
        <f>'Тестирование на грипп'!D60</f>
        <v>0</v>
      </c>
      <c r="N60" s="77">
        <f>'ФАП (11-23)'!D60</f>
        <v>46522682</v>
      </c>
      <c r="O60" s="77"/>
      <c r="P60" s="77">
        <f>'СМП (11-23)'!D60</f>
        <v>0</v>
      </c>
      <c r="Q60" s="77">
        <f>'Гемодиализ (пр.11-23)'!D60</f>
        <v>0</v>
      </c>
      <c r="R60" s="77">
        <f>'Мед.реаб.(АПУ,ДС,КС) 9-23'!D60</f>
        <v>0</v>
      </c>
      <c r="S60" s="77">
        <f t="shared" si="5"/>
        <v>232419393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7">
        <f>'КС (11-23)'!D61</f>
        <v>76550427</v>
      </c>
      <c r="E61" s="77">
        <f>'ДС (11-23) '!D61</f>
        <v>21536544</v>
      </c>
      <c r="F61" s="77">
        <f t="shared" si="4"/>
        <v>228254592</v>
      </c>
      <c r="G61" s="77">
        <f>'АПУ профилактика 11-23'!D62</f>
        <v>66810424</v>
      </c>
      <c r="H61" s="77">
        <f>'АПУ профилактика 11-23'!N62</f>
        <v>18161244</v>
      </c>
      <c r="I61" s="77">
        <f>'АПУ неотл.пом. 11-23'!D61</f>
        <v>14975164</v>
      </c>
      <c r="J61" s="77">
        <f>'АПУ обращения 11-23'!D61</f>
        <v>76986600</v>
      </c>
      <c r="K61" s="77">
        <f>'ОДИ ПГГ Пр.11-23'!D61</f>
        <v>2632244</v>
      </c>
      <c r="L61" s="77">
        <f>'ОДИ МЗ РБ 9-23'!D61</f>
        <v>0</v>
      </c>
      <c r="M61" s="96">
        <f>'Тестирование на грипп'!D61</f>
        <v>0</v>
      </c>
      <c r="N61" s="77">
        <f>'ФАП (11-23)'!D61</f>
        <v>48688916</v>
      </c>
      <c r="O61" s="77"/>
      <c r="P61" s="77">
        <f>'СМП (11-23)'!D61</f>
        <v>0</v>
      </c>
      <c r="Q61" s="77">
        <f>'Гемодиализ (пр.11-23)'!D61</f>
        <v>0</v>
      </c>
      <c r="R61" s="77">
        <f>'Мед.реаб.(АПУ,ДС,КС) 9-23'!D61</f>
        <v>0</v>
      </c>
      <c r="S61" s="77">
        <f t="shared" si="5"/>
        <v>326341563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7">
        <f>'КС (11-23)'!D62</f>
        <v>546930451</v>
      </c>
      <c r="E62" s="77">
        <f>'ДС (11-23) '!D62</f>
        <v>81721074</v>
      </c>
      <c r="F62" s="77">
        <f t="shared" si="4"/>
        <v>649203643</v>
      </c>
      <c r="G62" s="77">
        <f>'АПУ профилактика 11-23'!D63</f>
        <v>237137334</v>
      </c>
      <c r="H62" s="77">
        <f>'АПУ профилактика 11-23'!N63</f>
        <v>50168469</v>
      </c>
      <c r="I62" s="77">
        <f>'АПУ неотл.пом. 11-23'!D62</f>
        <v>50975056</v>
      </c>
      <c r="J62" s="77">
        <f>'АПУ обращения 11-23'!D62</f>
        <v>219540183</v>
      </c>
      <c r="K62" s="77">
        <f>'ОДИ ПГГ Пр.11-23'!D62</f>
        <v>19896753</v>
      </c>
      <c r="L62" s="77">
        <f>'ОДИ МЗ РБ 9-23'!D62</f>
        <v>1669918</v>
      </c>
      <c r="M62" s="96">
        <f>'Тестирование на грипп'!D62</f>
        <v>0</v>
      </c>
      <c r="N62" s="77">
        <f>'ФАП (11-23)'!D62</f>
        <v>69815930</v>
      </c>
      <c r="O62" s="77"/>
      <c r="P62" s="77">
        <f>'СМП (11-23)'!D62</f>
        <v>0</v>
      </c>
      <c r="Q62" s="77">
        <f>'Гемодиализ (пр.11-23)'!D62</f>
        <v>303080</v>
      </c>
      <c r="R62" s="77">
        <f>'Мед.реаб.(АПУ,ДС,КС) 9-23'!D62</f>
        <v>0</v>
      </c>
      <c r="S62" s="77">
        <f t="shared" si="5"/>
        <v>1278158248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7">
        <f>'КС (11-23)'!D63</f>
        <v>53404000</v>
      </c>
      <c r="E63" s="77">
        <f>'ДС (11-23) '!D63</f>
        <v>13413724</v>
      </c>
      <c r="F63" s="77">
        <f t="shared" si="4"/>
        <v>147124494</v>
      </c>
      <c r="G63" s="77">
        <f>'АПУ профилактика 11-23'!D64</f>
        <v>40885788</v>
      </c>
      <c r="H63" s="77">
        <f>'АПУ профилактика 11-23'!N64</f>
        <v>8395637</v>
      </c>
      <c r="I63" s="77">
        <f>'АПУ неотл.пом. 11-23'!D63</f>
        <v>8231754</v>
      </c>
      <c r="J63" s="77">
        <f>'АПУ обращения 11-23'!D63</f>
        <v>37157765</v>
      </c>
      <c r="K63" s="77">
        <f>'ОДИ ПГГ Пр.11-23'!D63</f>
        <v>1506261</v>
      </c>
      <c r="L63" s="77">
        <f>'ОДИ МЗ РБ 9-23'!D63</f>
        <v>0</v>
      </c>
      <c r="M63" s="96">
        <f>'Тестирование на грипп'!D63</f>
        <v>0</v>
      </c>
      <c r="N63" s="77">
        <f>'ФАП (11-23)'!D63</f>
        <v>50947289</v>
      </c>
      <c r="O63" s="77"/>
      <c r="P63" s="77">
        <f>'СМП (11-23)'!D63</f>
        <v>0</v>
      </c>
      <c r="Q63" s="77">
        <f>'Гемодиализ (пр.11-23)'!D63</f>
        <v>0</v>
      </c>
      <c r="R63" s="77">
        <f>'Мед.реаб.(АПУ,ДС,КС) 9-23'!D63</f>
        <v>0</v>
      </c>
      <c r="S63" s="77">
        <f t="shared" si="5"/>
        <v>213942218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7">
        <f>'КС (11-23)'!D64</f>
        <v>0</v>
      </c>
      <c r="E64" s="77">
        <f>'ДС (11-23) '!D64</f>
        <v>43940</v>
      </c>
      <c r="F64" s="77">
        <f t="shared" si="4"/>
        <v>85616</v>
      </c>
      <c r="G64" s="77">
        <f>'АПУ профилактика 11-23'!D65</f>
        <v>0</v>
      </c>
      <c r="H64" s="77">
        <f>'АПУ профилактика 11-23'!N65</f>
        <v>0</v>
      </c>
      <c r="I64" s="77">
        <f>'АПУ неотл.пом. 11-23'!D64</f>
        <v>0</v>
      </c>
      <c r="J64" s="77">
        <f>'АПУ обращения 11-23'!D64</f>
        <v>85616</v>
      </c>
      <c r="K64" s="77">
        <f>'ОДИ ПГГ Пр.11-23'!D64</f>
        <v>0</v>
      </c>
      <c r="L64" s="77">
        <f>'ОДИ МЗ РБ 9-23'!D64</f>
        <v>0</v>
      </c>
      <c r="M64" s="96">
        <f>'Тестирование на грипп'!D64</f>
        <v>0</v>
      </c>
      <c r="N64" s="77">
        <f>'ФАП (11-23)'!D64</f>
        <v>0</v>
      </c>
      <c r="O64" s="77"/>
      <c r="P64" s="77">
        <f>'СМП (11-23)'!D64</f>
        <v>0</v>
      </c>
      <c r="Q64" s="77">
        <f>'Гемодиализ (пр.11-23)'!D64</f>
        <v>0</v>
      </c>
      <c r="R64" s="77">
        <f>'Мед.реаб.(АПУ,ДС,КС) 9-23'!D64</f>
        <v>0</v>
      </c>
      <c r="S64" s="77">
        <f t="shared" si="5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7">
        <f>'КС (11-23)'!D65</f>
        <v>178820143</v>
      </c>
      <c r="E65" s="77">
        <f>'ДС (11-23) '!D65</f>
        <v>0</v>
      </c>
      <c r="F65" s="77">
        <f t="shared" si="4"/>
        <v>0</v>
      </c>
      <c r="G65" s="77">
        <f>'АПУ профилактика 11-23'!D66</f>
        <v>0</v>
      </c>
      <c r="H65" s="77">
        <f>'АПУ профилактика 11-23'!N66</f>
        <v>0</v>
      </c>
      <c r="I65" s="77">
        <f>'АПУ неотл.пом. 11-23'!D65</f>
        <v>0</v>
      </c>
      <c r="J65" s="77">
        <f>'АПУ обращения 11-23'!D65</f>
        <v>0</v>
      </c>
      <c r="K65" s="77">
        <f>'ОДИ ПГГ Пр.11-23'!D65</f>
        <v>0</v>
      </c>
      <c r="L65" s="77">
        <f>'ОДИ МЗ РБ 9-23'!D65</f>
        <v>0</v>
      </c>
      <c r="M65" s="96">
        <f>'Тестирование на грипп'!D65</f>
        <v>0</v>
      </c>
      <c r="N65" s="77">
        <f>'ФАП (11-23)'!D65</f>
        <v>0</v>
      </c>
      <c r="O65" s="77"/>
      <c r="P65" s="77">
        <f>'СМП (11-23)'!D65</f>
        <v>0</v>
      </c>
      <c r="Q65" s="77">
        <f>'Гемодиализ (пр.11-23)'!D65</f>
        <v>0</v>
      </c>
      <c r="R65" s="77">
        <f>'Мед.реаб.(АПУ,ДС,КС) 9-23'!D65</f>
        <v>0</v>
      </c>
      <c r="S65" s="77">
        <f t="shared" si="5"/>
        <v>178820143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7">
        <f>'КС (11-23)'!D66</f>
        <v>0</v>
      </c>
      <c r="E66" s="77">
        <f>'ДС (11-23) '!D66</f>
        <v>0</v>
      </c>
      <c r="F66" s="77">
        <f t="shared" si="4"/>
        <v>0</v>
      </c>
      <c r="G66" s="77">
        <f>'АПУ профилактика 11-23'!D67</f>
        <v>0</v>
      </c>
      <c r="H66" s="77">
        <f>'АПУ профилактика 11-23'!N67</f>
        <v>0</v>
      </c>
      <c r="I66" s="77">
        <f>'АПУ неотл.пом. 11-23'!D66</f>
        <v>0</v>
      </c>
      <c r="J66" s="77">
        <f>'АПУ обращения 11-23'!D66</f>
        <v>0</v>
      </c>
      <c r="K66" s="77">
        <f>'ОДИ ПГГ Пр.11-23'!D66</f>
        <v>0</v>
      </c>
      <c r="L66" s="77">
        <f>'ОДИ МЗ РБ 9-23'!D66</f>
        <v>0</v>
      </c>
      <c r="M66" s="96">
        <f>'Тестирование на грипп'!D66</f>
        <v>0</v>
      </c>
      <c r="N66" s="77">
        <f>'ФАП (11-23)'!D66</f>
        <v>0</v>
      </c>
      <c r="O66" s="77"/>
      <c r="P66" s="77">
        <f>'СМП (11-23)'!D66</f>
        <v>0</v>
      </c>
      <c r="Q66" s="77">
        <f>'Гемодиализ (пр.11-23)'!D66</f>
        <v>0</v>
      </c>
      <c r="R66" s="77">
        <f>'Мед.реаб.(АПУ,ДС,КС) 9-23'!D66</f>
        <v>10518852</v>
      </c>
      <c r="S66" s="77">
        <f t="shared" si="5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7">
        <f>'КС (11-23)'!D67</f>
        <v>0</v>
      </c>
      <c r="E67" s="77">
        <f>'ДС (11-23) '!D67</f>
        <v>24363521</v>
      </c>
      <c r="F67" s="77">
        <f t="shared" si="4"/>
        <v>166856056</v>
      </c>
      <c r="G67" s="77">
        <f>'АПУ профилактика 11-23'!D68</f>
        <v>105943639</v>
      </c>
      <c r="H67" s="77">
        <f>'АПУ профилактика 11-23'!N68</f>
        <v>0</v>
      </c>
      <c r="I67" s="77">
        <f>'АПУ неотл.пом. 11-23'!D67</f>
        <v>7520086</v>
      </c>
      <c r="J67" s="77">
        <f>'АПУ обращения 11-23'!D67</f>
        <v>51812742</v>
      </c>
      <c r="K67" s="77">
        <f>'ОДИ ПГГ Пр.11-23'!D67</f>
        <v>1579589</v>
      </c>
      <c r="L67" s="77">
        <f>'ОДИ МЗ РБ 9-23'!D67</f>
        <v>0</v>
      </c>
      <c r="M67" s="96">
        <f>'Тестирование на грипп'!D67</f>
        <v>0</v>
      </c>
      <c r="N67" s="77">
        <f>'ФАП (11-23)'!D67</f>
        <v>0</v>
      </c>
      <c r="O67" s="77"/>
      <c r="P67" s="77">
        <f>'СМП (11-23)'!D67</f>
        <v>0</v>
      </c>
      <c r="Q67" s="77">
        <f>'Гемодиализ (пр.11-23)'!D67</f>
        <v>0</v>
      </c>
      <c r="R67" s="77">
        <f>'Мед.реаб.(АПУ,ДС,КС) 9-23'!D67</f>
        <v>6983160</v>
      </c>
      <c r="S67" s="77">
        <f t="shared" si="5"/>
        <v>198202737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7">
        <f>'КС (11-23)'!D68</f>
        <v>0</v>
      </c>
      <c r="E68" s="77">
        <f>'ДС (11-23) '!D68</f>
        <v>20629862</v>
      </c>
      <c r="F68" s="77">
        <f t="shared" si="4"/>
        <v>135443349</v>
      </c>
      <c r="G68" s="77">
        <f>'АПУ профилактика 11-23'!D69</f>
        <v>86118422</v>
      </c>
      <c r="H68" s="77">
        <f>'АПУ профилактика 11-23'!N69</f>
        <v>0</v>
      </c>
      <c r="I68" s="77">
        <f>'АПУ неотл.пом. 11-23'!D68</f>
        <v>5971673</v>
      </c>
      <c r="J68" s="77">
        <f>'АПУ обращения 11-23'!D68</f>
        <v>41801122</v>
      </c>
      <c r="K68" s="77">
        <f>'ОДИ ПГГ Пр.11-23'!D68</f>
        <v>1552132</v>
      </c>
      <c r="L68" s="77">
        <f>'ОДИ МЗ РБ 9-23'!D68</f>
        <v>0</v>
      </c>
      <c r="M68" s="96">
        <f>'Тестирование на грипп'!D68</f>
        <v>0</v>
      </c>
      <c r="N68" s="77">
        <f>'ФАП (11-23)'!D68</f>
        <v>0</v>
      </c>
      <c r="O68" s="77"/>
      <c r="P68" s="77">
        <f>'СМП (11-23)'!D68</f>
        <v>0</v>
      </c>
      <c r="Q68" s="77">
        <f>'Гемодиализ (пр.11-23)'!D68</f>
        <v>0</v>
      </c>
      <c r="R68" s="77">
        <f>'Мед.реаб.(АПУ,ДС,КС) 9-23'!D68</f>
        <v>7001190</v>
      </c>
      <c r="S68" s="77">
        <f t="shared" si="5"/>
        <v>163074401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7">
        <f>'КС (11-23)'!D69</f>
        <v>0</v>
      </c>
      <c r="E69" s="77">
        <f>'ДС (11-23) '!D69</f>
        <v>26990970</v>
      </c>
      <c r="F69" s="77">
        <f t="shared" si="4"/>
        <v>227175184</v>
      </c>
      <c r="G69" s="77">
        <f>'АПУ профилактика 11-23'!D70</f>
        <v>125084941</v>
      </c>
      <c r="H69" s="77">
        <f>'АПУ профилактика 11-23'!N70</f>
        <v>0</v>
      </c>
      <c r="I69" s="77">
        <f>'АПУ неотл.пом. 11-23'!D69</f>
        <v>20860743</v>
      </c>
      <c r="J69" s="77">
        <f>'АПУ обращения 11-23'!D69</f>
        <v>79191841</v>
      </c>
      <c r="K69" s="77">
        <f>'ОДИ ПГГ Пр.11-23'!D69</f>
        <v>2037659</v>
      </c>
      <c r="L69" s="77">
        <f>'ОДИ МЗ РБ 9-23'!D69</f>
        <v>0</v>
      </c>
      <c r="M69" s="96">
        <f>'Тестирование на грипп'!D69</f>
        <v>0</v>
      </c>
      <c r="N69" s="77">
        <f>'ФАП (11-23)'!D69</f>
        <v>0</v>
      </c>
      <c r="O69" s="77"/>
      <c r="P69" s="77">
        <f>'СМП (11-23)'!D69</f>
        <v>0</v>
      </c>
      <c r="Q69" s="77">
        <f>'Гемодиализ (пр.11-23)'!D69</f>
        <v>0</v>
      </c>
      <c r="R69" s="77">
        <f>'Мед.реаб.(АПУ,ДС,КС) 9-23'!D69</f>
        <v>0</v>
      </c>
      <c r="S69" s="77">
        <f t="shared" si="5"/>
        <v>254166154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7">
        <f>'КС (11-23)'!D70</f>
        <v>0</v>
      </c>
      <c r="E70" s="77">
        <f>'ДС (11-23) '!D70</f>
        <v>37009043</v>
      </c>
      <c r="F70" s="77">
        <f t="shared" si="4"/>
        <v>269685849</v>
      </c>
      <c r="G70" s="77">
        <f>'АПУ профилактика 11-23'!D71</f>
        <v>161442945</v>
      </c>
      <c r="H70" s="77">
        <f>'АПУ профилактика 11-23'!N71</f>
        <v>0</v>
      </c>
      <c r="I70" s="77">
        <f>'АПУ неотл.пом. 11-23'!D70</f>
        <v>24685044</v>
      </c>
      <c r="J70" s="77">
        <f>'АПУ обращения 11-23'!D70</f>
        <v>81345082</v>
      </c>
      <c r="K70" s="77">
        <f>'ОДИ ПГГ Пр.11-23'!D70</f>
        <v>2212778</v>
      </c>
      <c r="L70" s="77">
        <f>'ОДИ МЗ РБ 9-23'!D70</f>
        <v>0</v>
      </c>
      <c r="M70" s="96">
        <f>'Тестирование на грипп'!D70</f>
        <v>0</v>
      </c>
      <c r="N70" s="77">
        <f>'ФАП (11-23)'!D70</f>
        <v>0</v>
      </c>
      <c r="O70" s="77"/>
      <c r="P70" s="77">
        <f>'СМП (11-23)'!D70</f>
        <v>0</v>
      </c>
      <c r="Q70" s="77">
        <f>'Гемодиализ (пр.11-23)'!D70</f>
        <v>0</v>
      </c>
      <c r="R70" s="77">
        <f>'Мед.реаб.(АПУ,ДС,КС) 9-23'!D70</f>
        <v>7081934</v>
      </c>
      <c r="S70" s="77">
        <f t="shared" si="5"/>
        <v>313776826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7">
        <f>'КС (11-23)'!D71</f>
        <v>0</v>
      </c>
      <c r="E71" s="77">
        <f>'ДС (11-23) '!D71</f>
        <v>15503986</v>
      </c>
      <c r="F71" s="77">
        <f t="shared" si="4"/>
        <v>106952468</v>
      </c>
      <c r="G71" s="77">
        <f>'АПУ профилактика 11-23'!D72</f>
        <v>64564899</v>
      </c>
      <c r="H71" s="77">
        <f>'АПУ профилактика 11-23'!N72</f>
        <v>0</v>
      </c>
      <c r="I71" s="77">
        <f>'АПУ неотл.пом. 11-23'!D71</f>
        <v>4437040</v>
      </c>
      <c r="J71" s="77">
        <f>'АПУ обращения 11-23'!D71</f>
        <v>36725505</v>
      </c>
      <c r="K71" s="77">
        <f>'ОДИ ПГГ Пр.11-23'!D71</f>
        <v>1225024</v>
      </c>
      <c r="L71" s="77">
        <f>'ОДИ МЗ РБ 9-23'!D71</f>
        <v>0</v>
      </c>
      <c r="M71" s="96">
        <f>'Тестирование на грипп'!D71</f>
        <v>0</v>
      </c>
      <c r="N71" s="77">
        <f>'ФАП (11-23)'!D71</f>
        <v>0</v>
      </c>
      <c r="O71" s="77"/>
      <c r="P71" s="77">
        <f>'СМП (11-23)'!D71</f>
        <v>0</v>
      </c>
      <c r="Q71" s="77">
        <f>'Гемодиализ (пр.11-23)'!D71</f>
        <v>0</v>
      </c>
      <c r="R71" s="77">
        <f>'Мед.реаб.(АПУ,ДС,КС) 9-23'!D71</f>
        <v>7023990</v>
      </c>
      <c r="S71" s="77">
        <f t="shared" si="5"/>
        <v>129480444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7">
        <f>'КС (11-23)'!D72</f>
        <v>0</v>
      </c>
      <c r="E72" s="77">
        <f>'ДС (11-23) '!D72</f>
        <v>0</v>
      </c>
      <c r="F72" s="77">
        <f t="shared" si="4"/>
        <v>74571441</v>
      </c>
      <c r="G72" s="77">
        <f>'АПУ профилактика 11-23'!D73</f>
        <v>26081391</v>
      </c>
      <c r="H72" s="77">
        <f>'АПУ профилактика 11-23'!N73</f>
        <v>0</v>
      </c>
      <c r="I72" s="77">
        <f>'АПУ неотл.пом. 11-23'!D72</f>
        <v>0</v>
      </c>
      <c r="J72" s="77">
        <f>'АПУ обращения 11-23'!D72</f>
        <v>48490050</v>
      </c>
      <c r="K72" s="77">
        <f>'ОДИ ПГГ Пр.11-23'!D72</f>
        <v>0</v>
      </c>
      <c r="L72" s="77">
        <f>'ОДИ МЗ РБ 9-23'!D72</f>
        <v>0</v>
      </c>
      <c r="M72" s="96">
        <f>'Тестирование на грипп'!D72</f>
        <v>0</v>
      </c>
      <c r="N72" s="77">
        <f>'ФАП (11-23)'!D72</f>
        <v>0</v>
      </c>
      <c r="O72" s="77"/>
      <c r="P72" s="77">
        <f>'СМП (11-23)'!D72</f>
        <v>0</v>
      </c>
      <c r="Q72" s="77">
        <f>'Гемодиализ (пр.11-23)'!D72</f>
        <v>0</v>
      </c>
      <c r="R72" s="77">
        <f>'Мед.реаб.(АПУ,ДС,КС) 9-23'!D72</f>
        <v>0</v>
      </c>
      <c r="S72" s="77">
        <f t="shared" si="5"/>
        <v>74571441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7">
        <f>'КС (11-23)'!D73</f>
        <v>0</v>
      </c>
      <c r="E73" s="77">
        <f>'ДС (11-23) '!D73</f>
        <v>0</v>
      </c>
      <c r="F73" s="77">
        <f t="shared" si="4"/>
        <v>102008543</v>
      </c>
      <c r="G73" s="77">
        <f>'АПУ профилактика 11-23'!D74</f>
        <v>21374173</v>
      </c>
      <c r="H73" s="77">
        <f>'АПУ профилактика 11-23'!N74</f>
        <v>0</v>
      </c>
      <c r="I73" s="77">
        <f>'АПУ неотл.пом. 11-23'!D73</f>
        <v>6969421</v>
      </c>
      <c r="J73" s="77">
        <f>'АПУ обращения 11-23'!D73</f>
        <v>73664949</v>
      </c>
      <c r="K73" s="77">
        <f>'ОДИ ПГГ Пр.11-23'!D73</f>
        <v>0</v>
      </c>
      <c r="L73" s="77">
        <f>'ОДИ МЗ РБ 9-23'!D73</f>
        <v>0</v>
      </c>
      <c r="M73" s="96">
        <f>'Тестирование на грипп'!D73</f>
        <v>0</v>
      </c>
      <c r="N73" s="77">
        <f>'ФАП (11-23)'!D73</f>
        <v>0</v>
      </c>
      <c r="O73" s="77"/>
      <c r="P73" s="77">
        <f>'СМП (11-23)'!D73</f>
        <v>0</v>
      </c>
      <c r="Q73" s="77">
        <f>'Гемодиализ (пр.11-23)'!D73</f>
        <v>0</v>
      </c>
      <c r="R73" s="77">
        <f>'Мед.реаб.(АПУ,ДС,КС) 9-23'!D73</f>
        <v>0</v>
      </c>
      <c r="S73" s="77">
        <f t="shared" si="5"/>
        <v>102008543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7">
        <f>'КС (11-23)'!D74</f>
        <v>0</v>
      </c>
      <c r="E74" s="77">
        <f>'ДС (11-23) '!D74</f>
        <v>45294435</v>
      </c>
      <c r="F74" s="77">
        <f t="shared" si="4"/>
        <v>319505449</v>
      </c>
      <c r="G74" s="77">
        <f>'АПУ профилактика 11-23'!D75</f>
        <v>123205621</v>
      </c>
      <c r="H74" s="77">
        <f>'АПУ профилактика 11-23'!N75</f>
        <v>37231114</v>
      </c>
      <c r="I74" s="77">
        <f>'АПУ неотл.пом. 11-23'!D74</f>
        <v>18791708</v>
      </c>
      <c r="J74" s="77">
        <f>'АПУ обращения 11-23'!D74</f>
        <v>132393002</v>
      </c>
      <c r="K74" s="77">
        <f>'ОДИ ПГГ Пр.11-23'!D74</f>
        <v>6817204</v>
      </c>
      <c r="L74" s="77">
        <f>'ОДИ МЗ РБ 9-23'!D74</f>
        <v>1066800</v>
      </c>
      <c r="M74" s="96">
        <f>'Тестирование на грипп'!D74</f>
        <v>0</v>
      </c>
      <c r="N74" s="77">
        <f>'ФАП (11-23)'!D74</f>
        <v>0</v>
      </c>
      <c r="O74" s="77"/>
      <c r="P74" s="77">
        <f>'СМП (11-23)'!D74</f>
        <v>0</v>
      </c>
      <c r="Q74" s="77">
        <f>'Гемодиализ (пр.11-23)'!D74</f>
        <v>0</v>
      </c>
      <c r="R74" s="77">
        <f>'Мед.реаб.(АПУ,ДС,КС) 9-23'!D74</f>
        <v>3369540</v>
      </c>
      <c r="S74" s="77">
        <f t="shared" si="5"/>
        <v>368169424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7">
        <f>'КС (11-23)'!D75</f>
        <v>0</v>
      </c>
      <c r="E75" s="77">
        <f>'ДС (11-23) '!D75</f>
        <v>27946713</v>
      </c>
      <c r="F75" s="77">
        <f t="shared" si="4"/>
        <v>225656483</v>
      </c>
      <c r="G75" s="77">
        <f>'АПУ профилактика 11-23'!D76</f>
        <v>91746137</v>
      </c>
      <c r="H75" s="77">
        <f>'АПУ профилактика 11-23'!N76</f>
        <v>42234177</v>
      </c>
      <c r="I75" s="77">
        <f>'АПУ неотл.пом. 11-23'!D75</f>
        <v>13258874</v>
      </c>
      <c r="J75" s="77">
        <f>'АПУ обращения 11-23'!D75</f>
        <v>71925439</v>
      </c>
      <c r="K75" s="77">
        <f>'ОДИ ПГГ Пр.11-23'!D75</f>
        <v>6491856</v>
      </c>
      <c r="L75" s="77">
        <f>'ОДИ МЗ РБ 9-23'!D75</f>
        <v>0</v>
      </c>
      <c r="M75" s="96">
        <f>'Тестирование на грипп'!D75</f>
        <v>0</v>
      </c>
      <c r="N75" s="77">
        <f>'ФАП (11-23)'!D75</f>
        <v>0</v>
      </c>
      <c r="O75" s="77"/>
      <c r="P75" s="77">
        <f>'СМП (11-23)'!D75</f>
        <v>0</v>
      </c>
      <c r="Q75" s="77">
        <f>'Гемодиализ (пр.11-23)'!D75</f>
        <v>0</v>
      </c>
      <c r="R75" s="77">
        <f>'Мед.реаб.(АПУ,ДС,КС) 9-23'!D75</f>
        <v>10296080</v>
      </c>
      <c r="S75" s="77">
        <f t="shared" ref="S75:S106" si="6">D75+E75+F75+P75+Q75+R75</f>
        <v>263899276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7">
        <f>'КС (11-23)'!D76</f>
        <v>0</v>
      </c>
      <c r="E76" s="77">
        <f>'ДС (11-23) '!D76</f>
        <v>70140490</v>
      </c>
      <c r="F76" s="77">
        <f t="shared" ref="F76:F139" si="7">G76+H76+I76+J76+K76+L76+N76+O76+M76</f>
        <v>448119366</v>
      </c>
      <c r="G76" s="77">
        <f>'АПУ профилактика 11-23'!D77</f>
        <v>164719605</v>
      </c>
      <c r="H76" s="77">
        <f>'АПУ профилактика 11-23'!N77</f>
        <v>59258937</v>
      </c>
      <c r="I76" s="77">
        <f>'АПУ неотл.пом. 11-23'!D76</f>
        <v>28226633</v>
      </c>
      <c r="J76" s="77">
        <f>'АПУ обращения 11-23'!D76</f>
        <v>184094584</v>
      </c>
      <c r="K76" s="77">
        <f>'ОДИ ПГГ Пр.11-23'!D76</f>
        <v>9581707</v>
      </c>
      <c r="L76" s="77">
        <f>'ОДИ МЗ РБ 9-23'!D76</f>
        <v>2237900</v>
      </c>
      <c r="M76" s="96">
        <f>'Тестирование на грипп'!D76</f>
        <v>0</v>
      </c>
      <c r="N76" s="77">
        <f>'ФАП (11-23)'!D76</f>
        <v>0</v>
      </c>
      <c r="O76" s="77"/>
      <c r="P76" s="77">
        <f>'СМП (11-23)'!D76</f>
        <v>0</v>
      </c>
      <c r="Q76" s="77">
        <f>'Гемодиализ (пр.11-23)'!D76</f>
        <v>0</v>
      </c>
      <c r="R76" s="77">
        <f>'Мед.реаб.(АПУ,ДС,КС) 9-23'!D76</f>
        <v>5615900</v>
      </c>
      <c r="S76" s="77">
        <f t="shared" si="6"/>
        <v>523875756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7">
        <f>'КС (11-23)'!D77</f>
        <v>0</v>
      </c>
      <c r="E77" s="77">
        <f>'ДС (11-23) '!D77</f>
        <v>0</v>
      </c>
      <c r="F77" s="77">
        <f t="shared" si="7"/>
        <v>35813671</v>
      </c>
      <c r="G77" s="77">
        <f>'АПУ профилактика 11-23'!D78</f>
        <v>1555981</v>
      </c>
      <c r="H77" s="77">
        <f>'АПУ профилактика 11-23'!N78</f>
        <v>9846</v>
      </c>
      <c r="I77" s="77">
        <f>'АПУ неотл.пом. 11-23'!D77</f>
        <v>0</v>
      </c>
      <c r="J77" s="77">
        <f>'АПУ обращения 11-23'!D77</f>
        <v>34247844</v>
      </c>
      <c r="K77" s="77">
        <f>'ОДИ ПГГ Пр.11-23'!D77</f>
        <v>0</v>
      </c>
      <c r="L77" s="77">
        <f>'ОДИ МЗ РБ 9-23'!D77</f>
        <v>0</v>
      </c>
      <c r="M77" s="96">
        <f>'Тестирование на грипп'!D77</f>
        <v>0</v>
      </c>
      <c r="N77" s="77">
        <f>'ФАП (11-23)'!D77</f>
        <v>0</v>
      </c>
      <c r="O77" s="77"/>
      <c r="P77" s="77">
        <f>'СМП (11-23)'!D77</f>
        <v>0</v>
      </c>
      <c r="Q77" s="77">
        <f>'Гемодиализ (пр.11-23)'!D77</f>
        <v>0</v>
      </c>
      <c r="R77" s="77">
        <f>'Мед.реаб.(АПУ,ДС,КС) 9-23'!D77</f>
        <v>0</v>
      </c>
      <c r="S77" s="77">
        <f t="shared" si="6"/>
        <v>35813671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7">
        <f>'КС (11-23)'!D78</f>
        <v>0</v>
      </c>
      <c r="E78" s="77">
        <f>'ДС (11-23) '!D78</f>
        <v>0</v>
      </c>
      <c r="F78" s="77">
        <f t="shared" si="7"/>
        <v>59330615</v>
      </c>
      <c r="G78" s="77">
        <f>'АПУ профилактика 11-23'!D79</f>
        <v>1921288</v>
      </c>
      <c r="H78" s="77">
        <f>'АПУ профилактика 11-23'!N79</f>
        <v>11252</v>
      </c>
      <c r="I78" s="77">
        <f>'АПУ неотл.пом. 11-23'!D78</f>
        <v>16483667</v>
      </c>
      <c r="J78" s="77">
        <f>'АПУ обращения 11-23'!D78</f>
        <v>40914408</v>
      </c>
      <c r="K78" s="77">
        <f>'ОДИ ПГГ Пр.11-23'!D78</f>
        <v>0</v>
      </c>
      <c r="L78" s="77">
        <f>'ОДИ МЗ РБ 9-23'!D78</f>
        <v>0</v>
      </c>
      <c r="M78" s="96">
        <f>'Тестирование на грипп'!D78</f>
        <v>0</v>
      </c>
      <c r="N78" s="77">
        <f>'ФАП (11-23)'!D78</f>
        <v>0</v>
      </c>
      <c r="O78" s="77"/>
      <c r="P78" s="77">
        <f>'СМП (11-23)'!D78</f>
        <v>0</v>
      </c>
      <c r="Q78" s="77">
        <f>'Гемодиализ (пр.11-23)'!D78</f>
        <v>0</v>
      </c>
      <c r="R78" s="77">
        <f>'Мед.реаб.(АПУ,ДС,КС) 9-23'!D78</f>
        <v>0</v>
      </c>
      <c r="S78" s="77">
        <f t="shared" si="6"/>
        <v>59330615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7">
        <f>'КС (11-23)'!D79</f>
        <v>0</v>
      </c>
      <c r="E79" s="77">
        <f>'ДС (11-23) '!D79</f>
        <v>0</v>
      </c>
      <c r="F79" s="77">
        <f t="shared" si="7"/>
        <v>50018397</v>
      </c>
      <c r="G79" s="77">
        <f>'АПУ профилактика 11-23'!D80</f>
        <v>2254179</v>
      </c>
      <c r="H79" s="77">
        <f>'АПУ профилактика 11-23'!N80</f>
        <v>16878</v>
      </c>
      <c r="I79" s="77">
        <f>'АПУ неотл.пом. 11-23'!D79</f>
        <v>0</v>
      </c>
      <c r="J79" s="77">
        <f>'АПУ обращения 11-23'!D79</f>
        <v>47747340</v>
      </c>
      <c r="K79" s="77">
        <f>'ОДИ ПГГ Пр.11-23'!D79</f>
        <v>0</v>
      </c>
      <c r="L79" s="77">
        <f>'ОДИ МЗ РБ 9-23'!D79</f>
        <v>0</v>
      </c>
      <c r="M79" s="96">
        <f>'Тестирование на грипп'!D79</f>
        <v>0</v>
      </c>
      <c r="N79" s="77">
        <f>'ФАП (11-23)'!D79</f>
        <v>0</v>
      </c>
      <c r="O79" s="77"/>
      <c r="P79" s="77">
        <f>'СМП (11-23)'!D79</f>
        <v>0</v>
      </c>
      <c r="Q79" s="77">
        <f>'Гемодиализ (пр.11-23)'!D79</f>
        <v>0</v>
      </c>
      <c r="R79" s="77">
        <f>'Мед.реаб.(АПУ,ДС,КС) 9-23'!D79</f>
        <v>0</v>
      </c>
      <c r="S79" s="77">
        <f t="shared" si="6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7">
        <f>'КС (11-23)'!D80</f>
        <v>0</v>
      </c>
      <c r="E80" s="77">
        <f>'ДС (11-23) '!D80</f>
        <v>0</v>
      </c>
      <c r="F80" s="77">
        <f t="shared" si="7"/>
        <v>40689701</v>
      </c>
      <c r="G80" s="77">
        <f>'АПУ профилактика 11-23'!D81</f>
        <v>2156929</v>
      </c>
      <c r="H80" s="77">
        <f>'АПУ профилактика 11-23'!N81</f>
        <v>26724</v>
      </c>
      <c r="I80" s="77">
        <f>'АПУ неотл.пом. 11-23'!D80</f>
        <v>0</v>
      </c>
      <c r="J80" s="77">
        <f>'АПУ обращения 11-23'!D80</f>
        <v>38506048</v>
      </c>
      <c r="K80" s="77">
        <f>'ОДИ ПГГ Пр.11-23'!D80</f>
        <v>0</v>
      </c>
      <c r="L80" s="77">
        <f>'ОДИ МЗ РБ 9-23'!D80</f>
        <v>0</v>
      </c>
      <c r="M80" s="96">
        <f>'Тестирование на грипп'!D80</f>
        <v>0</v>
      </c>
      <c r="N80" s="77">
        <f>'ФАП (11-23)'!D80</f>
        <v>0</v>
      </c>
      <c r="O80" s="77"/>
      <c r="P80" s="77">
        <f>'СМП (11-23)'!D80</f>
        <v>0</v>
      </c>
      <c r="Q80" s="77">
        <f>'Гемодиализ (пр.11-23)'!D80</f>
        <v>0</v>
      </c>
      <c r="R80" s="77">
        <f>'Мед.реаб.(АПУ,ДС,КС) 9-23'!D80</f>
        <v>0</v>
      </c>
      <c r="S80" s="77">
        <f t="shared" si="6"/>
        <v>40689701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7">
        <f>'КС (11-23)'!D81</f>
        <v>0</v>
      </c>
      <c r="E81" s="77">
        <f>'ДС (11-23) '!D81</f>
        <v>0</v>
      </c>
      <c r="F81" s="77">
        <f t="shared" si="7"/>
        <v>70050835</v>
      </c>
      <c r="G81" s="77">
        <f>'АПУ профилактика 11-23'!D82</f>
        <v>12586867</v>
      </c>
      <c r="H81" s="77">
        <f>'АПУ профилактика 11-23'!N82</f>
        <v>0</v>
      </c>
      <c r="I81" s="77">
        <f>'АПУ неотл.пом. 11-23'!D81</f>
        <v>0</v>
      </c>
      <c r="J81" s="77">
        <f>'АПУ обращения 11-23'!D81</f>
        <v>57463968</v>
      </c>
      <c r="K81" s="77">
        <f>'ОДИ ПГГ Пр.11-23'!D81</f>
        <v>0</v>
      </c>
      <c r="L81" s="77">
        <f>'ОДИ МЗ РБ 9-23'!D81</f>
        <v>0</v>
      </c>
      <c r="M81" s="96">
        <f>'Тестирование на грипп'!D81</f>
        <v>0</v>
      </c>
      <c r="N81" s="77">
        <f>'ФАП (11-23)'!D81</f>
        <v>0</v>
      </c>
      <c r="O81" s="77"/>
      <c r="P81" s="77">
        <f>'СМП (11-23)'!D81</f>
        <v>0</v>
      </c>
      <c r="Q81" s="77">
        <f>'Гемодиализ (пр.11-23)'!D81</f>
        <v>0</v>
      </c>
      <c r="R81" s="77">
        <f>'Мед.реаб.(АПУ,ДС,КС) 9-23'!D81</f>
        <v>0</v>
      </c>
      <c r="S81" s="77">
        <f t="shared" si="6"/>
        <v>70050835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7">
        <f>'КС (11-23)'!D82</f>
        <v>0</v>
      </c>
      <c r="E82" s="77">
        <f>'ДС (11-23) '!D82</f>
        <v>0</v>
      </c>
      <c r="F82" s="77">
        <f t="shared" si="7"/>
        <v>41897742</v>
      </c>
      <c r="G82" s="77">
        <f>'АПУ профилактика 11-23'!D83</f>
        <v>1698115</v>
      </c>
      <c r="H82" s="77">
        <f>'АПУ профилактика 11-23'!N83</f>
        <v>14065</v>
      </c>
      <c r="I82" s="77">
        <f>'АПУ неотл.пом. 11-23'!D82</f>
        <v>0</v>
      </c>
      <c r="J82" s="77">
        <f>'АПУ обращения 11-23'!D82</f>
        <v>40185562</v>
      </c>
      <c r="K82" s="77">
        <f>'ОДИ ПГГ Пр.11-23'!D82</f>
        <v>0</v>
      </c>
      <c r="L82" s="77">
        <f>'ОДИ МЗ РБ 9-23'!D82</f>
        <v>0</v>
      </c>
      <c r="M82" s="96">
        <f>'Тестирование на грипп'!D82</f>
        <v>0</v>
      </c>
      <c r="N82" s="77">
        <f>'ФАП (11-23)'!D82</f>
        <v>0</v>
      </c>
      <c r="O82" s="77"/>
      <c r="P82" s="77">
        <f>'СМП (11-23)'!D82</f>
        <v>0</v>
      </c>
      <c r="Q82" s="77">
        <f>'Гемодиализ (пр.11-23)'!D82</f>
        <v>0</v>
      </c>
      <c r="R82" s="77">
        <f>'Мед.реаб.(АПУ,ДС,КС) 9-23'!D82</f>
        <v>0</v>
      </c>
      <c r="S82" s="77">
        <f t="shared" si="6"/>
        <v>41897742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7">
        <f>'КС (11-23)'!D83</f>
        <v>0</v>
      </c>
      <c r="E83" s="77">
        <f>'ДС (11-23) '!D83</f>
        <v>0</v>
      </c>
      <c r="F83" s="77">
        <f t="shared" si="7"/>
        <v>39437790</v>
      </c>
      <c r="G83" s="77">
        <f>'АПУ профилактика 11-23'!D84</f>
        <v>3060844</v>
      </c>
      <c r="H83" s="77">
        <f>'АПУ профилактика 11-23'!N84</f>
        <v>0</v>
      </c>
      <c r="I83" s="77">
        <f>'АПУ неотл.пом. 11-23'!D83</f>
        <v>0</v>
      </c>
      <c r="J83" s="77">
        <f>'АПУ обращения 11-23'!D83</f>
        <v>36376946</v>
      </c>
      <c r="K83" s="77">
        <f>'ОДИ ПГГ Пр.11-23'!D83</f>
        <v>0</v>
      </c>
      <c r="L83" s="77">
        <f>'ОДИ МЗ РБ 9-23'!D83</f>
        <v>0</v>
      </c>
      <c r="M83" s="96">
        <f>'Тестирование на грипп'!D83</f>
        <v>0</v>
      </c>
      <c r="N83" s="77">
        <f>'ФАП (11-23)'!D83</f>
        <v>0</v>
      </c>
      <c r="O83" s="77"/>
      <c r="P83" s="77">
        <f>'СМП (11-23)'!D83</f>
        <v>0</v>
      </c>
      <c r="Q83" s="77">
        <f>'Гемодиализ (пр.11-23)'!D83</f>
        <v>0</v>
      </c>
      <c r="R83" s="77">
        <f>'Мед.реаб.(АПУ,ДС,КС) 9-23'!D83</f>
        <v>0</v>
      </c>
      <c r="S83" s="77">
        <f t="shared" si="6"/>
        <v>39437790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7">
        <f>'КС (11-23)'!D84</f>
        <v>395739739</v>
      </c>
      <c r="E84" s="77">
        <f>'ДС (11-23) '!D84</f>
        <v>53726294</v>
      </c>
      <c r="F84" s="77">
        <f t="shared" si="7"/>
        <v>376384860</v>
      </c>
      <c r="G84" s="77">
        <f>'АПУ профилактика 11-23'!D85</f>
        <v>169507346</v>
      </c>
      <c r="H84" s="77">
        <f>'АПУ профилактика 11-23'!N85</f>
        <v>36435012</v>
      </c>
      <c r="I84" s="77">
        <f>'АПУ неотл.пом. 11-23'!D84</f>
        <v>30129215</v>
      </c>
      <c r="J84" s="77">
        <f>'АПУ обращения 11-23'!D84</f>
        <v>125515881</v>
      </c>
      <c r="K84" s="77">
        <f>'ОДИ ПГГ Пр.11-23'!D84</f>
        <v>10015972</v>
      </c>
      <c r="L84" s="77">
        <f>'ОДИ МЗ РБ 9-23'!D84</f>
        <v>0</v>
      </c>
      <c r="M84" s="96">
        <f>'Тестирование на грипп'!D84</f>
        <v>0</v>
      </c>
      <c r="N84" s="77">
        <f>'ФАП (11-23)'!D84</f>
        <v>4781434</v>
      </c>
      <c r="O84" s="77"/>
      <c r="P84" s="77">
        <f>'СМП (11-23)'!D84</f>
        <v>0</v>
      </c>
      <c r="Q84" s="77">
        <f>'Гемодиализ (пр.11-23)'!D84</f>
        <v>0</v>
      </c>
      <c r="R84" s="77">
        <f>'Мед.реаб.(АПУ,ДС,КС) 9-23'!D84</f>
        <v>10995428</v>
      </c>
      <c r="S84" s="77">
        <f t="shared" si="6"/>
        <v>836846321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7">
        <f>'КС (11-23)'!D85</f>
        <v>72340840</v>
      </c>
      <c r="E85" s="77">
        <f>'ДС (11-23) '!D85</f>
        <v>92799781</v>
      </c>
      <c r="F85" s="77">
        <f t="shared" si="7"/>
        <v>624872197</v>
      </c>
      <c r="G85" s="77">
        <f>'АПУ профилактика 11-23'!D86</f>
        <v>248288411</v>
      </c>
      <c r="H85" s="77">
        <f>'АПУ профилактика 11-23'!N86</f>
        <v>52200919</v>
      </c>
      <c r="I85" s="77">
        <f>'АПУ неотл.пом. 11-23'!D85</f>
        <v>55595554</v>
      </c>
      <c r="J85" s="77">
        <f>'АПУ обращения 11-23'!D85</f>
        <v>250753235</v>
      </c>
      <c r="K85" s="77">
        <f>'ОДИ ПГГ Пр.11-23'!D85</f>
        <v>14549328</v>
      </c>
      <c r="L85" s="77">
        <f>'ОДИ МЗ РБ 9-23'!D85</f>
        <v>0</v>
      </c>
      <c r="M85" s="96">
        <f>'Тестирование на грипп'!D85</f>
        <v>0</v>
      </c>
      <c r="N85" s="77">
        <f>'ФАП (11-23)'!D85</f>
        <v>3484750</v>
      </c>
      <c r="O85" s="77"/>
      <c r="P85" s="77">
        <f>'СМП (11-23)'!D85</f>
        <v>0</v>
      </c>
      <c r="Q85" s="77">
        <f>'Гемодиализ (пр.11-23)'!D85</f>
        <v>0</v>
      </c>
      <c r="R85" s="77">
        <f>'Мед.реаб.(АПУ,ДС,КС) 9-23'!D85</f>
        <v>43435226</v>
      </c>
      <c r="S85" s="77">
        <f t="shared" si="6"/>
        <v>833448044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7">
        <f>'КС (11-23)'!D86</f>
        <v>665242648</v>
      </c>
      <c r="E86" s="77">
        <f>'ДС (11-23) '!D86</f>
        <v>51576852</v>
      </c>
      <c r="F86" s="77">
        <f t="shared" si="7"/>
        <v>410627806</v>
      </c>
      <c r="G86" s="77">
        <f>'АПУ профилактика 11-23'!D87</f>
        <v>142268053</v>
      </c>
      <c r="H86" s="77">
        <f>'АПУ профилактика 11-23'!N87</f>
        <v>44968490</v>
      </c>
      <c r="I86" s="77">
        <f>'АПУ неотл.пом. 11-23'!D86</f>
        <v>51821656</v>
      </c>
      <c r="J86" s="77">
        <f>'АПУ обращения 11-23'!D86</f>
        <v>150524650</v>
      </c>
      <c r="K86" s="77">
        <f>'ОДИ ПГГ Пр.11-23'!D86</f>
        <v>18527158</v>
      </c>
      <c r="L86" s="77">
        <f>'ОДИ МЗ РБ 9-23'!D86</f>
        <v>0</v>
      </c>
      <c r="M86" s="96">
        <f>'Тестирование на грипп'!D86</f>
        <v>0</v>
      </c>
      <c r="N86" s="77">
        <f>'ФАП (11-23)'!D86</f>
        <v>2517799</v>
      </c>
      <c r="O86" s="77"/>
      <c r="P86" s="77">
        <f>'СМП (11-23)'!D86</f>
        <v>0</v>
      </c>
      <c r="Q86" s="77">
        <f>'Гемодиализ (пр.11-23)'!D86</f>
        <v>0</v>
      </c>
      <c r="R86" s="77">
        <f>'Мед.реаб.(АПУ,ДС,КС) 9-23'!D86</f>
        <v>47360484</v>
      </c>
      <c r="S86" s="77">
        <f t="shared" si="6"/>
        <v>1174807790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7">
        <f>'КС (11-23)'!D87</f>
        <v>24169892</v>
      </c>
      <c r="E87" s="77">
        <f>'ДС (11-23) '!D87</f>
        <v>13163476</v>
      </c>
      <c r="F87" s="77">
        <f t="shared" si="7"/>
        <v>103494485</v>
      </c>
      <c r="G87" s="77">
        <f>'АПУ профилактика 11-23'!D88</f>
        <v>38520329</v>
      </c>
      <c r="H87" s="77">
        <f>'АПУ профилактика 11-23'!N88</f>
        <v>11104633</v>
      </c>
      <c r="I87" s="77">
        <f>'АПУ неотл.пом. 11-23'!D87</f>
        <v>6688243</v>
      </c>
      <c r="J87" s="77">
        <f>'АПУ обращения 11-23'!D87</f>
        <v>45105755</v>
      </c>
      <c r="K87" s="77">
        <f>'ОДИ ПГГ Пр.11-23'!D87</f>
        <v>2075525</v>
      </c>
      <c r="L87" s="77">
        <f>'ОДИ МЗ РБ 9-23'!D87</f>
        <v>0</v>
      </c>
      <c r="M87" s="96">
        <f>'Тестирование на грипп'!D87</f>
        <v>0</v>
      </c>
      <c r="N87" s="77">
        <f>'ФАП (11-23)'!D87</f>
        <v>0</v>
      </c>
      <c r="O87" s="77"/>
      <c r="P87" s="77">
        <f>'СМП (11-23)'!D87</f>
        <v>0</v>
      </c>
      <c r="Q87" s="77">
        <f>'Гемодиализ (пр.11-23)'!D87</f>
        <v>0</v>
      </c>
      <c r="R87" s="77">
        <f>'Мед.реаб.(АПУ,ДС,КС) 9-23'!D87</f>
        <v>1283870</v>
      </c>
      <c r="S87" s="77">
        <f t="shared" si="6"/>
        <v>142111723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7">
        <f>'КС (11-23)'!D88</f>
        <v>562428166</v>
      </c>
      <c r="E88" s="77">
        <f>'ДС (11-23) '!D88</f>
        <v>99836683</v>
      </c>
      <c r="F88" s="77">
        <f t="shared" si="7"/>
        <v>848486106</v>
      </c>
      <c r="G88" s="77">
        <f>'АПУ профилактика 11-23'!D89</f>
        <v>295664073</v>
      </c>
      <c r="H88" s="77">
        <f>'АПУ профилактика 11-23'!N89</f>
        <v>82198198</v>
      </c>
      <c r="I88" s="77">
        <f>'АПУ неотл.пом. 11-23'!D88</f>
        <v>35303808</v>
      </c>
      <c r="J88" s="77">
        <f>'АПУ обращения 11-23'!D88</f>
        <v>268392084</v>
      </c>
      <c r="K88" s="77">
        <f>'ОДИ ПГГ Пр.11-23'!D88</f>
        <v>137251202</v>
      </c>
      <c r="L88" s="77">
        <f>'ОДИ МЗ РБ 9-23'!D88</f>
        <v>3282650</v>
      </c>
      <c r="M88" s="96">
        <f>'Тестирование на грипп'!D88</f>
        <v>22280924</v>
      </c>
      <c r="N88" s="77">
        <f>'ФАП (11-23)'!D88</f>
        <v>4113167</v>
      </c>
      <c r="O88" s="77"/>
      <c r="P88" s="77">
        <f>'СМП (11-23)'!D88</f>
        <v>0</v>
      </c>
      <c r="Q88" s="77">
        <f>'Гемодиализ (пр.11-23)'!D88</f>
        <v>0</v>
      </c>
      <c r="R88" s="77">
        <f>'Мед.реаб.(АПУ,ДС,КС) 9-23'!D88</f>
        <v>44814249</v>
      </c>
      <c r="S88" s="77">
        <f t="shared" si="6"/>
        <v>1555565204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7">
        <f>'КС (11-23)'!D89</f>
        <v>435105829</v>
      </c>
      <c r="E89" s="77">
        <f>'ДС (11-23) '!D89</f>
        <v>19267471</v>
      </c>
      <c r="F89" s="77">
        <f t="shared" si="7"/>
        <v>184211383</v>
      </c>
      <c r="G89" s="77">
        <f>'АПУ профилактика 11-23'!D90</f>
        <v>99249138</v>
      </c>
      <c r="H89" s="77">
        <f>'АПУ профилактика 11-23'!N90</f>
        <v>0</v>
      </c>
      <c r="I89" s="77">
        <f>'АПУ неотл.пом. 11-23'!D89</f>
        <v>22059439</v>
      </c>
      <c r="J89" s="77">
        <f>'АПУ обращения 11-23'!D89</f>
        <v>44704817</v>
      </c>
      <c r="K89" s="77">
        <f>'ОДИ ПГГ Пр.11-23'!D89</f>
        <v>18197989</v>
      </c>
      <c r="L89" s="77">
        <f>'ОДИ МЗ РБ 9-23'!D89</f>
        <v>0</v>
      </c>
      <c r="M89" s="96">
        <f>'Тестирование на грипп'!D89</f>
        <v>0</v>
      </c>
      <c r="N89" s="77">
        <f>'ФАП (11-23)'!D89</f>
        <v>0</v>
      </c>
      <c r="O89" s="77"/>
      <c r="P89" s="77">
        <f>'СМП (11-23)'!D89</f>
        <v>0</v>
      </c>
      <c r="Q89" s="77">
        <f>'Гемодиализ (пр.11-23)'!D89</f>
        <v>0</v>
      </c>
      <c r="R89" s="77">
        <f>'Мед.реаб.(АПУ,ДС,КС) 9-23'!D89</f>
        <v>179476460</v>
      </c>
      <c r="S89" s="77">
        <f t="shared" si="6"/>
        <v>818061143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7">
        <f>'КС (11-23)'!D90</f>
        <v>914437504</v>
      </c>
      <c r="E90" s="77">
        <f>'ДС (11-23) '!D90</f>
        <v>69978316</v>
      </c>
      <c r="F90" s="77">
        <f t="shared" si="7"/>
        <v>496266468</v>
      </c>
      <c r="G90" s="77">
        <f>'АПУ профилактика 11-23'!D91</f>
        <v>222919437</v>
      </c>
      <c r="H90" s="77">
        <f>'АПУ профилактика 11-23'!N91</f>
        <v>52846521</v>
      </c>
      <c r="I90" s="77">
        <f>'АПУ неотл.пом. 11-23'!D90</f>
        <v>28704552</v>
      </c>
      <c r="J90" s="77">
        <f>'АПУ обращения 11-23'!D90</f>
        <v>176784638</v>
      </c>
      <c r="K90" s="77">
        <f>'ОДИ ПГГ Пр.11-23'!D90</f>
        <v>12955720</v>
      </c>
      <c r="L90" s="77">
        <f>'ОДИ МЗ РБ 9-23'!D90</f>
        <v>0</v>
      </c>
      <c r="M90" s="96">
        <f>'Тестирование на грипп'!D90</f>
        <v>0</v>
      </c>
      <c r="N90" s="77">
        <f>'ФАП (11-23)'!D90</f>
        <v>2055600</v>
      </c>
      <c r="O90" s="77"/>
      <c r="P90" s="77">
        <f>'СМП (11-23)'!D90</f>
        <v>0</v>
      </c>
      <c r="Q90" s="77">
        <f>'Гемодиализ (пр.11-23)'!D90</f>
        <v>5910060</v>
      </c>
      <c r="R90" s="77">
        <f>'Мед.реаб.(АПУ,ДС,КС) 9-23'!D90</f>
        <v>125765892</v>
      </c>
      <c r="S90" s="77">
        <f t="shared" si="6"/>
        <v>1612358240</v>
      </c>
    </row>
    <row r="91" spans="1:19" s="1" customFormat="1" x14ac:dyDescent="0.2">
      <c r="A91" s="25">
        <v>81</v>
      </c>
      <c r="B91" s="12" t="s">
        <v>152</v>
      </c>
      <c r="C91" s="10" t="s">
        <v>386</v>
      </c>
      <c r="D91" s="77">
        <f>'КС (11-23)'!D91</f>
        <v>319219251</v>
      </c>
      <c r="E91" s="77">
        <f>'ДС (11-23) '!D91</f>
        <v>7426708</v>
      </c>
      <c r="F91" s="77">
        <f t="shared" si="7"/>
        <v>63853455</v>
      </c>
      <c r="G91" s="77">
        <f>'АПУ профилактика 11-23'!D92</f>
        <v>11300480</v>
      </c>
      <c r="H91" s="77">
        <f>'АПУ профилактика 11-23'!N92</f>
        <v>0</v>
      </c>
      <c r="I91" s="77">
        <f>'АПУ неотл.пом. 11-23'!D91</f>
        <v>0</v>
      </c>
      <c r="J91" s="77">
        <f>'АПУ обращения 11-23'!D91</f>
        <v>50156410</v>
      </c>
      <c r="K91" s="77">
        <f>'ОДИ ПГГ Пр.11-23'!D91</f>
        <v>0</v>
      </c>
      <c r="L91" s="77">
        <f>'ОДИ МЗ РБ 9-23'!D91</f>
        <v>2396565</v>
      </c>
      <c r="M91" s="96">
        <f>'Тестирование на грипп'!D91</f>
        <v>0</v>
      </c>
      <c r="N91" s="77">
        <f>'ФАП (11-23)'!D91</f>
        <v>0</v>
      </c>
      <c r="O91" s="77"/>
      <c r="P91" s="77">
        <f>'СМП (11-23)'!D91</f>
        <v>0</v>
      </c>
      <c r="Q91" s="77">
        <f>'Гемодиализ (пр.11-23)'!D91</f>
        <v>0</v>
      </c>
      <c r="R91" s="77">
        <f>'Мед.реаб.(АПУ,ДС,КС) 9-23'!D91</f>
        <v>0</v>
      </c>
      <c r="S91" s="77">
        <f t="shared" si="6"/>
        <v>390499414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7">
        <f>'КС (11-23)'!D92</f>
        <v>0</v>
      </c>
      <c r="E92" s="77">
        <f>'ДС (11-23) '!D92</f>
        <v>0</v>
      </c>
      <c r="F92" s="77">
        <f t="shared" si="7"/>
        <v>0</v>
      </c>
      <c r="G92" s="77">
        <f>'АПУ профилактика 11-23'!D93</f>
        <v>0</v>
      </c>
      <c r="H92" s="77">
        <f>'АПУ профилактика 11-23'!N93</f>
        <v>0</v>
      </c>
      <c r="I92" s="77">
        <f>'АПУ неотл.пом. 11-23'!D92</f>
        <v>0</v>
      </c>
      <c r="J92" s="77">
        <f>'АПУ обращения 11-23'!D92</f>
        <v>0</v>
      </c>
      <c r="K92" s="77">
        <f>'ОДИ ПГГ Пр.11-23'!D92</f>
        <v>0</v>
      </c>
      <c r="L92" s="77">
        <f>'ОДИ МЗ РБ 9-23'!D92</f>
        <v>0</v>
      </c>
      <c r="M92" s="96">
        <f>'Тестирование на грипп'!D92</f>
        <v>0</v>
      </c>
      <c r="N92" s="77">
        <f>'ФАП (11-23)'!D92</f>
        <v>0</v>
      </c>
      <c r="O92" s="77"/>
      <c r="P92" s="77">
        <f>'СМП (11-23)'!D92</f>
        <v>1811018543</v>
      </c>
      <c r="Q92" s="77">
        <f>'Гемодиализ (пр.11-23)'!D92</f>
        <v>0</v>
      </c>
      <c r="R92" s="77">
        <f>'Мед.реаб.(АПУ,ДС,КС) 9-23'!D92</f>
        <v>0</v>
      </c>
      <c r="S92" s="77">
        <f t="shared" si="6"/>
        <v>1811018543</v>
      </c>
    </row>
    <row r="93" spans="1:19" s="1" customFormat="1" ht="24" x14ac:dyDescent="0.2">
      <c r="A93" s="186">
        <v>83</v>
      </c>
      <c r="B93" s="189" t="s">
        <v>154</v>
      </c>
      <c r="C93" s="17" t="s">
        <v>274</v>
      </c>
      <c r="D93" s="77">
        <f>'КС (11-23)'!D93</f>
        <v>538280375</v>
      </c>
      <c r="E93" s="77">
        <f>'ДС (11-23) '!D93</f>
        <v>210624967</v>
      </c>
      <c r="F93" s="77">
        <f t="shared" si="7"/>
        <v>70339974</v>
      </c>
      <c r="G93" s="77">
        <f>'АПУ профилактика 11-23'!D94</f>
        <v>15109424</v>
      </c>
      <c r="H93" s="77">
        <f>'АПУ профилактика 11-23'!N94</f>
        <v>272869</v>
      </c>
      <c r="I93" s="77">
        <f>'АПУ неотл.пом. 11-23'!D93</f>
        <v>12337850</v>
      </c>
      <c r="J93" s="77">
        <f>'АПУ обращения 11-23'!D93</f>
        <v>38465614</v>
      </c>
      <c r="K93" s="77">
        <f>'ОДИ ПГГ Пр.11-23'!D93</f>
        <v>3856087</v>
      </c>
      <c r="L93" s="77">
        <f>'ОДИ МЗ РБ 9-23'!D93</f>
        <v>0</v>
      </c>
      <c r="M93" s="96">
        <f>'Тестирование на грипп'!D93</f>
        <v>298130</v>
      </c>
      <c r="N93" s="77">
        <f>'ФАП (11-23)'!D93</f>
        <v>0</v>
      </c>
      <c r="O93" s="77"/>
      <c r="P93" s="77">
        <f>'СМП (11-23)'!D93</f>
        <v>0</v>
      </c>
      <c r="Q93" s="77">
        <f>'Гемодиализ (пр.11-23)'!D93</f>
        <v>0</v>
      </c>
      <c r="R93" s="77">
        <f>'Мед.реаб.(АПУ,ДС,КС) 9-23'!D93</f>
        <v>0</v>
      </c>
      <c r="S93" s="77">
        <f t="shared" si="6"/>
        <v>819245316</v>
      </c>
    </row>
    <row r="94" spans="1:19" s="1" customFormat="1" ht="36" x14ac:dyDescent="0.2">
      <c r="A94" s="187"/>
      <c r="B94" s="190"/>
      <c r="C94" s="10" t="s">
        <v>384</v>
      </c>
      <c r="D94" s="77">
        <f>'КС (11-23)'!D94</f>
        <v>0</v>
      </c>
      <c r="E94" s="77">
        <f>'ДС (11-23) '!D94</f>
        <v>0</v>
      </c>
      <c r="F94" s="77">
        <f t="shared" si="7"/>
        <v>27560272</v>
      </c>
      <c r="G94" s="77">
        <f>'АПУ профилактика 11-23'!D95</f>
        <v>11212420</v>
      </c>
      <c r="H94" s="77">
        <f>'АПУ профилактика 11-23'!N95</f>
        <v>272869</v>
      </c>
      <c r="I94" s="77">
        <f>'АПУ неотл.пом. 11-23'!D94</f>
        <v>2671170</v>
      </c>
      <c r="J94" s="77">
        <f>'АПУ обращения 11-23'!D94</f>
        <v>9249596</v>
      </c>
      <c r="K94" s="77">
        <f>'ОДИ ПГГ Пр.11-23'!D94</f>
        <v>3856087</v>
      </c>
      <c r="L94" s="77">
        <f>'ОДИ МЗ РБ 9-23'!D94</f>
        <v>0</v>
      </c>
      <c r="M94" s="96">
        <f>'Тестирование на грипп'!D94</f>
        <v>298130</v>
      </c>
      <c r="N94" s="77">
        <f>'ФАП (11-23)'!D94</f>
        <v>0</v>
      </c>
      <c r="O94" s="77"/>
      <c r="P94" s="77">
        <f>'СМП (11-23)'!D94</f>
        <v>0</v>
      </c>
      <c r="Q94" s="77">
        <f>'Гемодиализ (пр.11-23)'!D94</f>
        <v>0</v>
      </c>
      <c r="R94" s="77">
        <f>'Мед.реаб.(АПУ,ДС,КС) 9-23'!D94</f>
        <v>0</v>
      </c>
      <c r="S94" s="77">
        <f t="shared" si="6"/>
        <v>27560272</v>
      </c>
    </row>
    <row r="95" spans="1:19" s="1" customFormat="1" ht="24" x14ac:dyDescent="0.2">
      <c r="A95" s="187"/>
      <c r="B95" s="190"/>
      <c r="C95" s="10" t="s">
        <v>275</v>
      </c>
      <c r="D95" s="77">
        <f>'КС (11-23)'!D95</f>
        <v>0</v>
      </c>
      <c r="E95" s="77">
        <f>'ДС (11-23) '!D95</f>
        <v>0</v>
      </c>
      <c r="F95" s="77">
        <f t="shared" si="7"/>
        <v>11097307</v>
      </c>
      <c r="G95" s="77">
        <f>'АПУ профилактика 11-23'!D96</f>
        <v>2244204</v>
      </c>
      <c r="H95" s="77">
        <f>'АПУ профилактика 11-23'!N96</f>
        <v>0</v>
      </c>
      <c r="I95" s="77">
        <f>'АПУ неотл.пом. 11-23'!D95</f>
        <v>0</v>
      </c>
      <c r="J95" s="77">
        <f>'АПУ обращения 11-23'!D95</f>
        <v>8853103</v>
      </c>
      <c r="K95" s="77">
        <f>'ОДИ ПГГ Пр.11-23'!D95</f>
        <v>0</v>
      </c>
      <c r="L95" s="77">
        <f>'ОДИ МЗ РБ 9-23'!D95</f>
        <v>0</v>
      </c>
      <c r="M95" s="96">
        <f>'Тестирование на грипп'!D95</f>
        <v>0</v>
      </c>
      <c r="N95" s="77">
        <f>'ФАП (11-23)'!D95</f>
        <v>0</v>
      </c>
      <c r="O95" s="77"/>
      <c r="P95" s="77">
        <f>'СМП (11-23)'!D95</f>
        <v>0</v>
      </c>
      <c r="Q95" s="77">
        <f>'Гемодиализ (пр.11-23)'!D95</f>
        <v>0</v>
      </c>
      <c r="R95" s="77">
        <f>'Мед.реаб.(АПУ,ДС,КС) 9-23'!D95</f>
        <v>0</v>
      </c>
      <c r="S95" s="77">
        <f t="shared" si="6"/>
        <v>11097307</v>
      </c>
    </row>
    <row r="96" spans="1:19" s="1" customFormat="1" ht="36" x14ac:dyDescent="0.2">
      <c r="A96" s="188"/>
      <c r="B96" s="191"/>
      <c r="C96" s="28" t="s">
        <v>385</v>
      </c>
      <c r="D96" s="77">
        <f>'КС (11-23)'!D96</f>
        <v>538280375</v>
      </c>
      <c r="E96" s="77">
        <f>'ДС (11-23) '!D96</f>
        <v>210624967</v>
      </c>
      <c r="F96" s="77">
        <f t="shared" si="7"/>
        <v>31682395</v>
      </c>
      <c r="G96" s="77">
        <f>'АПУ профилактика 11-23'!D97</f>
        <v>1652800</v>
      </c>
      <c r="H96" s="77">
        <f>'АПУ профилактика 11-23'!N97</f>
        <v>0</v>
      </c>
      <c r="I96" s="77">
        <f>'АПУ неотл.пом. 11-23'!D96</f>
        <v>9666680</v>
      </c>
      <c r="J96" s="77">
        <f>'АПУ обращения 11-23'!D96</f>
        <v>20362915</v>
      </c>
      <c r="K96" s="77">
        <f>'ОДИ ПГГ Пр.11-23'!D96</f>
        <v>0</v>
      </c>
      <c r="L96" s="77">
        <f>'ОДИ МЗ РБ 9-23'!D96</f>
        <v>0</v>
      </c>
      <c r="M96" s="96">
        <f>'Тестирование на грипп'!D96</f>
        <v>0</v>
      </c>
      <c r="N96" s="77">
        <f>'ФАП (11-23)'!D96</f>
        <v>0</v>
      </c>
      <c r="O96" s="77"/>
      <c r="P96" s="77">
        <f>'СМП (11-23)'!D96</f>
        <v>0</v>
      </c>
      <c r="Q96" s="77">
        <f>'Гемодиализ (пр.11-23)'!D96</f>
        <v>0</v>
      </c>
      <c r="R96" s="77">
        <f>'Мед.реаб.(АПУ,ДС,КС) 9-23'!D96</f>
        <v>0</v>
      </c>
      <c r="S96" s="77">
        <f t="shared" si="6"/>
        <v>780587737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7">
        <f>'КС (11-23)'!D97</f>
        <v>0</v>
      </c>
      <c r="E97" s="77">
        <f>'ДС (11-23) '!D97</f>
        <v>0</v>
      </c>
      <c r="F97" s="77">
        <f t="shared" si="7"/>
        <v>3303188</v>
      </c>
      <c r="G97" s="77">
        <f>'АПУ профилактика 11-23'!D98</f>
        <v>1681386</v>
      </c>
      <c r="H97" s="77">
        <f>'АПУ профилактика 11-23'!N98</f>
        <v>0</v>
      </c>
      <c r="I97" s="77">
        <f>'АПУ неотл.пом. 11-23'!D97</f>
        <v>0</v>
      </c>
      <c r="J97" s="77">
        <f>'АПУ обращения 11-23'!D97</f>
        <v>1621802</v>
      </c>
      <c r="K97" s="77">
        <f>'ОДИ ПГГ Пр.11-23'!D97</f>
        <v>0</v>
      </c>
      <c r="L97" s="77">
        <f>'ОДИ МЗ РБ 9-23'!D97</f>
        <v>0</v>
      </c>
      <c r="M97" s="96">
        <f>'Тестирование на грипп'!D97</f>
        <v>0</v>
      </c>
      <c r="N97" s="77">
        <f>'ФАП (11-23)'!D97</f>
        <v>0</v>
      </c>
      <c r="O97" s="77"/>
      <c r="P97" s="77">
        <f>'СМП (11-23)'!D97</f>
        <v>0</v>
      </c>
      <c r="Q97" s="77">
        <f>'Гемодиализ (пр.11-23)'!D97</f>
        <v>0</v>
      </c>
      <c r="R97" s="77">
        <f>'Мед.реаб.(АПУ,ДС,КС) 9-23'!D97</f>
        <v>0</v>
      </c>
      <c r="S97" s="77">
        <f t="shared" si="6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7">
        <f>'КС (11-23)'!D98</f>
        <v>0</v>
      </c>
      <c r="E98" s="77">
        <f>'ДС (11-23) '!D98</f>
        <v>1332001</v>
      </c>
      <c r="F98" s="77">
        <f t="shared" si="7"/>
        <v>22897258</v>
      </c>
      <c r="G98" s="77">
        <f>'АПУ профилактика 11-23'!D99</f>
        <v>8505283</v>
      </c>
      <c r="H98" s="77">
        <f>'АПУ профилактика 11-23'!N99</f>
        <v>3050785</v>
      </c>
      <c r="I98" s="77">
        <f>'АПУ неотл.пом. 11-23'!D98</f>
        <v>2114732</v>
      </c>
      <c r="J98" s="77">
        <f>'АПУ обращения 11-23'!D98</f>
        <v>8796737</v>
      </c>
      <c r="K98" s="77">
        <f>'ОДИ ПГГ Пр.11-23'!D98</f>
        <v>429721</v>
      </c>
      <c r="L98" s="77">
        <f>'ОДИ МЗ РБ 9-23'!D98</f>
        <v>0</v>
      </c>
      <c r="M98" s="96">
        <f>'Тестирование на грипп'!D98</f>
        <v>0</v>
      </c>
      <c r="N98" s="77">
        <f>'ФАП (11-23)'!D98</f>
        <v>0</v>
      </c>
      <c r="O98" s="77"/>
      <c r="P98" s="77">
        <f>'СМП (11-23)'!D98</f>
        <v>0</v>
      </c>
      <c r="Q98" s="77">
        <f>'Гемодиализ (пр.11-23)'!D98</f>
        <v>0</v>
      </c>
      <c r="R98" s="77">
        <f>'Мед.реаб.(АПУ,ДС,КС) 9-23'!D98</f>
        <v>0</v>
      </c>
      <c r="S98" s="77">
        <f t="shared" si="6"/>
        <v>24229259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7">
        <f>'КС (11-23)'!D99</f>
        <v>180519010</v>
      </c>
      <c r="E99" s="77">
        <f>'ДС (11-23) '!D99</f>
        <v>15639533</v>
      </c>
      <c r="F99" s="77">
        <f t="shared" si="7"/>
        <v>102721510</v>
      </c>
      <c r="G99" s="77">
        <f>'АПУ профилактика 11-23'!D100</f>
        <v>35428288</v>
      </c>
      <c r="H99" s="77">
        <f>'АПУ профилактика 11-23'!N100</f>
        <v>9409753</v>
      </c>
      <c r="I99" s="77">
        <f>'АПУ неотл.пом. 11-23'!D99</f>
        <v>5823122</v>
      </c>
      <c r="J99" s="77">
        <f>'АПУ обращения 11-23'!D99</f>
        <v>35940870</v>
      </c>
      <c r="K99" s="77">
        <f>'ОДИ ПГГ Пр.11-23'!D99</f>
        <v>16119477</v>
      </c>
      <c r="L99" s="77">
        <f>'ОДИ МЗ РБ 9-23'!D99</f>
        <v>0</v>
      </c>
      <c r="M99" s="96">
        <f>'Тестирование на грипп'!D99</f>
        <v>0</v>
      </c>
      <c r="N99" s="77">
        <f>'ФАП (11-23)'!D99</f>
        <v>0</v>
      </c>
      <c r="O99" s="77"/>
      <c r="P99" s="77">
        <f>'СМП (11-23)'!D99</f>
        <v>0</v>
      </c>
      <c r="Q99" s="77">
        <f>'Гемодиализ (пр.11-23)'!D99</f>
        <v>0</v>
      </c>
      <c r="R99" s="77">
        <f>'Мед.реаб.(АПУ,ДС,КС) 9-23'!D99</f>
        <v>45544553</v>
      </c>
      <c r="S99" s="77">
        <f t="shared" si="6"/>
        <v>344424606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7">
        <f>'КС (11-23)'!D100</f>
        <v>39173606</v>
      </c>
      <c r="E100" s="77">
        <f>'ДС (11-23) '!D100</f>
        <v>9541427</v>
      </c>
      <c r="F100" s="77">
        <f t="shared" si="7"/>
        <v>119356896</v>
      </c>
      <c r="G100" s="77">
        <f>'АПУ профилактика 11-23'!D101</f>
        <v>32696607</v>
      </c>
      <c r="H100" s="77">
        <f>'АПУ профилактика 11-23'!N101</f>
        <v>6441953</v>
      </c>
      <c r="I100" s="77">
        <f>'АПУ неотл.пом. 11-23'!D100</f>
        <v>6918085</v>
      </c>
      <c r="J100" s="77">
        <f>'АПУ обращения 11-23'!D100</f>
        <v>34708129</v>
      </c>
      <c r="K100" s="77">
        <f>'ОДИ ПГГ Пр.11-23'!D100</f>
        <v>1233286</v>
      </c>
      <c r="L100" s="77">
        <f>'ОДИ МЗ РБ 9-23'!D100</f>
        <v>0</v>
      </c>
      <c r="M100" s="96">
        <f>'Тестирование на грипп'!D100</f>
        <v>0</v>
      </c>
      <c r="N100" s="77">
        <f>'ФАП (11-23)'!D100</f>
        <v>37358836</v>
      </c>
      <c r="O100" s="77"/>
      <c r="P100" s="77">
        <f>'СМП (11-23)'!D100</f>
        <v>0</v>
      </c>
      <c r="Q100" s="77">
        <f>'Гемодиализ (пр.11-23)'!D100</f>
        <v>0</v>
      </c>
      <c r="R100" s="77">
        <f>'Мед.реаб.(АПУ,ДС,КС) 9-23'!D100</f>
        <v>2010545</v>
      </c>
      <c r="S100" s="77">
        <f t="shared" si="6"/>
        <v>170082474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7">
        <f>'КС (11-23)'!D101</f>
        <v>36770497</v>
      </c>
      <c r="E101" s="77">
        <f>'ДС (11-23) '!D101</f>
        <v>10532032</v>
      </c>
      <c r="F101" s="77">
        <f t="shared" si="7"/>
        <v>102849499</v>
      </c>
      <c r="G101" s="77">
        <f>'АПУ профилактика 11-23'!D102</f>
        <v>30835397</v>
      </c>
      <c r="H101" s="77">
        <f>'АПУ профилактика 11-23'!N102</f>
        <v>5039633</v>
      </c>
      <c r="I101" s="77">
        <f>'АПУ неотл.пом. 11-23'!D101</f>
        <v>7156366</v>
      </c>
      <c r="J101" s="77">
        <f>'АПУ обращения 11-23'!D101</f>
        <v>35344966</v>
      </c>
      <c r="K101" s="77">
        <f>'ОДИ ПГГ Пр.11-23'!D101</f>
        <v>681739</v>
      </c>
      <c r="L101" s="77">
        <f>'ОДИ МЗ РБ 9-23'!D101</f>
        <v>0</v>
      </c>
      <c r="M101" s="96">
        <f>'Тестирование на грипп'!D101</f>
        <v>0</v>
      </c>
      <c r="N101" s="77">
        <f>'ФАП (11-23)'!D101</f>
        <v>23791398</v>
      </c>
      <c r="O101" s="77"/>
      <c r="P101" s="77">
        <f>'СМП (11-23)'!D101</f>
        <v>0</v>
      </c>
      <c r="Q101" s="77">
        <f>'Гемодиализ (пр.11-23)'!D101</f>
        <v>0</v>
      </c>
      <c r="R101" s="77">
        <f>'Мед.реаб.(АПУ,ДС,КС) 9-23'!D101</f>
        <v>2825250</v>
      </c>
      <c r="S101" s="77">
        <f t="shared" si="6"/>
        <v>152977278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7">
        <f>'КС (11-23)'!D102</f>
        <v>86364783</v>
      </c>
      <c r="E102" s="77">
        <f>'ДС (11-23) '!D102</f>
        <v>28194115</v>
      </c>
      <c r="F102" s="77">
        <f t="shared" si="7"/>
        <v>253294446</v>
      </c>
      <c r="G102" s="77">
        <f>'АПУ профилактика 11-23'!D103</f>
        <v>97256485</v>
      </c>
      <c r="H102" s="77">
        <f>'АПУ профилактика 11-23'!N103</f>
        <v>18481936</v>
      </c>
      <c r="I102" s="77">
        <f>'АПУ неотл.пом. 11-23'!D102</f>
        <v>19874390</v>
      </c>
      <c r="J102" s="77">
        <f>'АПУ обращения 11-23'!D102</f>
        <v>95091997</v>
      </c>
      <c r="K102" s="77">
        <f>'ОДИ ПГГ Пр.11-23'!D102</f>
        <v>4447473</v>
      </c>
      <c r="L102" s="77">
        <f>'ОДИ МЗ РБ 9-23'!D102</f>
        <v>0</v>
      </c>
      <c r="M102" s="96">
        <f>'Тестирование на грипп'!D102</f>
        <v>0</v>
      </c>
      <c r="N102" s="77">
        <f>'ФАП (11-23)'!D102</f>
        <v>18142165</v>
      </c>
      <c r="O102" s="77"/>
      <c r="P102" s="77">
        <f>'СМП (11-23)'!D102</f>
        <v>0</v>
      </c>
      <c r="Q102" s="77">
        <f>'Гемодиализ (пр.11-23)'!D102</f>
        <v>0</v>
      </c>
      <c r="R102" s="77">
        <f>'Мед.реаб.(АПУ,ДС,КС) 9-23'!D102</f>
        <v>0</v>
      </c>
      <c r="S102" s="77">
        <f t="shared" si="6"/>
        <v>367853344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7">
        <f>'КС (11-23)'!D103</f>
        <v>47671991</v>
      </c>
      <c r="E103" s="77">
        <f>'ДС (11-23) '!D103</f>
        <v>13311464</v>
      </c>
      <c r="F103" s="77">
        <f t="shared" si="7"/>
        <v>129730561</v>
      </c>
      <c r="G103" s="77">
        <f>'АПУ профилактика 11-23'!D104</f>
        <v>39046130</v>
      </c>
      <c r="H103" s="77">
        <f>'АПУ профилактика 11-23'!N104</f>
        <v>7404027</v>
      </c>
      <c r="I103" s="77">
        <f>'АПУ неотл.пом. 11-23'!D103</f>
        <v>7963634</v>
      </c>
      <c r="J103" s="77">
        <f>'АПУ обращения 11-23'!D103</f>
        <v>38067799</v>
      </c>
      <c r="K103" s="77">
        <f>'ОДИ ПГГ Пр.11-23'!D103</f>
        <v>3240626</v>
      </c>
      <c r="L103" s="77">
        <f>'ОДИ МЗ РБ 9-23'!D103</f>
        <v>0</v>
      </c>
      <c r="M103" s="96">
        <f>'Тестирование на грипп'!D103</f>
        <v>0</v>
      </c>
      <c r="N103" s="77">
        <f>'ФАП (11-23)'!D103</f>
        <v>34008345</v>
      </c>
      <c r="O103" s="77"/>
      <c r="P103" s="77">
        <f>'СМП (11-23)'!D103</f>
        <v>0</v>
      </c>
      <c r="Q103" s="77">
        <f>'Гемодиализ (пр.11-23)'!D103</f>
        <v>0</v>
      </c>
      <c r="R103" s="77">
        <f>'Мед.реаб.(АПУ,ДС,КС) 9-23'!D103</f>
        <v>0</v>
      </c>
      <c r="S103" s="77">
        <f t="shared" si="6"/>
        <v>190714016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7">
        <f>'КС (11-23)'!D104</f>
        <v>75007044</v>
      </c>
      <c r="E104" s="77">
        <f>'ДС (11-23) '!D104</f>
        <v>15992782</v>
      </c>
      <c r="F104" s="77">
        <f t="shared" si="7"/>
        <v>176668132</v>
      </c>
      <c r="G104" s="77">
        <f>'АПУ профилактика 11-23'!D105</f>
        <v>47892152</v>
      </c>
      <c r="H104" s="77">
        <f>'АПУ профилактика 11-23'!N105</f>
        <v>14747572</v>
      </c>
      <c r="I104" s="77">
        <f>'АПУ неотл.пом. 11-23'!D104</f>
        <v>10430293</v>
      </c>
      <c r="J104" s="77">
        <f>'АПУ обращения 11-23'!D104</f>
        <v>49351009</v>
      </c>
      <c r="K104" s="77">
        <f>'ОДИ ПГГ Пр.11-23'!D104</f>
        <v>4596750</v>
      </c>
      <c r="L104" s="77">
        <f>'ОДИ МЗ РБ 9-23'!D104</f>
        <v>0</v>
      </c>
      <c r="M104" s="96">
        <f>'Тестирование на грипп'!D104</f>
        <v>0</v>
      </c>
      <c r="N104" s="77">
        <f>'ФАП (11-23)'!D104</f>
        <v>49650356</v>
      </c>
      <c r="O104" s="77"/>
      <c r="P104" s="77">
        <f>'СМП (11-23)'!D104</f>
        <v>0</v>
      </c>
      <c r="Q104" s="77">
        <f>'Гемодиализ (пр.11-23)'!D104</f>
        <v>0</v>
      </c>
      <c r="R104" s="77">
        <f>'Мед.реаб.(АПУ,ДС,КС) 9-23'!D104</f>
        <v>0</v>
      </c>
      <c r="S104" s="77">
        <f t="shared" si="6"/>
        <v>267667958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7">
        <f>'КС (11-23)'!D105</f>
        <v>64888291</v>
      </c>
      <c r="E105" s="77">
        <f>'ДС (11-23) '!D105</f>
        <v>34413282</v>
      </c>
      <c r="F105" s="77">
        <f t="shared" si="7"/>
        <v>310952679</v>
      </c>
      <c r="G105" s="77">
        <f>'АПУ профилактика 11-23'!D106</f>
        <v>104831436</v>
      </c>
      <c r="H105" s="77">
        <f>'АПУ профилактика 11-23'!N106</f>
        <v>13581550</v>
      </c>
      <c r="I105" s="77">
        <f>'АПУ неотл.пом. 11-23'!D105</f>
        <v>23953836</v>
      </c>
      <c r="J105" s="77">
        <f>'АПУ обращения 11-23'!D105</f>
        <v>112933142</v>
      </c>
      <c r="K105" s="77">
        <f>'ОДИ ПГГ Пр.11-23'!D105</f>
        <v>0</v>
      </c>
      <c r="L105" s="77">
        <f>'ОДИ МЗ РБ 9-23'!D105</f>
        <v>0</v>
      </c>
      <c r="M105" s="96">
        <f>'Тестирование на грипп'!D105</f>
        <v>0</v>
      </c>
      <c r="N105" s="77">
        <f>'ФАП (11-23)'!D105</f>
        <v>55652715</v>
      </c>
      <c r="O105" s="77"/>
      <c r="P105" s="77">
        <f>'СМП (11-23)'!D105</f>
        <v>0</v>
      </c>
      <c r="Q105" s="77">
        <f>'Гемодиализ (пр.11-23)'!D105</f>
        <v>0</v>
      </c>
      <c r="R105" s="77">
        <f>'Мед.реаб.(АПУ,ДС,КС) 9-23'!D105</f>
        <v>0</v>
      </c>
      <c r="S105" s="77">
        <f t="shared" si="6"/>
        <v>410254252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7">
        <f>'КС (11-23)'!D106</f>
        <v>107207497</v>
      </c>
      <c r="E106" s="77">
        <f>'ДС (11-23) '!D106</f>
        <v>28869778</v>
      </c>
      <c r="F106" s="77">
        <f t="shared" si="7"/>
        <v>257427868</v>
      </c>
      <c r="G106" s="77">
        <f>'АПУ профилактика 11-23'!D107</f>
        <v>88675977</v>
      </c>
      <c r="H106" s="77">
        <f>'АПУ профилактика 11-23'!N107</f>
        <v>11802277</v>
      </c>
      <c r="I106" s="77">
        <f>'АПУ неотл.пом. 11-23'!D106</f>
        <v>18034711</v>
      </c>
      <c r="J106" s="77">
        <f>'АПУ обращения 11-23'!D106</f>
        <v>83254780</v>
      </c>
      <c r="K106" s="77">
        <f>'ОДИ ПГГ Пр.11-23'!D106</f>
        <v>842436</v>
      </c>
      <c r="L106" s="77">
        <f>'ОДИ МЗ РБ 9-23'!D106</f>
        <v>0</v>
      </c>
      <c r="M106" s="96">
        <f>'Тестирование на грипп'!D106</f>
        <v>0</v>
      </c>
      <c r="N106" s="77">
        <f>'ФАП (11-23)'!D106</f>
        <v>54817687</v>
      </c>
      <c r="O106" s="77"/>
      <c r="P106" s="77">
        <f>'СМП (11-23)'!D106</f>
        <v>0</v>
      </c>
      <c r="Q106" s="77">
        <f>'Гемодиализ (пр.11-23)'!D106</f>
        <v>0</v>
      </c>
      <c r="R106" s="77">
        <f>'Мед.реаб.(АПУ,ДС,КС) 9-23'!D106</f>
        <v>0</v>
      </c>
      <c r="S106" s="77">
        <f t="shared" si="6"/>
        <v>393505143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7">
        <f>'КС (11-23)'!D107</f>
        <v>31167619</v>
      </c>
      <c r="E107" s="77">
        <f>'ДС (11-23) '!D107</f>
        <v>9456801</v>
      </c>
      <c r="F107" s="77">
        <f t="shared" si="7"/>
        <v>103865526</v>
      </c>
      <c r="G107" s="77">
        <f>'АПУ профилактика 11-23'!D108</f>
        <v>29988231</v>
      </c>
      <c r="H107" s="77">
        <f>'АПУ профилактика 11-23'!N108</f>
        <v>7022854</v>
      </c>
      <c r="I107" s="77">
        <f>'АПУ неотл.пом. 11-23'!D107</f>
        <v>6544397</v>
      </c>
      <c r="J107" s="77">
        <f>'АПУ обращения 11-23'!D107</f>
        <v>33271361</v>
      </c>
      <c r="K107" s="77">
        <f>'ОДИ ПГГ Пр.11-23'!D107</f>
        <v>867138</v>
      </c>
      <c r="L107" s="77">
        <f>'ОДИ МЗ РБ 9-23'!D107</f>
        <v>0</v>
      </c>
      <c r="M107" s="96">
        <f>'Тестирование на грипп'!D107</f>
        <v>0</v>
      </c>
      <c r="N107" s="77">
        <f>'ФАП (11-23)'!D107</f>
        <v>26171545</v>
      </c>
      <c r="O107" s="77"/>
      <c r="P107" s="77">
        <f>'СМП (11-23)'!D107</f>
        <v>0</v>
      </c>
      <c r="Q107" s="77">
        <f>'Гемодиализ (пр.11-23)'!D107</f>
        <v>0</v>
      </c>
      <c r="R107" s="77">
        <f>'Мед.реаб.(АПУ,ДС,КС) 9-23'!D107</f>
        <v>0</v>
      </c>
      <c r="S107" s="77">
        <f t="shared" ref="S107:S138" si="8">D107+E107+F107+P107+Q107+R107</f>
        <v>144489946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7">
        <f>'КС (11-23)'!D108</f>
        <v>47031381</v>
      </c>
      <c r="E108" s="77">
        <f>'ДС (11-23) '!D108</f>
        <v>15178036</v>
      </c>
      <c r="F108" s="77">
        <f t="shared" si="7"/>
        <v>150479112</v>
      </c>
      <c r="G108" s="77">
        <f>'АПУ профилактика 11-23'!D109</f>
        <v>45164112</v>
      </c>
      <c r="H108" s="77">
        <f>'АПУ профилактика 11-23'!N109</f>
        <v>10155219</v>
      </c>
      <c r="I108" s="77">
        <f>'АПУ неотл.пом. 11-23'!D108</f>
        <v>10121883</v>
      </c>
      <c r="J108" s="77">
        <f>'АПУ обращения 11-23'!D108</f>
        <v>40620213</v>
      </c>
      <c r="K108" s="77">
        <f>'ОДИ ПГГ Пр.11-23'!D108</f>
        <v>1060283</v>
      </c>
      <c r="L108" s="77">
        <f>'ОДИ МЗ РБ 9-23'!D108</f>
        <v>0</v>
      </c>
      <c r="M108" s="96">
        <f>'Тестирование на грипп'!D108</f>
        <v>0</v>
      </c>
      <c r="N108" s="77">
        <f>'ФАП (11-23)'!D108</f>
        <v>43357402</v>
      </c>
      <c r="O108" s="77"/>
      <c r="P108" s="77">
        <f>'СМП (11-23)'!D108</f>
        <v>0</v>
      </c>
      <c r="Q108" s="77">
        <f>'Гемодиализ (пр.11-23)'!D108</f>
        <v>0</v>
      </c>
      <c r="R108" s="77">
        <f>'Мед.реаб.(АПУ,ДС,КС) 9-23'!D108</f>
        <v>0</v>
      </c>
      <c r="S108" s="77">
        <f t="shared" si="8"/>
        <v>212688529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7">
        <f>'КС (11-23)'!D109</f>
        <v>98258169</v>
      </c>
      <c r="E109" s="77">
        <f>'ДС (11-23) '!D109</f>
        <v>15105735</v>
      </c>
      <c r="F109" s="77">
        <f t="shared" si="7"/>
        <v>153193611</v>
      </c>
      <c r="G109" s="77">
        <f>'АПУ профилактика 11-23'!D110</f>
        <v>45060542</v>
      </c>
      <c r="H109" s="77">
        <f>'АПУ профилактика 11-23'!N110</f>
        <v>9745916</v>
      </c>
      <c r="I109" s="77">
        <f>'АПУ неотл.пом. 11-23'!D109</f>
        <v>9761935</v>
      </c>
      <c r="J109" s="77">
        <f>'АПУ обращения 11-23'!D109</f>
        <v>46011938</v>
      </c>
      <c r="K109" s="77">
        <f>'ОДИ ПГГ Пр.11-23'!D109</f>
        <v>1745696</v>
      </c>
      <c r="L109" s="77">
        <f>'ОДИ МЗ РБ 9-23'!D109</f>
        <v>0</v>
      </c>
      <c r="M109" s="96">
        <f>'Тестирование на грипп'!D109</f>
        <v>0</v>
      </c>
      <c r="N109" s="77">
        <f>'ФАП (11-23)'!D109</f>
        <v>40867584</v>
      </c>
      <c r="O109" s="77"/>
      <c r="P109" s="77">
        <f>'СМП (11-23)'!D109</f>
        <v>0</v>
      </c>
      <c r="Q109" s="77">
        <f>'Гемодиализ (пр.11-23)'!D109</f>
        <v>0</v>
      </c>
      <c r="R109" s="77">
        <f>'Мед.реаб.(АПУ,ДС,КС) 9-23'!D109</f>
        <v>0</v>
      </c>
      <c r="S109" s="77">
        <f t="shared" si="8"/>
        <v>266557515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7">
        <f>'КС (11-23)'!D110</f>
        <v>206111466</v>
      </c>
      <c r="E110" s="77">
        <f>'ДС (11-23) '!D110</f>
        <v>19118097</v>
      </c>
      <c r="F110" s="77">
        <f t="shared" si="7"/>
        <v>170338471</v>
      </c>
      <c r="G110" s="77">
        <f>'АПУ профилактика 11-23'!D111</f>
        <v>62419014</v>
      </c>
      <c r="H110" s="77">
        <f>'АПУ профилактика 11-23'!N111</f>
        <v>9014515</v>
      </c>
      <c r="I110" s="77">
        <f>'АПУ неотл.пом. 11-23'!D110</f>
        <v>9294140</v>
      </c>
      <c r="J110" s="77">
        <f>'АПУ обращения 11-23'!D110</f>
        <v>52619156</v>
      </c>
      <c r="K110" s="77">
        <f>'ОДИ ПГГ Пр.11-23'!D110</f>
        <v>12397214</v>
      </c>
      <c r="L110" s="77">
        <f>'ОДИ МЗ РБ 9-23'!D110</f>
        <v>1194000</v>
      </c>
      <c r="M110" s="96">
        <f>'Тестирование на грипп'!D110</f>
        <v>0</v>
      </c>
      <c r="N110" s="77">
        <f>'ФАП (11-23)'!D110</f>
        <v>23400432</v>
      </c>
      <c r="O110" s="80"/>
      <c r="P110" s="77">
        <f>'СМП (11-23)'!D110</f>
        <v>104078029</v>
      </c>
      <c r="Q110" s="77">
        <f>'Гемодиализ (пр.11-23)'!D110</f>
        <v>0</v>
      </c>
      <c r="R110" s="77">
        <f>'Мед.реаб.(АПУ,ДС,КС) 9-23'!D110</f>
        <v>14183141</v>
      </c>
      <c r="S110" s="77">
        <f t="shared" si="8"/>
        <v>513829204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7">
        <f>'КС (11-23)'!D111</f>
        <v>39041993</v>
      </c>
      <c r="E111" s="77">
        <f>'ДС (11-23) '!D111</f>
        <v>12226692</v>
      </c>
      <c r="F111" s="77">
        <f t="shared" si="7"/>
        <v>110994612</v>
      </c>
      <c r="G111" s="77">
        <f>'АПУ профилактика 11-23'!D112</f>
        <v>39885118</v>
      </c>
      <c r="H111" s="77">
        <f>'АПУ профилактика 11-23'!N112</f>
        <v>6112823</v>
      </c>
      <c r="I111" s="77">
        <f>'АПУ неотл.пом. 11-23'!D111</f>
        <v>7633117</v>
      </c>
      <c r="J111" s="77">
        <f>'АПУ обращения 11-23'!D111</f>
        <v>35125691</v>
      </c>
      <c r="K111" s="77">
        <f>'ОДИ ПГГ Пр.11-23'!D111</f>
        <v>1166105</v>
      </c>
      <c r="L111" s="77">
        <f>'ОДИ МЗ РБ 9-23'!D111</f>
        <v>0</v>
      </c>
      <c r="M111" s="96">
        <f>'Тестирование на грипп'!D111</f>
        <v>0</v>
      </c>
      <c r="N111" s="77">
        <f>'ФАП (11-23)'!D111</f>
        <v>21071758</v>
      </c>
      <c r="O111" s="77"/>
      <c r="P111" s="77">
        <f>'СМП (11-23)'!D111</f>
        <v>0</v>
      </c>
      <c r="Q111" s="77">
        <f>'Гемодиализ (пр.11-23)'!D111</f>
        <v>0</v>
      </c>
      <c r="R111" s="77">
        <f>'Мед.реаб.(АПУ,ДС,КС) 9-23'!D111</f>
        <v>0</v>
      </c>
      <c r="S111" s="77">
        <f t="shared" si="8"/>
        <v>162263297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7">
        <f>'КС (11-23)'!D112</f>
        <v>53444508</v>
      </c>
      <c r="E112" s="77">
        <f>'ДС (11-23) '!D112</f>
        <v>17292797</v>
      </c>
      <c r="F112" s="77">
        <f t="shared" si="7"/>
        <v>171954665</v>
      </c>
      <c r="G112" s="77">
        <f>'АПУ профилактика 11-23'!D113</f>
        <v>51181758</v>
      </c>
      <c r="H112" s="77">
        <f>'АПУ профилактика 11-23'!N113</f>
        <v>11783992</v>
      </c>
      <c r="I112" s="77">
        <f>'АПУ неотл.пом. 11-23'!D112</f>
        <v>10785160</v>
      </c>
      <c r="J112" s="77">
        <f>'АПУ обращения 11-23'!D112</f>
        <v>49450478</v>
      </c>
      <c r="K112" s="77">
        <f>'ОДИ ПГГ Пр.11-23'!D112</f>
        <v>1998612</v>
      </c>
      <c r="L112" s="77">
        <f>'ОДИ МЗ РБ 9-23'!D112</f>
        <v>0</v>
      </c>
      <c r="M112" s="96">
        <f>'Тестирование на грипп'!D112</f>
        <v>0</v>
      </c>
      <c r="N112" s="77">
        <f>'ФАП (11-23)'!D112</f>
        <v>46754665</v>
      </c>
      <c r="O112" s="77"/>
      <c r="P112" s="77">
        <f>'СМП (11-23)'!D112</f>
        <v>0</v>
      </c>
      <c r="Q112" s="77">
        <f>'Гемодиализ (пр.11-23)'!D112</f>
        <v>0</v>
      </c>
      <c r="R112" s="77">
        <f>'Мед.реаб.(АПУ,ДС,КС) 9-23'!D112</f>
        <v>0</v>
      </c>
      <c r="S112" s="77">
        <f t="shared" si="8"/>
        <v>242691970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7">
        <f>'КС (11-23)'!D113</f>
        <v>91365779</v>
      </c>
      <c r="E113" s="77">
        <f>'ДС (11-23) '!D113</f>
        <v>29501513</v>
      </c>
      <c r="F113" s="77">
        <f t="shared" si="7"/>
        <v>269812088</v>
      </c>
      <c r="G113" s="77">
        <f>'АПУ профилактика 11-23'!D114</f>
        <v>85922902</v>
      </c>
      <c r="H113" s="77">
        <f>'АПУ профилактика 11-23'!N114</f>
        <v>18078259</v>
      </c>
      <c r="I113" s="77">
        <f>'АПУ неотл.пом. 11-23'!D113</f>
        <v>18730667</v>
      </c>
      <c r="J113" s="77">
        <f>'АПУ обращения 11-23'!D113</f>
        <v>89387435</v>
      </c>
      <c r="K113" s="77">
        <f>'ОДИ ПГГ Пр.11-23'!D113</f>
        <v>6659910</v>
      </c>
      <c r="L113" s="77">
        <f>'ОДИ МЗ РБ 9-23'!D113</f>
        <v>0</v>
      </c>
      <c r="M113" s="96">
        <f>'Тестирование на грипп'!D113</f>
        <v>0</v>
      </c>
      <c r="N113" s="77">
        <f>'ФАП (11-23)'!D113</f>
        <v>51032915</v>
      </c>
      <c r="O113" s="77"/>
      <c r="P113" s="77">
        <f>'СМП (11-23)'!D113</f>
        <v>0</v>
      </c>
      <c r="Q113" s="77">
        <f>'Гемодиализ (пр.11-23)'!D113</f>
        <v>0</v>
      </c>
      <c r="R113" s="77">
        <f>'Мед.реаб.(АПУ,ДС,КС) 9-23'!D113</f>
        <v>0</v>
      </c>
      <c r="S113" s="77">
        <f t="shared" si="8"/>
        <v>390679380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7">
        <f>'КС (11-23)'!D114</f>
        <v>38764267</v>
      </c>
      <c r="E114" s="77">
        <f>'ДС (11-23) '!D114</f>
        <v>13025991</v>
      </c>
      <c r="F114" s="77">
        <f t="shared" si="7"/>
        <v>131537706</v>
      </c>
      <c r="G114" s="77">
        <f>'АПУ профилактика 11-23'!D115</f>
        <v>39998111</v>
      </c>
      <c r="H114" s="77">
        <f>'АПУ профилактика 11-23'!N115</f>
        <v>9914700</v>
      </c>
      <c r="I114" s="77">
        <f>'АПУ неотл.пом. 11-23'!D114</f>
        <v>8768252</v>
      </c>
      <c r="J114" s="77">
        <f>'АПУ обращения 11-23'!D114</f>
        <v>38498462</v>
      </c>
      <c r="K114" s="77">
        <f>'ОДИ ПГГ Пр.11-23'!D114</f>
        <v>398844</v>
      </c>
      <c r="L114" s="77">
        <f>'ОДИ МЗ РБ 9-23'!D114</f>
        <v>0</v>
      </c>
      <c r="M114" s="96">
        <f>'Тестирование на грипп'!D114</f>
        <v>0</v>
      </c>
      <c r="N114" s="77">
        <f>'ФАП (11-23)'!D114</f>
        <v>33959337</v>
      </c>
      <c r="O114" s="77"/>
      <c r="P114" s="77">
        <f>'СМП (11-23)'!D114</f>
        <v>0</v>
      </c>
      <c r="Q114" s="77">
        <f>'Гемодиализ (пр.11-23)'!D114</f>
        <v>0</v>
      </c>
      <c r="R114" s="77">
        <f>'Мед.реаб.(АПУ,ДС,КС) 9-23'!D114</f>
        <v>5615900</v>
      </c>
      <c r="S114" s="77">
        <f t="shared" si="8"/>
        <v>188943864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7">
        <f>'КС (11-23)'!D115</f>
        <v>0</v>
      </c>
      <c r="E115" s="77">
        <f>'ДС (11-23) '!D115</f>
        <v>0</v>
      </c>
      <c r="F115" s="77">
        <f t="shared" si="7"/>
        <v>1359119</v>
      </c>
      <c r="G115" s="77">
        <f>'АПУ профилактика 11-23'!D116</f>
        <v>1359119</v>
      </c>
      <c r="H115" s="77">
        <f>'АПУ профилактика 11-23'!N116</f>
        <v>0</v>
      </c>
      <c r="I115" s="77">
        <f>'АПУ неотл.пом. 11-23'!D115</f>
        <v>0</v>
      </c>
      <c r="J115" s="77">
        <f>'АПУ обращения 11-23'!D115</f>
        <v>0</v>
      </c>
      <c r="K115" s="77">
        <f>'ОДИ ПГГ Пр.11-23'!D115</f>
        <v>0</v>
      </c>
      <c r="L115" s="77">
        <f>'ОДИ МЗ РБ 9-23'!D115</f>
        <v>0</v>
      </c>
      <c r="M115" s="96">
        <f>'Тестирование на грипп'!D115</f>
        <v>0</v>
      </c>
      <c r="N115" s="77">
        <f>'ФАП (11-23)'!D115</f>
        <v>0</v>
      </c>
      <c r="O115" s="77"/>
      <c r="P115" s="77">
        <f>'СМП (11-23)'!D115</f>
        <v>0</v>
      </c>
      <c r="Q115" s="77">
        <f>'Гемодиализ (пр.11-23)'!D115</f>
        <v>203399597</v>
      </c>
      <c r="R115" s="77">
        <f>'Мед.реаб.(АПУ,ДС,КС) 9-23'!D115</f>
        <v>0</v>
      </c>
      <c r="S115" s="77">
        <f t="shared" si="8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7">
        <f>'КС (11-23)'!D116</f>
        <v>0</v>
      </c>
      <c r="E116" s="77">
        <f>'ДС (11-23) '!D116</f>
        <v>105432755</v>
      </c>
      <c r="F116" s="77">
        <f t="shared" si="7"/>
        <v>0</v>
      </c>
      <c r="G116" s="77">
        <f>'АПУ профилактика 11-23'!D117</f>
        <v>0</v>
      </c>
      <c r="H116" s="77">
        <f>'АПУ профилактика 11-23'!N117</f>
        <v>0</v>
      </c>
      <c r="I116" s="77">
        <f>'АПУ неотл.пом. 11-23'!D116</f>
        <v>0</v>
      </c>
      <c r="J116" s="77">
        <f>'АПУ обращения 11-23'!D116</f>
        <v>0</v>
      </c>
      <c r="K116" s="77">
        <f>'ОДИ ПГГ Пр.11-23'!D116</f>
        <v>0</v>
      </c>
      <c r="L116" s="77">
        <f>'ОДИ МЗ РБ 9-23'!D116</f>
        <v>0</v>
      </c>
      <c r="M116" s="96">
        <f>'Тестирование на грипп'!D116</f>
        <v>0</v>
      </c>
      <c r="N116" s="77">
        <f>'ФАП (11-23)'!D116</f>
        <v>0</v>
      </c>
      <c r="O116" s="77"/>
      <c r="P116" s="77">
        <f>'СМП (11-23)'!D116</f>
        <v>0</v>
      </c>
      <c r="Q116" s="77">
        <f>'Гемодиализ (пр.11-23)'!D116</f>
        <v>0</v>
      </c>
      <c r="R116" s="77">
        <f>'Мед.реаб.(АПУ,ДС,КС) 9-23'!D116</f>
        <v>0</v>
      </c>
      <c r="S116" s="77">
        <f t="shared" si="8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7">
        <f>'КС (11-23)'!D117</f>
        <v>0</v>
      </c>
      <c r="E117" s="77">
        <f>'ДС (11-23) '!D117</f>
        <v>0</v>
      </c>
      <c r="F117" s="77">
        <f t="shared" si="7"/>
        <v>193528</v>
      </c>
      <c r="G117" s="77">
        <f>'АПУ профилактика 11-23'!D118</f>
        <v>193528</v>
      </c>
      <c r="H117" s="77">
        <f>'АПУ профилактика 11-23'!N118</f>
        <v>0</v>
      </c>
      <c r="I117" s="77">
        <f>'АПУ неотл.пом. 11-23'!D117</f>
        <v>0</v>
      </c>
      <c r="J117" s="77">
        <f>'АПУ обращения 11-23'!D117</f>
        <v>0</v>
      </c>
      <c r="K117" s="77">
        <f>'ОДИ ПГГ Пр.11-23'!D117</f>
        <v>0</v>
      </c>
      <c r="L117" s="77">
        <f>'ОДИ МЗ РБ 9-23'!D117</f>
        <v>0</v>
      </c>
      <c r="M117" s="96">
        <f>'Тестирование на грипп'!D117</f>
        <v>0</v>
      </c>
      <c r="N117" s="77">
        <f>'ФАП (11-23)'!D117</f>
        <v>0</v>
      </c>
      <c r="O117" s="77"/>
      <c r="P117" s="77">
        <f>'СМП (11-23)'!D117</f>
        <v>0</v>
      </c>
      <c r="Q117" s="77">
        <f>'Гемодиализ (пр.11-23)'!D117</f>
        <v>28843288</v>
      </c>
      <c r="R117" s="77">
        <f>'Мед.реаб.(АПУ,ДС,КС) 9-23'!D117</f>
        <v>0</v>
      </c>
      <c r="S117" s="77">
        <f t="shared" si="8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7">
        <f>'КС (11-23)'!D118</f>
        <v>0</v>
      </c>
      <c r="E118" s="77">
        <f>'ДС (11-23) '!D118</f>
        <v>211043</v>
      </c>
      <c r="F118" s="77">
        <f t="shared" si="7"/>
        <v>27476</v>
      </c>
      <c r="G118" s="77">
        <f>'АПУ профилактика 11-23'!D119</f>
        <v>0</v>
      </c>
      <c r="H118" s="77">
        <f>'АПУ профилактика 11-23'!N119</f>
        <v>0</v>
      </c>
      <c r="I118" s="77">
        <f>'АПУ неотл.пом. 11-23'!D118</f>
        <v>0</v>
      </c>
      <c r="J118" s="77">
        <f>'АПУ обращения 11-23'!D118</f>
        <v>27476</v>
      </c>
      <c r="K118" s="77">
        <f>'ОДИ ПГГ Пр.11-23'!D118</f>
        <v>0</v>
      </c>
      <c r="L118" s="77">
        <f>'ОДИ МЗ РБ 9-23'!D118</f>
        <v>0</v>
      </c>
      <c r="M118" s="96">
        <f>'Тестирование на грипп'!D118</f>
        <v>0</v>
      </c>
      <c r="N118" s="77">
        <f>'ФАП (11-23)'!D118</f>
        <v>0</v>
      </c>
      <c r="O118" s="77"/>
      <c r="P118" s="77">
        <f>'СМП (11-23)'!D118</f>
        <v>0</v>
      </c>
      <c r="Q118" s="77">
        <f>'Гемодиализ (пр.11-23)'!D118</f>
        <v>0</v>
      </c>
      <c r="R118" s="77">
        <f>'Мед.реаб.(АПУ,ДС,КС) 9-23'!D118</f>
        <v>0</v>
      </c>
      <c r="S118" s="77">
        <f t="shared" si="8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7">
        <f>'КС (11-23)'!D119</f>
        <v>0</v>
      </c>
      <c r="E119" s="77">
        <f>'ДС (11-23) '!D119</f>
        <v>233013</v>
      </c>
      <c r="F119" s="77">
        <f t="shared" si="7"/>
        <v>0</v>
      </c>
      <c r="G119" s="77">
        <f>'АПУ профилактика 11-23'!D120</f>
        <v>0</v>
      </c>
      <c r="H119" s="77">
        <f>'АПУ профилактика 11-23'!N120</f>
        <v>0</v>
      </c>
      <c r="I119" s="77">
        <f>'АПУ неотл.пом. 11-23'!D119</f>
        <v>0</v>
      </c>
      <c r="J119" s="77">
        <f>'АПУ обращения 11-23'!D119</f>
        <v>0</v>
      </c>
      <c r="K119" s="77">
        <f>'ОДИ ПГГ Пр.11-23'!D119</f>
        <v>0</v>
      </c>
      <c r="L119" s="77">
        <f>'ОДИ МЗ РБ 9-23'!D119</f>
        <v>0</v>
      </c>
      <c r="M119" s="96">
        <f>'Тестирование на грипп'!D119</f>
        <v>0</v>
      </c>
      <c r="N119" s="77">
        <f>'ФАП (11-23)'!D119</f>
        <v>0</v>
      </c>
      <c r="O119" s="77"/>
      <c r="P119" s="77">
        <f>'СМП (11-23)'!D119</f>
        <v>0</v>
      </c>
      <c r="Q119" s="77">
        <f>'Гемодиализ (пр.11-23)'!D119</f>
        <v>0</v>
      </c>
      <c r="R119" s="77">
        <f>'Мед.реаб.(АПУ,ДС,КС) 9-23'!D119</f>
        <v>0</v>
      </c>
      <c r="S119" s="77">
        <f t="shared" si="8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7">
        <f>'КС (11-23)'!D120</f>
        <v>0</v>
      </c>
      <c r="E120" s="77">
        <f>'ДС (11-23) '!D120</f>
        <v>286938</v>
      </c>
      <c r="F120" s="77">
        <f t="shared" si="7"/>
        <v>0</v>
      </c>
      <c r="G120" s="77">
        <f>'АПУ профилактика 11-23'!D121</f>
        <v>0</v>
      </c>
      <c r="H120" s="77">
        <f>'АПУ профилактика 11-23'!N121</f>
        <v>0</v>
      </c>
      <c r="I120" s="77">
        <f>'АПУ неотл.пом. 11-23'!D120</f>
        <v>0</v>
      </c>
      <c r="J120" s="77">
        <f>'АПУ обращения 11-23'!D120</f>
        <v>0</v>
      </c>
      <c r="K120" s="77">
        <f>'ОДИ ПГГ Пр.11-23'!D120</f>
        <v>0</v>
      </c>
      <c r="L120" s="77">
        <f>'ОДИ МЗ РБ 9-23'!D120</f>
        <v>0</v>
      </c>
      <c r="M120" s="96">
        <f>'Тестирование на грипп'!D120</f>
        <v>0</v>
      </c>
      <c r="N120" s="77">
        <f>'ФАП (11-23)'!D120</f>
        <v>0</v>
      </c>
      <c r="O120" s="77"/>
      <c r="P120" s="77">
        <f>'СМП (11-23)'!D120</f>
        <v>0</v>
      </c>
      <c r="Q120" s="77">
        <f>'Гемодиализ (пр.11-23)'!D120</f>
        <v>0</v>
      </c>
      <c r="R120" s="77">
        <f>'Мед.реаб.(АПУ,ДС,КС) 9-23'!D120</f>
        <v>0</v>
      </c>
      <c r="S120" s="77">
        <f t="shared" si="8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7">
        <f>'КС (11-23)'!D121</f>
        <v>0</v>
      </c>
      <c r="E121" s="77">
        <f>'ДС (11-23) '!D121</f>
        <v>0</v>
      </c>
      <c r="F121" s="77">
        <f t="shared" si="7"/>
        <v>3090829</v>
      </c>
      <c r="G121" s="77">
        <f>'АПУ профилактика 11-23'!D122</f>
        <v>0</v>
      </c>
      <c r="H121" s="77">
        <f>'АПУ профилактика 11-23'!N122</f>
        <v>0</v>
      </c>
      <c r="I121" s="77">
        <f>'АПУ неотл.пом. 11-23'!D121</f>
        <v>0</v>
      </c>
      <c r="J121" s="77">
        <f>'АПУ обращения 11-23'!D121</f>
        <v>0</v>
      </c>
      <c r="K121" s="77">
        <f>'ОДИ ПГГ Пр.11-23'!D121</f>
        <v>3090829</v>
      </c>
      <c r="L121" s="77">
        <f>'ОДИ МЗ РБ 9-23'!D121</f>
        <v>0</v>
      </c>
      <c r="M121" s="96">
        <f>'Тестирование на грипп'!D121</f>
        <v>0</v>
      </c>
      <c r="N121" s="77">
        <f>'ФАП (11-23)'!D121</f>
        <v>0</v>
      </c>
      <c r="O121" s="77"/>
      <c r="P121" s="77">
        <f>'СМП (11-23)'!D121</f>
        <v>0</v>
      </c>
      <c r="Q121" s="77">
        <f>'Гемодиализ (пр.11-23)'!D121</f>
        <v>0</v>
      </c>
      <c r="R121" s="77">
        <f>'Мед.реаб.(АПУ,ДС,КС) 9-23'!D121</f>
        <v>0</v>
      </c>
      <c r="S121" s="77">
        <f t="shared" si="8"/>
        <v>3090829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7">
        <f>'КС (11-23)'!D122</f>
        <v>0</v>
      </c>
      <c r="E122" s="77">
        <f>'ДС (11-23) '!D122</f>
        <v>23552573</v>
      </c>
      <c r="F122" s="77">
        <f t="shared" si="7"/>
        <v>4974934</v>
      </c>
      <c r="G122" s="77">
        <f>'АПУ профилактика 11-23'!D123</f>
        <v>4974934</v>
      </c>
      <c r="H122" s="77">
        <f>'АПУ профилактика 11-23'!N123</f>
        <v>0</v>
      </c>
      <c r="I122" s="77">
        <f>'АПУ неотл.пом. 11-23'!D122</f>
        <v>0</v>
      </c>
      <c r="J122" s="77">
        <f>'АПУ обращения 11-23'!D122</f>
        <v>0</v>
      </c>
      <c r="K122" s="77">
        <f>'ОДИ ПГГ Пр.11-23'!D122</f>
        <v>0</v>
      </c>
      <c r="L122" s="77">
        <f>'ОДИ МЗ РБ 9-23'!D122</f>
        <v>0</v>
      </c>
      <c r="M122" s="96">
        <f>'Тестирование на грипп'!D122</f>
        <v>0</v>
      </c>
      <c r="N122" s="77">
        <f>'ФАП (11-23)'!D122</f>
        <v>0</v>
      </c>
      <c r="O122" s="77"/>
      <c r="P122" s="77">
        <f>'СМП (11-23)'!D122</f>
        <v>0</v>
      </c>
      <c r="Q122" s="77">
        <f>'Гемодиализ (пр.11-23)'!D122</f>
        <v>752799615</v>
      </c>
      <c r="R122" s="77">
        <f>'Мед.реаб.(АПУ,ДС,КС) 9-23'!D122</f>
        <v>0</v>
      </c>
      <c r="S122" s="77">
        <f t="shared" si="8"/>
        <v>781327122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7">
        <f>'КС (11-23)'!D123</f>
        <v>0</v>
      </c>
      <c r="E123" s="77">
        <f>'ДС (11-23) '!D123</f>
        <v>0</v>
      </c>
      <c r="F123" s="77">
        <f t="shared" si="7"/>
        <v>68221706</v>
      </c>
      <c r="G123" s="77">
        <f>'АПУ профилактика 11-23'!D124</f>
        <v>0</v>
      </c>
      <c r="H123" s="77">
        <f>'АПУ профилактика 11-23'!N124</f>
        <v>0</v>
      </c>
      <c r="I123" s="77">
        <f>'АПУ неотл.пом. 11-23'!D123</f>
        <v>0</v>
      </c>
      <c r="J123" s="77">
        <f>'АПУ обращения 11-23'!D123</f>
        <v>0</v>
      </c>
      <c r="K123" s="77">
        <f>'ОДИ ПГГ Пр.11-23'!D123</f>
        <v>68221706</v>
      </c>
      <c r="L123" s="77">
        <f>'ОДИ МЗ РБ 9-23'!D123</f>
        <v>0</v>
      </c>
      <c r="M123" s="96">
        <f>'Тестирование на грипп'!D123</f>
        <v>0</v>
      </c>
      <c r="N123" s="77">
        <f>'ФАП (11-23)'!D123</f>
        <v>0</v>
      </c>
      <c r="O123" s="77"/>
      <c r="P123" s="77">
        <f>'СМП (11-23)'!D123</f>
        <v>0</v>
      </c>
      <c r="Q123" s="77">
        <f>'Гемодиализ (пр.11-23)'!D123</f>
        <v>0</v>
      </c>
      <c r="R123" s="77">
        <f>'Мед.реаб.(АПУ,ДС,КС) 9-23'!D123</f>
        <v>0</v>
      </c>
      <c r="S123" s="77">
        <f t="shared" si="8"/>
        <v>68221706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7">
        <f>'КС (11-23)'!D124</f>
        <v>0</v>
      </c>
      <c r="E124" s="77">
        <f>'ДС (11-23) '!D124</f>
        <v>0</v>
      </c>
      <c r="F124" s="77">
        <f t="shared" si="7"/>
        <v>260002</v>
      </c>
      <c r="G124" s="77">
        <f>'АПУ профилактика 11-23'!D125</f>
        <v>260002</v>
      </c>
      <c r="H124" s="77">
        <f>'АПУ профилактика 11-23'!N125</f>
        <v>0</v>
      </c>
      <c r="I124" s="77">
        <f>'АПУ неотл.пом. 11-23'!D124</f>
        <v>0</v>
      </c>
      <c r="J124" s="77">
        <f>'АПУ обращения 11-23'!D124</f>
        <v>0</v>
      </c>
      <c r="K124" s="77">
        <f>'ОДИ ПГГ Пр.11-23'!D124</f>
        <v>0</v>
      </c>
      <c r="L124" s="77">
        <f>'ОДИ МЗ РБ 9-23'!D124</f>
        <v>0</v>
      </c>
      <c r="M124" s="96">
        <f>'Тестирование на грипп'!D124</f>
        <v>0</v>
      </c>
      <c r="N124" s="77">
        <f>'ФАП (11-23)'!D124</f>
        <v>0</v>
      </c>
      <c r="O124" s="77"/>
      <c r="P124" s="77">
        <f>'СМП (11-23)'!D124</f>
        <v>0</v>
      </c>
      <c r="Q124" s="77">
        <f>'Гемодиализ (пр.11-23)'!D124</f>
        <v>0</v>
      </c>
      <c r="R124" s="77">
        <f>'Мед.реаб.(АПУ,ДС,КС) 9-23'!D124</f>
        <v>0</v>
      </c>
      <c r="S124" s="77">
        <f t="shared" si="8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7">
        <f>'КС (11-23)'!D125</f>
        <v>198181533</v>
      </c>
      <c r="E125" s="77">
        <f>'ДС (11-23) '!D125</f>
        <v>53676256</v>
      </c>
      <c r="F125" s="77">
        <f t="shared" si="7"/>
        <v>7371739</v>
      </c>
      <c r="G125" s="77">
        <f>'АПУ профилактика 11-23'!D126</f>
        <v>0</v>
      </c>
      <c r="H125" s="77">
        <f>'АПУ профилактика 11-23'!N126</f>
        <v>0</v>
      </c>
      <c r="I125" s="77">
        <f>'АПУ неотл.пом. 11-23'!D125</f>
        <v>0</v>
      </c>
      <c r="J125" s="77">
        <f>'АПУ обращения 11-23'!D125</f>
        <v>0</v>
      </c>
      <c r="K125" s="77">
        <f>'ОДИ ПГГ Пр.11-23'!D125</f>
        <v>7371739</v>
      </c>
      <c r="L125" s="77">
        <f>'ОДИ МЗ РБ 9-23'!D125</f>
        <v>0</v>
      </c>
      <c r="M125" s="96">
        <f>'Тестирование на грипп'!D125</f>
        <v>0</v>
      </c>
      <c r="N125" s="77">
        <f>'ФАП (11-23)'!D125</f>
        <v>0</v>
      </c>
      <c r="O125" s="77"/>
      <c r="P125" s="77">
        <f>'СМП (11-23)'!D125</f>
        <v>0</v>
      </c>
      <c r="Q125" s="77">
        <f>'Гемодиализ (пр.11-23)'!D125</f>
        <v>0</v>
      </c>
      <c r="R125" s="77">
        <f>'Мед.реаб.(АПУ,ДС,КС) 9-23'!D125</f>
        <v>0</v>
      </c>
      <c r="S125" s="77">
        <f t="shared" si="8"/>
        <v>259229528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7">
        <f>'КС (11-23)'!D126</f>
        <v>0</v>
      </c>
      <c r="E126" s="77">
        <f>'ДС (11-23) '!D126</f>
        <v>0</v>
      </c>
      <c r="F126" s="77">
        <f t="shared" si="7"/>
        <v>25889</v>
      </c>
      <c r="G126" s="77">
        <f>'АПУ профилактика 11-23'!D127</f>
        <v>0</v>
      </c>
      <c r="H126" s="77">
        <f>'АПУ профилактика 11-23'!N127</f>
        <v>0</v>
      </c>
      <c r="I126" s="77">
        <f>'АПУ неотл.пом. 11-23'!D126</f>
        <v>0</v>
      </c>
      <c r="J126" s="77">
        <f>'АПУ обращения 11-23'!D126</f>
        <v>25889</v>
      </c>
      <c r="K126" s="77">
        <f>'ОДИ ПГГ Пр.11-23'!D126</f>
        <v>0</v>
      </c>
      <c r="L126" s="77">
        <f>'ОДИ МЗ РБ 9-23'!D126</f>
        <v>0</v>
      </c>
      <c r="M126" s="96">
        <f>'Тестирование на грипп'!D126</f>
        <v>0</v>
      </c>
      <c r="N126" s="77">
        <f>'ФАП (11-23)'!D126</f>
        <v>0</v>
      </c>
      <c r="O126" s="77"/>
      <c r="P126" s="77">
        <f>'СМП (11-23)'!D126</f>
        <v>0</v>
      </c>
      <c r="Q126" s="77">
        <f>'Гемодиализ (пр.11-23)'!D126</f>
        <v>0</v>
      </c>
      <c r="R126" s="77">
        <f>'Мед.реаб.(АПУ,ДС,КС) 9-23'!D126</f>
        <v>0</v>
      </c>
      <c r="S126" s="77">
        <f t="shared" si="8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7">
        <f>'КС (11-23)'!D127</f>
        <v>0</v>
      </c>
      <c r="E127" s="77">
        <f>'ДС (11-23) '!D127</f>
        <v>21161493</v>
      </c>
      <c r="F127" s="77">
        <f t="shared" si="7"/>
        <v>0</v>
      </c>
      <c r="G127" s="77">
        <f>'АПУ профилактика 11-23'!D128</f>
        <v>0</v>
      </c>
      <c r="H127" s="77">
        <f>'АПУ профилактика 11-23'!N128</f>
        <v>0</v>
      </c>
      <c r="I127" s="77">
        <f>'АПУ неотл.пом. 11-23'!D127</f>
        <v>0</v>
      </c>
      <c r="J127" s="77">
        <f>'АПУ обращения 11-23'!D127</f>
        <v>0</v>
      </c>
      <c r="K127" s="77">
        <f>'ОДИ ПГГ Пр.11-23'!D127</f>
        <v>0</v>
      </c>
      <c r="L127" s="77">
        <f>'ОДИ МЗ РБ 9-23'!D127</f>
        <v>0</v>
      </c>
      <c r="M127" s="96">
        <f>'Тестирование на грипп'!D127</f>
        <v>0</v>
      </c>
      <c r="N127" s="77">
        <f>'ФАП (11-23)'!D127</f>
        <v>0</v>
      </c>
      <c r="O127" s="77"/>
      <c r="P127" s="77">
        <f>'СМП (11-23)'!D127</f>
        <v>0</v>
      </c>
      <c r="Q127" s="77">
        <f>'Гемодиализ (пр.11-23)'!D127</f>
        <v>0</v>
      </c>
      <c r="R127" s="77">
        <f>'Мед.реаб.(АПУ,ДС,КС) 9-23'!D127</f>
        <v>0</v>
      </c>
      <c r="S127" s="77">
        <f t="shared" si="8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7">
        <f>'КС (11-23)'!D128</f>
        <v>15291237</v>
      </c>
      <c r="E128" s="77">
        <f>'ДС (11-23) '!D128</f>
        <v>262040</v>
      </c>
      <c r="F128" s="77">
        <f t="shared" si="7"/>
        <v>4706734</v>
      </c>
      <c r="G128" s="77">
        <f>'АПУ профилактика 11-23'!D129</f>
        <v>0</v>
      </c>
      <c r="H128" s="77">
        <f>'АПУ профилактика 11-23'!N129</f>
        <v>0</v>
      </c>
      <c r="I128" s="77">
        <f>'АПУ неотл.пом. 11-23'!D128</f>
        <v>0</v>
      </c>
      <c r="J128" s="77">
        <f>'АПУ обращения 11-23'!D128</f>
        <v>0</v>
      </c>
      <c r="K128" s="77">
        <f>'ОДИ ПГГ Пр.11-23'!D128</f>
        <v>4706734</v>
      </c>
      <c r="L128" s="77">
        <f>'ОДИ МЗ РБ 9-23'!D128</f>
        <v>0</v>
      </c>
      <c r="M128" s="96">
        <f>'Тестирование на грипп'!D128</f>
        <v>0</v>
      </c>
      <c r="N128" s="77">
        <f>'ФАП (11-23)'!D128</f>
        <v>0</v>
      </c>
      <c r="O128" s="77"/>
      <c r="P128" s="77">
        <f>'СМП (11-23)'!D128</f>
        <v>0</v>
      </c>
      <c r="Q128" s="77">
        <f>'Гемодиализ (пр.11-23)'!D128</f>
        <v>0</v>
      </c>
      <c r="R128" s="77">
        <f>'Мед.реаб.(АПУ,ДС,КС) 9-23'!D128</f>
        <v>0</v>
      </c>
      <c r="S128" s="77">
        <f t="shared" si="8"/>
        <v>20260011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7">
        <f>'КС (11-23)'!D129</f>
        <v>0</v>
      </c>
      <c r="E129" s="77">
        <f>'ДС (11-23) '!D129</f>
        <v>130088</v>
      </c>
      <c r="F129" s="77">
        <f t="shared" si="7"/>
        <v>6224627</v>
      </c>
      <c r="G129" s="77">
        <f>'АПУ профилактика 11-23'!D130</f>
        <v>0</v>
      </c>
      <c r="H129" s="77">
        <f>'АПУ профилактика 11-23'!N130</f>
        <v>0</v>
      </c>
      <c r="I129" s="77">
        <f>'АПУ неотл.пом. 11-23'!D129</f>
        <v>0</v>
      </c>
      <c r="J129" s="77">
        <f>'АПУ обращения 11-23'!D129</f>
        <v>80986</v>
      </c>
      <c r="K129" s="77">
        <f>'ОДИ ПГГ Пр.11-23'!D129</f>
        <v>6143641</v>
      </c>
      <c r="L129" s="77">
        <f>'ОДИ МЗ РБ 9-23'!D129</f>
        <v>0</v>
      </c>
      <c r="M129" s="96">
        <f>'Тестирование на грипп'!D129</f>
        <v>0</v>
      </c>
      <c r="N129" s="77">
        <f>'ФАП (11-23)'!D129</f>
        <v>0</v>
      </c>
      <c r="O129" s="77"/>
      <c r="P129" s="77">
        <f>'СМП (11-23)'!D129</f>
        <v>0</v>
      </c>
      <c r="Q129" s="77">
        <f>'Гемодиализ (пр.11-23)'!D129</f>
        <v>0</v>
      </c>
      <c r="R129" s="77">
        <f>'Мед.реаб.(АПУ,ДС,КС) 9-23'!D129</f>
        <v>0</v>
      </c>
      <c r="S129" s="77">
        <f t="shared" si="8"/>
        <v>6354715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7">
        <f>'КС (11-23)'!D130</f>
        <v>0</v>
      </c>
      <c r="E130" s="77">
        <f>'ДС (11-23) '!D130</f>
        <v>0</v>
      </c>
      <c r="F130" s="77">
        <f t="shared" si="7"/>
        <v>0</v>
      </c>
      <c r="G130" s="77">
        <f>'АПУ профилактика 11-23'!D131</f>
        <v>0</v>
      </c>
      <c r="H130" s="77">
        <f>'АПУ профилактика 11-23'!N131</f>
        <v>0</v>
      </c>
      <c r="I130" s="77">
        <f>'АПУ неотл.пом. 11-23'!D130</f>
        <v>0</v>
      </c>
      <c r="J130" s="77">
        <f>'АПУ обращения 11-23'!D130</f>
        <v>0</v>
      </c>
      <c r="K130" s="77">
        <f>'ОДИ ПГГ Пр.11-23'!D130</f>
        <v>0</v>
      </c>
      <c r="L130" s="77">
        <f>'ОДИ МЗ РБ 9-23'!D130</f>
        <v>0</v>
      </c>
      <c r="M130" s="96">
        <f>'Тестирование на грипп'!D130</f>
        <v>0</v>
      </c>
      <c r="N130" s="77">
        <f>'ФАП (11-23)'!D130</f>
        <v>0</v>
      </c>
      <c r="O130" s="77"/>
      <c r="P130" s="77">
        <f>'СМП (11-23)'!D130</f>
        <v>0</v>
      </c>
      <c r="Q130" s="77">
        <f>'Гемодиализ (пр.11-23)'!D130</f>
        <v>0</v>
      </c>
      <c r="R130" s="77">
        <f>'Мед.реаб.(АПУ,ДС,КС) 9-23'!D130</f>
        <v>0</v>
      </c>
      <c r="S130" s="77">
        <f t="shared" si="8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7">
        <f>'КС (11-23)'!D131</f>
        <v>0</v>
      </c>
      <c r="E131" s="77">
        <f>'ДС (11-23) '!D131</f>
        <v>0</v>
      </c>
      <c r="F131" s="77">
        <f t="shared" si="7"/>
        <v>0</v>
      </c>
      <c r="G131" s="77">
        <f>'АПУ профилактика 11-23'!D132</f>
        <v>0</v>
      </c>
      <c r="H131" s="77">
        <f>'АПУ профилактика 11-23'!N132</f>
        <v>0</v>
      </c>
      <c r="I131" s="77">
        <f>'АПУ неотл.пом. 11-23'!D131</f>
        <v>0</v>
      </c>
      <c r="J131" s="77">
        <f>'АПУ обращения 11-23'!D131</f>
        <v>0</v>
      </c>
      <c r="K131" s="77">
        <f>'ОДИ ПГГ Пр.11-23'!D131</f>
        <v>0</v>
      </c>
      <c r="L131" s="77">
        <f>'ОДИ МЗ РБ 9-23'!D131</f>
        <v>0</v>
      </c>
      <c r="M131" s="96">
        <f>'Тестирование на грипп'!D131</f>
        <v>0</v>
      </c>
      <c r="N131" s="77">
        <f>'ФАП (11-23)'!D131</f>
        <v>0</v>
      </c>
      <c r="O131" s="77"/>
      <c r="P131" s="77">
        <f>'СМП (11-23)'!D131</f>
        <v>0</v>
      </c>
      <c r="Q131" s="77">
        <f>'Гемодиализ (пр.11-23)'!D131</f>
        <v>0</v>
      </c>
      <c r="R131" s="77">
        <f>'Мед.реаб.(АПУ,ДС,КС) 9-23'!D131</f>
        <v>0</v>
      </c>
      <c r="S131" s="77">
        <f t="shared" si="8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7">
        <f>'КС (11-23)'!D132</f>
        <v>0</v>
      </c>
      <c r="E132" s="77">
        <f>'ДС (11-23) '!D132</f>
        <v>0</v>
      </c>
      <c r="F132" s="77">
        <f t="shared" si="7"/>
        <v>236553</v>
      </c>
      <c r="G132" s="77">
        <f>'АПУ профилактика 11-23'!D133</f>
        <v>236553</v>
      </c>
      <c r="H132" s="77">
        <f>'АПУ профилактика 11-23'!N133</f>
        <v>0</v>
      </c>
      <c r="I132" s="77">
        <f>'АПУ неотл.пом. 11-23'!D132</f>
        <v>0</v>
      </c>
      <c r="J132" s="77">
        <f>'АПУ обращения 11-23'!D132</f>
        <v>0</v>
      </c>
      <c r="K132" s="77">
        <f>'ОДИ ПГГ Пр.11-23'!D132</f>
        <v>0</v>
      </c>
      <c r="L132" s="77">
        <f>'ОДИ МЗ РБ 9-23'!D132</f>
        <v>0</v>
      </c>
      <c r="M132" s="96">
        <f>'Тестирование на грипп'!D132</f>
        <v>0</v>
      </c>
      <c r="N132" s="77">
        <f>'ФАП (11-23)'!D132</f>
        <v>0</v>
      </c>
      <c r="O132" s="77"/>
      <c r="P132" s="77">
        <f>'СМП (11-23)'!D132</f>
        <v>0</v>
      </c>
      <c r="Q132" s="77">
        <f>'Гемодиализ (пр.11-23)'!D132</f>
        <v>34990278</v>
      </c>
      <c r="R132" s="77">
        <f>'Мед.реаб.(АПУ,ДС,КС) 9-23'!D132</f>
        <v>0</v>
      </c>
      <c r="S132" s="77">
        <f t="shared" si="8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7">
        <f>'КС (11-23)'!D133</f>
        <v>0</v>
      </c>
      <c r="E133" s="77">
        <f>'ДС (11-23) '!D133</f>
        <v>44058065</v>
      </c>
      <c r="F133" s="77">
        <f t="shared" si="7"/>
        <v>0</v>
      </c>
      <c r="G133" s="77">
        <f>'АПУ профилактика 11-23'!D134</f>
        <v>0</v>
      </c>
      <c r="H133" s="77">
        <f>'АПУ профилактика 11-23'!N134</f>
        <v>0</v>
      </c>
      <c r="I133" s="77">
        <f>'АПУ неотл.пом. 11-23'!D133</f>
        <v>0</v>
      </c>
      <c r="J133" s="77">
        <f>'АПУ обращения 11-23'!D133</f>
        <v>0</v>
      </c>
      <c r="K133" s="77">
        <f>'ОДИ ПГГ Пр.11-23'!D133</f>
        <v>0</v>
      </c>
      <c r="L133" s="77">
        <f>'ОДИ МЗ РБ 9-23'!D133</f>
        <v>0</v>
      </c>
      <c r="M133" s="96">
        <f>'Тестирование на грипп'!D133</f>
        <v>0</v>
      </c>
      <c r="N133" s="77">
        <f>'ФАП (11-23)'!D133</f>
        <v>0</v>
      </c>
      <c r="O133" s="77"/>
      <c r="P133" s="77">
        <f>'СМП (11-23)'!D133</f>
        <v>0</v>
      </c>
      <c r="Q133" s="77">
        <f>'Гемодиализ (пр.11-23)'!D133</f>
        <v>0</v>
      </c>
      <c r="R133" s="77">
        <f>'Мед.реаб.(АПУ,ДС,КС) 9-23'!D133</f>
        <v>0</v>
      </c>
      <c r="S133" s="77">
        <f t="shared" si="8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7">
        <f>'КС (11-23)'!D134</f>
        <v>0</v>
      </c>
      <c r="E134" s="77">
        <f>'ДС (11-23) '!D134</f>
        <v>0</v>
      </c>
      <c r="F134" s="77">
        <f t="shared" si="7"/>
        <v>1658766</v>
      </c>
      <c r="G134" s="77">
        <f>'АПУ профилактика 11-23'!D135</f>
        <v>1658766</v>
      </c>
      <c r="H134" s="77">
        <f>'АПУ профилактика 11-23'!N135</f>
        <v>0</v>
      </c>
      <c r="I134" s="77">
        <f>'АПУ неотл.пом. 11-23'!D134</f>
        <v>0</v>
      </c>
      <c r="J134" s="77">
        <f>'АПУ обращения 11-23'!D134</f>
        <v>0</v>
      </c>
      <c r="K134" s="77">
        <f>'ОДИ ПГГ Пр.11-23'!D134</f>
        <v>0</v>
      </c>
      <c r="L134" s="77">
        <f>'ОДИ МЗ РБ 9-23'!D134</f>
        <v>0</v>
      </c>
      <c r="M134" s="96">
        <f>'Тестирование на грипп'!D134</f>
        <v>0</v>
      </c>
      <c r="N134" s="77">
        <f>'ФАП (11-23)'!D134</f>
        <v>0</v>
      </c>
      <c r="O134" s="77"/>
      <c r="P134" s="77">
        <f>'СМП (11-23)'!D134</f>
        <v>0</v>
      </c>
      <c r="Q134" s="77">
        <f>'Гемодиализ (пр.11-23)'!D134</f>
        <v>242337004</v>
      </c>
      <c r="R134" s="77">
        <f>'Мед.реаб.(АПУ,ДС,КС) 9-23'!D134</f>
        <v>0</v>
      </c>
      <c r="S134" s="77">
        <f t="shared" si="8"/>
        <v>243995770</v>
      </c>
    </row>
    <row r="135" spans="1:19" s="1" customFormat="1" ht="24" x14ac:dyDescent="0.2">
      <c r="A135" s="25">
        <v>122</v>
      </c>
      <c r="B135" s="26" t="s">
        <v>211</v>
      </c>
      <c r="C135" s="91" t="s">
        <v>383</v>
      </c>
      <c r="D135" s="77">
        <f>'КС (11-23)'!D135</f>
        <v>0</v>
      </c>
      <c r="E135" s="77">
        <f>'ДС (11-23) '!D135</f>
        <v>172562</v>
      </c>
      <c r="F135" s="77">
        <f t="shared" si="7"/>
        <v>0</v>
      </c>
      <c r="G135" s="77">
        <f>'АПУ профилактика 11-23'!D136</f>
        <v>0</v>
      </c>
      <c r="H135" s="77">
        <f>'АПУ профилактика 11-23'!N136</f>
        <v>0</v>
      </c>
      <c r="I135" s="77">
        <f>'АПУ неотл.пом. 11-23'!D135</f>
        <v>0</v>
      </c>
      <c r="J135" s="77">
        <f>'АПУ обращения 11-23'!D135</f>
        <v>0</v>
      </c>
      <c r="K135" s="77">
        <f>'ОДИ ПГГ Пр.11-23'!D135</f>
        <v>0</v>
      </c>
      <c r="L135" s="77">
        <f>'ОДИ МЗ РБ 9-23'!D135</f>
        <v>0</v>
      </c>
      <c r="M135" s="96">
        <f>'Тестирование на грипп'!D135</f>
        <v>0</v>
      </c>
      <c r="N135" s="77">
        <f>'ФАП (11-23)'!D135</f>
        <v>0</v>
      </c>
      <c r="O135" s="77"/>
      <c r="P135" s="77">
        <f>'СМП (11-23)'!D135</f>
        <v>0</v>
      </c>
      <c r="Q135" s="77">
        <f>'Гемодиализ (пр.11-23)'!D135</f>
        <v>0</v>
      </c>
      <c r="R135" s="77">
        <f>'Мед.реаб.(АПУ,ДС,КС) 9-23'!D135</f>
        <v>0</v>
      </c>
      <c r="S135" s="77">
        <f t="shared" si="8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7">
        <f>'КС (11-23)'!D136</f>
        <v>2059667014</v>
      </c>
      <c r="E136" s="77">
        <f>'ДС (11-23) '!D136</f>
        <v>46786282</v>
      </c>
      <c r="F136" s="77">
        <f t="shared" si="7"/>
        <v>240830148</v>
      </c>
      <c r="G136" s="77">
        <f>'АПУ профилактика 11-23'!D137</f>
        <v>85058426</v>
      </c>
      <c r="H136" s="77">
        <f>'АПУ профилактика 11-23'!N137</f>
        <v>0</v>
      </c>
      <c r="I136" s="77">
        <f>'АПУ неотл.пом. 11-23'!D136</f>
        <v>0</v>
      </c>
      <c r="J136" s="77">
        <f>'АПУ обращения 11-23'!D136</f>
        <v>0</v>
      </c>
      <c r="K136" s="77">
        <f>'ОДИ ПГГ Пр.11-23'!D136</f>
        <v>140318577</v>
      </c>
      <c r="L136" s="77">
        <f>'ОДИ МЗ РБ 9-23'!D136</f>
        <v>8601870</v>
      </c>
      <c r="M136" s="96">
        <f>'Тестирование на грипп'!D136</f>
        <v>6851275</v>
      </c>
      <c r="N136" s="77">
        <f>'ФАП (11-23)'!D136</f>
        <v>0</v>
      </c>
      <c r="O136" s="77"/>
      <c r="P136" s="77">
        <f>'СМП (11-23)'!D136</f>
        <v>0</v>
      </c>
      <c r="Q136" s="77">
        <f>'Гемодиализ (пр.11-23)'!D136</f>
        <v>22530568</v>
      </c>
      <c r="R136" s="77">
        <f>'Мед.реаб.(АПУ,ДС,КС) 9-23'!D136</f>
        <v>93575403</v>
      </c>
      <c r="S136" s="77">
        <f t="shared" si="8"/>
        <v>2463389415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7">
        <f>'КС (11-23)'!D137</f>
        <v>3111958026</v>
      </c>
      <c r="E137" s="77">
        <f>'ДС (11-23) '!D137</f>
        <v>3608606523</v>
      </c>
      <c r="F137" s="77">
        <f t="shared" si="7"/>
        <v>473186332</v>
      </c>
      <c r="G137" s="77">
        <f>'АПУ профилактика 11-23'!D138</f>
        <v>198424458</v>
      </c>
      <c r="H137" s="77">
        <f>'АПУ профилактика 11-23'!N138</f>
        <v>0</v>
      </c>
      <c r="I137" s="77">
        <f>'АПУ неотл.пом. 11-23'!D137</f>
        <v>0</v>
      </c>
      <c r="J137" s="77">
        <f>'АПУ обращения 11-23'!D137</f>
        <v>0</v>
      </c>
      <c r="K137" s="77">
        <f>'ОДИ ПГГ Пр.11-23'!D137</f>
        <v>250293377</v>
      </c>
      <c r="L137" s="77">
        <f>'ОДИ МЗ РБ 9-23'!D137</f>
        <v>15675380</v>
      </c>
      <c r="M137" s="96">
        <f>'Тестирование на грипп'!D137</f>
        <v>8793117</v>
      </c>
      <c r="N137" s="77">
        <f>'ФАП (11-23)'!D137</f>
        <v>0</v>
      </c>
      <c r="O137" s="81"/>
      <c r="P137" s="77">
        <f>'СМП (11-23)'!D137</f>
        <v>0</v>
      </c>
      <c r="Q137" s="77">
        <f>'Гемодиализ (пр.11-23)'!D137</f>
        <v>0</v>
      </c>
      <c r="R137" s="77">
        <f>'Мед.реаб.(АПУ,ДС,КС) 9-23'!D137</f>
        <v>9073000</v>
      </c>
      <c r="S137" s="77">
        <f t="shared" si="8"/>
        <v>7202823881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7">
        <f>'КС (11-23)'!D138</f>
        <v>1232554986</v>
      </c>
      <c r="E138" s="77">
        <f>'ДС (11-23) '!D138</f>
        <v>4485158</v>
      </c>
      <c r="F138" s="77">
        <f t="shared" si="7"/>
        <v>57600579</v>
      </c>
      <c r="G138" s="77">
        <f>'АПУ профилактика 11-23'!D139</f>
        <v>29988030</v>
      </c>
      <c r="H138" s="77">
        <f>'АПУ профилактика 11-23'!N139</f>
        <v>0</v>
      </c>
      <c r="I138" s="77">
        <f>'АПУ неотл.пом. 11-23'!D138</f>
        <v>545216</v>
      </c>
      <c r="J138" s="77">
        <f>'АПУ обращения 11-23'!D138</f>
        <v>0</v>
      </c>
      <c r="K138" s="77">
        <f>'ОДИ ПГГ Пр.11-23'!D138</f>
        <v>24200323</v>
      </c>
      <c r="L138" s="77">
        <f>'ОДИ МЗ РБ 9-23'!D138</f>
        <v>2867010</v>
      </c>
      <c r="M138" s="96">
        <f>'Тестирование на грипп'!D138</f>
        <v>0</v>
      </c>
      <c r="N138" s="77">
        <f>'ФАП (11-23)'!D138</f>
        <v>0</v>
      </c>
      <c r="O138" s="77"/>
      <c r="P138" s="77">
        <f>'СМП (11-23)'!D138</f>
        <v>0</v>
      </c>
      <c r="Q138" s="77">
        <f>'Гемодиализ (пр.11-23)'!D138</f>
        <v>2760370</v>
      </c>
      <c r="R138" s="77">
        <f>'Мед.реаб.(АПУ,ДС,КС) 9-23'!D138</f>
        <v>33095214</v>
      </c>
      <c r="S138" s="77">
        <f t="shared" si="8"/>
        <v>1330496307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7">
        <f>'КС (11-23)'!D139</f>
        <v>948973535</v>
      </c>
      <c r="E139" s="77">
        <f>'ДС (11-23) '!D139</f>
        <v>52870517</v>
      </c>
      <c r="F139" s="77">
        <f t="shared" si="7"/>
        <v>91226701</v>
      </c>
      <c r="G139" s="77">
        <f>'АПУ профилактика 11-23'!D140</f>
        <v>45461452</v>
      </c>
      <c r="H139" s="77">
        <f>'АПУ профилактика 11-23'!N140</f>
        <v>0</v>
      </c>
      <c r="I139" s="77">
        <f>'АПУ неотл.пом. 11-23'!D139</f>
        <v>21114658</v>
      </c>
      <c r="J139" s="77">
        <f>'АПУ обращения 11-23'!D139</f>
        <v>5645419</v>
      </c>
      <c r="K139" s="77">
        <f>'ОДИ ПГГ Пр.11-23'!D139</f>
        <v>19005172</v>
      </c>
      <c r="L139" s="77">
        <f>'ОДИ МЗ РБ 9-23'!D139</f>
        <v>0</v>
      </c>
      <c r="M139" s="96">
        <f>'Тестирование на грипп'!D139</f>
        <v>0</v>
      </c>
      <c r="N139" s="77">
        <f>'ФАП (11-23)'!D139</f>
        <v>0</v>
      </c>
      <c r="O139" s="77"/>
      <c r="P139" s="77">
        <f>'СМП (11-23)'!D139</f>
        <v>0</v>
      </c>
      <c r="Q139" s="77">
        <f>'Гемодиализ (пр.11-23)'!D139</f>
        <v>23509240</v>
      </c>
      <c r="R139" s="77">
        <f>'Мед.реаб.(АПУ,ДС,КС) 9-23'!D139</f>
        <v>58252564</v>
      </c>
      <c r="S139" s="77">
        <f t="shared" ref="S139:S153" si="9">D139+E139+F139+P139+Q139+R139</f>
        <v>1174832557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7">
        <f>'КС (11-23)'!D140</f>
        <v>292186111</v>
      </c>
      <c r="E140" s="77">
        <f>'ДС (11-23) '!D140</f>
        <v>41458652</v>
      </c>
      <c r="F140" s="77">
        <f t="shared" ref="F140:F153" si="10">G140+H140+I140+J140+K140+L140+N140+O140+M140</f>
        <v>119325708</v>
      </c>
      <c r="G140" s="77">
        <f>'АПУ профилактика 11-23'!D141</f>
        <v>19535835</v>
      </c>
      <c r="H140" s="77">
        <f>'АПУ профилактика 11-23'!N141</f>
        <v>0</v>
      </c>
      <c r="I140" s="77">
        <f>'АПУ неотл.пом. 11-23'!D140</f>
        <v>0</v>
      </c>
      <c r="J140" s="77">
        <f>'АПУ обращения 11-23'!D140</f>
        <v>60432561</v>
      </c>
      <c r="K140" s="77">
        <f>'ОДИ ПГГ Пр.11-23'!D140</f>
        <v>28520691</v>
      </c>
      <c r="L140" s="77">
        <f>'ОДИ МЗ РБ 9-23'!D140</f>
        <v>0</v>
      </c>
      <c r="M140" s="96">
        <f>'Тестирование на грипп'!D140</f>
        <v>10836621</v>
      </c>
      <c r="N140" s="77">
        <f>'ФАП (11-23)'!D140</f>
        <v>0</v>
      </c>
      <c r="O140" s="77"/>
      <c r="P140" s="77">
        <f>'СМП (11-23)'!D140</f>
        <v>0</v>
      </c>
      <c r="Q140" s="77">
        <f>'Гемодиализ (пр.11-23)'!D140</f>
        <v>0</v>
      </c>
      <c r="R140" s="77">
        <f>'Мед.реаб.(АПУ,ДС,КС) 9-23'!D140</f>
        <v>0</v>
      </c>
      <c r="S140" s="77">
        <f t="shared" si="9"/>
        <v>452970471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7">
        <f>'КС (11-23)'!D141</f>
        <v>1073343983</v>
      </c>
      <c r="E141" s="77">
        <f>'ДС (11-23) '!D141</f>
        <v>30333967</v>
      </c>
      <c r="F141" s="77">
        <f t="shared" si="10"/>
        <v>90296821</v>
      </c>
      <c r="G141" s="77">
        <f>'АПУ профилактика 11-23'!D142</f>
        <v>16091603</v>
      </c>
      <c r="H141" s="77">
        <f>'АПУ профилактика 11-23'!N142</f>
        <v>0</v>
      </c>
      <c r="I141" s="77">
        <f>'АПУ неотл.пом. 11-23'!D141</f>
        <v>0</v>
      </c>
      <c r="J141" s="77">
        <f>'АПУ обращения 11-23'!D141</f>
        <v>55252849</v>
      </c>
      <c r="K141" s="77">
        <f>'ОДИ ПГГ Пр.11-23'!D141</f>
        <v>11701019</v>
      </c>
      <c r="L141" s="77">
        <f>'ОДИ МЗ РБ 9-23'!D141</f>
        <v>7251350</v>
      </c>
      <c r="M141" s="96">
        <f>'Тестирование на грипп'!D141</f>
        <v>0</v>
      </c>
      <c r="N141" s="77">
        <f>'ФАП (11-23)'!D141</f>
        <v>0</v>
      </c>
      <c r="O141" s="77"/>
      <c r="P141" s="77">
        <f>'СМП (11-23)'!D141</f>
        <v>0</v>
      </c>
      <c r="Q141" s="77">
        <f>'Гемодиализ (пр.11-23)'!D141</f>
        <v>0</v>
      </c>
      <c r="R141" s="77">
        <f>'Мед.реаб.(АПУ,ДС,КС) 9-23'!D141</f>
        <v>0</v>
      </c>
      <c r="S141" s="77">
        <f t="shared" si="9"/>
        <v>1193974771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7">
        <f>'КС (11-23)'!D142</f>
        <v>0</v>
      </c>
      <c r="E142" s="77">
        <f>'ДС (11-23) '!D142</f>
        <v>85508242</v>
      </c>
      <c r="F142" s="77">
        <f t="shared" si="10"/>
        <v>124804980</v>
      </c>
      <c r="G142" s="77">
        <f>'АПУ профилактика 11-23'!D143</f>
        <v>31276398</v>
      </c>
      <c r="H142" s="77">
        <f>'АПУ профилактика 11-23'!N143</f>
        <v>0</v>
      </c>
      <c r="I142" s="77">
        <f>'АПУ неотл.пом. 11-23'!D142</f>
        <v>0</v>
      </c>
      <c r="J142" s="77">
        <f>'АПУ обращения 11-23'!D142</f>
        <v>0</v>
      </c>
      <c r="K142" s="77">
        <f>'ОДИ ПГГ Пр.11-23'!D142</f>
        <v>74316218</v>
      </c>
      <c r="L142" s="77">
        <f>'ОДИ МЗ РБ 9-23'!D142</f>
        <v>4441800</v>
      </c>
      <c r="M142" s="96">
        <f>'Тестирование на грипп'!D142</f>
        <v>14770564</v>
      </c>
      <c r="N142" s="77">
        <f>'ФАП (11-23)'!D142</f>
        <v>0</v>
      </c>
      <c r="O142" s="77"/>
      <c r="P142" s="77">
        <f>'СМП (11-23)'!D142</f>
        <v>0</v>
      </c>
      <c r="Q142" s="77">
        <f>'Гемодиализ (пр.11-23)'!D142</f>
        <v>0</v>
      </c>
      <c r="R142" s="77">
        <f>'Мед.реаб.(АПУ,ДС,КС) 9-23'!D142</f>
        <v>0</v>
      </c>
      <c r="S142" s="77">
        <f t="shared" si="9"/>
        <v>210313222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7">
        <f>'КС (11-23)'!D143</f>
        <v>0</v>
      </c>
      <c r="E143" s="77">
        <f>'ДС (11-23) '!D143</f>
        <v>0</v>
      </c>
      <c r="F143" s="77">
        <f t="shared" si="10"/>
        <v>13381699</v>
      </c>
      <c r="G143" s="77">
        <f>'АПУ профилактика 11-23'!D144</f>
        <v>12625841</v>
      </c>
      <c r="H143" s="77">
        <f>'АПУ профилактика 11-23'!N144</f>
        <v>0</v>
      </c>
      <c r="I143" s="77">
        <f>'АПУ неотл.пом. 11-23'!D143</f>
        <v>0</v>
      </c>
      <c r="J143" s="77">
        <f>'АПУ обращения 11-23'!D143</f>
        <v>0</v>
      </c>
      <c r="K143" s="77">
        <f>'ОДИ ПГГ Пр.11-23'!D143</f>
        <v>755858</v>
      </c>
      <c r="L143" s="77">
        <f>'ОДИ МЗ РБ 9-23'!D143</f>
        <v>0</v>
      </c>
      <c r="M143" s="96">
        <f>'Тестирование на грипп'!D143</f>
        <v>0</v>
      </c>
      <c r="N143" s="77">
        <f>'ФАП (11-23)'!D143</f>
        <v>0</v>
      </c>
      <c r="O143" s="77"/>
      <c r="P143" s="77">
        <f>'СМП (11-23)'!D143</f>
        <v>0</v>
      </c>
      <c r="Q143" s="77">
        <f>'Гемодиализ (пр.11-23)'!D143</f>
        <v>0</v>
      </c>
      <c r="R143" s="77">
        <f>'Мед.реаб.(АПУ,ДС,КС) 9-23'!D143</f>
        <v>141186555</v>
      </c>
      <c r="S143" s="77">
        <f t="shared" si="9"/>
        <v>154568254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7">
        <f>'КС (11-23)'!D144</f>
        <v>277401414</v>
      </c>
      <c r="E144" s="77">
        <f>'ДС (11-23) '!D144</f>
        <v>7666777</v>
      </c>
      <c r="F144" s="77">
        <f t="shared" si="10"/>
        <v>32418185</v>
      </c>
      <c r="G144" s="77">
        <f>'АПУ профилактика 11-23'!D145</f>
        <v>20204538</v>
      </c>
      <c r="H144" s="77">
        <f>'АПУ профилактика 11-23'!N145</f>
        <v>0</v>
      </c>
      <c r="I144" s="77">
        <f>'АПУ неотл.пом. 11-23'!D144</f>
        <v>0</v>
      </c>
      <c r="J144" s="77">
        <f>'АПУ обращения 11-23'!D144</f>
        <v>0</v>
      </c>
      <c r="K144" s="77">
        <f>'ОДИ ПГГ Пр.11-23'!D144</f>
        <v>12213647</v>
      </c>
      <c r="L144" s="77">
        <f>'ОДИ МЗ РБ 9-23'!D144</f>
        <v>0</v>
      </c>
      <c r="M144" s="96">
        <f>'Тестирование на грипп'!D144</f>
        <v>0</v>
      </c>
      <c r="N144" s="77">
        <f>'ФАП (11-23)'!D144</f>
        <v>0</v>
      </c>
      <c r="O144" s="77"/>
      <c r="P144" s="77">
        <f>'СМП (11-23)'!D144</f>
        <v>0</v>
      </c>
      <c r="Q144" s="77">
        <f>'Гемодиализ (пр.11-23)'!D144</f>
        <v>0</v>
      </c>
      <c r="R144" s="77">
        <f>'Мед.реаб.(АПУ,ДС,КС) 9-23'!D144</f>
        <v>193460016</v>
      </c>
      <c r="S144" s="77">
        <f t="shared" si="9"/>
        <v>510946392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77">
        <f>'КС (11-23)'!D145</f>
        <v>1109639469</v>
      </c>
      <c r="E145" s="77">
        <f>'ДС (11-23) '!D145</f>
        <v>36301351</v>
      </c>
      <c r="F145" s="77">
        <f t="shared" si="10"/>
        <v>359692007</v>
      </c>
      <c r="G145" s="77">
        <f>'АПУ профилактика 11-23'!D146</f>
        <v>97619176</v>
      </c>
      <c r="H145" s="77">
        <f>'АПУ профилактика 11-23'!N146</f>
        <v>28313650</v>
      </c>
      <c r="I145" s="77">
        <f>'АПУ неотл.пом. 11-23'!D145</f>
        <v>39916042</v>
      </c>
      <c r="J145" s="77">
        <f>'АПУ обращения 11-23'!D145</f>
        <v>98940337</v>
      </c>
      <c r="K145" s="77">
        <f>'ОДИ ПГГ Пр.11-23'!D145</f>
        <v>88401058</v>
      </c>
      <c r="L145" s="77">
        <f>'ОДИ МЗ РБ 9-23'!D145</f>
        <v>0</v>
      </c>
      <c r="M145" s="96">
        <f>'Тестирование на грипп'!D145</f>
        <v>6501744</v>
      </c>
      <c r="N145" s="77">
        <f>'ФАП (11-23)'!D145</f>
        <v>0</v>
      </c>
      <c r="O145" s="77"/>
      <c r="P145" s="77">
        <f>'СМП (11-23)'!D145</f>
        <v>0</v>
      </c>
      <c r="Q145" s="77">
        <f>'Гемодиализ (пр.11-23)'!D145</f>
        <v>681930</v>
      </c>
      <c r="R145" s="77">
        <f>'Мед.реаб.(АПУ,ДС,КС) 9-23'!D145</f>
        <v>91035980</v>
      </c>
      <c r="S145" s="77">
        <f t="shared" si="9"/>
        <v>1597350737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77">
        <f>'КС (11-23)'!D146</f>
        <v>947695599</v>
      </c>
      <c r="E146" s="77">
        <f>'ДС (11-23) '!D146</f>
        <v>66696633</v>
      </c>
      <c r="F146" s="77">
        <f t="shared" si="10"/>
        <v>622220210</v>
      </c>
      <c r="G146" s="77">
        <f>'АПУ профилактика 11-23'!D147</f>
        <v>216018078</v>
      </c>
      <c r="H146" s="77">
        <f>'АПУ профилактика 11-23'!N147</f>
        <v>37849991</v>
      </c>
      <c r="I146" s="77">
        <f>'АПУ неотл.пом. 11-23'!D146</f>
        <v>60133094</v>
      </c>
      <c r="J146" s="77">
        <f>'АПУ обращения 11-23'!D146</f>
        <v>206801405</v>
      </c>
      <c r="K146" s="77">
        <f>'ОДИ ПГГ Пр.11-23'!D146</f>
        <v>59375469</v>
      </c>
      <c r="L146" s="77">
        <f>'ОДИ МЗ РБ 9-23'!D146</f>
        <v>0</v>
      </c>
      <c r="M146" s="96">
        <f>'Тестирование на грипп'!D146</f>
        <v>7548054</v>
      </c>
      <c r="N146" s="77">
        <f>'ФАП (11-23)'!D146</f>
        <v>34494119</v>
      </c>
      <c r="O146" s="77"/>
      <c r="P146" s="77">
        <f>'СМП (11-23)'!D146</f>
        <v>0</v>
      </c>
      <c r="Q146" s="77">
        <f>'Гемодиализ (пр.11-23)'!D146</f>
        <v>757700</v>
      </c>
      <c r="R146" s="77">
        <f>'Мед.реаб.(АПУ,ДС,КС) 9-23'!D146</f>
        <v>67909932</v>
      </c>
      <c r="S146" s="77">
        <f t="shared" si="9"/>
        <v>1705280074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77">
        <f>'КС (11-23)'!D147</f>
        <v>1429838041</v>
      </c>
      <c r="E147" s="77">
        <f>'ДС (11-23) '!D147</f>
        <v>24126400</v>
      </c>
      <c r="F147" s="77">
        <f t="shared" si="10"/>
        <v>77031883</v>
      </c>
      <c r="G147" s="77">
        <f>'АПУ профилактика 11-23'!D148</f>
        <v>1786299</v>
      </c>
      <c r="H147" s="77">
        <f>'АПУ профилактика 11-23'!N148</f>
        <v>0</v>
      </c>
      <c r="I147" s="77">
        <f>'АПУ неотл.пом. 11-23'!D147</f>
        <v>3115520</v>
      </c>
      <c r="J147" s="77">
        <f>'АПУ обращения 11-23'!D147</f>
        <v>0</v>
      </c>
      <c r="K147" s="77">
        <f>'ОДИ ПГГ Пр.11-23'!D147</f>
        <v>56207929</v>
      </c>
      <c r="L147" s="77">
        <f>'ОДИ МЗ РБ 9-23'!D147</f>
        <v>0</v>
      </c>
      <c r="M147" s="96">
        <f>'Тестирование на грипп'!D147</f>
        <v>15922135</v>
      </c>
      <c r="N147" s="77">
        <f>'ФАП (11-23)'!D147</f>
        <v>0</v>
      </c>
      <c r="O147" s="81"/>
      <c r="P147" s="77">
        <f>'СМП (11-23)'!D147</f>
        <v>0</v>
      </c>
      <c r="Q147" s="77">
        <f>'Гемодиализ (пр.11-23)'!D147</f>
        <v>1894250</v>
      </c>
      <c r="R147" s="77">
        <f>'Мед.реаб.(АПУ,ДС,КС) 9-23'!D147</f>
        <v>0</v>
      </c>
      <c r="S147" s="77">
        <f t="shared" si="9"/>
        <v>1532890574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77">
        <f>'КС (11-23)'!D148</f>
        <v>0</v>
      </c>
      <c r="E148" s="77">
        <f>'ДС (11-23) '!D148</f>
        <v>0</v>
      </c>
      <c r="F148" s="77">
        <f t="shared" si="10"/>
        <v>50918877</v>
      </c>
      <c r="G148" s="77">
        <f>'АПУ профилактика 11-23'!D149</f>
        <v>11929573</v>
      </c>
      <c r="H148" s="77">
        <f>'АПУ профилактика 11-23'!N149</f>
        <v>0</v>
      </c>
      <c r="I148" s="77">
        <f>'АПУ неотл.пом. 11-23'!D148</f>
        <v>0</v>
      </c>
      <c r="J148" s="77">
        <f>'АПУ обращения 11-23'!D148</f>
        <v>38989304</v>
      </c>
      <c r="K148" s="77">
        <f>'ОДИ ПГГ Пр.11-23'!D148</f>
        <v>0</v>
      </c>
      <c r="L148" s="77">
        <f>'ОДИ МЗ РБ 9-23'!D148</f>
        <v>0</v>
      </c>
      <c r="M148" s="96">
        <f>'Тестирование на грипп'!D148</f>
        <v>0</v>
      </c>
      <c r="N148" s="77">
        <f>'ФАП (11-23)'!D148</f>
        <v>0</v>
      </c>
      <c r="O148" s="81"/>
      <c r="P148" s="77">
        <f>'СМП (11-23)'!D148</f>
        <v>0</v>
      </c>
      <c r="Q148" s="77">
        <f>'Гемодиализ (пр.11-23)'!D148</f>
        <v>0</v>
      </c>
      <c r="R148" s="77">
        <f>'Мед.реаб.(АПУ,ДС,КС) 9-23'!D148</f>
        <v>0</v>
      </c>
      <c r="S148" s="77">
        <f t="shared" si="9"/>
        <v>50918877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77">
        <f>'КС (11-23)'!D149</f>
        <v>0</v>
      </c>
      <c r="E149" s="77">
        <f>'ДС (11-23) '!D149</f>
        <v>97871345</v>
      </c>
      <c r="F149" s="77">
        <f t="shared" si="10"/>
        <v>434076953</v>
      </c>
      <c r="G149" s="77">
        <f>'АПУ профилактика 11-23'!D150</f>
        <v>0</v>
      </c>
      <c r="H149" s="77">
        <f>'АПУ профилактика 11-23'!N150</f>
        <v>0</v>
      </c>
      <c r="I149" s="77">
        <f>'АПУ неотл.пом. 11-23'!D149</f>
        <v>0</v>
      </c>
      <c r="J149" s="77">
        <f>'АПУ обращения 11-23'!D149</f>
        <v>0</v>
      </c>
      <c r="K149" s="77">
        <f>'ОДИ ПГГ Пр.11-23'!D149</f>
        <v>0</v>
      </c>
      <c r="L149" s="77">
        <f>'ОДИ МЗ РБ 9-23'!D149</f>
        <v>434076953</v>
      </c>
      <c r="M149" s="96">
        <f>'Тестирование на грипп'!D149</f>
        <v>0</v>
      </c>
      <c r="N149" s="77">
        <f>'ФАП (11-23)'!D149</f>
        <v>0</v>
      </c>
      <c r="O149" s="81"/>
      <c r="P149" s="77">
        <f>'СМП (11-23)'!D149</f>
        <v>0</v>
      </c>
      <c r="Q149" s="77">
        <f>'Гемодиализ (пр.11-23)'!D149</f>
        <v>0</v>
      </c>
      <c r="R149" s="77">
        <f>'Мед.реаб.(АПУ,ДС,КС) 9-23'!D149</f>
        <v>0</v>
      </c>
      <c r="S149" s="77">
        <f t="shared" si="9"/>
        <v>531948298</v>
      </c>
    </row>
    <row r="150" spans="1:19" ht="12.75" x14ac:dyDescent="0.2">
      <c r="A150" s="25">
        <v>137</v>
      </c>
      <c r="B150" s="67" t="s">
        <v>278</v>
      </c>
      <c r="C150" s="68" t="s">
        <v>279</v>
      </c>
      <c r="D150" s="77">
        <f>'КС (11-23)'!D150</f>
        <v>0</v>
      </c>
      <c r="E150" s="77">
        <f>'ДС (11-23) '!D150</f>
        <v>0</v>
      </c>
      <c r="F150" s="77">
        <f t="shared" si="10"/>
        <v>0</v>
      </c>
      <c r="G150" s="77">
        <f>'АПУ профилактика 11-23'!D151</f>
        <v>0</v>
      </c>
      <c r="H150" s="77">
        <f>'АПУ профилактика 11-23'!N151</f>
        <v>0</v>
      </c>
      <c r="I150" s="77">
        <f>'АПУ неотл.пом. 11-23'!D150</f>
        <v>0</v>
      </c>
      <c r="J150" s="77">
        <f>'АПУ обращения 11-23'!D150</f>
        <v>0</v>
      </c>
      <c r="K150" s="77">
        <f>'ОДИ ПГГ Пр.11-23'!D150</f>
        <v>0</v>
      </c>
      <c r="L150" s="77">
        <f>'ОДИ МЗ РБ 9-23'!D150</f>
        <v>0</v>
      </c>
      <c r="M150" s="96">
        <f>'Тестирование на грипп'!D150</f>
        <v>0</v>
      </c>
      <c r="N150" s="77">
        <f>'ФАП (11-23)'!D150</f>
        <v>0</v>
      </c>
      <c r="O150" s="81"/>
      <c r="P150" s="77">
        <f>'СМП (11-23)'!D150</f>
        <v>0</v>
      </c>
      <c r="Q150" s="77">
        <f>'Гемодиализ (пр.11-23)'!D150</f>
        <v>0</v>
      </c>
      <c r="R150" s="77">
        <f>'Мед.реаб.(АПУ,ДС,КС) 9-23'!D150</f>
        <v>0</v>
      </c>
      <c r="S150" s="77">
        <f t="shared" si="9"/>
        <v>0</v>
      </c>
    </row>
    <row r="151" spans="1:19" ht="12.75" x14ac:dyDescent="0.2">
      <c r="A151" s="25">
        <v>138</v>
      </c>
      <c r="B151" s="69" t="s">
        <v>280</v>
      </c>
      <c r="C151" s="70" t="s">
        <v>281</v>
      </c>
      <c r="D151" s="77">
        <f>'КС (11-23)'!D151</f>
        <v>0</v>
      </c>
      <c r="E151" s="77">
        <f>'ДС (11-23) '!D151</f>
        <v>0</v>
      </c>
      <c r="F151" s="77">
        <f t="shared" si="10"/>
        <v>0</v>
      </c>
      <c r="G151" s="77">
        <f>'АПУ профилактика 11-23'!D152</f>
        <v>0</v>
      </c>
      <c r="H151" s="77">
        <f>'АПУ профилактика 11-23'!N152</f>
        <v>0</v>
      </c>
      <c r="I151" s="77">
        <f>'АПУ неотл.пом. 11-23'!D151</f>
        <v>0</v>
      </c>
      <c r="J151" s="77">
        <f>'АПУ обращения 11-23'!D151</f>
        <v>0</v>
      </c>
      <c r="K151" s="77">
        <f>'ОДИ ПГГ Пр.11-23'!D151</f>
        <v>0</v>
      </c>
      <c r="L151" s="77">
        <f>'ОДИ МЗ РБ 9-23'!D151</f>
        <v>0</v>
      </c>
      <c r="M151" s="96">
        <f>'Тестирование на грипп'!D151</f>
        <v>0</v>
      </c>
      <c r="N151" s="77">
        <f>'ФАП (11-23)'!D151</f>
        <v>0</v>
      </c>
      <c r="O151" s="81"/>
      <c r="P151" s="77">
        <f>'СМП (11-23)'!D151</f>
        <v>0</v>
      </c>
      <c r="Q151" s="77">
        <f>'Гемодиализ (пр.11-23)'!D151</f>
        <v>0</v>
      </c>
      <c r="R151" s="77">
        <f>'Мед.реаб.(АПУ,ДС,КС) 9-23'!D151</f>
        <v>0</v>
      </c>
      <c r="S151" s="77">
        <f t="shared" si="9"/>
        <v>0</v>
      </c>
    </row>
    <row r="152" spans="1:19" ht="12.75" x14ac:dyDescent="0.2">
      <c r="A152" s="25">
        <v>139</v>
      </c>
      <c r="B152" s="71" t="s">
        <v>282</v>
      </c>
      <c r="C152" s="72" t="s">
        <v>283</v>
      </c>
      <c r="D152" s="77">
        <f>'КС (11-23)'!D152</f>
        <v>0</v>
      </c>
      <c r="E152" s="77">
        <f>'ДС (11-23) '!D152</f>
        <v>0</v>
      </c>
      <c r="F152" s="77">
        <f t="shared" si="10"/>
        <v>0</v>
      </c>
      <c r="G152" s="77">
        <f>'АПУ профилактика 11-23'!D153</f>
        <v>0</v>
      </c>
      <c r="H152" s="77">
        <f>'АПУ профилактика 11-23'!N153</f>
        <v>0</v>
      </c>
      <c r="I152" s="77">
        <f>'АПУ неотл.пом. 11-23'!D152</f>
        <v>0</v>
      </c>
      <c r="J152" s="77">
        <f>'АПУ обращения 11-23'!D152</f>
        <v>0</v>
      </c>
      <c r="K152" s="77">
        <f>'ОДИ ПГГ Пр.11-23'!D152</f>
        <v>0</v>
      </c>
      <c r="L152" s="77">
        <f>'ОДИ МЗ РБ 9-23'!D152</f>
        <v>0</v>
      </c>
      <c r="M152" s="96">
        <f>'Тестирование на грипп'!D152</f>
        <v>0</v>
      </c>
      <c r="N152" s="77">
        <f>'ФАП (11-23)'!D152</f>
        <v>0</v>
      </c>
      <c r="O152" s="81"/>
      <c r="P152" s="77">
        <f>'СМП (11-23)'!D152</f>
        <v>0</v>
      </c>
      <c r="Q152" s="77">
        <f>'Гемодиализ (пр.11-23)'!D152</f>
        <v>0</v>
      </c>
      <c r="R152" s="77">
        <f>'Мед.реаб.(АПУ,ДС,КС) 9-23'!D152</f>
        <v>0</v>
      </c>
      <c r="S152" s="77">
        <f t="shared" si="9"/>
        <v>0</v>
      </c>
    </row>
    <row r="153" spans="1:19" x14ac:dyDescent="0.2">
      <c r="A153" s="25">
        <v>140</v>
      </c>
      <c r="B153" s="25" t="s">
        <v>288</v>
      </c>
      <c r="C153" s="73" t="s">
        <v>289</v>
      </c>
      <c r="D153" s="77">
        <f>'КС (11-23)'!D153</f>
        <v>0</v>
      </c>
      <c r="E153" s="77">
        <f>'ДС (11-23) '!D153</f>
        <v>0</v>
      </c>
      <c r="F153" s="77">
        <f t="shared" si="10"/>
        <v>0</v>
      </c>
      <c r="G153" s="77">
        <f>'АПУ профилактика 11-23'!D154</f>
        <v>0</v>
      </c>
      <c r="H153" s="77">
        <f>'АПУ профилактика 11-23'!N154</f>
        <v>0</v>
      </c>
      <c r="I153" s="77">
        <f>'АПУ неотл.пом. 11-23'!D153</f>
        <v>0</v>
      </c>
      <c r="J153" s="77">
        <f>'АПУ обращения 11-23'!D153</f>
        <v>0</v>
      </c>
      <c r="K153" s="77">
        <f>'ОДИ ПГГ Пр.11-23'!D153</f>
        <v>0</v>
      </c>
      <c r="L153" s="77">
        <f>'ОДИ МЗ РБ 9-23'!D153</f>
        <v>0</v>
      </c>
      <c r="M153" s="96">
        <f>'Тестирование на грипп'!D153</f>
        <v>0</v>
      </c>
      <c r="N153" s="77">
        <f>'ФАП (11-23)'!D153</f>
        <v>0</v>
      </c>
      <c r="O153" s="81"/>
      <c r="P153" s="77">
        <f>'СМП (11-23)'!D153</f>
        <v>0</v>
      </c>
      <c r="Q153" s="77">
        <f>'Гемодиализ (пр.11-23)'!D153</f>
        <v>0</v>
      </c>
      <c r="R153" s="77">
        <f>'Мед.реаб.(АПУ,ДС,КС) 9-23'!D153</f>
        <v>12528906</v>
      </c>
      <c r="S153" s="77">
        <f t="shared" si="9"/>
        <v>12528906</v>
      </c>
    </row>
    <row r="154" spans="1:19" s="22" customFormat="1" x14ac:dyDescent="0.2">
      <c r="A154" s="127">
        <v>141</v>
      </c>
      <c r="B154" s="128" t="s">
        <v>403</v>
      </c>
      <c r="C154" s="129" t="s">
        <v>402</v>
      </c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</row>
  </sheetData>
  <mergeCells count="18">
    <mergeCell ref="P5:P7"/>
    <mergeCell ref="S5:S7"/>
    <mergeCell ref="G6:O6"/>
    <mergeCell ref="Q5:Q7"/>
    <mergeCell ref="A2:T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0" zoomScaleNormal="90" workbookViewId="0">
      <pane xSplit="3" ySplit="10" topLeftCell="D134" activePane="bottomRight" state="frozen"/>
      <selection pane="topRight" activeCell="D1" sqref="D1"/>
      <selection pane="bottomLeft" activeCell="A14" sqref="A14"/>
      <selection pane="bottomRight" activeCell="A156" sqref="A156:XFD156"/>
    </sheetView>
  </sheetViews>
  <sheetFormatPr defaultRowHeight="12" x14ac:dyDescent="0.2"/>
  <cols>
    <col min="1" max="1" width="7.5703125" style="6" customWidth="1"/>
    <col min="2" max="2" width="12.140625" style="6" customWidth="1"/>
    <col min="3" max="3" width="34.42578125" style="7" customWidth="1"/>
    <col min="4" max="7" width="14" style="8" customWidth="1"/>
    <col min="8" max="16384" width="9.140625" style="8"/>
  </cols>
  <sheetData>
    <row r="2" spans="1:7" ht="27" customHeight="1" x14ac:dyDescent="0.2">
      <c r="A2" s="180" t="s">
        <v>340</v>
      </c>
      <c r="B2" s="180"/>
      <c r="C2" s="180"/>
      <c r="D2" s="180"/>
      <c r="E2" s="180"/>
      <c r="F2" s="180"/>
      <c r="G2" s="180"/>
    </row>
    <row r="3" spans="1:7" x14ac:dyDescent="0.2">
      <c r="C3" s="9"/>
      <c r="G3" s="8" t="s">
        <v>309</v>
      </c>
    </row>
    <row r="4" spans="1:7" s="2" customFormat="1" ht="15.75" customHeight="1" x14ac:dyDescent="0.2">
      <c r="A4" s="193" t="s">
        <v>46</v>
      </c>
      <c r="B4" s="193" t="s">
        <v>59</v>
      </c>
      <c r="C4" s="194" t="s">
        <v>47</v>
      </c>
      <c r="D4" s="192" t="s">
        <v>336</v>
      </c>
      <c r="E4" s="192"/>
      <c r="F4" s="192"/>
      <c r="G4" s="192"/>
    </row>
    <row r="5" spans="1:7" ht="15" customHeight="1" x14ac:dyDescent="0.2">
      <c r="A5" s="193"/>
      <c r="B5" s="193"/>
      <c r="C5" s="194"/>
      <c r="D5" s="192" t="s">
        <v>303</v>
      </c>
      <c r="E5" s="192" t="s">
        <v>337</v>
      </c>
      <c r="F5" s="192" t="s">
        <v>338</v>
      </c>
      <c r="G5" s="192" t="s">
        <v>339</v>
      </c>
    </row>
    <row r="6" spans="1:7" ht="14.25" customHeight="1" x14ac:dyDescent="0.2">
      <c r="A6" s="193"/>
      <c r="B6" s="193"/>
      <c r="C6" s="194"/>
      <c r="D6" s="192"/>
      <c r="E6" s="192"/>
      <c r="F6" s="192"/>
      <c r="G6" s="192"/>
    </row>
    <row r="7" spans="1:7" ht="30.75" customHeight="1" x14ac:dyDescent="0.2">
      <c r="A7" s="193"/>
      <c r="B7" s="193"/>
      <c r="C7" s="194"/>
      <c r="D7" s="192"/>
      <c r="E7" s="192"/>
      <c r="F7" s="192"/>
      <c r="G7" s="192"/>
    </row>
    <row r="8" spans="1:7" s="2" customFormat="1" x14ac:dyDescent="0.2">
      <c r="A8" s="179" t="s">
        <v>248</v>
      </c>
      <c r="B8" s="179"/>
      <c r="C8" s="179"/>
      <c r="D8" s="78">
        <f>D9+D10</f>
        <v>4151436195</v>
      </c>
      <c r="E8" s="78">
        <f t="shared" ref="E8:G8" si="0">E9+E10</f>
        <v>3870865560</v>
      </c>
      <c r="F8" s="78">
        <f t="shared" si="0"/>
        <v>33559780</v>
      </c>
      <c r="G8" s="78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79">
        <v>85897831</v>
      </c>
      <c r="E9" s="79">
        <v>0</v>
      </c>
      <c r="F9" s="79">
        <v>0</v>
      </c>
      <c r="G9" s="79">
        <v>0</v>
      </c>
    </row>
    <row r="10" spans="1:7" s="2" customFormat="1" x14ac:dyDescent="0.2">
      <c r="A10" s="179" t="s">
        <v>247</v>
      </c>
      <c r="B10" s="179"/>
      <c r="C10" s="179"/>
      <c r="D10" s="78">
        <f>SUM(D11:D153)</f>
        <v>4065538364</v>
      </c>
      <c r="E10" s="78">
        <f>SUM(E11:E153)</f>
        <v>3870865560</v>
      </c>
      <c r="F10" s="78">
        <f t="shared" ref="F10:G10" si="1">SUM(F11:F153)</f>
        <v>33559780</v>
      </c>
      <c r="G10" s="78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7">
        <f>SUM(E11:G11)</f>
        <v>0</v>
      </c>
      <c r="E11" s="77"/>
      <c r="F11" s="77"/>
      <c r="G11" s="77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7">
        <f t="shared" ref="D12:D75" si="2">SUM(E12:G12)</f>
        <v>0</v>
      </c>
      <c r="E12" s="77"/>
      <c r="F12" s="77"/>
      <c r="G12" s="77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7">
        <f t="shared" si="2"/>
        <v>156085380</v>
      </c>
      <c r="E13" s="80">
        <v>152758005</v>
      </c>
      <c r="F13" s="80">
        <v>3327375</v>
      </c>
      <c r="G13" s="80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7">
        <f t="shared" si="2"/>
        <v>0</v>
      </c>
      <c r="E14" s="77"/>
      <c r="F14" s="77"/>
      <c r="G14" s="77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7">
        <f t="shared" si="2"/>
        <v>0</v>
      </c>
      <c r="E15" s="77"/>
      <c r="F15" s="77"/>
      <c r="G15" s="77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7">
        <f t="shared" si="2"/>
        <v>324746681</v>
      </c>
      <c r="E16" s="80">
        <v>319974420</v>
      </c>
      <c r="F16" s="80">
        <v>4772261</v>
      </c>
      <c r="G16" s="80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7">
        <f t="shared" si="2"/>
        <v>0</v>
      </c>
      <c r="E17" s="77"/>
      <c r="F17" s="77"/>
      <c r="G17" s="77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7">
        <f t="shared" si="2"/>
        <v>0</v>
      </c>
      <c r="E18" s="77"/>
      <c r="F18" s="77"/>
      <c r="G18" s="77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7">
        <f t="shared" si="2"/>
        <v>0</v>
      </c>
      <c r="E19" s="77"/>
      <c r="F19" s="77"/>
      <c r="G19" s="77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7">
        <f t="shared" si="2"/>
        <v>0</v>
      </c>
      <c r="E20" s="77"/>
      <c r="F20" s="77"/>
      <c r="G20" s="77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7">
        <f t="shared" si="2"/>
        <v>0</v>
      </c>
      <c r="E21" s="77"/>
      <c r="F21" s="77"/>
      <c r="G21" s="77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7">
        <f t="shared" si="2"/>
        <v>0</v>
      </c>
      <c r="E22" s="77"/>
      <c r="F22" s="77"/>
      <c r="G22" s="77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7">
        <f t="shared" si="2"/>
        <v>0</v>
      </c>
      <c r="E23" s="77"/>
      <c r="F23" s="77"/>
      <c r="G23" s="77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7">
        <f t="shared" si="2"/>
        <v>0</v>
      </c>
      <c r="E24" s="77"/>
      <c r="F24" s="77"/>
      <c r="G24" s="77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7">
        <f t="shared" si="2"/>
        <v>0</v>
      </c>
      <c r="E25" s="77"/>
      <c r="F25" s="77"/>
      <c r="G25" s="77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7">
        <f t="shared" si="2"/>
        <v>0</v>
      </c>
      <c r="E26" s="77"/>
      <c r="F26" s="77"/>
      <c r="G26" s="77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7">
        <f t="shared" si="2"/>
        <v>0</v>
      </c>
      <c r="E27" s="77"/>
      <c r="F27" s="77"/>
      <c r="G27" s="77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7">
        <f t="shared" si="2"/>
        <v>222799397</v>
      </c>
      <c r="E28" s="80">
        <v>220915977</v>
      </c>
      <c r="F28" s="80">
        <v>1883420</v>
      </c>
      <c r="G28" s="80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7">
        <f t="shared" si="2"/>
        <v>0</v>
      </c>
      <c r="E29" s="77"/>
      <c r="F29" s="77"/>
      <c r="G29" s="77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7">
        <f t="shared" si="2"/>
        <v>0</v>
      </c>
      <c r="E30" s="77"/>
      <c r="F30" s="77"/>
      <c r="G30" s="77"/>
    </row>
    <row r="31" spans="1:7" x14ac:dyDescent="0.2">
      <c r="A31" s="25">
        <v>21</v>
      </c>
      <c r="B31" s="12" t="s">
        <v>81</v>
      </c>
      <c r="C31" s="10" t="s">
        <v>82</v>
      </c>
      <c r="D31" s="77">
        <f t="shared" si="2"/>
        <v>0</v>
      </c>
      <c r="E31" s="81"/>
      <c r="F31" s="81"/>
      <c r="G31" s="81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7">
        <f t="shared" si="2"/>
        <v>151763448</v>
      </c>
      <c r="E32" s="80">
        <v>150382273</v>
      </c>
      <c r="F32" s="80">
        <v>1381175</v>
      </c>
      <c r="G32" s="80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7">
        <f t="shared" si="2"/>
        <v>24201955</v>
      </c>
      <c r="E33" s="80">
        <v>23740619</v>
      </c>
      <c r="F33" s="80">
        <v>461336</v>
      </c>
      <c r="G33" s="80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7">
        <f t="shared" si="2"/>
        <v>0</v>
      </c>
      <c r="E34" s="77"/>
      <c r="F34" s="77"/>
      <c r="G34" s="77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7">
        <f t="shared" si="2"/>
        <v>0</v>
      </c>
      <c r="E35" s="77"/>
      <c r="F35" s="77"/>
      <c r="G35" s="77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7">
        <f t="shared" si="2"/>
        <v>0</v>
      </c>
      <c r="E36" s="77"/>
      <c r="F36" s="77"/>
      <c r="G36" s="77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7">
        <f t="shared" si="2"/>
        <v>0</v>
      </c>
      <c r="E37" s="77"/>
      <c r="F37" s="77"/>
      <c r="G37" s="77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7">
        <f t="shared" si="2"/>
        <v>0</v>
      </c>
      <c r="E38" s="77"/>
      <c r="F38" s="77"/>
      <c r="G38" s="77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7">
        <f t="shared" si="2"/>
        <v>0</v>
      </c>
      <c r="E39" s="77"/>
      <c r="F39" s="77"/>
      <c r="G39" s="77"/>
    </row>
    <row r="40" spans="1:7" s="22" customFormat="1" x14ac:dyDescent="0.2">
      <c r="A40" s="25">
        <v>30</v>
      </c>
      <c r="B40" s="23" t="s">
        <v>98</v>
      </c>
      <c r="C40" s="74" t="s">
        <v>292</v>
      </c>
      <c r="D40" s="77">
        <f t="shared" si="2"/>
        <v>649367174</v>
      </c>
      <c r="E40" s="80">
        <v>644654434</v>
      </c>
      <c r="F40" s="80">
        <v>4712740</v>
      </c>
      <c r="G40" s="80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7">
        <f t="shared" si="2"/>
        <v>0</v>
      </c>
      <c r="E41" s="80"/>
      <c r="F41" s="80"/>
      <c r="G41" s="80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7">
        <f t="shared" si="2"/>
        <v>228613968</v>
      </c>
      <c r="E42" s="80">
        <v>224533225</v>
      </c>
      <c r="F42" s="80">
        <v>4080743</v>
      </c>
      <c r="G42" s="80"/>
    </row>
    <row r="43" spans="1:7" x14ac:dyDescent="0.2">
      <c r="A43" s="25">
        <v>33</v>
      </c>
      <c r="B43" s="12" t="s">
        <v>101</v>
      </c>
      <c r="C43" s="10" t="s">
        <v>39</v>
      </c>
      <c r="D43" s="77">
        <f t="shared" si="2"/>
        <v>0</v>
      </c>
      <c r="E43" s="81"/>
      <c r="F43" s="81"/>
      <c r="G43" s="81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7">
        <f t="shared" si="2"/>
        <v>0</v>
      </c>
      <c r="E44" s="77"/>
      <c r="F44" s="77"/>
      <c r="G44" s="77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7">
        <f t="shared" si="2"/>
        <v>0</v>
      </c>
      <c r="E45" s="77"/>
      <c r="F45" s="77"/>
      <c r="G45" s="77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7">
        <f t="shared" si="2"/>
        <v>0</v>
      </c>
      <c r="E46" s="77"/>
      <c r="F46" s="77"/>
      <c r="G46" s="77"/>
    </row>
    <row r="47" spans="1:7" x14ac:dyDescent="0.2">
      <c r="A47" s="25">
        <v>37</v>
      </c>
      <c r="B47" s="12" t="s">
        <v>105</v>
      </c>
      <c r="C47" s="10" t="s">
        <v>237</v>
      </c>
      <c r="D47" s="77">
        <f t="shared" si="2"/>
        <v>0</v>
      </c>
      <c r="E47" s="81"/>
      <c r="F47" s="81"/>
      <c r="G47" s="81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7">
        <f t="shared" si="2"/>
        <v>0</v>
      </c>
      <c r="E48" s="77"/>
      <c r="F48" s="77"/>
      <c r="G48" s="77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7">
        <f t="shared" si="2"/>
        <v>0</v>
      </c>
      <c r="E49" s="77"/>
      <c r="F49" s="77"/>
      <c r="G49" s="77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7">
        <f t="shared" si="2"/>
        <v>0</v>
      </c>
      <c r="E50" s="77"/>
      <c r="F50" s="77"/>
      <c r="G50" s="77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7">
        <f t="shared" si="2"/>
        <v>0</v>
      </c>
      <c r="E51" s="77"/>
      <c r="F51" s="77"/>
      <c r="G51" s="77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7">
        <f t="shared" si="2"/>
        <v>0</v>
      </c>
      <c r="E52" s="77"/>
      <c r="F52" s="77"/>
      <c r="G52" s="77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7">
        <f t="shared" si="2"/>
        <v>392863789</v>
      </c>
      <c r="E53" s="80">
        <v>386648504</v>
      </c>
      <c r="F53" s="80">
        <v>6215285</v>
      </c>
      <c r="G53" s="80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7">
        <f t="shared" si="2"/>
        <v>0</v>
      </c>
      <c r="E54" s="77"/>
      <c r="F54" s="77"/>
      <c r="G54" s="77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7">
        <f t="shared" si="2"/>
        <v>0</v>
      </c>
      <c r="E55" s="77"/>
      <c r="F55" s="77"/>
      <c r="G55" s="77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7">
        <f t="shared" si="2"/>
        <v>0</v>
      </c>
      <c r="E56" s="77"/>
      <c r="F56" s="77"/>
      <c r="G56" s="77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7">
        <f t="shared" si="2"/>
        <v>0</v>
      </c>
      <c r="E57" s="77"/>
      <c r="F57" s="77"/>
      <c r="G57" s="77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7">
        <f t="shared" si="2"/>
        <v>0</v>
      </c>
      <c r="E58" s="77"/>
      <c r="F58" s="77"/>
      <c r="G58" s="77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7">
        <f t="shared" si="2"/>
        <v>0</v>
      </c>
      <c r="E59" s="77"/>
      <c r="F59" s="77"/>
      <c r="G59" s="77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7">
        <f t="shared" si="2"/>
        <v>0</v>
      </c>
      <c r="E60" s="77"/>
      <c r="F60" s="77"/>
      <c r="G60" s="77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7">
        <f t="shared" si="2"/>
        <v>0</v>
      </c>
      <c r="E61" s="77"/>
      <c r="F61" s="77"/>
      <c r="G61" s="77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7">
        <f t="shared" si="2"/>
        <v>0</v>
      </c>
      <c r="E62" s="77"/>
      <c r="F62" s="77"/>
      <c r="G62" s="77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7">
        <f t="shared" si="2"/>
        <v>0</v>
      </c>
      <c r="E63" s="77"/>
      <c r="F63" s="77"/>
      <c r="G63" s="77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7">
        <f t="shared" si="2"/>
        <v>0</v>
      </c>
      <c r="E64" s="77"/>
      <c r="F64" s="77"/>
      <c r="G64" s="77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7">
        <f t="shared" si="2"/>
        <v>0</v>
      </c>
      <c r="E65" s="77"/>
      <c r="F65" s="77"/>
      <c r="G65" s="77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7">
        <f t="shared" si="2"/>
        <v>0</v>
      </c>
      <c r="E66" s="77"/>
      <c r="F66" s="77"/>
      <c r="G66" s="77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7">
        <f t="shared" si="2"/>
        <v>0</v>
      </c>
      <c r="E67" s="77"/>
      <c r="F67" s="77"/>
      <c r="G67" s="77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7">
        <f t="shared" si="2"/>
        <v>0</v>
      </c>
      <c r="E68" s="77"/>
      <c r="F68" s="77"/>
      <c r="G68" s="77"/>
    </row>
    <row r="69" spans="1:7" s="1" customFormat="1" x14ac:dyDescent="0.2">
      <c r="A69" s="25">
        <v>59</v>
      </c>
      <c r="B69" s="12" t="s">
        <v>128</v>
      </c>
      <c r="C69" s="10" t="s">
        <v>129</v>
      </c>
      <c r="D69" s="77">
        <f t="shared" si="2"/>
        <v>0</v>
      </c>
      <c r="E69" s="77"/>
      <c r="F69" s="77"/>
      <c r="G69" s="77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7">
        <f t="shared" si="2"/>
        <v>0</v>
      </c>
      <c r="E70" s="77"/>
      <c r="F70" s="77"/>
      <c r="G70" s="77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7">
        <f t="shared" si="2"/>
        <v>0</v>
      </c>
      <c r="E71" s="77"/>
      <c r="F71" s="77"/>
      <c r="G71" s="77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7">
        <f t="shared" si="2"/>
        <v>0</v>
      </c>
      <c r="E72" s="77"/>
      <c r="F72" s="77"/>
      <c r="G72" s="77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7">
        <f t="shared" si="2"/>
        <v>0</v>
      </c>
      <c r="E73" s="77"/>
      <c r="F73" s="77"/>
      <c r="G73" s="77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7">
        <f t="shared" si="2"/>
        <v>0</v>
      </c>
      <c r="E74" s="77"/>
      <c r="F74" s="77"/>
      <c r="G74" s="77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7">
        <f t="shared" si="2"/>
        <v>0</v>
      </c>
      <c r="E75" s="77"/>
      <c r="F75" s="77"/>
      <c r="G75" s="77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7">
        <f t="shared" ref="D76:D139" si="3">SUM(E76:G76)</f>
        <v>0</v>
      </c>
      <c r="E76" s="77"/>
      <c r="F76" s="77"/>
      <c r="G76" s="77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7">
        <f t="shared" si="3"/>
        <v>0</v>
      </c>
      <c r="E77" s="77"/>
      <c r="F77" s="77"/>
      <c r="G77" s="77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7">
        <f t="shared" si="3"/>
        <v>0</v>
      </c>
      <c r="E78" s="77"/>
      <c r="F78" s="77"/>
      <c r="G78" s="77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7">
        <f t="shared" si="3"/>
        <v>0</v>
      </c>
      <c r="E79" s="77"/>
      <c r="F79" s="77"/>
      <c r="G79" s="77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7">
        <f t="shared" si="3"/>
        <v>0</v>
      </c>
      <c r="E80" s="77"/>
      <c r="F80" s="77"/>
      <c r="G80" s="77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7">
        <f t="shared" si="3"/>
        <v>0</v>
      </c>
      <c r="E81" s="77"/>
      <c r="F81" s="77"/>
      <c r="G81" s="77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7">
        <f t="shared" si="3"/>
        <v>0</v>
      </c>
      <c r="E82" s="77"/>
      <c r="F82" s="77"/>
      <c r="G82" s="77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7">
        <f t="shared" si="3"/>
        <v>0</v>
      </c>
      <c r="E83" s="77"/>
      <c r="F83" s="77"/>
      <c r="G83" s="77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7">
        <f t="shared" si="3"/>
        <v>0</v>
      </c>
      <c r="E84" s="77"/>
      <c r="F84" s="77"/>
      <c r="G84" s="77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7">
        <f t="shared" si="3"/>
        <v>0</v>
      </c>
      <c r="E85" s="77"/>
      <c r="F85" s="77"/>
      <c r="G85" s="77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7">
        <f t="shared" si="3"/>
        <v>0</v>
      </c>
      <c r="E86" s="77"/>
      <c r="F86" s="77"/>
      <c r="G86" s="77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7">
        <f t="shared" si="3"/>
        <v>0</v>
      </c>
      <c r="E87" s="77"/>
      <c r="F87" s="77"/>
      <c r="G87" s="77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7">
        <f t="shared" si="3"/>
        <v>0</v>
      </c>
      <c r="E88" s="77"/>
      <c r="F88" s="77"/>
      <c r="G88" s="77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7">
        <f t="shared" si="3"/>
        <v>0</v>
      </c>
      <c r="E89" s="77"/>
      <c r="F89" s="77"/>
      <c r="G89" s="77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7">
        <f t="shared" si="3"/>
        <v>0</v>
      </c>
      <c r="E90" s="77"/>
      <c r="F90" s="77"/>
      <c r="G90" s="77"/>
    </row>
    <row r="91" spans="1:7" s="1" customFormat="1" x14ac:dyDescent="0.2">
      <c r="A91" s="25">
        <v>81</v>
      </c>
      <c r="B91" s="12" t="s">
        <v>152</v>
      </c>
      <c r="C91" s="10" t="s">
        <v>386</v>
      </c>
      <c r="D91" s="77">
        <f t="shared" si="3"/>
        <v>0</v>
      </c>
      <c r="E91" s="77"/>
      <c r="F91" s="77"/>
      <c r="G91" s="77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7">
        <f t="shared" si="3"/>
        <v>1811018543</v>
      </c>
      <c r="E92" s="77">
        <v>1644059003</v>
      </c>
      <c r="F92" s="77">
        <v>5846516</v>
      </c>
      <c r="G92" s="77">
        <v>161113024</v>
      </c>
    </row>
    <row r="93" spans="1:7" s="1" customFormat="1" ht="24" x14ac:dyDescent="0.2">
      <c r="A93" s="186">
        <v>83</v>
      </c>
      <c r="B93" s="189" t="s">
        <v>154</v>
      </c>
      <c r="C93" s="17" t="s">
        <v>274</v>
      </c>
      <c r="D93" s="77">
        <f t="shared" si="3"/>
        <v>0</v>
      </c>
      <c r="E93" s="77"/>
      <c r="F93" s="77"/>
      <c r="G93" s="77"/>
    </row>
    <row r="94" spans="1:7" s="1" customFormat="1" ht="36" x14ac:dyDescent="0.2">
      <c r="A94" s="187"/>
      <c r="B94" s="190"/>
      <c r="C94" s="10" t="s">
        <v>384</v>
      </c>
      <c r="D94" s="77">
        <f t="shared" si="3"/>
        <v>0</v>
      </c>
      <c r="E94" s="77"/>
      <c r="F94" s="77"/>
      <c r="G94" s="77"/>
    </row>
    <row r="95" spans="1:7" s="1" customFormat="1" ht="24" x14ac:dyDescent="0.2">
      <c r="A95" s="187"/>
      <c r="B95" s="190"/>
      <c r="C95" s="10" t="s">
        <v>275</v>
      </c>
      <c r="D95" s="77">
        <f t="shared" si="3"/>
        <v>0</v>
      </c>
      <c r="E95" s="77"/>
      <c r="F95" s="77"/>
      <c r="G95" s="77"/>
    </row>
    <row r="96" spans="1:7" s="1" customFormat="1" ht="36" x14ac:dyDescent="0.2">
      <c r="A96" s="188"/>
      <c r="B96" s="191"/>
      <c r="C96" s="28" t="s">
        <v>385</v>
      </c>
      <c r="D96" s="77">
        <f t="shared" si="3"/>
        <v>0</v>
      </c>
      <c r="E96" s="77"/>
      <c r="F96" s="77"/>
      <c r="G96" s="77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7">
        <f t="shared" si="3"/>
        <v>0</v>
      </c>
      <c r="E97" s="77"/>
      <c r="F97" s="77"/>
      <c r="G97" s="77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7">
        <f t="shared" si="3"/>
        <v>0</v>
      </c>
      <c r="E98" s="77"/>
      <c r="F98" s="77"/>
      <c r="G98" s="77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7">
        <f t="shared" si="3"/>
        <v>0</v>
      </c>
      <c r="E99" s="77"/>
      <c r="F99" s="77"/>
      <c r="G99" s="77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7">
        <f t="shared" si="3"/>
        <v>0</v>
      </c>
      <c r="E100" s="77"/>
      <c r="F100" s="77"/>
      <c r="G100" s="77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7">
        <f t="shared" si="3"/>
        <v>0</v>
      </c>
      <c r="E101" s="77"/>
      <c r="F101" s="77"/>
      <c r="G101" s="77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7">
        <f t="shared" si="3"/>
        <v>0</v>
      </c>
      <c r="E102" s="77"/>
      <c r="F102" s="77"/>
      <c r="G102" s="77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7">
        <f t="shared" si="3"/>
        <v>0</v>
      </c>
      <c r="E103" s="77"/>
      <c r="F103" s="77"/>
      <c r="G103" s="77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7">
        <f t="shared" si="3"/>
        <v>0</v>
      </c>
      <c r="E104" s="77"/>
      <c r="F104" s="77"/>
      <c r="G104" s="77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7">
        <f t="shared" si="3"/>
        <v>0</v>
      </c>
      <c r="E105" s="77"/>
      <c r="F105" s="77"/>
      <c r="G105" s="77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7">
        <f t="shared" si="3"/>
        <v>0</v>
      </c>
      <c r="E106" s="77"/>
      <c r="F106" s="77"/>
      <c r="G106" s="77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7">
        <f t="shared" si="3"/>
        <v>0</v>
      </c>
      <c r="E107" s="77"/>
      <c r="F107" s="77"/>
      <c r="G107" s="77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7">
        <f t="shared" si="3"/>
        <v>0</v>
      </c>
      <c r="E108" s="77"/>
      <c r="F108" s="77"/>
      <c r="G108" s="77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7">
        <f t="shared" si="3"/>
        <v>0</v>
      </c>
      <c r="E109" s="77"/>
      <c r="F109" s="77"/>
      <c r="G109" s="77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7">
        <f t="shared" si="3"/>
        <v>104078029</v>
      </c>
      <c r="E110" s="80">
        <v>103199100</v>
      </c>
      <c r="F110" s="80">
        <v>878929</v>
      </c>
      <c r="G110" s="80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7">
        <f t="shared" si="3"/>
        <v>0</v>
      </c>
      <c r="E111" s="77"/>
      <c r="F111" s="77"/>
      <c r="G111" s="77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7">
        <f t="shared" si="3"/>
        <v>0</v>
      </c>
      <c r="E112" s="77"/>
      <c r="F112" s="77"/>
      <c r="G112" s="77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7">
        <f t="shared" si="3"/>
        <v>0</v>
      </c>
      <c r="E113" s="77"/>
      <c r="F113" s="77"/>
      <c r="G113" s="77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7">
        <f t="shared" si="3"/>
        <v>0</v>
      </c>
      <c r="E114" s="77"/>
      <c r="F114" s="77"/>
      <c r="G114" s="77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7">
        <f t="shared" si="3"/>
        <v>0</v>
      </c>
      <c r="E115" s="77"/>
      <c r="F115" s="77"/>
      <c r="G115" s="77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7">
        <f t="shared" si="3"/>
        <v>0</v>
      </c>
      <c r="E116" s="77"/>
      <c r="F116" s="77"/>
      <c r="G116" s="77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7">
        <f t="shared" si="3"/>
        <v>0</v>
      </c>
      <c r="E117" s="77"/>
      <c r="F117" s="77"/>
      <c r="G117" s="77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7">
        <f t="shared" si="3"/>
        <v>0</v>
      </c>
      <c r="E118" s="77"/>
      <c r="F118" s="77"/>
      <c r="G118" s="77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7">
        <f t="shared" si="3"/>
        <v>0</v>
      </c>
      <c r="E119" s="77"/>
      <c r="F119" s="77"/>
      <c r="G119" s="77"/>
    </row>
    <row r="120" spans="1:7" s="1" customFormat="1" x14ac:dyDescent="0.2">
      <c r="A120" s="25">
        <v>107</v>
      </c>
      <c r="B120" s="26" t="s">
        <v>185</v>
      </c>
      <c r="C120" s="10" t="s">
        <v>186</v>
      </c>
      <c r="D120" s="77">
        <f t="shared" si="3"/>
        <v>0</v>
      </c>
      <c r="E120" s="77"/>
      <c r="F120" s="77"/>
      <c r="G120" s="77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7">
        <f t="shared" si="3"/>
        <v>0</v>
      </c>
      <c r="E121" s="77"/>
      <c r="F121" s="77"/>
      <c r="G121" s="77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7">
        <f t="shared" si="3"/>
        <v>0</v>
      </c>
      <c r="E122" s="77"/>
      <c r="F122" s="77"/>
      <c r="G122" s="77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7">
        <f t="shared" si="3"/>
        <v>0</v>
      </c>
      <c r="E123" s="77"/>
      <c r="F123" s="77"/>
      <c r="G123" s="77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7">
        <f t="shared" si="3"/>
        <v>0</v>
      </c>
      <c r="E124" s="77"/>
      <c r="F124" s="77"/>
      <c r="G124" s="77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7">
        <f t="shared" si="3"/>
        <v>0</v>
      </c>
      <c r="E125" s="77"/>
      <c r="F125" s="77"/>
      <c r="G125" s="77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7">
        <f t="shared" si="3"/>
        <v>0</v>
      </c>
      <c r="E126" s="77"/>
      <c r="F126" s="77"/>
      <c r="G126" s="77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7">
        <f t="shared" si="3"/>
        <v>0</v>
      </c>
      <c r="E127" s="77"/>
      <c r="F127" s="77"/>
      <c r="G127" s="77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7">
        <f t="shared" si="3"/>
        <v>0</v>
      </c>
      <c r="E128" s="77"/>
      <c r="F128" s="77"/>
      <c r="G128" s="77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7">
        <f t="shared" si="3"/>
        <v>0</v>
      </c>
      <c r="E129" s="77"/>
      <c r="F129" s="77"/>
      <c r="G129" s="77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7">
        <f t="shared" si="3"/>
        <v>0</v>
      </c>
      <c r="E130" s="77"/>
      <c r="F130" s="77"/>
      <c r="G130" s="77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7">
        <f t="shared" si="3"/>
        <v>0</v>
      </c>
      <c r="E131" s="77"/>
      <c r="F131" s="77"/>
      <c r="G131" s="77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7">
        <f t="shared" si="3"/>
        <v>0</v>
      </c>
      <c r="E132" s="77"/>
      <c r="F132" s="77"/>
      <c r="G132" s="77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7">
        <f t="shared" si="3"/>
        <v>0</v>
      </c>
      <c r="E133" s="77"/>
      <c r="F133" s="77"/>
      <c r="G133" s="77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7">
        <f t="shared" si="3"/>
        <v>0</v>
      </c>
      <c r="E134" s="77"/>
      <c r="F134" s="77"/>
      <c r="G134" s="77"/>
    </row>
    <row r="135" spans="1:7" s="1" customFormat="1" ht="24" x14ac:dyDescent="0.2">
      <c r="A135" s="25">
        <v>122</v>
      </c>
      <c r="B135" s="26" t="s">
        <v>211</v>
      </c>
      <c r="C135" s="91" t="s">
        <v>383</v>
      </c>
      <c r="D135" s="77">
        <f t="shared" si="3"/>
        <v>0</v>
      </c>
      <c r="E135" s="77"/>
      <c r="F135" s="77"/>
      <c r="G135" s="77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7">
        <f t="shared" si="3"/>
        <v>0</v>
      </c>
      <c r="E136" s="77"/>
      <c r="F136" s="77"/>
      <c r="G136" s="77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7">
        <f t="shared" si="3"/>
        <v>0</v>
      </c>
      <c r="E137" s="81"/>
      <c r="F137" s="81"/>
      <c r="G137" s="81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7">
        <f t="shared" si="3"/>
        <v>0</v>
      </c>
      <c r="E138" s="77"/>
      <c r="F138" s="77"/>
      <c r="G138" s="77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7">
        <f t="shared" si="3"/>
        <v>0</v>
      </c>
      <c r="E139" s="77"/>
      <c r="F139" s="77"/>
      <c r="G139" s="77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7">
        <f t="shared" ref="D140:D154" si="4">SUM(E140:G140)</f>
        <v>0</v>
      </c>
      <c r="E140" s="77"/>
      <c r="F140" s="77"/>
      <c r="G140" s="77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7">
        <f t="shared" si="4"/>
        <v>0</v>
      </c>
      <c r="E141" s="77"/>
      <c r="F141" s="77"/>
      <c r="G141" s="77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7">
        <f t="shared" si="4"/>
        <v>0</v>
      </c>
      <c r="E142" s="77"/>
      <c r="F142" s="77"/>
      <c r="G142" s="77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7">
        <f t="shared" si="4"/>
        <v>0</v>
      </c>
      <c r="E143" s="77"/>
      <c r="F143" s="77"/>
      <c r="G143" s="77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7">
        <f t="shared" si="4"/>
        <v>0</v>
      </c>
      <c r="E144" s="77"/>
      <c r="F144" s="77"/>
      <c r="G144" s="77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7">
        <f t="shared" si="4"/>
        <v>0</v>
      </c>
      <c r="E145" s="77"/>
      <c r="F145" s="77"/>
      <c r="G145" s="77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7">
        <f t="shared" si="4"/>
        <v>0</v>
      </c>
      <c r="E146" s="77"/>
      <c r="F146" s="77"/>
      <c r="G146" s="77"/>
    </row>
    <row r="147" spans="1:74" x14ac:dyDescent="0.2">
      <c r="A147" s="25">
        <v>134</v>
      </c>
      <c r="B147" s="26" t="s">
        <v>226</v>
      </c>
      <c r="C147" s="10" t="s">
        <v>227</v>
      </c>
      <c r="D147" s="77">
        <f t="shared" si="4"/>
        <v>0</v>
      </c>
      <c r="E147" s="81"/>
      <c r="F147" s="81"/>
      <c r="G147" s="81"/>
    </row>
    <row r="148" spans="1:74" x14ac:dyDescent="0.2">
      <c r="A148" s="25">
        <v>135</v>
      </c>
      <c r="B148" s="12" t="s">
        <v>228</v>
      </c>
      <c r="C148" s="10" t="s">
        <v>229</v>
      </c>
      <c r="D148" s="77">
        <f t="shared" si="4"/>
        <v>0</v>
      </c>
      <c r="E148" s="81"/>
      <c r="F148" s="81"/>
      <c r="G148" s="81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7">
        <f t="shared" si="4"/>
        <v>0</v>
      </c>
      <c r="E149" s="81"/>
      <c r="F149" s="81"/>
      <c r="G149" s="81"/>
    </row>
    <row r="150" spans="1:74" ht="12.75" x14ac:dyDescent="0.2">
      <c r="A150" s="25">
        <v>137</v>
      </c>
      <c r="B150" s="67" t="s">
        <v>278</v>
      </c>
      <c r="C150" s="68" t="s">
        <v>279</v>
      </c>
      <c r="D150" s="77">
        <f t="shared" si="4"/>
        <v>0</v>
      </c>
      <c r="E150" s="81"/>
      <c r="F150" s="81"/>
      <c r="G150" s="81"/>
    </row>
    <row r="151" spans="1:74" ht="12.75" x14ac:dyDescent="0.2">
      <c r="A151" s="25">
        <v>138</v>
      </c>
      <c r="B151" s="69" t="s">
        <v>280</v>
      </c>
      <c r="C151" s="70" t="s">
        <v>281</v>
      </c>
      <c r="D151" s="77">
        <f t="shared" si="4"/>
        <v>0</v>
      </c>
      <c r="E151" s="81"/>
      <c r="F151" s="81"/>
      <c r="G151" s="81"/>
    </row>
    <row r="152" spans="1:74" ht="12.75" x14ac:dyDescent="0.2">
      <c r="A152" s="25">
        <v>139</v>
      </c>
      <c r="B152" s="71" t="s">
        <v>282</v>
      </c>
      <c r="C152" s="72" t="s">
        <v>283</v>
      </c>
      <c r="D152" s="77">
        <f t="shared" si="4"/>
        <v>0</v>
      </c>
      <c r="E152" s="81"/>
      <c r="F152" s="81"/>
      <c r="G152" s="81"/>
    </row>
    <row r="153" spans="1:74" x14ac:dyDescent="0.2">
      <c r="A153" s="25">
        <v>140</v>
      </c>
      <c r="B153" s="25" t="s">
        <v>288</v>
      </c>
      <c r="C153" s="73" t="s">
        <v>289</v>
      </c>
      <c r="D153" s="77">
        <f t="shared" si="4"/>
        <v>0</v>
      </c>
      <c r="E153" s="81"/>
      <c r="F153" s="81"/>
      <c r="G153" s="81"/>
    </row>
    <row r="154" spans="1:74" x14ac:dyDescent="0.2">
      <c r="A154" s="127">
        <v>141</v>
      </c>
      <c r="B154" s="128" t="s">
        <v>403</v>
      </c>
      <c r="C154" s="129" t="s">
        <v>402</v>
      </c>
      <c r="D154" s="77">
        <f t="shared" si="4"/>
        <v>0</v>
      </c>
      <c r="E154" s="125"/>
      <c r="F154" s="125"/>
      <c r="G154" s="125"/>
    </row>
    <row r="156" spans="1:74" s="4" customFormat="1" x14ac:dyDescent="0.2">
      <c r="A156" s="6"/>
      <c r="B156" s="6"/>
      <c r="C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59"/>
  <sheetViews>
    <sheetView zoomScale="98" zoomScaleNormal="98" workbookViewId="0">
      <pane ySplit="10" topLeftCell="A131" activePane="bottomLeft" state="frozen"/>
      <selection pane="bottomLeft" activeCell="A156" sqref="A156:XFD156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3.7109375" style="8" customWidth="1"/>
    <col min="5" max="5" width="14.42578125" style="8" customWidth="1"/>
    <col min="6" max="6" width="13.7109375" style="8" customWidth="1"/>
    <col min="7" max="7" width="14.42578125" style="8" customWidth="1"/>
    <col min="8" max="8" width="13.7109375" style="8" customWidth="1"/>
    <col min="9" max="9" width="14.5703125" style="8" customWidth="1"/>
    <col min="10" max="10" width="11.140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98" t="s">
        <v>377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9.75" customHeight="1" x14ac:dyDescent="0.2">
      <c r="A4" s="122"/>
      <c r="B4" s="122"/>
      <c r="C4" s="122"/>
    </row>
    <row r="5" spans="1:11" ht="3.75" customHeight="1" x14ac:dyDescent="0.2">
      <c r="C5" s="9"/>
    </row>
    <row r="6" spans="1:11" s="159" customFormat="1" ht="15.75" customHeight="1" x14ac:dyDescent="0.2">
      <c r="A6" s="199" t="s">
        <v>46</v>
      </c>
      <c r="B6" s="199" t="s">
        <v>59</v>
      </c>
      <c r="C6" s="199" t="s">
        <v>47</v>
      </c>
      <c r="D6" s="199" t="s">
        <v>374</v>
      </c>
      <c r="E6" s="199" t="s">
        <v>387</v>
      </c>
      <c r="F6" s="200" t="s">
        <v>380</v>
      </c>
      <c r="G6" s="200"/>
      <c r="H6" s="200"/>
      <c r="I6" s="200"/>
      <c r="J6" s="201" t="s">
        <v>376</v>
      </c>
    </row>
    <row r="7" spans="1:11" s="154" customFormat="1" ht="47.25" customHeight="1" x14ac:dyDescent="0.2">
      <c r="A7" s="199"/>
      <c r="B7" s="199"/>
      <c r="C7" s="199"/>
      <c r="D7" s="199"/>
      <c r="E7" s="199"/>
      <c r="F7" s="111" t="s">
        <v>381</v>
      </c>
      <c r="G7" s="90" t="s">
        <v>341</v>
      </c>
      <c r="H7" s="90" t="s">
        <v>382</v>
      </c>
      <c r="I7" s="90" t="s">
        <v>375</v>
      </c>
      <c r="J7" s="201"/>
    </row>
    <row r="8" spans="1:11" s="2" customFormat="1" x14ac:dyDescent="0.2">
      <c r="A8" s="195" t="s">
        <v>248</v>
      </c>
      <c r="B8" s="195"/>
      <c r="C8" s="195"/>
      <c r="D8" s="124">
        <f>D9+D10</f>
        <v>7395611865</v>
      </c>
      <c r="E8" s="124">
        <f t="shared" ref="E8:J8" si="0">E9+E10</f>
        <v>7362395145</v>
      </c>
      <c r="F8" s="124">
        <f t="shared" si="0"/>
        <v>3712979728</v>
      </c>
      <c r="G8" s="124">
        <f t="shared" si="0"/>
        <v>300584908</v>
      </c>
      <c r="H8" s="124">
        <f t="shared" si="0"/>
        <v>11954956.040000003</v>
      </c>
      <c r="I8" s="124">
        <f t="shared" si="0"/>
        <v>36784356</v>
      </c>
      <c r="J8" s="124">
        <f t="shared" si="0"/>
        <v>33216720</v>
      </c>
    </row>
    <row r="9" spans="1:11" s="3" customFormat="1" ht="11.25" customHeight="1" x14ac:dyDescent="0.2">
      <c r="A9" s="92"/>
      <c r="B9" s="92"/>
      <c r="C9" s="93" t="s">
        <v>56</v>
      </c>
      <c r="D9" s="94">
        <v>471245627</v>
      </c>
      <c r="E9" s="94">
        <v>471245627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82"/>
    </row>
    <row r="10" spans="1:11" s="2" customFormat="1" x14ac:dyDescent="0.2">
      <c r="A10" s="195" t="s">
        <v>247</v>
      </c>
      <c r="B10" s="195"/>
      <c r="C10" s="195"/>
      <c r="D10" s="124">
        <f>SUM(D11:D153)-D96</f>
        <v>6924366238</v>
      </c>
      <c r="E10" s="124">
        <f>SUM(E11:E153)-E96</f>
        <v>6891149518</v>
      </c>
      <c r="F10" s="124">
        <f t="shared" ref="F10:J10" si="1">SUM(F11:F153)</f>
        <v>3712979728</v>
      </c>
      <c r="G10" s="124">
        <f t="shared" si="1"/>
        <v>300584908</v>
      </c>
      <c r="H10" s="124">
        <f t="shared" si="1"/>
        <v>11954956.040000003</v>
      </c>
      <c r="I10" s="124">
        <f t="shared" si="1"/>
        <v>36784356</v>
      </c>
      <c r="J10" s="124">
        <f t="shared" si="1"/>
        <v>33216720</v>
      </c>
    </row>
    <row r="11" spans="1:11" s="1" customFormat="1" ht="12" customHeight="1" x14ac:dyDescent="0.2">
      <c r="A11" s="120">
        <v>1</v>
      </c>
      <c r="B11" s="95" t="s">
        <v>60</v>
      </c>
      <c r="C11" s="91" t="s">
        <v>44</v>
      </c>
      <c r="D11" s="96">
        <f t="shared" ref="D11:D42" si="2">E11+J11</f>
        <v>12159792</v>
      </c>
      <c r="E11" s="96">
        <v>12159792</v>
      </c>
      <c r="F11" s="96"/>
      <c r="G11" s="96"/>
      <c r="H11" s="96"/>
      <c r="I11" s="96"/>
      <c r="J11" s="96"/>
    </row>
    <row r="12" spans="1:11" s="1" customFormat="1" x14ac:dyDescent="0.2">
      <c r="A12" s="120">
        <v>2</v>
      </c>
      <c r="B12" s="95" t="s">
        <v>61</v>
      </c>
      <c r="C12" s="91" t="s">
        <v>232</v>
      </c>
      <c r="D12" s="96">
        <f t="shared" si="2"/>
        <v>12949238</v>
      </c>
      <c r="E12" s="96">
        <v>12949238</v>
      </c>
      <c r="F12" s="96"/>
      <c r="G12" s="96"/>
      <c r="H12" s="96"/>
      <c r="I12" s="96"/>
      <c r="J12" s="96"/>
    </row>
    <row r="13" spans="1:11" s="22" customFormat="1" x14ac:dyDescent="0.2">
      <c r="A13" s="120">
        <v>3</v>
      </c>
      <c r="B13" s="97" t="s">
        <v>62</v>
      </c>
      <c r="C13" s="98" t="s">
        <v>5</v>
      </c>
      <c r="D13" s="96">
        <f t="shared" si="2"/>
        <v>35927542</v>
      </c>
      <c r="E13" s="99">
        <v>35927542</v>
      </c>
      <c r="F13" s="99"/>
      <c r="G13" s="99"/>
      <c r="H13" s="99">
        <v>565437.11</v>
      </c>
      <c r="I13" s="99"/>
      <c r="J13" s="99"/>
    </row>
    <row r="14" spans="1:11" s="1" customFormat="1" ht="14.25" customHeight="1" x14ac:dyDescent="0.2">
      <c r="A14" s="120">
        <v>4</v>
      </c>
      <c r="B14" s="95" t="s">
        <v>63</v>
      </c>
      <c r="C14" s="91" t="s">
        <v>233</v>
      </c>
      <c r="D14" s="96">
        <f t="shared" si="2"/>
        <v>13417660</v>
      </c>
      <c r="E14" s="96">
        <v>13417660</v>
      </c>
      <c r="F14" s="96"/>
      <c r="G14" s="96"/>
      <c r="H14" s="96"/>
      <c r="I14" s="96"/>
      <c r="J14" s="96"/>
    </row>
    <row r="15" spans="1:11" s="1" customFormat="1" x14ac:dyDescent="0.2">
      <c r="A15" s="120">
        <v>5</v>
      </c>
      <c r="B15" s="95" t="s">
        <v>64</v>
      </c>
      <c r="C15" s="91" t="s">
        <v>8</v>
      </c>
      <c r="D15" s="96">
        <f t="shared" si="2"/>
        <v>14535647</v>
      </c>
      <c r="E15" s="96">
        <v>14535647</v>
      </c>
      <c r="F15" s="96"/>
      <c r="G15" s="96"/>
      <c r="H15" s="96"/>
      <c r="I15" s="96"/>
      <c r="J15" s="96"/>
    </row>
    <row r="16" spans="1:11" s="22" customFormat="1" x14ac:dyDescent="0.2">
      <c r="A16" s="120">
        <v>6</v>
      </c>
      <c r="B16" s="97" t="s">
        <v>65</v>
      </c>
      <c r="C16" s="98" t="s">
        <v>66</v>
      </c>
      <c r="D16" s="96">
        <f t="shared" si="2"/>
        <v>93449760</v>
      </c>
      <c r="E16" s="99">
        <v>93449760</v>
      </c>
      <c r="F16" s="99"/>
      <c r="G16" s="99"/>
      <c r="H16" s="99">
        <v>565437.11</v>
      </c>
      <c r="I16" s="99"/>
      <c r="J16" s="99"/>
    </row>
    <row r="17" spans="1:10" s="1" customFormat="1" x14ac:dyDescent="0.2">
      <c r="A17" s="120">
        <v>7</v>
      </c>
      <c r="B17" s="95" t="s">
        <v>67</v>
      </c>
      <c r="C17" s="91" t="s">
        <v>234</v>
      </c>
      <c r="D17" s="96">
        <f t="shared" si="2"/>
        <v>34984845</v>
      </c>
      <c r="E17" s="96">
        <v>34984845</v>
      </c>
      <c r="F17" s="96"/>
      <c r="G17" s="96"/>
      <c r="H17" s="96"/>
      <c r="I17" s="96"/>
      <c r="J17" s="96"/>
    </row>
    <row r="18" spans="1:10" s="1" customFormat="1" x14ac:dyDescent="0.2">
      <c r="A18" s="120">
        <v>8</v>
      </c>
      <c r="B18" s="121" t="s">
        <v>68</v>
      </c>
      <c r="C18" s="91" t="s">
        <v>17</v>
      </c>
      <c r="D18" s="96">
        <f t="shared" si="2"/>
        <v>15518498</v>
      </c>
      <c r="E18" s="96">
        <v>15518498</v>
      </c>
      <c r="F18" s="96"/>
      <c r="G18" s="96"/>
      <c r="H18" s="96"/>
      <c r="I18" s="96"/>
      <c r="J18" s="96"/>
    </row>
    <row r="19" spans="1:10" s="1" customFormat="1" x14ac:dyDescent="0.2">
      <c r="A19" s="120">
        <v>9</v>
      </c>
      <c r="B19" s="121" t="s">
        <v>69</v>
      </c>
      <c r="C19" s="91" t="s">
        <v>6</v>
      </c>
      <c r="D19" s="96">
        <f t="shared" si="2"/>
        <v>12774064</v>
      </c>
      <c r="E19" s="96">
        <v>12774064</v>
      </c>
      <c r="F19" s="96"/>
      <c r="G19" s="96"/>
      <c r="H19" s="96"/>
      <c r="I19" s="96"/>
      <c r="J19" s="96"/>
    </row>
    <row r="20" spans="1:10" s="1" customFormat="1" x14ac:dyDescent="0.2">
      <c r="A20" s="120">
        <v>10</v>
      </c>
      <c r="B20" s="121" t="s">
        <v>70</v>
      </c>
      <c r="C20" s="91" t="s">
        <v>18</v>
      </c>
      <c r="D20" s="96">
        <f t="shared" si="2"/>
        <v>16861186</v>
      </c>
      <c r="E20" s="96">
        <v>16861186</v>
      </c>
      <c r="F20" s="96"/>
      <c r="G20" s="96"/>
      <c r="H20" s="96"/>
      <c r="I20" s="96"/>
      <c r="J20" s="96"/>
    </row>
    <row r="21" spans="1:10" s="1" customFormat="1" x14ac:dyDescent="0.2">
      <c r="A21" s="120">
        <v>11</v>
      </c>
      <c r="B21" s="121" t="s">
        <v>71</v>
      </c>
      <c r="C21" s="91" t="s">
        <v>7</v>
      </c>
      <c r="D21" s="96">
        <f t="shared" si="2"/>
        <v>13457873</v>
      </c>
      <c r="E21" s="96">
        <v>13457873</v>
      </c>
      <c r="F21" s="96"/>
      <c r="G21" s="96"/>
      <c r="H21" s="96"/>
      <c r="I21" s="96"/>
      <c r="J21" s="96"/>
    </row>
    <row r="22" spans="1:10" s="1" customFormat="1" x14ac:dyDescent="0.2">
      <c r="A22" s="120">
        <v>12</v>
      </c>
      <c r="B22" s="121" t="s">
        <v>72</v>
      </c>
      <c r="C22" s="91" t="s">
        <v>19</v>
      </c>
      <c r="D22" s="96">
        <f t="shared" si="2"/>
        <v>26751433</v>
      </c>
      <c r="E22" s="96">
        <v>26751433</v>
      </c>
      <c r="F22" s="96"/>
      <c r="G22" s="96"/>
      <c r="H22" s="96"/>
      <c r="I22" s="96"/>
      <c r="J22" s="96"/>
    </row>
    <row r="23" spans="1:10" s="1" customFormat="1" x14ac:dyDescent="0.2">
      <c r="A23" s="120">
        <v>13</v>
      </c>
      <c r="B23" s="121" t="s">
        <v>256</v>
      </c>
      <c r="C23" s="91" t="s">
        <v>257</v>
      </c>
      <c r="D23" s="96">
        <f t="shared" si="2"/>
        <v>0</v>
      </c>
      <c r="E23" s="96">
        <v>0</v>
      </c>
      <c r="F23" s="96"/>
      <c r="G23" s="96"/>
      <c r="H23" s="96"/>
      <c r="I23" s="96"/>
      <c r="J23" s="96"/>
    </row>
    <row r="24" spans="1:10" s="1" customFormat="1" x14ac:dyDescent="0.2">
      <c r="A24" s="120">
        <v>14</v>
      </c>
      <c r="B24" s="95" t="s">
        <v>73</v>
      </c>
      <c r="C24" s="91" t="s">
        <v>74</v>
      </c>
      <c r="D24" s="96">
        <f t="shared" si="2"/>
        <v>0</v>
      </c>
      <c r="E24" s="96">
        <v>0</v>
      </c>
      <c r="F24" s="96"/>
      <c r="G24" s="96"/>
      <c r="H24" s="96"/>
      <c r="I24" s="96"/>
      <c r="J24" s="96"/>
    </row>
    <row r="25" spans="1:10" s="1" customFormat="1" x14ac:dyDescent="0.2">
      <c r="A25" s="120">
        <v>15</v>
      </c>
      <c r="B25" s="121" t="s">
        <v>75</v>
      </c>
      <c r="C25" s="91" t="s">
        <v>22</v>
      </c>
      <c r="D25" s="96">
        <f t="shared" si="2"/>
        <v>17716154</v>
      </c>
      <c r="E25" s="96">
        <v>17716154</v>
      </c>
      <c r="F25" s="96"/>
      <c r="G25" s="96"/>
      <c r="H25" s="96"/>
      <c r="I25" s="96"/>
      <c r="J25" s="96"/>
    </row>
    <row r="26" spans="1:10" s="1" customFormat="1" x14ac:dyDescent="0.2">
      <c r="A26" s="120">
        <v>16</v>
      </c>
      <c r="B26" s="121" t="s">
        <v>76</v>
      </c>
      <c r="C26" s="91" t="s">
        <v>10</v>
      </c>
      <c r="D26" s="96">
        <f t="shared" si="2"/>
        <v>25135907</v>
      </c>
      <c r="E26" s="96">
        <v>25135907</v>
      </c>
      <c r="F26" s="96"/>
      <c r="G26" s="96"/>
      <c r="H26" s="96"/>
      <c r="I26" s="96"/>
      <c r="J26" s="96"/>
    </row>
    <row r="27" spans="1:10" s="1" customFormat="1" x14ac:dyDescent="0.2">
      <c r="A27" s="120">
        <v>17</v>
      </c>
      <c r="B27" s="121" t="s">
        <v>77</v>
      </c>
      <c r="C27" s="91" t="s">
        <v>235</v>
      </c>
      <c r="D27" s="96">
        <f t="shared" si="2"/>
        <v>31806348</v>
      </c>
      <c r="E27" s="96">
        <v>31806348</v>
      </c>
      <c r="F27" s="96"/>
      <c r="G27" s="96"/>
      <c r="H27" s="96"/>
      <c r="I27" s="96"/>
      <c r="J27" s="96"/>
    </row>
    <row r="28" spans="1:10" s="22" customFormat="1" x14ac:dyDescent="0.2">
      <c r="A28" s="120">
        <v>18</v>
      </c>
      <c r="B28" s="97" t="s">
        <v>78</v>
      </c>
      <c r="C28" s="98" t="s">
        <v>9</v>
      </c>
      <c r="D28" s="96">
        <f t="shared" si="2"/>
        <v>64880199</v>
      </c>
      <c r="E28" s="99">
        <v>64880199</v>
      </c>
      <c r="F28" s="99"/>
      <c r="G28" s="99"/>
      <c r="H28" s="99">
        <v>807767.29999999993</v>
      </c>
      <c r="I28" s="99"/>
      <c r="J28" s="99"/>
    </row>
    <row r="29" spans="1:10" s="1" customFormat="1" x14ac:dyDescent="0.2">
      <c r="A29" s="120">
        <v>19</v>
      </c>
      <c r="B29" s="95" t="s">
        <v>79</v>
      </c>
      <c r="C29" s="91" t="s">
        <v>11</v>
      </c>
      <c r="D29" s="96">
        <f t="shared" si="2"/>
        <v>10795567</v>
      </c>
      <c r="E29" s="96">
        <v>10795567</v>
      </c>
      <c r="F29" s="96"/>
      <c r="G29" s="96"/>
      <c r="H29" s="96"/>
      <c r="I29" s="96"/>
      <c r="J29" s="96"/>
    </row>
    <row r="30" spans="1:10" s="1" customFormat="1" x14ac:dyDescent="0.2">
      <c r="A30" s="120">
        <v>20</v>
      </c>
      <c r="B30" s="95" t="s">
        <v>80</v>
      </c>
      <c r="C30" s="91" t="s">
        <v>236</v>
      </c>
      <c r="D30" s="96">
        <f t="shared" si="2"/>
        <v>8330324</v>
      </c>
      <c r="E30" s="96">
        <v>8330324</v>
      </c>
      <c r="F30" s="96"/>
      <c r="G30" s="96"/>
      <c r="H30" s="96"/>
      <c r="I30" s="96"/>
      <c r="J30" s="96"/>
    </row>
    <row r="31" spans="1:10" x14ac:dyDescent="0.2">
      <c r="A31" s="120">
        <v>21</v>
      </c>
      <c r="B31" s="95" t="s">
        <v>81</v>
      </c>
      <c r="C31" s="91" t="s">
        <v>82</v>
      </c>
      <c r="D31" s="96">
        <f t="shared" si="2"/>
        <v>42365899</v>
      </c>
      <c r="E31" s="100">
        <v>42365899</v>
      </c>
      <c r="F31" s="100"/>
      <c r="G31" s="100"/>
      <c r="H31" s="100"/>
      <c r="I31" s="100"/>
      <c r="J31" s="100"/>
    </row>
    <row r="32" spans="1:10" s="22" customFormat="1" x14ac:dyDescent="0.2">
      <c r="A32" s="120">
        <v>22</v>
      </c>
      <c r="B32" s="101" t="s">
        <v>83</v>
      </c>
      <c r="C32" s="98" t="s">
        <v>40</v>
      </c>
      <c r="D32" s="96">
        <f t="shared" si="2"/>
        <v>35251097</v>
      </c>
      <c r="E32" s="99">
        <v>35251097</v>
      </c>
      <c r="F32" s="99"/>
      <c r="G32" s="99"/>
      <c r="H32" s="99">
        <v>403883.64999999997</v>
      </c>
      <c r="I32" s="99"/>
      <c r="J32" s="99"/>
    </row>
    <row r="33" spans="1:10" s="22" customFormat="1" x14ac:dyDescent="0.2">
      <c r="A33" s="120">
        <v>23</v>
      </c>
      <c r="B33" s="97" t="s">
        <v>84</v>
      </c>
      <c r="C33" s="98" t="s">
        <v>85</v>
      </c>
      <c r="D33" s="96">
        <f t="shared" si="2"/>
        <v>7203787</v>
      </c>
      <c r="E33" s="99">
        <v>7203787</v>
      </c>
      <c r="F33" s="99"/>
      <c r="G33" s="99"/>
      <c r="H33" s="99"/>
      <c r="I33" s="99"/>
      <c r="J33" s="99"/>
    </row>
    <row r="34" spans="1:10" s="1" customFormat="1" ht="12" customHeight="1" x14ac:dyDescent="0.2">
      <c r="A34" s="120">
        <v>24</v>
      </c>
      <c r="B34" s="121" t="s">
        <v>86</v>
      </c>
      <c r="C34" s="91" t="s">
        <v>87</v>
      </c>
      <c r="D34" s="96">
        <f t="shared" si="2"/>
        <v>0</v>
      </c>
      <c r="E34" s="96">
        <v>0</v>
      </c>
      <c r="F34" s="96"/>
      <c r="G34" s="96"/>
      <c r="H34" s="96"/>
      <c r="I34" s="96"/>
      <c r="J34" s="96"/>
    </row>
    <row r="35" spans="1:10" s="1" customFormat="1" ht="24" x14ac:dyDescent="0.2">
      <c r="A35" s="120">
        <v>25</v>
      </c>
      <c r="B35" s="121" t="s">
        <v>88</v>
      </c>
      <c r="C35" s="91" t="s">
        <v>89</v>
      </c>
      <c r="D35" s="96">
        <f t="shared" si="2"/>
        <v>0</v>
      </c>
      <c r="E35" s="96">
        <v>0</v>
      </c>
      <c r="F35" s="96"/>
      <c r="G35" s="96"/>
      <c r="H35" s="96"/>
      <c r="I35" s="96"/>
      <c r="J35" s="96"/>
    </row>
    <row r="36" spans="1:10" s="1" customFormat="1" x14ac:dyDescent="0.2">
      <c r="A36" s="120">
        <v>26</v>
      </c>
      <c r="B36" s="95" t="s">
        <v>90</v>
      </c>
      <c r="C36" s="91" t="s">
        <v>91</v>
      </c>
      <c r="D36" s="96">
        <f t="shared" si="2"/>
        <v>112108344</v>
      </c>
      <c r="E36" s="96">
        <v>112108344</v>
      </c>
      <c r="F36" s="96"/>
      <c r="G36" s="96"/>
      <c r="H36" s="96"/>
      <c r="I36" s="96"/>
      <c r="J36" s="96"/>
    </row>
    <row r="37" spans="1:10" s="1" customFormat="1" x14ac:dyDescent="0.2">
      <c r="A37" s="120">
        <v>27</v>
      </c>
      <c r="B37" s="121" t="s">
        <v>92</v>
      </c>
      <c r="C37" s="91" t="s">
        <v>93</v>
      </c>
      <c r="D37" s="96">
        <f t="shared" si="2"/>
        <v>37055372</v>
      </c>
      <c r="E37" s="96">
        <v>37055372</v>
      </c>
      <c r="F37" s="96"/>
      <c r="G37" s="96"/>
      <c r="H37" s="96"/>
      <c r="I37" s="96"/>
      <c r="J37" s="96"/>
    </row>
    <row r="38" spans="1:10" s="1" customFormat="1" ht="15.75" customHeight="1" x14ac:dyDescent="0.2">
      <c r="A38" s="120">
        <v>28</v>
      </c>
      <c r="B38" s="121" t="s">
        <v>94</v>
      </c>
      <c r="C38" s="91" t="s">
        <v>95</v>
      </c>
      <c r="D38" s="96">
        <f t="shared" si="2"/>
        <v>31879772</v>
      </c>
      <c r="E38" s="96">
        <v>31879772</v>
      </c>
      <c r="F38" s="96"/>
      <c r="G38" s="96"/>
      <c r="H38" s="96">
        <v>4038836.5</v>
      </c>
      <c r="I38" s="96"/>
      <c r="J38" s="96"/>
    </row>
    <row r="39" spans="1:10" s="1" customFormat="1" x14ac:dyDescent="0.2">
      <c r="A39" s="120">
        <v>29</v>
      </c>
      <c r="B39" s="95" t="s">
        <v>96</v>
      </c>
      <c r="C39" s="91" t="s">
        <v>97</v>
      </c>
      <c r="D39" s="96">
        <f t="shared" si="2"/>
        <v>0</v>
      </c>
      <c r="E39" s="96">
        <v>0</v>
      </c>
      <c r="F39" s="96"/>
      <c r="G39" s="96"/>
      <c r="H39" s="96"/>
      <c r="I39" s="96"/>
      <c r="J39" s="96"/>
    </row>
    <row r="40" spans="1:10" s="22" customFormat="1" x14ac:dyDescent="0.2">
      <c r="A40" s="120">
        <v>30</v>
      </c>
      <c r="B40" s="101" t="s">
        <v>98</v>
      </c>
      <c r="C40" s="91" t="s">
        <v>292</v>
      </c>
      <c r="D40" s="96">
        <f t="shared" si="2"/>
        <v>0</v>
      </c>
      <c r="E40" s="99">
        <v>0</v>
      </c>
      <c r="F40" s="99"/>
      <c r="G40" s="99"/>
      <c r="H40" s="99"/>
      <c r="I40" s="99"/>
      <c r="J40" s="99"/>
    </row>
    <row r="41" spans="1:10" s="22" customFormat="1" ht="20.25" customHeight="1" x14ac:dyDescent="0.2">
      <c r="A41" s="120">
        <v>31</v>
      </c>
      <c r="B41" s="97" t="s">
        <v>99</v>
      </c>
      <c r="C41" s="98" t="s">
        <v>57</v>
      </c>
      <c r="D41" s="96">
        <f t="shared" si="2"/>
        <v>5111259</v>
      </c>
      <c r="E41" s="99">
        <v>5111259</v>
      </c>
      <c r="F41" s="99"/>
      <c r="G41" s="99"/>
      <c r="H41" s="99"/>
      <c r="I41" s="99"/>
      <c r="J41" s="99"/>
    </row>
    <row r="42" spans="1:10" s="22" customFormat="1" x14ac:dyDescent="0.2">
      <c r="A42" s="120">
        <v>32</v>
      </c>
      <c r="B42" s="101" t="s">
        <v>100</v>
      </c>
      <c r="C42" s="98" t="s">
        <v>41</v>
      </c>
      <c r="D42" s="96">
        <f t="shared" si="2"/>
        <v>54425452</v>
      </c>
      <c r="E42" s="99">
        <v>54425452</v>
      </c>
      <c r="F42" s="99"/>
      <c r="G42" s="99"/>
      <c r="H42" s="99">
        <v>565437.11</v>
      </c>
      <c r="I42" s="99"/>
      <c r="J42" s="99"/>
    </row>
    <row r="43" spans="1:10" x14ac:dyDescent="0.2">
      <c r="A43" s="120">
        <v>33</v>
      </c>
      <c r="B43" s="95" t="s">
        <v>101</v>
      </c>
      <c r="C43" s="91" t="s">
        <v>39</v>
      </c>
      <c r="D43" s="96">
        <f t="shared" ref="D43:D74" si="3">E43+J43</f>
        <v>71640054</v>
      </c>
      <c r="E43" s="100">
        <v>71640054</v>
      </c>
      <c r="F43" s="100"/>
      <c r="G43" s="100"/>
      <c r="H43" s="100">
        <v>646214.11</v>
      </c>
      <c r="I43" s="100"/>
      <c r="J43" s="100"/>
    </row>
    <row r="44" spans="1:10" s="1" customFormat="1" x14ac:dyDescent="0.2">
      <c r="A44" s="120">
        <v>34</v>
      </c>
      <c r="B44" s="95" t="s">
        <v>102</v>
      </c>
      <c r="C44" s="91" t="s">
        <v>16</v>
      </c>
      <c r="D44" s="96">
        <f t="shared" si="3"/>
        <v>14821224</v>
      </c>
      <c r="E44" s="96">
        <v>14821224</v>
      </c>
      <c r="F44" s="96"/>
      <c r="G44" s="96"/>
      <c r="H44" s="96"/>
      <c r="I44" s="96"/>
      <c r="J44" s="96"/>
    </row>
    <row r="45" spans="1:10" s="1" customFormat="1" x14ac:dyDescent="0.2">
      <c r="A45" s="120">
        <v>35</v>
      </c>
      <c r="B45" s="121" t="s">
        <v>103</v>
      </c>
      <c r="C45" s="91" t="s">
        <v>21</v>
      </c>
      <c r="D45" s="96">
        <f t="shared" si="3"/>
        <v>50960586</v>
      </c>
      <c r="E45" s="96">
        <v>50960586</v>
      </c>
      <c r="F45" s="96"/>
      <c r="G45" s="96"/>
      <c r="H45" s="96">
        <v>807767.29999999993</v>
      </c>
      <c r="I45" s="96"/>
      <c r="J45" s="96"/>
    </row>
    <row r="46" spans="1:10" s="1" customFormat="1" x14ac:dyDescent="0.2">
      <c r="A46" s="120">
        <v>36</v>
      </c>
      <c r="B46" s="95" t="s">
        <v>104</v>
      </c>
      <c r="C46" s="91" t="s">
        <v>25</v>
      </c>
      <c r="D46" s="96">
        <f t="shared" si="3"/>
        <v>18694023</v>
      </c>
      <c r="E46" s="96">
        <v>18694023</v>
      </c>
      <c r="F46" s="96"/>
      <c r="G46" s="96"/>
      <c r="H46" s="96"/>
      <c r="I46" s="96"/>
      <c r="J46" s="96"/>
    </row>
    <row r="47" spans="1:10" x14ac:dyDescent="0.2">
      <c r="A47" s="120">
        <v>37</v>
      </c>
      <c r="B47" s="95" t="s">
        <v>105</v>
      </c>
      <c r="C47" s="91" t="s">
        <v>237</v>
      </c>
      <c r="D47" s="96">
        <f t="shared" si="3"/>
        <v>52303109</v>
      </c>
      <c r="E47" s="100">
        <v>52303109</v>
      </c>
      <c r="F47" s="100"/>
      <c r="G47" s="100"/>
      <c r="H47" s="100">
        <v>807767.29999999993</v>
      </c>
      <c r="I47" s="100"/>
      <c r="J47" s="100"/>
    </row>
    <row r="48" spans="1:10" s="1" customFormat="1" x14ac:dyDescent="0.2">
      <c r="A48" s="120">
        <v>38</v>
      </c>
      <c r="B48" s="102" t="s">
        <v>106</v>
      </c>
      <c r="C48" s="103" t="s">
        <v>238</v>
      </c>
      <c r="D48" s="96">
        <f t="shared" si="3"/>
        <v>17812195</v>
      </c>
      <c r="E48" s="96">
        <v>17812195</v>
      </c>
      <c r="F48" s="96"/>
      <c r="G48" s="96"/>
      <c r="H48" s="96"/>
      <c r="I48" s="96"/>
      <c r="J48" s="96"/>
    </row>
    <row r="49" spans="1:10" s="1" customFormat="1" x14ac:dyDescent="0.2">
      <c r="A49" s="120">
        <v>39</v>
      </c>
      <c r="B49" s="95" t="s">
        <v>107</v>
      </c>
      <c r="C49" s="91" t="s">
        <v>239</v>
      </c>
      <c r="D49" s="96">
        <f t="shared" si="3"/>
        <v>10574166</v>
      </c>
      <c r="E49" s="96">
        <v>10574166</v>
      </c>
      <c r="F49" s="96"/>
      <c r="G49" s="96"/>
      <c r="H49" s="96"/>
      <c r="I49" s="96"/>
      <c r="J49" s="96"/>
    </row>
    <row r="50" spans="1:10" s="1" customFormat="1" x14ac:dyDescent="0.2">
      <c r="A50" s="120">
        <v>40</v>
      </c>
      <c r="B50" s="95" t="s">
        <v>108</v>
      </c>
      <c r="C50" s="91" t="s">
        <v>24</v>
      </c>
      <c r="D50" s="96">
        <f t="shared" si="3"/>
        <v>19289471</v>
      </c>
      <c r="E50" s="96">
        <v>19289471</v>
      </c>
      <c r="F50" s="96"/>
      <c r="G50" s="96"/>
      <c r="H50" s="96"/>
      <c r="I50" s="96"/>
      <c r="J50" s="96"/>
    </row>
    <row r="51" spans="1:10" s="1" customFormat="1" x14ac:dyDescent="0.2">
      <c r="A51" s="120">
        <v>41</v>
      </c>
      <c r="B51" s="121" t="s">
        <v>109</v>
      </c>
      <c r="C51" s="91" t="s">
        <v>20</v>
      </c>
      <c r="D51" s="96">
        <f t="shared" si="3"/>
        <v>8894223</v>
      </c>
      <c r="E51" s="96">
        <v>8894223</v>
      </c>
      <c r="F51" s="96"/>
      <c r="G51" s="96"/>
      <c r="H51" s="96"/>
      <c r="I51" s="96"/>
      <c r="J51" s="96"/>
    </row>
    <row r="52" spans="1:10" s="1" customFormat="1" x14ac:dyDescent="0.2">
      <c r="A52" s="120">
        <v>42</v>
      </c>
      <c r="B52" s="95" t="s">
        <v>110</v>
      </c>
      <c r="C52" s="91" t="s">
        <v>111</v>
      </c>
      <c r="D52" s="96">
        <f t="shared" si="3"/>
        <v>14757683</v>
      </c>
      <c r="E52" s="96">
        <v>14757683</v>
      </c>
      <c r="F52" s="96"/>
      <c r="G52" s="96"/>
      <c r="H52" s="96"/>
      <c r="I52" s="96">
        <v>5292713</v>
      </c>
      <c r="J52" s="96"/>
    </row>
    <row r="53" spans="1:10" s="22" customFormat="1" x14ac:dyDescent="0.2">
      <c r="A53" s="120">
        <v>43</v>
      </c>
      <c r="B53" s="97" t="s">
        <v>112</v>
      </c>
      <c r="C53" s="98" t="s">
        <v>113</v>
      </c>
      <c r="D53" s="96">
        <f t="shared" si="3"/>
        <v>68241176</v>
      </c>
      <c r="E53" s="99">
        <v>68241176</v>
      </c>
      <c r="F53" s="99"/>
      <c r="G53" s="99"/>
      <c r="H53" s="99">
        <v>1373204.14</v>
      </c>
      <c r="I53" s="99"/>
      <c r="J53" s="99"/>
    </row>
    <row r="54" spans="1:10" s="1" customFormat="1" x14ac:dyDescent="0.2">
      <c r="A54" s="120">
        <v>44</v>
      </c>
      <c r="B54" s="95" t="s">
        <v>114</v>
      </c>
      <c r="C54" s="91" t="s">
        <v>244</v>
      </c>
      <c r="D54" s="96">
        <f t="shared" si="3"/>
        <v>17177474</v>
      </c>
      <c r="E54" s="96">
        <v>17177474</v>
      </c>
      <c r="F54" s="96"/>
      <c r="G54" s="96"/>
      <c r="H54" s="96"/>
      <c r="I54" s="96"/>
      <c r="J54" s="96"/>
    </row>
    <row r="55" spans="1:10" s="1" customFormat="1" ht="10.5" customHeight="1" x14ac:dyDescent="0.2">
      <c r="A55" s="120">
        <v>45</v>
      </c>
      <c r="B55" s="95" t="s">
        <v>115</v>
      </c>
      <c r="C55" s="91" t="s">
        <v>2</v>
      </c>
      <c r="D55" s="96">
        <f t="shared" si="3"/>
        <v>52340468</v>
      </c>
      <c r="E55" s="96">
        <v>52340468</v>
      </c>
      <c r="F55" s="96"/>
      <c r="G55" s="96"/>
      <c r="H55" s="96"/>
      <c r="I55" s="96"/>
      <c r="J55" s="96"/>
    </row>
    <row r="56" spans="1:10" s="1" customFormat="1" x14ac:dyDescent="0.2">
      <c r="A56" s="120">
        <v>46</v>
      </c>
      <c r="B56" s="121" t="s">
        <v>116</v>
      </c>
      <c r="C56" s="91" t="s">
        <v>3</v>
      </c>
      <c r="D56" s="96">
        <f t="shared" si="3"/>
        <v>11642163</v>
      </c>
      <c r="E56" s="96">
        <v>11642163</v>
      </c>
      <c r="F56" s="96"/>
      <c r="G56" s="96"/>
      <c r="H56" s="96"/>
      <c r="I56" s="96"/>
      <c r="J56" s="96"/>
    </row>
    <row r="57" spans="1:10" s="1" customFormat="1" x14ac:dyDescent="0.2">
      <c r="A57" s="120">
        <v>47</v>
      </c>
      <c r="B57" s="121" t="s">
        <v>117</v>
      </c>
      <c r="C57" s="91" t="s">
        <v>240</v>
      </c>
      <c r="D57" s="96">
        <f t="shared" si="3"/>
        <v>19159296</v>
      </c>
      <c r="E57" s="96">
        <v>19159296</v>
      </c>
      <c r="F57" s="96"/>
      <c r="G57" s="96"/>
      <c r="H57" s="96"/>
      <c r="I57" s="96"/>
      <c r="J57" s="96"/>
    </row>
    <row r="58" spans="1:10" s="1" customFormat="1" x14ac:dyDescent="0.2">
      <c r="A58" s="120">
        <v>48</v>
      </c>
      <c r="B58" s="95" t="s">
        <v>118</v>
      </c>
      <c r="C58" s="91" t="s">
        <v>0</v>
      </c>
      <c r="D58" s="96">
        <f t="shared" si="3"/>
        <v>22930960</v>
      </c>
      <c r="E58" s="96">
        <v>22930960</v>
      </c>
      <c r="F58" s="96"/>
      <c r="G58" s="96"/>
      <c r="H58" s="96"/>
      <c r="I58" s="96"/>
      <c r="J58" s="96"/>
    </row>
    <row r="59" spans="1:10" s="1" customFormat="1" ht="10.5" customHeight="1" x14ac:dyDescent="0.2">
      <c r="A59" s="120">
        <v>49</v>
      </c>
      <c r="B59" s="121" t="s">
        <v>119</v>
      </c>
      <c r="C59" s="91" t="s">
        <v>4</v>
      </c>
      <c r="D59" s="96">
        <f t="shared" si="3"/>
        <v>7429888</v>
      </c>
      <c r="E59" s="96">
        <v>7429888</v>
      </c>
      <c r="F59" s="96"/>
      <c r="G59" s="96"/>
      <c r="H59" s="96"/>
      <c r="I59" s="96"/>
      <c r="J59" s="96"/>
    </row>
    <row r="60" spans="1:10" s="1" customFormat="1" x14ac:dyDescent="0.2">
      <c r="A60" s="120">
        <v>50</v>
      </c>
      <c r="B60" s="95" t="s">
        <v>120</v>
      </c>
      <c r="C60" s="91" t="s">
        <v>1</v>
      </c>
      <c r="D60" s="96">
        <f t="shared" si="3"/>
        <v>15229461</v>
      </c>
      <c r="E60" s="96">
        <v>15229461</v>
      </c>
      <c r="F60" s="96"/>
      <c r="G60" s="96"/>
      <c r="H60" s="96"/>
      <c r="I60" s="96"/>
      <c r="J60" s="96"/>
    </row>
    <row r="61" spans="1:10" s="1" customFormat="1" x14ac:dyDescent="0.2">
      <c r="A61" s="120">
        <v>51</v>
      </c>
      <c r="B61" s="121" t="s">
        <v>121</v>
      </c>
      <c r="C61" s="91" t="s">
        <v>241</v>
      </c>
      <c r="D61" s="96">
        <f t="shared" si="3"/>
        <v>21536544</v>
      </c>
      <c r="E61" s="96">
        <v>21536544</v>
      </c>
      <c r="F61" s="96"/>
      <c r="G61" s="96"/>
      <c r="H61" s="96"/>
      <c r="I61" s="96"/>
      <c r="J61" s="96"/>
    </row>
    <row r="62" spans="1:10" s="1" customFormat="1" x14ac:dyDescent="0.2">
      <c r="A62" s="120">
        <v>52</v>
      </c>
      <c r="B62" s="121" t="s">
        <v>122</v>
      </c>
      <c r="C62" s="91" t="s">
        <v>26</v>
      </c>
      <c r="D62" s="96">
        <f t="shared" si="3"/>
        <v>81721074</v>
      </c>
      <c r="E62" s="96">
        <v>81721074</v>
      </c>
      <c r="F62" s="96"/>
      <c r="G62" s="96"/>
      <c r="H62" s="96">
        <v>807767.29999999993</v>
      </c>
      <c r="I62" s="96"/>
      <c r="J62" s="96"/>
    </row>
    <row r="63" spans="1:10" s="1" customFormat="1" x14ac:dyDescent="0.2">
      <c r="A63" s="120">
        <v>53</v>
      </c>
      <c r="B63" s="121" t="s">
        <v>123</v>
      </c>
      <c r="C63" s="91" t="s">
        <v>242</v>
      </c>
      <c r="D63" s="96">
        <f t="shared" si="3"/>
        <v>13413724</v>
      </c>
      <c r="E63" s="96">
        <v>13413724</v>
      </c>
      <c r="F63" s="96"/>
      <c r="G63" s="96"/>
      <c r="H63" s="96"/>
      <c r="I63" s="96"/>
      <c r="J63" s="96"/>
    </row>
    <row r="64" spans="1:10" s="1" customFormat="1" x14ac:dyDescent="0.2">
      <c r="A64" s="120">
        <v>54</v>
      </c>
      <c r="B64" s="121" t="s">
        <v>124</v>
      </c>
      <c r="C64" s="91" t="s">
        <v>125</v>
      </c>
      <c r="D64" s="96">
        <f t="shared" si="3"/>
        <v>43940</v>
      </c>
      <c r="E64" s="96">
        <v>43940</v>
      </c>
      <c r="F64" s="96"/>
      <c r="G64" s="96"/>
      <c r="H64" s="96"/>
      <c r="I64" s="96"/>
      <c r="J64" s="96"/>
    </row>
    <row r="65" spans="1:10" s="1" customFormat="1" x14ac:dyDescent="0.2">
      <c r="A65" s="120">
        <v>55</v>
      </c>
      <c r="B65" s="121" t="s">
        <v>246</v>
      </c>
      <c r="C65" s="91" t="s">
        <v>245</v>
      </c>
      <c r="D65" s="96">
        <f t="shared" si="3"/>
        <v>0</v>
      </c>
      <c r="E65" s="96">
        <v>0</v>
      </c>
      <c r="F65" s="96"/>
      <c r="G65" s="96"/>
      <c r="H65" s="96"/>
      <c r="I65" s="96"/>
      <c r="J65" s="96"/>
    </row>
    <row r="66" spans="1:10" s="1" customFormat="1" x14ac:dyDescent="0.2">
      <c r="A66" s="120">
        <v>56</v>
      </c>
      <c r="B66" s="121" t="s">
        <v>258</v>
      </c>
      <c r="C66" s="91" t="s">
        <v>259</v>
      </c>
      <c r="D66" s="96">
        <f t="shared" si="3"/>
        <v>0</v>
      </c>
      <c r="E66" s="96">
        <v>0</v>
      </c>
      <c r="F66" s="96"/>
      <c r="G66" s="96"/>
      <c r="H66" s="96"/>
      <c r="I66" s="96"/>
      <c r="J66" s="96"/>
    </row>
    <row r="67" spans="1:10" s="1" customFormat="1" x14ac:dyDescent="0.2">
      <c r="A67" s="120">
        <v>57</v>
      </c>
      <c r="B67" s="121" t="s">
        <v>126</v>
      </c>
      <c r="C67" s="91" t="s">
        <v>54</v>
      </c>
      <c r="D67" s="96">
        <f t="shared" si="3"/>
        <v>24363521</v>
      </c>
      <c r="E67" s="96">
        <v>24363521</v>
      </c>
      <c r="F67" s="96"/>
      <c r="G67" s="96"/>
      <c r="H67" s="96"/>
      <c r="I67" s="96"/>
      <c r="J67" s="96"/>
    </row>
    <row r="68" spans="1:10" s="1" customFormat="1" x14ac:dyDescent="0.2">
      <c r="A68" s="120">
        <v>58</v>
      </c>
      <c r="B68" s="95" t="s">
        <v>127</v>
      </c>
      <c r="C68" s="91" t="s">
        <v>260</v>
      </c>
      <c r="D68" s="96">
        <f t="shared" si="3"/>
        <v>20629862</v>
      </c>
      <c r="E68" s="96">
        <v>20629862</v>
      </c>
      <c r="F68" s="96"/>
      <c r="G68" s="96"/>
      <c r="H68" s="96"/>
      <c r="I68" s="96"/>
      <c r="J68" s="96"/>
    </row>
    <row r="69" spans="1:10" s="1" customFormat="1" ht="24" x14ac:dyDescent="0.2">
      <c r="A69" s="120">
        <v>59</v>
      </c>
      <c r="B69" s="95" t="s">
        <v>128</v>
      </c>
      <c r="C69" s="91" t="s">
        <v>129</v>
      </c>
      <c r="D69" s="96">
        <f t="shared" si="3"/>
        <v>26990970</v>
      </c>
      <c r="E69" s="96">
        <v>26990970</v>
      </c>
      <c r="F69" s="96"/>
      <c r="G69" s="96"/>
      <c r="H69" s="96"/>
      <c r="I69" s="96"/>
      <c r="J69" s="96"/>
    </row>
    <row r="70" spans="1:10" s="1" customFormat="1" ht="23.25" customHeight="1" x14ac:dyDescent="0.2">
      <c r="A70" s="120">
        <v>60</v>
      </c>
      <c r="B70" s="95" t="s">
        <v>130</v>
      </c>
      <c r="C70" s="91" t="s">
        <v>261</v>
      </c>
      <c r="D70" s="96">
        <f t="shared" si="3"/>
        <v>37009043</v>
      </c>
      <c r="E70" s="96">
        <v>37009043</v>
      </c>
      <c r="F70" s="96"/>
      <c r="G70" s="96"/>
      <c r="H70" s="96"/>
      <c r="I70" s="96"/>
      <c r="J70" s="96"/>
    </row>
    <row r="71" spans="1:10" s="1" customFormat="1" ht="27.75" customHeight="1" x14ac:dyDescent="0.2">
      <c r="A71" s="120">
        <v>61</v>
      </c>
      <c r="B71" s="121" t="s">
        <v>131</v>
      </c>
      <c r="C71" s="91" t="s">
        <v>250</v>
      </c>
      <c r="D71" s="96">
        <f t="shared" si="3"/>
        <v>15503986</v>
      </c>
      <c r="E71" s="96">
        <v>15503986</v>
      </c>
      <c r="F71" s="96"/>
      <c r="G71" s="96"/>
      <c r="H71" s="96"/>
      <c r="I71" s="96"/>
      <c r="J71" s="96"/>
    </row>
    <row r="72" spans="1:10" s="1" customFormat="1" ht="24" x14ac:dyDescent="0.2">
      <c r="A72" s="120">
        <v>62</v>
      </c>
      <c r="B72" s="95" t="s">
        <v>132</v>
      </c>
      <c r="C72" s="91" t="s">
        <v>262</v>
      </c>
      <c r="D72" s="96">
        <f t="shared" si="3"/>
        <v>0</v>
      </c>
      <c r="E72" s="96">
        <v>0</v>
      </c>
      <c r="F72" s="96"/>
      <c r="G72" s="96"/>
      <c r="H72" s="96"/>
      <c r="I72" s="96"/>
      <c r="J72" s="96"/>
    </row>
    <row r="73" spans="1:10" s="1" customFormat="1" ht="24" x14ac:dyDescent="0.2">
      <c r="A73" s="120">
        <v>63</v>
      </c>
      <c r="B73" s="95" t="s">
        <v>133</v>
      </c>
      <c r="C73" s="91" t="s">
        <v>263</v>
      </c>
      <c r="D73" s="96">
        <f t="shared" si="3"/>
        <v>0</v>
      </c>
      <c r="E73" s="96">
        <v>0</v>
      </c>
      <c r="F73" s="96"/>
      <c r="G73" s="96"/>
      <c r="H73" s="96"/>
      <c r="I73" s="96"/>
      <c r="J73" s="96"/>
    </row>
    <row r="74" spans="1:10" s="1" customFormat="1" x14ac:dyDescent="0.2">
      <c r="A74" s="120">
        <v>64</v>
      </c>
      <c r="B74" s="95" t="s">
        <v>134</v>
      </c>
      <c r="C74" s="91" t="s">
        <v>264</v>
      </c>
      <c r="D74" s="96">
        <f t="shared" si="3"/>
        <v>45294435</v>
      </c>
      <c r="E74" s="96">
        <v>45294435</v>
      </c>
      <c r="F74" s="96"/>
      <c r="G74" s="96"/>
      <c r="H74" s="96"/>
      <c r="I74" s="96"/>
      <c r="J74" s="96"/>
    </row>
    <row r="75" spans="1:10" s="1" customFormat="1" x14ac:dyDescent="0.2">
      <c r="A75" s="120">
        <v>65</v>
      </c>
      <c r="B75" s="95" t="s">
        <v>135</v>
      </c>
      <c r="C75" s="91" t="s">
        <v>53</v>
      </c>
      <c r="D75" s="96">
        <f t="shared" ref="D75:D93" si="4">E75+J75</f>
        <v>27946713</v>
      </c>
      <c r="E75" s="96">
        <v>27946713</v>
      </c>
      <c r="F75" s="96"/>
      <c r="G75" s="96"/>
      <c r="H75" s="96"/>
      <c r="I75" s="96"/>
      <c r="J75" s="96"/>
    </row>
    <row r="76" spans="1:10" s="1" customFormat="1" x14ac:dyDescent="0.2">
      <c r="A76" s="120">
        <v>66</v>
      </c>
      <c r="B76" s="95" t="s">
        <v>136</v>
      </c>
      <c r="C76" s="91" t="s">
        <v>265</v>
      </c>
      <c r="D76" s="96">
        <f t="shared" si="4"/>
        <v>70140490</v>
      </c>
      <c r="E76" s="96">
        <v>70140490</v>
      </c>
      <c r="F76" s="96">
        <v>213040</v>
      </c>
      <c r="G76" s="96"/>
      <c r="H76" s="96"/>
      <c r="I76" s="96"/>
      <c r="J76" s="96"/>
    </row>
    <row r="77" spans="1:10" s="1" customFormat="1" ht="24" x14ac:dyDescent="0.2">
      <c r="A77" s="120">
        <v>67</v>
      </c>
      <c r="B77" s="95" t="s">
        <v>137</v>
      </c>
      <c r="C77" s="91" t="s">
        <v>266</v>
      </c>
      <c r="D77" s="96">
        <f t="shared" si="4"/>
        <v>0</v>
      </c>
      <c r="E77" s="96">
        <v>0</v>
      </c>
      <c r="F77" s="96"/>
      <c r="G77" s="96"/>
      <c r="H77" s="96"/>
      <c r="I77" s="96"/>
      <c r="J77" s="96"/>
    </row>
    <row r="78" spans="1:10" s="1" customFormat="1" ht="24" x14ac:dyDescent="0.2">
      <c r="A78" s="120">
        <v>68</v>
      </c>
      <c r="B78" s="95" t="s">
        <v>138</v>
      </c>
      <c r="C78" s="91" t="s">
        <v>267</v>
      </c>
      <c r="D78" s="96">
        <f t="shared" si="4"/>
        <v>0</v>
      </c>
      <c r="E78" s="96">
        <v>0</v>
      </c>
      <c r="F78" s="96"/>
      <c r="G78" s="96"/>
      <c r="H78" s="96"/>
      <c r="I78" s="96"/>
      <c r="J78" s="96"/>
    </row>
    <row r="79" spans="1:10" s="1" customFormat="1" ht="24" x14ac:dyDescent="0.2">
      <c r="A79" s="120">
        <v>69</v>
      </c>
      <c r="B79" s="95" t="s">
        <v>139</v>
      </c>
      <c r="C79" s="91" t="s">
        <v>268</v>
      </c>
      <c r="D79" s="96">
        <f t="shared" si="4"/>
        <v>0</v>
      </c>
      <c r="E79" s="96">
        <v>0</v>
      </c>
      <c r="F79" s="96"/>
      <c r="G79" s="96"/>
      <c r="H79" s="96"/>
      <c r="I79" s="96"/>
      <c r="J79" s="96"/>
    </row>
    <row r="80" spans="1:10" s="1" customFormat="1" ht="24" x14ac:dyDescent="0.2">
      <c r="A80" s="120">
        <v>70</v>
      </c>
      <c r="B80" s="95" t="s">
        <v>140</v>
      </c>
      <c r="C80" s="91" t="s">
        <v>269</v>
      </c>
      <c r="D80" s="96">
        <f t="shared" si="4"/>
        <v>0</v>
      </c>
      <c r="E80" s="96">
        <v>0</v>
      </c>
      <c r="F80" s="96"/>
      <c r="G80" s="96"/>
      <c r="H80" s="96"/>
      <c r="I80" s="96"/>
      <c r="J80" s="96"/>
    </row>
    <row r="81" spans="1:10" s="1" customFormat="1" ht="24" x14ac:dyDescent="0.2">
      <c r="A81" s="120">
        <v>71</v>
      </c>
      <c r="B81" s="95" t="s">
        <v>141</v>
      </c>
      <c r="C81" s="91" t="s">
        <v>270</v>
      </c>
      <c r="D81" s="96">
        <f t="shared" si="4"/>
        <v>0</v>
      </c>
      <c r="E81" s="96">
        <v>0</v>
      </c>
      <c r="F81" s="96"/>
      <c r="G81" s="96"/>
      <c r="H81" s="96"/>
      <c r="I81" s="96"/>
      <c r="J81" s="96"/>
    </row>
    <row r="82" spans="1:10" s="1" customFormat="1" ht="24" x14ac:dyDescent="0.2">
      <c r="A82" s="120">
        <v>72</v>
      </c>
      <c r="B82" s="95" t="s">
        <v>142</v>
      </c>
      <c r="C82" s="91" t="s">
        <v>271</v>
      </c>
      <c r="D82" s="96">
        <f t="shared" si="4"/>
        <v>0</v>
      </c>
      <c r="E82" s="96">
        <v>0</v>
      </c>
      <c r="F82" s="96"/>
      <c r="G82" s="96"/>
      <c r="H82" s="96"/>
      <c r="I82" s="96"/>
      <c r="J82" s="96"/>
    </row>
    <row r="83" spans="1:10" s="1" customFormat="1" ht="24" x14ac:dyDescent="0.2">
      <c r="A83" s="120">
        <v>73</v>
      </c>
      <c r="B83" s="95" t="s">
        <v>143</v>
      </c>
      <c r="C83" s="91" t="s">
        <v>272</v>
      </c>
      <c r="D83" s="96">
        <f t="shared" si="4"/>
        <v>0</v>
      </c>
      <c r="E83" s="96">
        <v>0</v>
      </c>
      <c r="F83" s="96"/>
      <c r="G83" s="96"/>
      <c r="H83" s="96"/>
      <c r="I83" s="96"/>
      <c r="J83" s="96"/>
    </row>
    <row r="84" spans="1:10" s="1" customFormat="1" x14ac:dyDescent="0.2">
      <c r="A84" s="120">
        <v>74</v>
      </c>
      <c r="B84" s="121" t="s">
        <v>144</v>
      </c>
      <c r="C84" s="91" t="s">
        <v>145</v>
      </c>
      <c r="D84" s="96">
        <f t="shared" si="4"/>
        <v>53726294</v>
      </c>
      <c r="E84" s="96">
        <v>53726294</v>
      </c>
      <c r="F84" s="96"/>
      <c r="G84" s="96"/>
      <c r="H84" s="96"/>
      <c r="I84" s="96"/>
      <c r="J84" s="96"/>
    </row>
    <row r="85" spans="1:10" s="1" customFormat="1" x14ac:dyDescent="0.2">
      <c r="A85" s="120">
        <v>75</v>
      </c>
      <c r="B85" s="95" t="s">
        <v>146</v>
      </c>
      <c r="C85" s="91" t="s">
        <v>273</v>
      </c>
      <c r="D85" s="96">
        <f t="shared" si="4"/>
        <v>92799781</v>
      </c>
      <c r="E85" s="96">
        <v>92799781</v>
      </c>
      <c r="F85" s="96"/>
      <c r="G85" s="96"/>
      <c r="H85" s="96"/>
      <c r="I85" s="96"/>
      <c r="J85" s="96"/>
    </row>
    <row r="86" spans="1:10" s="1" customFormat="1" x14ac:dyDescent="0.2">
      <c r="A86" s="120">
        <v>76</v>
      </c>
      <c r="B86" s="121" t="s">
        <v>147</v>
      </c>
      <c r="C86" s="91" t="s">
        <v>36</v>
      </c>
      <c r="D86" s="96">
        <f t="shared" si="4"/>
        <v>51576852</v>
      </c>
      <c r="E86" s="96">
        <v>51576852</v>
      </c>
      <c r="F86" s="96"/>
      <c r="G86" s="96"/>
      <c r="H86" s="96"/>
      <c r="I86" s="96"/>
      <c r="J86" s="96"/>
    </row>
    <row r="87" spans="1:10" s="1" customFormat="1" x14ac:dyDescent="0.2">
      <c r="A87" s="120">
        <v>77</v>
      </c>
      <c r="B87" s="95" t="s">
        <v>148</v>
      </c>
      <c r="C87" s="91" t="s">
        <v>38</v>
      </c>
      <c r="D87" s="96">
        <f t="shared" si="4"/>
        <v>13163476</v>
      </c>
      <c r="E87" s="96">
        <v>13163476</v>
      </c>
      <c r="F87" s="96"/>
      <c r="G87" s="96"/>
      <c r="H87" s="96"/>
      <c r="I87" s="96"/>
      <c r="J87" s="96"/>
    </row>
    <row r="88" spans="1:10" s="1" customFormat="1" ht="13.5" customHeight="1" x14ac:dyDescent="0.2">
      <c r="A88" s="120">
        <v>78</v>
      </c>
      <c r="B88" s="95" t="s">
        <v>149</v>
      </c>
      <c r="C88" s="91" t="s">
        <v>37</v>
      </c>
      <c r="D88" s="96">
        <f t="shared" si="4"/>
        <v>99836683</v>
      </c>
      <c r="E88" s="96">
        <v>99836683</v>
      </c>
      <c r="F88" s="96">
        <v>17405382</v>
      </c>
      <c r="G88" s="96"/>
      <c r="H88" s="96"/>
      <c r="I88" s="96"/>
      <c r="J88" s="96"/>
    </row>
    <row r="89" spans="1:10" s="1" customFormat="1" ht="14.25" customHeight="1" x14ac:dyDescent="0.2">
      <c r="A89" s="120">
        <v>79</v>
      </c>
      <c r="B89" s="95" t="s">
        <v>150</v>
      </c>
      <c r="C89" s="91" t="s">
        <v>52</v>
      </c>
      <c r="D89" s="96">
        <f t="shared" si="4"/>
        <v>19267471</v>
      </c>
      <c r="E89" s="96">
        <v>19267471</v>
      </c>
      <c r="F89" s="96"/>
      <c r="G89" s="96"/>
      <c r="H89" s="96"/>
      <c r="I89" s="96"/>
      <c r="J89" s="96"/>
    </row>
    <row r="90" spans="1:10" s="1" customFormat="1" x14ac:dyDescent="0.2">
      <c r="A90" s="120">
        <v>80</v>
      </c>
      <c r="B90" s="95" t="s">
        <v>151</v>
      </c>
      <c r="C90" s="91" t="s">
        <v>254</v>
      </c>
      <c r="D90" s="96">
        <f t="shared" si="4"/>
        <v>69978316</v>
      </c>
      <c r="E90" s="96">
        <v>69978316</v>
      </c>
      <c r="F90" s="96"/>
      <c r="G90" s="96"/>
      <c r="H90" s="96"/>
      <c r="I90" s="96"/>
      <c r="J90" s="96"/>
    </row>
    <row r="91" spans="1:10" s="1" customFormat="1" x14ac:dyDescent="0.2">
      <c r="A91" s="120">
        <v>81</v>
      </c>
      <c r="B91" s="95" t="s">
        <v>152</v>
      </c>
      <c r="C91" s="10" t="s">
        <v>386</v>
      </c>
      <c r="D91" s="96">
        <f>E91+J91</f>
        <v>7426708</v>
      </c>
      <c r="E91" s="96">
        <v>7426708</v>
      </c>
      <c r="F91" s="96"/>
      <c r="G91" s="96"/>
      <c r="H91" s="96"/>
      <c r="I91" s="96"/>
      <c r="J91" s="96"/>
    </row>
    <row r="92" spans="1:10" s="1" customFormat="1" x14ac:dyDescent="0.2">
      <c r="A92" s="120">
        <v>82</v>
      </c>
      <c r="B92" s="95" t="s">
        <v>153</v>
      </c>
      <c r="C92" s="91" t="s">
        <v>287</v>
      </c>
      <c r="D92" s="96">
        <f t="shared" si="4"/>
        <v>0</v>
      </c>
      <c r="E92" s="96">
        <v>0</v>
      </c>
      <c r="F92" s="96"/>
      <c r="G92" s="96"/>
      <c r="H92" s="96"/>
      <c r="I92" s="96"/>
      <c r="J92" s="96"/>
    </row>
    <row r="93" spans="1:10" s="1" customFormat="1" ht="24" x14ac:dyDescent="0.2">
      <c r="A93" s="196">
        <v>83</v>
      </c>
      <c r="B93" s="197" t="s">
        <v>154</v>
      </c>
      <c r="C93" s="104" t="s">
        <v>274</v>
      </c>
      <c r="D93" s="96">
        <f t="shared" si="4"/>
        <v>210624967</v>
      </c>
      <c r="E93" s="96">
        <v>210624967</v>
      </c>
      <c r="F93" s="96"/>
      <c r="G93" s="96"/>
      <c r="H93" s="96"/>
      <c r="I93" s="96"/>
      <c r="J93" s="96"/>
    </row>
    <row r="94" spans="1:10" s="1" customFormat="1" ht="36" x14ac:dyDescent="0.2">
      <c r="A94" s="196"/>
      <c r="B94" s="197"/>
      <c r="C94" s="10" t="s">
        <v>384</v>
      </c>
      <c r="D94" s="108"/>
      <c r="E94" s="108"/>
      <c r="F94" s="96"/>
      <c r="G94" s="96"/>
      <c r="H94" s="96"/>
      <c r="I94" s="96"/>
      <c r="J94" s="96"/>
    </row>
    <row r="95" spans="1:10" s="1" customFormat="1" ht="24" x14ac:dyDescent="0.2">
      <c r="A95" s="196"/>
      <c r="B95" s="197"/>
      <c r="C95" s="10" t="s">
        <v>275</v>
      </c>
      <c r="D95" s="96">
        <f>E97+J95</f>
        <v>0</v>
      </c>
      <c r="E95" s="96"/>
      <c r="F95" s="96"/>
      <c r="G95" s="96"/>
      <c r="H95" s="96"/>
      <c r="I95" s="96"/>
      <c r="J95" s="96"/>
    </row>
    <row r="96" spans="1:10" s="1" customFormat="1" ht="36" x14ac:dyDescent="0.2">
      <c r="A96" s="196"/>
      <c r="B96" s="197"/>
      <c r="C96" s="123" t="s">
        <v>385</v>
      </c>
      <c r="D96" s="96">
        <f>E96+J94</f>
        <v>210624967</v>
      </c>
      <c r="E96" s="96">
        <v>210624967</v>
      </c>
      <c r="F96" s="96"/>
      <c r="G96" s="96"/>
      <c r="H96" s="96"/>
      <c r="I96" s="96"/>
      <c r="J96" s="96"/>
    </row>
    <row r="97" spans="1:10" s="1" customFormat="1" ht="24" x14ac:dyDescent="0.2">
      <c r="A97" s="120">
        <v>84</v>
      </c>
      <c r="B97" s="95" t="s">
        <v>155</v>
      </c>
      <c r="C97" s="91" t="s">
        <v>51</v>
      </c>
      <c r="D97" s="96">
        <f t="shared" ref="D97:D128" si="5">E97+J97</f>
        <v>0</v>
      </c>
      <c r="E97" s="96"/>
      <c r="F97" s="96"/>
      <c r="G97" s="96"/>
      <c r="H97" s="96"/>
      <c r="I97" s="96"/>
      <c r="J97" s="96"/>
    </row>
    <row r="98" spans="1:10" s="1" customFormat="1" x14ac:dyDescent="0.2">
      <c r="A98" s="120">
        <v>85</v>
      </c>
      <c r="B98" s="95" t="s">
        <v>156</v>
      </c>
      <c r="C98" s="91" t="s">
        <v>157</v>
      </c>
      <c r="D98" s="96">
        <f t="shared" si="5"/>
        <v>1332001</v>
      </c>
      <c r="E98" s="155">
        <v>1332001</v>
      </c>
      <c r="F98" s="105"/>
      <c r="G98" s="105"/>
      <c r="H98" s="105"/>
      <c r="I98" s="105"/>
      <c r="J98" s="105"/>
    </row>
    <row r="99" spans="1:10" s="1" customFormat="1" x14ac:dyDescent="0.2">
      <c r="A99" s="120">
        <v>86</v>
      </c>
      <c r="B99" s="121" t="s">
        <v>158</v>
      </c>
      <c r="C99" s="91" t="s">
        <v>159</v>
      </c>
      <c r="D99" s="96">
        <f t="shared" si="5"/>
        <v>15639533</v>
      </c>
      <c r="E99" s="155">
        <v>15639533</v>
      </c>
      <c r="F99" s="105"/>
      <c r="G99" s="105"/>
      <c r="H99" s="105"/>
      <c r="I99" s="105"/>
      <c r="J99" s="105"/>
    </row>
    <row r="100" spans="1:10" s="1" customFormat="1" x14ac:dyDescent="0.2">
      <c r="A100" s="120">
        <v>87</v>
      </c>
      <c r="B100" s="95" t="s">
        <v>160</v>
      </c>
      <c r="C100" s="91" t="s">
        <v>28</v>
      </c>
      <c r="D100" s="96">
        <f t="shared" si="5"/>
        <v>9541427</v>
      </c>
      <c r="E100" s="156">
        <v>9541427</v>
      </c>
      <c r="F100" s="105"/>
      <c r="G100" s="105"/>
      <c r="H100" s="105"/>
      <c r="I100" s="105"/>
      <c r="J100" s="105"/>
    </row>
    <row r="101" spans="1:10" s="1" customFormat="1" x14ac:dyDescent="0.2">
      <c r="A101" s="120">
        <v>88</v>
      </c>
      <c r="B101" s="121" t="s">
        <v>161</v>
      </c>
      <c r="C101" s="91" t="s">
        <v>12</v>
      </c>
      <c r="D101" s="96">
        <f t="shared" si="5"/>
        <v>10532032</v>
      </c>
      <c r="E101" s="155">
        <v>10532032</v>
      </c>
      <c r="F101" s="105"/>
      <c r="G101" s="105"/>
      <c r="H101" s="105"/>
      <c r="I101" s="105"/>
      <c r="J101" s="105"/>
    </row>
    <row r="102" spans="1:10" s="1" customFormat="1" x14ac:dyDescent="0.2">
      <c r="A102" s="120">
        <v>89</v>
      </c>
      <c r="B102" s="121" t="s">
        <v>162</v>
      </c>
      <c r="C102" s="91" t="s">
        <v>27</v>
      </c>
      <c r="D102" s="96">
        <f t="shared" si="5"/>
        <v>28194115</v>
      </c>
      <c r="E102" s="155">
        <v>28194115</v>
      </c>
      <c r="F102" s="105"/>
      <c r="G102" s="105"/>
      <c r="H102" s="105"/>
      <c r="I102" s="105"/>
      <c r="J102" s="105"/>
    </row>
    <row r="103" spans="1:10" s="1" customFormat="1" x14ac:dyDescent="0.2">
      <c r="A103" s="120">
        <v>90</v>
      </c>
      <c r="B103" s="95" t="s">
        <v>163</v>
      </c>
      <c r="C103" s="91" t="s">
        <v>45</v>
      </c>
      <c r="D103" s="96">
        <f t="shared" si="5"/>
        <v>13311464</v>
      </c>
      <c r="E103" s="156">
        <v>13311464</v>
      </c>
      <c r="F103" s="105"/>
      <c r="G103" s="105"/>
      <c r="H103" s="105"/>
      <c r="I103" s="105"/>
      <c r="J103" s="105"/>
    </row>
    <row r="104" spans="1:10" s="1" customFormat="1" x14ac:dyDescent="0.2">
      <c r="A104" s="120">
        <v>91</v>
      </c>
      <c r="B104" s="95" t="s">
        <v>164</v>
      </c>
      <c r="C104" s="91" t="s">
        <v>33</v>
      </c>
      <c r="D104" s="96">
        <f t="shared" si="5"/>
        <v>15992782</v>
      </c>
      <c r="E104" s="155">
        <v>15992782</v>
      </c>
      <c r="F104" s="105"/>
      <c r="G104" s="105"/>
      <c r="H104" s="105"/>
      <c r="I104" s="105"/>
      <c r="J104" s="105"/>
    </row>
    <row r="105" spans="1:10" s="1" customFormat="1" x14ac:dyDescent="0.2">
      <c r="A105" s="120">
        <v>92</v>
      </c>
      <c r="B105" s="95" t="s">
        <v>165</v>
      </c>
      <c r="C105" s="91" t="s">
        <v>29</v>
      </c>
      <c r="D105" s="96">
        <f t="shared" si="5"/>
        <v>34413282</v>
      </c>
      <c r="E105" s="156">
        <v>34413282</v>
      </c>
      <c r="F105" s="105"/>
      <c r="G105" s="105"/>
      <c r="H105" s="105"/>
      <c r="I105" s="105"/>
      <c r="J105" s="105"/>
    </row>
    <row r="106" spans="1:10" s="1" customFormat="1" x14ac:dyDescent="0.2">
      <c r="A106" s="120">
        <v>93</v>
      </c>
      <c r="B106" s="95" t="s">
        <v>166</v>
      </c>
      <c r="C106" s="91" t="s">
        <v>30</v>
      </c>
      <c r="D106" s="96">
        <f t="shared" si="5"/>
        <v>28869778</v>
      </c>
      <c r="E106" s="155">
        <v>28869778</v>
      </c>
      <c r="F106" s="105"/>
      <c r="G106" s="105"/>
      <c r="H106" s="105"/>
      <c r="I106" s="105"/>
      <c r="J106" s="105"/>
    </row>
    <row r="107" spans="1:10" s="1" customFormat="1" x14ac:dyDescent="0.2">
      <c r="A107" s="120">
        <v>94</v>
      </c>
      <c r="B107" s="121" t="s">
        <v>167</v>
      </c>
      <c r="C107" s="91" t="s">
        <v>14</v>
      </c>
      <c r="D107" s="96">
        <f t="shared" si="5"/>
        <v>9456801</v>
      </c>
      <c r="E107" s="155">
        <v>9456801</v>
      </c>
      <c r="F107" s="105"/>
      <c r="G107" s="105"/>
      <c r="H107" s="105"/>
      <c r="I107" s="105"/>
      <c r="J107" s="105"/>
    </row>
    <row r="108" spans="1:10" s="1" customFormat="1" x14ac:dyDescent="0.2">
      <c r="A108" s="120">
        <v>95</v>
      </c>
      <c r="B108" s="95" t="s">
        <v>168</v>
      </c>
      <c r="C108" s="91" t="s">
        <v>31</v>
      </c>
      <c r="D108" s="96">
        <f t="shared" si="5"/>
        <v>15178036</v>
      </c>
      <c r="E108" s="157">
        <v>15178036</v>
      </c>
      <c r="F108" s="105"/>
      <c r="G108" s="105"/>
      <c r="H108" s="105"/>
      <c r="I108" s="105"/>
      <c r="J108" s="105"/>
    </row>
    <row r="109" spans="1:10" s="1" customFormat="1" ht="12" customHeight="1" x14ac:dyDescent="0.2">
      <c r="A109" s="120">
        <v>96</v>
      </c>
      <c r="B109" s="95" t="s">
        <v>169</v>
      </c>
      <c r="C109" s="91" t="s">
        <v>15</v>
      </c>
      <c r="D109" s="96">
        <f t="shared" si="5"/>
        <v>15105735</v>
      </c>
      <c r="E109" s="156">
        <v>15105735</v>
      </c>
      <c r="F109" s="105"/>
      <c r="G109" s="105"/>
      <c r="H109" s="105"/>
      <c r="I109" s="105"/>
      <c r="J109" s="105"/>
    </row>
    <row r="110" spans="1:10" s="22" customFormat="1" x14ac:dyDescent="0.2">
      <c r="A110" s="120">
        <v>97</v>
      </c>
      <c r="B110" s="101" t="s">
        <v>170</v>
      </c>
      <c r="C110" s="98" t="s">
        <v>13</v>
      </c>
      <c r="D110" s="96">
        <f t="shared" si="5"/>
        <v>19118097</v>
      </c>
      <c r="E110" s="155">
        <v>19118097</v>
      </c>
      <c r="F110" s="105">
        <v>90485</v>
      </c>
      <c r="G110" s="105"/>
      <c r="H110" s="105">
        <v>565437.11</v>
      </c>
      <c r="I110" s="105"/>
      <c r="J110" s="105"/>
    </row>
    <row r="111" spans="1:10" s="1" customFormat="1" x14ac:dyDescent="0.2">
      <c r="A111" s="120">
        <v>98</v>
      </c>
      <c r="B111" s="121" t="s">
        <v>171</v>
      </c>
      <c r="C111" s="91" t="s">
        <v>32</v>
      </c>
      <c r="D111" s="96">
        <f t="shared" si="5"/>
        <v>12226692</v>
      </c>
      <c r="E111" s="157">
        <v>12226692</v>
      </c>
      <c r="F111" s="105"/>
      <c r="G111" s="105"/>
      <c r="H111" s="105"/>
      <c r="I111" s="105"/>
      <c r="J111" s="105"/>
    </row>
    <row r="112" spans="1:10" s="1" customFormat="1" x14ac:dyDescent="0.2">
      <c r="A112" s="120">
        <v>99</v>
      </c>
      <c r="B112" s="121" t="s">
        <v>172</v>
      </c>
      <c r="C112" s="91" t="s">
        <v>55</v>
      </c>
      <c r="D112" s="96">
        <f t="shared" si="5"/>
        <v>17292797</v>
      </c>
      <c r="E112" s="155">
        <v>17292797</v>
      </c>
      <c r="F112" s="105"/>
      <c r="G112" s="105"/>
      <c r="H112" s="105"/>
      <c r="I112" s="105"/>
      <c r="J112" s="105"/>
    </row>
    <row r="113" spans="1:10" s="1" customFormat="1" x14ac:dyDescent="0.2">
      <c r="A113" s="120">
        <v>100</v>
      </c>
      <c r="B113" s="95" t="s">
        <v>173</v>
      </c>
      <c r="C113" s="91" t="s">
        <v>34</v>
      </c>
      <c r="D113" s="96">
        <f t="shared" si="5"/>
        <v>29501513</v>
      </c>
      <c r="E113" s="155">
        <v>29501513</v>
      </c>
      <c r="F113" s="105"/>
      <c r="G113" s="105"/>
      <c r="H113" s="105"/>
      <c r="I113" s="105"/>
      <c r="J113" s="105"/>
    </row>
    <row r="114" spans="1:10" s="1" customFormat="1" x14ac:dyDescent="0.2">
      <c r="A114" s="120">
        <v>101</v>
      </c>
      <c r="B114" s="95" t="s">
        <v>174</v>
      </c>
      <c r="C114" s="91" t="s">
        <v>243</v>
      </c>
      <c r="D114" s="96">
        <f t="shared" si="5"/>
        <v>13025991</v>
      </c>
      <c r="E114" s="156">
        <v>13025991</v>
      </c>
      <c r="F114" s="105"/>
      <c r="G114" s="105"/>
      <c r="H114" s="105"/>
      <c r="I114" s="105"/>
      <c r="J114" s="105"/>
    </row>
    <row r="115" spans="1:10" s="1" customFormat="1" ht="13.5" customHeight="1" x14ac:dyDescent="0.2">
      <c r="A115" s="120">
        <v>102</v>
      </c>
      <c r="B115" s="95" t="s">
        <v>175</v>
      </c>
      <c r="C115" s="91" t="s">
        <v>176</v>
      </c>
      <c r="D115" s="96">
        <f t="shared" si="5"/>
        <v>0</v>
      </c>
      <c r="E115" s="157">
        <v>0</v>
      </c>
      <c r="F115" s="105"/>
      <c r="G115" s="105"/>
      <c r="H115" s="105"/>
      <c r="I115" s="105"/>
      <c r="J115" s="105"/>
    </row>
    <row r="116" spans="1:10" s="1" customFormat="1" x14ac:dyDescent="0.2">
      <c r="A116" s="120">
        <v>103</v>
      </c>
      <c r="B116" s="95" t="s">
        <v>177</v>
      </c>
      <c r="C116" s="91" t="s">
        <v>178</v>
      </c>
      <c r="D116" s="96">
        <f t="shared" si="5"/>
        <v>105432755</v>
      </c>
      <c r="E116" s="157">
        <v>105432755</v>
      </c>
      <c r="F116" s="105"/>
      <c r="G116" s="105">
        <v>105432755</v>
      </c>
      <c r="H116" s="105"/>
      <c r="I116" s="105"/>
      <c r="J116" s="105"/>
    </row>
    <row r="117" spans="1:10" s="1" customFormat="1" x14ac:dyDescent="0.2">
      <c r="A117" s="120">
        <v>104</v>
      </c>
      <c r="B117" s="121" t="s">
        <v>179</v>
      </c>
      <c r="C117" s="91" t="s">
        <v>180</v>
      </c>
      <c r="D117" s="96">
        <f t="shared" si="5"/>
        <v>0</v>
      </c>
      <c r="E117" s="105">
        <v>0</v>
      </c>
      <c r="F117" s="105"/>
      <c r="G117" s="105">
        <v>0</v>
      </c>
      <c r="H117" s="105"/>
      <c r="I117" s="105"/>
      <c r="J117" s="105"/>
    </row>
    <row r="118" spans="1:10" s="1" customFormat="1" x14ac:dyDescent="0.2">
      <c r="A118" s="120">
        <v>105</v>
      </c>
      <c r="B118" s="121" t="s">
        <v>181</v>
      </c>
      <c r="C118" s="91" t="s">
        <v>182</v>
      </c>
      <c r="D118" s="96">
        <f t="shared" si="5"/>
        <v>211043</v>
      </c>
      <c r="E118" s="155">
        <v>211043</v>
      </c>
      <c r="F118" s="105"/>
      <c r="G118" s="105">
        <v>0</v>
      </c>
      <c r="H118" s="105"/>
      <c r="I118" s="105"/>
      <c r="J118" s="105"/>
    </row>
    <row r="119" spans="1:10" s="1" customFormat="1" ht="12.75" customHeight="1" x14ac:dyDescent="0.2">
      <c r="A119" s="120">
        <v>106</v>
      </c>
      <c r="B119" s="121" t="s">
        <v>183</v>
      </c>
      <c r="C119" s="91" t="s">
        <v>184</v>
      </c>
      <c r="D119" s="96">
        <f t="shared" si="5"/>
        <v>233013</v>
      </c>
      <c r="E119" s="156">
        <v>233013</v>
      </c>
      <c r="F119" s="105"/>
      <c r="G119" s="105">
        <v>0</v>
      </c>
      <c r="H119" s="105"/>
      <c r="I119" s="105"/>
      <c r="J119" s="105"/>
    </row>
    <row r="120" spans="1:10" s="1" customFormat="1" ht="24" x14ac:dyDescent="0.2">
      <c r="A120" s="120">
        <v>107</v>
      </c>
      <c r="B120" s="121" t="s">
        <v>185</v>
      </c>
      <c r="C120" s="91" t="s">
        <v>186</v>
      </c>
      <c r="D120" s="96">
        <f t="shared" si="5"/>
        <v>286938</v>
      </c>
      <c r="E120" s="157">
        <v>286938</v>
      </c>
      <c r="F120" s="105"/>
      <c r="G120" s="105">
        <v>0</v>
      </c>
      <c r="H120" s="105"/>
      <c r="I120" s="105"/>
      <c r="J120" s="105"/>
    </row>
    <row r="121" spans="1:10" s="1" customFormat="1" x14ac:dyDescent="0.2">
      <c r="A121" s="120">
        <v>108</v>
      </c>
      <c r="B121" s="121" t="s">
        <v>187</v>
      </c>
      <c r="C121" s="91" t="s">
        <v>188</v>
      </c>
      <c r="D121" s="96">
        <f t="shared" si="5"/>
        <v>0</v>
      </c>
      <c r="E121" s="105">
        <v>0</v>
      </c>
      <c r="F121" s="105"/>
      <c r="G121" s="105">
        <v>0</v>
      </c>
      <c r="H121" s="105"/>
      <c r="I121" s="105"/>
      <c r="J121" s="105"/>
    </row>
    <row r="122" spans="1:10" s="1" customFormat="1" x14ac:dyDescent="0.2">
      <c r="A122" s="120">
        <v>109</v>
      </c>
      <c r="B122" s="121" t="s">
        <v>189</v>
      </c>
      <c r="C122" s="91" t="s">
        <v>190</v>
      </c>
      <c r="D122" s="96">
        <f t="shared" si="5"/>
        <v>23552573</v>
      </c>
      <c r="E122" s="155">
        <v>23552573</v>
      </c>
      <c r="F122" s="105"/>
      <c r="G122" s="105">
        <v>0</v>
      </c>
      <c r="H122" s="105"/>
      <c r="I122" s="155">
        <v>23552573</v>
      </c>
      <c r="J122" s="105"/>
    </row>
    <row r="123" spans="1:10" s="1" customFormat="1" x14ac:dyDescent="0.2">
      <c r="A123" s="120">
        <v>110</v>
      </c>
      <c r="B123" s="120" t="s">
        <v>191</v>
      </c>
      <c r="C123" s="103" t="s">
        <v>192</v>
      </c>
      <c r="D123" s="96">
        <f t="shared" si="5"/>
        <v>0</v>
      </c>
      <c r="E123" s="105">
        <v>0</v>
      </c>
      <c r="F123" s="105"/>
      <c r="G123" s="105">
        <v>0</v>
      </c>
      <c r="H123" s="105"/>
      <c r="I123" s="105"/>
      <c r="J123" s="105"/>
    </row>
    <row r="124" spans="1:10" s="1" customFormat="1" x14ac:dyDescent="0.2">
      <c r="A124" s="120">
        <v>111</v>
      </c>
      <c r="B124" s="120" t="s">
        <v>276</v>
      </c>
      <c r="C124" s="103" t="s">
        <v>252</v>
      </c>
      <c r="D124" s="96">
        <f t="shared" si="5"/>
        <v>0</v>
      </c>
      <c r="E124" s="105">
        <v>0</v>
      </c>
      <c r="F124" s="105"/>
      <c r="G124" s="105">
        <v>0</v>
      </c>
      <c r="H124" s="105"/>
      <c r="I124" s="105"/>
      <c r="J124" s="105"/>
    </row>
    <row r="125" spans="1:10" s="1" customFormat="1" x14ac:dyDescent="0.2">
      <c r="A125" s="120">
        <v>112</v>
      </c>
      <c r="B125" s="95" t="s">
        <v>193</v>
      </c>
      <c r="C125" s="91" t="s">
        <v>194</v>
      </c>
      <c r="D125" s="96">
        <f t="shared" si="5"/>
        <v>53676256</v>
      </c>
      <c r="E125" s="157">
        <v>53676256</v>
      </c>
      <c r="F125" s="105">
        <v>9251903</v>
      </c>
      <c r="G125" s="105">
        <v>44424353</v>
      </c>
      <c r="H125" s="105"/>
      <c r="I125" s="105"/>
      <c r="J125" s="105"/>
    </row>
    <row r="126" spans="1:10" s="1" customFormat="1" ht="11.25" customHeight="1" x14ac:dyDescent="0.2">
      <c r="A126" s="120">
        <v>113</v>
      </c>
      <c r="B126" s="121" t="s">
        <v>195</v>
      </c>
      <c r="C126" s="91" t="s">
        <v>196</v>
      </c>
      <c r="D126" s="96">
        <f t="shared" si="5"/>
        <v>0</v>
      </c>
      <c r="E126" s="105">
        <v>0</v>
      </c>
      <c r="F126" s="105"/>
      <c r="G126" s="105">
        <v>0</v>
      </c>
      <c r="H126" s="105"/>
      <c r="I126" s="105"/>
      <c r="J126" s="105"/>
    </row>
    <row r="127" spans="1:10" s="1" customFormat="1" x14ac:dyDescent="0.2">
      <c r="A127" s="120">
        <v>114</v>
      </c>
      <c r="B127" s="95" t="s">
        <v>197</v>
      </c>
      <c r="C127" s="91" t="s">
        <v>198</v>
      </c>
      <c r="D127" s="96">
        <f t="shared" si="5"/>
        <v>21161493</v>
      </c>
      <c r="E127" s="157">
        <v>21161493</v>
      </c>
      <c r="F127" s="105"/>
      <c r="G127" s="105">
        <v>21161493</v>
      </c>
      <c r="H127" s="105"/>
      <c r="I127" s="105"/>
      <c r="J127" s="105"/>
    </row>
    <row r="128" spans="1:10" s="1" customFormat="1" x14ac:dyDescent="0.2">
      <c r="A128" s="120">
        <v>115</v>
      </c>
      <c r="B128" s="121" t="s">
        <v>199</v>
      </c>
      <c r="C128" s="91" t="s">
        <v>290</v>
      </c>
      <c r="D128" s="96">
        <f t="shared" si="5"/>
        <v>262040</v>
      </c>
      <c r="E128" s="155">
        <v>262040</v>
      </c>
      <c r="F128" s="105"/>
      <c r="G128" s="105">
        <v>0</v>
      </c>
      <c r="H128" s="105"/>
      <c r="I128" s="105"/>
      <c r="J128" s="105"/>
    </row>
    <row r="129" spans="1:10" s="1" customFormat="1" ht="14.25" customHeight="1" x14ac:dyDescent="0.2">
      <c r="A129" s="120">
        <v>116</v>
      </c>
      <c r="B129" s="95" t="s">
        <v>200</v>
      </c>
      <c r="C129" s="91" t="s">
        <v>277</v>
      </c>
      <c r="D129" s="96">
        <f t="shared" ref="D129:D154" si="6">E129+J129</f>
        <v>130088</v>
      </c>
      <c r="E129" s="155">
        <v>130088</v>
      </c>
      <c r="F129" s="105"/>
      <c r="G129" s="105">
        <v>0</v>
      </c>
      <c r="H129" s="105"/>
      <c r="I129" s="105"/>
      <c r="J129" s="105"/>
    </row>
    <row r="130" spans="1:10" s="1" customFormat="1" x14ac:dyDescent="0.2">
      <c r="A130" s="120">
        <v>117</v>
      </c>
      <c r="B130" s="95" t="s">
        <v>201</v>
      </c>
      <c r="C130" s="91" t="s">
        <v>202</v>
      </c>
      <c r="D130" s="96">
        <f t="shared" si="6"/>
        <v>0</v>
      </c>
      <c r="E130" s="105">
        <v>0</v>
      </c>
      <c r="F130" s="105"/>
      <c r="G130" s="105">
        <v>0</v>
      </c>
      <c r="H130" s="105"/>
      <c r="I130" s="105"/>
      <c r="J130" s="105"/>
    </row>
    <row r="131" spans="1:10" s="1" customFormat="1" x14ac:dyDescent="0.2">
      <c r="A131" s="120">
        <v>118</v>
      </c>
      <c r="B131" s="95" t="s">
        <v>203</v>
      </c>
      <c r="C131" s="91" t="s">
        <v>204</v>
      </c>
      <c r="D131" s="96">
        <f t="shared" si="6"/>
        <v>0</v>
      </c>
      <c r="E131" s="105">
        <v>0</v>
      </c>
      <c r="F131" s="105"/>
      <c r="G131" s="105">
        <v>0</v>
      </c>
      <c r="H131" s="105"/>
      <c r="I131" s="105"/>
      <c r="J131" s="105"/>
    </row>
    <row r="132" spans="1:10" s="1" customFormat="1" x14ac:dyDescent="0.2">
      <c r="A132" s="120">
        <v>119</v>
      </c>
      <c r="B132" s="95" t="s">
        <v>205</v>
      </c>
      <c r="C132" s="91" t="s">
        <v>206</v>
      </c>
      <c r="D132" s="96">
        <f t="shared" si="6"/>
        <v>0</v>
      </c>
      <c r="E132" s="105">
        <v>0</v>
      </c>
      <c r="F132" s="105"/>
      <c r="G132" s="105">
        <v>0</v>
      </c>
      <c r="H132" s="105"/>
      <c r="I132" s="105"/>
      <c r="J132" s="105"/>
    </row>
    <row r="133" spans="1:10" s="1" customFormat="1" ht="13.5" customHeight="1" x14ac:dyDescent="0.2">
      <c r="A133" s="120">
        <v>120</v>
      </c>
      <c r="B133" s="95" t="s">
        <v>207</v>
      </c>
      <c r="C133" s="91" t="s">
        <v>208</v>
      </c>
      <c r="D133" s="96">
        <f t="shared" si="6"/>
        <v>44058065</v>
      </c>
      <c r="E133" s="158">
        <v>44058065</v>
      </c>
      <c r="F133" s="105"/>
      <c r="G133" s="105">
        <v>44058065</v>
      </c>
      <c r="H133" s="105"/>
      <c r="I133" s="105"/>
      <c r="J133" s="105"/>
    </row>
    <row r="134" spans="1:10" s="1" customFormat="1" x14ac:dyDescent="0.2">
      <c r="A134" s="120">
        <v>121</v>
      </c>
      <c r="B134" s="121" t="s">
        <v>209</v>
      </c>
      <c r="C134" s="91" t="s">
        <v>210</v>
      </c>
      <c r="D134" s="96">
        <f t="shared" si="6"/>
        <v>0</v>
      </c>
      <c r="E134" s="105">
        <v>0</v>
      </c>
      <c r="F134" s="105"/>
      <c r="G134" s="105">
        <v>0</v>
      </c>
      <c r="H134" s="105"/>
      <c r="I134" s="105"/>
      <c r="J134" s="105"/>
    </row>
    <row r="135" spans="1:10" s="1" customFormat="1" ht="24" x14ac:dyDescent="0.2">
      <c r="A135" s="120">
        <v>122</v>
      </c>
      <c r="B135" s="121" t="s">
        <v>211</v>
      </c>
      <c r="C135" s="91" t="s">
        <v>383</v>
      </c>
      <c r="D135" s="96">
        <f t="shared" si="6"/>
        <v>172562</v>
      </c>
      <c r="E135" s="155">
        <v>172562</v>
      </c>
      <c r="F135" s="105"/>
      <c r="G135" s="105">
        <v>0</v>
      </c>
      <c r="H135" s="105"/>
      <c r="I135" s="105"/>
      <c r="J135" s="105"/>
    </row>
    <row r="136" spans="1:10" s="1" customFormat="1" x14ac:dyDescent="0.2">
      <c r="A136" s="120">
        <v>123</v>
      </c>
      <c r="B136" s="121" t="s">
        <v>212</v>
      </c>
      <c r="C136" s="91" t="s">
        <v>249</v>
      </c>
      <c r="D136" s="96">
        <f t="shared" si="6"/>
        <v>46786282</v>
      </c>
      <c r="E136" s="155">
        <v>46786282</v>
      </c>
      <c r="F136" s="105"/>
      <c r="G136" s="105">
        <v>0</v>
      </c>
      <c r="H136" s="105"/>
      <c r="I136" s="105">
        <v>7939070</v>
      </c>
      <c r="J136" s="105"/>
    </row>
    <row r="137" spans="1:10" ht="10.5" customHeight="1" x14ac:dyDescent="0.2">
      <c r="A137" s="120">
        <v>124</v>
      </c>
      <c r="B137" s="121" t="s">
        <v>213</v>
      </c>
      <c r="C137" s="91" t="s">
        <v>214</v>
      </c>
      <c r="D137" s="96">
        <f t="shared" si="6"/>
        <v>3608606523</v>
      </c>
      <c r="E137" s="155">
        <v>3587627513</v>
      </c>
      <c r="F137" s="105">
        <v>3587627513</v>
      </c>
      <c r="G137" s="105">
        <v>0</v>
      </c>
      <c r="H137" s="105"/>
      <c r="I137" s="105"/>
      <c r="J137" s="105">
        <v>20979010</v>
      </c>
    </row>
    <row r="138" spans="1:10" s="1" customFormat="1" x14ac:dyDescent="0.2">
      <c r="A138" s="120">
        <v>125</v>
      </c>
      <c r="B138" s="121" t="s">
        <v>215</v>
      </c>
      <c r="C138" s="91" t="s">
        <v>42</v>
      </c>
      <c r="D138" s="96">
        <f t="shared" si="6"/>
        <v>4485158</v>
      </c>
      <c r="E138" s="155">
        <v>4485158</v>
      </c>
      <c r="F138" s="105"/>
      <c r="G138" s="105">
        <v>0</v>
      </c>
      <c r="H138" s="105"/>
      <c r="I138" s="105"/>
      <c r="J138" s="105"/>
    </row>
    <row r="139" spans="1:10" s="1" customFormat="1" x14ac:dyDescent="0.2">
      <c r="A139" s="120">
        <v>126</v>
      </c>
      <c r="B139" s="95" t="s">
        <v>216</v>
      </c>
      <c r="C139" s="91" t="s">
        <v>48</v>
      </c>
      <c r="D139" s="96">
        <f t="shared" si="6"/>
        <v>52870517</v>
      </c>
      <c r="E139" s="155">
        <v>52870517</v>
      </c>
      <c r="F139" s="105">
        <v>12757770</v>
      </c>
      <c r="G139" s="105">
        <v>0</v>
      </c>
      <c r="H139" s="105"/>
      <c r="I139" s="105"/>
      <c r="J139" s="105"/>
    </row>
    <row r="140" spans="1:10" s="1" customFormat="1" x14ac:dyDescent="0.2">
      <c r="A140" s="120">
        <v>127</v>
      </c>
      <c r="B140" s="95" t="s">
        <v>217</v>
      </c>
      <c r="C140" s="91" t="s">
        <v>253</v>
      </c>
      <c r="D140" s="96">
        <f t="shared" si="6"/>
        <v>41458652</v>
      </c>
      <c r="E140" s="155">
        <v>41458652</v>
      </c>
      <c r="F140" s="105"/>
      <c r="G140" s="105">
        <v>0</v>
      </c>
      <c r="H140" s="105"/>
      <c r="I140" s="105"/>
      <c r="J140" s="105"/>
    </row>
    <row r="141" spans="1:10" s="1" customFormat="1" x14ac:dyDescent="0.2">
      <c r="A141" s="120">
        <v>128</v>
      </c>
      <c r="B141" s="95" t="s">
        <v>218</v>
      </c>
      <c r="C141" s="91" t="s">
        <v>50</v>
      </c>
      <c r="D141" s="96">
        <f t="shared" si="6"/>
        <v>30333967</v>
      </c>
      <c r="E141" s="157">
        <v>30333967</v>
      </c>
      <c r="F141" s="105"/>
      <c r="G141" s="105">
        <v>0</v>
      </c>
      <c r="H141" s="105"/>
      <c r="I141" s="105"/>
      <c r="J141" s="105"/>
    </row>
    <row r="142" spans="1:10" s="1" customFormat="1" x14ac:dyDescent="0.2">
      <c r="A142" s="120">
        <v>129</v>
      </c>
      <c r="B142" s="121" t="s">
        <v>219</v>
      </c>
      <c r="C142" s="91" t="s">
        <v>49</v>
      </c>
      <c r="D142" s="96">
        <f t="shared" si="6"/>
        <v>85508242</v>
      </c>
      <c r="E142" s="157">
        <v>85508242</v>
      </c>
      <c r="F142" s="105"/>
      <c r="G142" s="105">
        <v>85508242</v>
      </c>
      <c r="H142" s="105"/>
      <c r="I142" s="105"/>
      <c r="J142" s="105"/>
    </row>
    <row r="143" spans="1:10" s="1" customFormat="1" x14ac:dyDescent="0.2">
      <c r="A143" s="120">
        <v>130</v>
      </c>
      <c r="B143" s="121" t="s">
        <v>220</v>
      </c>
      <c r="C143" s="91" t="s">
        <v>221</v>
      </c>
      <c r="D143" s="96">
        <f t="shared" si="6"/>
        <v>0</v>
      </c>
      <c r="E143" s="155">
        <v>0</v>
      </c>
      <c r="F143" s="105"/>
      <c r="G143" s="105">
        <v>0</v>
      </c>
      <c r="H143" s="105"/>
      <c r="I143" s="105"/>
      <c r="J143" s="105"/>
    </row>
    <row r="144" spans="1:10" s="1" customFormat="1" x14ac:dyDescent="0.2">
      <c r="A144" s="120">
        <v>131</v>
      </c>
      <c r="B144" s="121" t="s">
        <v>222</v>
      </c>
      <c r="C144" s="91" t="s">
        <v>43</v>
      </c>
      <c r="D144" s="96">
        <f t="shared" si="6"/>
        <v>7666777</v>
      </c>
      <c r="E144" s="155">
        <v>7666777</v>
      </c>
      <c r="F144" s="105"/>
      <c r="G144" s="105">
        <v>0</v>
      </c>
      <c r="H144" s="105"/>
      <c r="I144" s="105"/>
      <c r="J144" s="105"/>
    </row>
    <row r="145" spans="1:66" s="1" customFormat="1" x14ac:dyDescent="0.2">
      <c r="A145" s="120">
        <v>132</v>
      </c>
      <c r="B145" s="95" t="s">
        <v>223</v>
      </c>
      <c r="C145" s="91" t="s">
        <v>251</v>
      </c>
      <c r="D145" s="96">
        <f t="shared" si="6"/>
        <v>36301351</v>
      </c>
      <c r="E145" s="155">
        <v>36301351</v>
      </c>
      <c r="F145" s="105"/>
      <c r="G145" s="105">
        <v>0</v>
      </c>
      <c r="H145" s="105"/>
      <c r="I145" s="105"/>
      <c r="J145" s="105"/>
    </row>
    <row r="146" spans="1:66" s="1" customFormat="1" x14ac:dyDescent="0.2">
      <c r="A146" s="120">
        <v>133</v>
      </c>
      <c r="B146" s="95" t="s">
        <v>224</v>
      </c>
      <c r="C146" s="91" t="s">
        <v>225</v>
      </c>
      <c r="D146" s="96">
        <f t="shared" si="6"/>
        <v>66696633</v>
      </c>
      <c r="E146" s="155">
        <v>66696633</v>
      </c>
      <c r="F146" s="105"/>
      <c r="G146" s="105">
        <v>0</v>
      </c>
      <c r="H146" s="105"/>
      <c r="I146" s="105"/>
      <c r="J146" s="105"/>
    </row>
    <row r="147" spans="1:66" x14ac:dyDescent="0.2">
      <c r="A147" s="120">
        <v>134</v>
      </c>
      <c r="B147" s="121" t="s">
        <v>226</v>
      </c>
      <c r="C147" s="91" t="s">
        <v>227</v>
      </c>
      <c r="D147" s="96">
        <f t="shared" si="6"/>
        <v>24126400</v>
      </c>
      <c r="E147" s="155">
        <v>24126400</v>
      </c>
      <c r="F147" s="105"/>
      <c r="G147" s="105"/>
      <c r="H147" s="105"/>
      <c r="I147" s="105"/>
      <c r="J147" s="105"/>
    </row>
    <row r="148" spans="1:66" x14ac:dyDescent="0.2">
      <c r="A148" s="120">
        <v>135</v>
      </c>
      <c r="B148" s="95" t="s">
        <v>228</v>
      </c>
      <c r="C148" s="91" t="s">
        <v>229</v>
      </c>
      <c r="D148" s="96">
        <f t="shared" si="6"/>
        <v>0</v>
      </c>
      <c r="E148" s="105">
        <v>0</v>
      </c>
      <c r="F148" s="105"/>
      <c r="G148" s="105"/>
      <c r="H148" s="105"/>
      <c r="I148" s="105"/>
      <c r="J148" s="105"/>
    </row>
    <row r="149" spans="1:66" ht="12.75" x14ac:dyDescent="0.2">
      <c r="A149" s="120">
        <v>136</v>
      </c>
      <c r="B149" s="67" t="s">
        <v>230</v>
      </c>
      <c r="C149" s="106" t="s">
        <v>231</v>
      </c>
      <c r="D149" s="96">
        <f t="shared" si="6"/>
        <v>97871345</v>
      </c>
      <c r="E149" s="155">
        <v>85633635</v>
      </c>
      <c r="F149" s="105">
        <v>85633635</v>
      </c>
      <c r="G149" s="105"/>
      <c r="H149" s="105"/>
      <c r="I149" s="105"/>
      <c r="J149" s="105">
        <v>12237710</v>
      </c>
    </row>
    <row r="150" spans="1:66" ht="12.75" x14ac:dyDescent="0.2">
      <c r="A150" s="120">
        <v>137</v>
      </c>
      <c r="B150" s="67" t="s">
        <v>278</v>
      </c>
      <c r="C150" s="68" t="s">
        <v>279</v>
      </c>
      <c r="D150" s="96">
        <f t="shared" si="6"/>
        <v>0</v>
      </c>
      <c r="E150" s="100"/>
      <c r="F150" s="100"/>
      <c r="G150" s="100"/>
      <c r="H150" s="100"/>
      <c r="I150" s="100"/>
      <c r="J150" s="100"/>
    </row>
    <row r="151" spans="1:66" ht="12.75" x14ac:dyDescent="0.2">
      <c r="A151" s="120">
        <v>138</v>
      </c>
      <c r="B151" s="67" t="s">
        <v>280</v>
      </c>
      <c r="C151" s="70" t="s">
        <v>281</v>
      </c>
      <c r="D151" s="96">
        <f t="shared" si="6"/>
        <v>0</v>
      </c>
      <c r="E151" s="100"/>
      <c r="F151" s="100"/>
      <c r="G151" s="100"/>
      <c r="H151" s="100"/>
      <c r="I151" s="100"/>
      <c r="J151" s="100"/>
    </row>
    <row r="152" spans="1:66" ht="12.75" x14ac:dyDescent="0.2">
      <c r="A152" s="120">
        <v>139</v>
      </c>
      <c r="B152" s="67" t="s">
        <v>282</v>
      </c>
      <c r="C152" s="68" t="s">
        <v>283</v>
      </c>
      <c r="D152" s="96">
        <f t="shared" si="6"/>
        <v>0</v>
      </c>
      <c r="E152" s="100"/>
      <c r="F152" s="100"/>
      <c r="G152" s="100"/>
      <c r="H152" s="100"/>
      <c r="I152" s="100"/>
      <c r="J152" s="100"/>
    </row>
    <row r="153" spans="1:66" x14ac:dyDescent="0.2">
      <c r="A153" s="120">
        <v>140</v>
      </c>
      <c r="B153" s="120" t="s">
        <v>288</v>
      </c>
      <c r="C153" s="107" t="s">
        <v>289</v>
      </c>
      <c r="D153" s="96">
        <f t="shared" si="6"/>
        <v>0</v>
      </c>
      <c r="E153" s="100"/>
      <c r="F153" s="100"/>
      <c r="G153" s="100"/>
      <c r="H153" s="100"/>
      <c r="I153" s="100"/>
      <c r="J153" s="100"/>
    </row>
    <row r="154" spans="1:66" s="22" customFormat="1" x14ac:dyDescent="0.2">
      <c r="A154" s="127">
        <v>141</v>
      </c>
      <c r="B154" s="128" t="s">
        <v>403</v>
      </c>
      <c r="C154" s="129" t="s">
        <v>402</v>
      </c>
      <c r="D154" s="99">
        <f t="shared" si="6"/>
        <v>0</v>
      </c>
      <c r="E154" s="145"/>
      <c r="F154" s="145"/>
      <c r="G154" s="145"/>
      <c r="H154" s="145"/>
      <c r="I154" s="145"/>
      <c r="J154" s="145"/>
    </row>
    <row r="155" spans="1:66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8" spans="1:6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8"/>
  <sheetViews>
    <sheetView zoomScale="98" zoomScaleNormal="98" workbookViewId="0">
      <pane xSplit="3" ySplit="10" topLeftCell="D131" activePane="bottomRight" state="frozen"/>
      <selection pane="topRight" activeCell="D1" sqref="D1"/>
      <selection pane="bottomLeft" activeCell="A14" sqref="A14"/>
      <selection pane="bottomRight" activeCell="I9" sqref="I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85546875" style="84" customWidth="1"/>
    <col min="5" max="5" width="17.5703125" style="84" customWidth="1"/>
    <col min="6" max="6" width="16" style="84" customWidth="1"/>
    <col min="7" max="7" width="16.140625" style="84" customWidth="1"/>
    <col min="8" max="8" width="16" style="84" customWidth="1"/>
    <col min="9" max="16384" width="9.140625" style="8"/>
  </cols>
  <sheetData>
    <row r="2" spans="1:8" ht="33" customHeight="1" x14ac:dyDescent="0.2">
      <c r="A2" s="202" t="s">
        <v>372</v>
      </c>
      <c r="B2" s="202"/>
      <c r="C2" s="202"/>
      <c r="D2" s="202"/>
      <c r="E2" s="202"/>
      <c r="F2" s="202"/>
      <c r="G2" s="202"/>
      <c r="H2" s="202"/>
    </row>
    <row r="3" spans="1:8" x14ac:dyDescent="0.2">
      <c r="C3" s="9"/>
      <c r="H3" s="84" t="s">
        <v>309</v>
      </c>
    </row>
    <row r="4" spans="1:8" s="2" customFormat="1" ht="15.75" customHeight="1" x14ac:dyDescent="0.2">
      <c r="A4" s="193" t="s">
        <v>46</v>
      </c>
      <c r="B4" s="193" t="s">
        <v>59</v>
      </c>
      <c r="C4" s="194" t="s">
        <v>47</v>
      </c>
      <c r="D4" s="206" t="s">
        <v>342</v>
      </c>
      <c r="E4" s="206"/>
      <c r="F4" s="206"/>
      <c r="G4" s="206"/>
      <c r="H4" s="206"/>
    </row>
    <row r="5" spans="1:8" ht="15" customHeight="1" x14ac:dyDescent="0.2">
      <c r="A5" s="193"/>
      <c r="B5" s="193"/>
      <c r="C5" s="194"/>
      <c r="D5" s="203" t="s">
        <v>255</v>
      </c>
      <c r="E5" s="203" t="s">
        <v>371</v>
      </c>
      <c r="F5" s="203" t="s">
        <v>343</v>
      </c>
      <c r="G5" s="203" t="s">
        <v>344</v>
      </c>
      <c r="H5" s="203" t="s">
        <v>35</v>
      </c>
    </row>
    <row r="6" spans="1:8" ht="14.25" customHeight="1" x14ac:dyDescent="0.2">
      <c r="A6" s="193"/>
      <c r="B6" s="193"/>
      <c r="C6" s="194"/>
      <c r="D6" s="204"/>
      <c r="E6" s="204"/>
      <c r="F6" s="204"/>
      <c r="G6" s="204"/>
      <c r="H6" s="204"/>
    </row>
    <row r="7" spans="1:8" ht="35.25" customHeight="1" x14ac:dyDescent="0.2">
      <c r="A7" s="193"/>
      <c r="B7" s="193"/>
      <c r="C7" s="194"/>
      <c r="D7" s="205"/>
      <c r="E7" s="205"/>
      <c r="F7" s="205"/>
      <c r="G7" s="205"/>
      <c r="H7" s="205"/>
    </row>
    <row r="8" spans="1:8" s="2" customFormat="1" x14ac:dyDescent="0.2">
      <c r="A8" s="179" t="s">
        <v>248</v>
      </c>
      <c r="B8" s="179"/>
      <c r="C8" s="179"/>
      <c r="D8" s="85">
        <f>D9+D10</f>
        <v>28587169702</v>
      </c>
      <c r="E8" s="85">
        <f t="shared" ref="E8:H8" si="0">E9+E10</f>
        <v>19562732952</v>
      </c>
      <c r="F8" s="85">
        <f t="shared" si="0"/>
        <v>3306217475</v>
      </c>
      <c r="G8" s="85">
        <f t="shared" si="0"/>
        <v>1581346361</v>
      </c>
      <c r="H8" s="85">
        <f t="shared" si="0"/>
        <v>4136872914</v>
      </c>
    </row>
    <row r="9" spans="1:8" s="3" customFormat="1" ht="11.25" customHeight="1" x14ac:dyDescent="0.2">
      <c r="A9" s="5"/>
      <c r="B9" s="5"/>
      <c r="C9" s="11" t="s">
        <v>56</v>
      </c>
      <c r="D9" s="86">
        <v>2260406202</v>
      </c>
      <c r="E9" s="86">
        <v>2254903002</v>
      </c>
      <c r="F9" s="86">
        <v>0</v>
      </c>
      <c r="G9" s="86">
        <v>0</v>
      </c>
      <c r="H9" s="86">
        <v>5503200</v>
      </c>
    </row>
    <row r="10" spans="1:8" s="2" customFormat="1" x14ac:dyDescent="0.2">
      <c r="A10" s="179" t="s">
        <v>247</v>
      </c>
      <c r="B10" s="179"/>
      <c r="C10" s="179"/>
      <c r="D10" s="85">
        <f>SUM(D11:D153)-D96</f>
        <v>26326763500</v>
      </c>
      <c r="E10" s="85">
        <f t="shared" ref="E10:H10" si="1">SUM(E11:E153)-E96</f>
        <v>17307829950</v>
      </c>
      <c r="F10" s="85">
        <f t="shared" si="1"/>
        <v>3306217475</v>
      </c>
      <c r="G10" s="85">
        <f t="shared" si="1"/>
        <v>1581346361</v>
      </c>
      <c r="H10" s="85">
        <f t="shared" si="1"/>
        <v>4131369714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7">
        <f t="shared" ref="D11:D74" si="2">E11+F11+G11+H11</f>
        <v>52366807</v>
      </c>
      <c r="E11" s="87">
        <v>52366807</v>
      </c>
      <c r="F11" s="87">
        <v>0</v>
      </c>
      <c r="G11" s="87">
        <v>0</v>
      </c>
      <c r="H11" s="87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7">
        <f t="shared" si="2"/>
        <v>37051751</v>
      </c>
      <c r="E12" s="87">
        <v>36992977</v>
      </c>
      <c r="F12" s="87">
        <v>58774</v>
      </c>
      <c r="G12" s="87">
        <v>0</v>
      </c>
      <c r="H12" s="87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88">
        <f t="shared" si="2"/>
        <v>221123857</v>
      </c>
      <c r="E13" s="88">
        <v>221123857</v>
      </c>
      <c r="F13" s="88">
        <v>0</v>
      </c>
      <c r="G13" s="88">
        <v>0</v>
      </c>
      <c r="H13" s="88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7">
        <f t="shared" si="2"/>
        <v>42981547</v>
      </c>
      <c r="E14" s="87">
        <v>42981547</v>
      </c>
      <c r="F14" s="87">
        <v>0</v>
      </c>
      <c r="G14" s="87">
        <v>0</v>
      </c>
      <c r="H14" s="87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7">
        <f t="shared" si="2"/>
        <v>51428927</v>
      </c>
      <c r="E15" s="87">
        <v>51428927</v>
      </c>
      <c r="F15" s="87">
        <v>0</v>
      </c>
      <c r="G15" s="87">
        <v>0</v>
      </c>
      <c r="H15" s="87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88">
        <f t="shared" si="2"/>
        <v>589304837</v>
      </c>
      <c r="E16" s="88">
        <v>529171858</v>
      </c>
      <c r="F16" s="88">
        <v>9217534</v>
      </c>
      <c r="G16" s="88">
        <v>0</v>
      </c>
      <c r="H16" s="88">
        <v>50915445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7">
        <f t="shared" si="2"/>
        <v>189845531</v>
      </c>
      <c r="E17" s="87">
        <v>189845531</v>
      </c>
      <c r="F17" s="87">
        <v>0</v>
      </c>
      <c r="G17" s="87">
        <v>0</v>
      </c>
      <c r="H17" s="87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7">
        <f t="shared" si="2"/>
        <v>38676684</v>
      </c>
      <c r="E18" s="87">
        <v>38655978</v>
      </c>
      <c r="F18" s="87">
        <v>20706</v>
      </c>
      <c r="G18" s="87">
        <v>0</v>
      </c>
      <c r="H18" s="87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7">
        <f t="shared" si="2"/>
        <v>62711642</v>
      </c>
      <c r="E19" s="87">
        <v>62711642</v>
      </c>
      <c r="F19" s="87">
        <v>0</v>
      </c>
      <c r="G19" s="87">
        <v>0</v>
      </c>
      <c r="H19" s="87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7">
        <f t="shared" si="2"/>
        <v>47592749</v>
      </c>
      <c r="E20" s="87">
        <v>47592749</v>
      </c>
      <c r="F20" s="87">
        <v>0</v>
      </c>
      <c r="G20" s="87">
        <v>0</v>
      </c>
      <c r="H20" s="87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7">
        <f t="shared" si="2"/>
        <v>50127639</v>
      </c>
      <c r="E21" s="87">
        <v>50127639</v>
      </c>
      <c r="F21" s="87">
        <v>0</v>
      </c>
      <c r="G21" s="87">
        <v>0</v>
      </c>
      <c r="H21" s="87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7">
        <f t="shared" si="2"/>
        <v>135775007</v>
      </c>
      <c r="E22" s="87">
        <v>135775007</v>
      </c>
      <c r="F22" s="87">
        <v>0</v>
      </c>
      <c r="G22" s="87">
        <v>0</v>
      </c>
      <c r="H22" s="87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7">
        <f t="shared" si="2"/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7">
        <f t="shared" si="2"/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7">
        <f t="shared" si="2"/>
        <v>58248458</v>
      </c>
      <c r="E25" s="87">
        <v>58248458</v>
      </c>
      <c r="F25" s="87">
        <v>0</v>
      </c>
      <c r="G25" s="87">
        <v>0</v>
      </c>
      <c r="H25" s="87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7">
        <f t="shared" si="2"/>
        <v>76686916</v>
      </c>
      <c r="E26" s="87">
        <v>76686916</v>
      </c>
      <c r="F26" s="87">
        <v>0</v>
      </c>
      <c r="G26" s="87">
        <v>0</v>
      </c>
      <c r="H26" s="87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7">
        <f t="shared" si="2"/>
        <v>125214757</v>
      </c>
      <c r="E27" s="87">
        <v>125214757</v>
      </c>
      <c r="F27" s="87">
        <v>0</v>
      </c>
      <c r="G27" s="87">
        <v>0</v>
      </c>
      <c r="H27" s="87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88">
        <f t="shared" si="2"/>
        <v>580063155</v>
      </c>
      <c r="E28" s="88">
        <v>529988099</v>
      </c>
      <c r="F28" s="88">
        <v>8090462</v>
      </c>
      <c r="G28" s="88">
        <v>0</v>
      </c>
      <c r="H28" s="88">
        <v>41984594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7">
        <f t="shared" si="2"/>
        <v>29743572</v>
      </c>
      <c r="E29" s="87">
        <v>29743572</v>
      </c>
      <c r="F29" s="87">
        <v>0</v>
      </c>
      <c r="G29" s="87">
        <v>0</v>
      </c>
      <c r="H29" s="87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7">
        <f t="shared" si="2"/>
        <v>28946102</v>
      </c>
      <c r="E30" s="87">
        <v>28946102</v>
      </c>
      <c r="F30" s="87">
        <v>0</v>
      </c>
      <c r="G30" s="87">
        <v>0</v>
      </c>
      <c r="H30" s="87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89">
        <f t="shared" si="2"/>
        <v>194446524</v>
      </c>
      <c r="E31" s="89">
        <v>193997201</v>
      </c>
      <c r="F31" s="89">
        <v>449323</v>
      </c>
      <c r="G31" s="89">
        <v>0</v>
      </c>
      <c r="H31" s="89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88">
        <f t="shared" si="2"/>
        <v>376672506</v>
      </c>
      <c r="E32" s="88">
        <v>291363269</v>
      </c>
      <c r="F32" s="88">
        <v>47529</v>
      </c>
      <c r="G32" s="88">
        <v>67086682</v>
      </c>
      <c r="H32" s="88">
        <v>18175026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88">
        <f t="shared" si="2"/>
        <v>0</v>
      </c>
      <c r="E33" s="88">
        <v>0</v>
      </c>
      <c r="F33" s="88">
        <v>0</v>
      </c>
      <c r="G33" s="88">
        <v>0</v>
      </c>
      <c r="H33" s="88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7">
        <f t="shared" si="2"/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7">
        <f t="shared" si="2"/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7">
        <f t="shared" si="2"/>
        <v>1326419303</v>
      </c>
      <c r="E36" s="87">
        <v>1052514234</v>
      </c>
      <c r="F36" s="87">
        <v>50689785</v>
      </c>
      <c r="G36" s="87">
        <v>0</v>
      </c>
      <c r="H36" s="87">
        <v>223215284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7">
        <f t="shared" si="2"/>
        <v>194880446</v>
      </c>
      <c r="E37" s="87">
        <v>194576780</v>
      </c>
      <c r="F37" s="87">
        <v>303666</v>
      </c>
      <c r="G37" s="87">
        <v>0</v>
      </c>
      <c r="H37" s="87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7">
        <f t="shared" si="2"/>
        <v>97133746</v>
      </c>
      <c r="E38" s="87">
        <v>97133746</v>
      </c>
      <c r="F38" s="87">
        <v>0</v>
      </c>
      <c r="G38" s="87">
        <v>0</v>
      </c>
      <c r="H38" s="87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7">
        <f t="shared" si="2"/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s="22" customFormat="1" x14ac:dyDescent="0.2">
      <c r="A40" s="25">
        <v>30</v>
      </c>
      <c r="B40" s="23" t="s">
        <v>98</v>
      </c>
      <c r="C40" s="74" t="s">
        <v>292</v>
      </c>
      <c r="D40" s="88">
        <f t="shared" si="2"/>
        <v>0</v>
      </c>
      <c r="E40" s="88">
        <v>0</v>
      </c>
      <c r="F40" s="88">
        <v>0</v>
      </c>
      <c r="G40" s="88">
        <v>0</v>
      </c>
      <c r="H40" s="88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88">
        <f t="shared" si="2"/>
        <v>0</v>
      </c>
      <c r="E41" s="88">
        <v>0</v>
      </c>
      <c r="F41" s="88">
        <v>0</v>
      </c>
      <c r="G41" s="88">
        <v>0</v>
      </c>
      <c r="H41" s="88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88">
        <f t="shared" si="2"/>
        <v>459282331</v>
      </c>
      <c r="E42" s="88">
        <v>415926646</v>
      </c>
      <c r="F42" s="88">
        <v>9653809</v>
      </c>
      <c r="G42" s="88">
        <v>0</v>
      </c>
      <c r="H42" s="88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89">
        <f t="shared" si="2"/>
        <v>520956713</v>
      </c>
      <c r="E43" s="89">
        <v>433674836</v>
      </c>
      <c r="F43" s="89">
        <v>8832588</v>
      </c>
      <c r="G43" s="89">
        <v>0</v>
      </c>
      <c r="H43" s="89">
        <v>78449289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7">
        <f t="shared" si="2"/>
        <v>50306868</v>
      </c>
      <c r="E44" s="87">
        <v>50306868</v>
      </c>
      <c r="F44" s="87">
        <v>0</v>
      </c>
      <c r="G44" s="87">
        <v>0</v>
      </c>
      <c r="H44" s="87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7">
        <f t="shared" si="2"/>
        <v>355011728</v>
      </c>
      <c r="E45" s="87">
        <v>344365197</v>
      </c>
      <c r="F45" s="87">
        <v>860779</v>
      </c>
      <c r="G45" s="87">
        <v>0</v>
      </c>
      <c r="H45" s="87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7">
        <f t="shared" si="2"/>
        <v>61375532</v>
      </c>
      <c r="E46" s="87">
        <v>61375532</v>
      </c>
      <c r="F46" s="87">
        <v>0</v>
      </c>
      <c r="G46" s="87">
        <v>0</v>
      </c>
      <c r="H46" s="87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89">
        <f t="shared" si="2"/>
        <v>219531854</v>
      </c>
      <c r="E47" s="89">
        <v>219469648</v>
      </c>
      <c r="F47" s="89">
        <v>62206</v>
      </c>
      <c r="G47" s="89">
        <v>0</v>
      </c>
      <c r="H47" s="89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7">
        <f t="shared" si="2"/>
        <v>63048593</v>
      </c>
      <c r="E48" s="87">
        <v>63048593</v>
      </c>
      <c r="F48" s="87">
        <v>0</v>
      </c>
      <c r="G48" s="87">
        <v>0</v>
      </c>
      <c r="H48" s="87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7">
        <f t="shared" si="2"/>
        <v>38523642</v>
      </c>
      <c r="E49" s="87">
        <v>38523642</v>
      </c>
      <c r="F49" s="87">
        <v>0</v>
      </c>
      <c r="G49" s="87">
        <v>0</v>
      </c>
      <c r="H49" s="87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7">
        <f t="shared" si="2"/>
        <v>53687752</v>
      </c>
      <c r="E50" s="87">
        <v>53687752</v>
      </c>
      <c r="F50" s="87">
        <v>0</v>
      </c>
      <c r="G50" s="87">
        <v>0</v>
      </c>
      <c r="H50" s="87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7">
        <f t="shared" si="2"/>
        <v>29946768</v>
      </c>
      <c r="E51" s="87">
        <v>29946768</v>
      </c>
      <c r="F51" s="87">
        <v>0</v>
      </c>
      <c r="G51" s="87">
        <v>0</v>
      </c>
      <c r="H51" s="87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7">
        <f t="shared" si="2"/>
        <v>59614735</v>
      </c>
      <c r="E52" s="87">
        <v>37471863</v>
      </c>
      <c r="F52" s="87">
        <v>181557</v>
      </c>
      <c r="G52" s="87">
        <v>0</v>
      </c>
      <c r="H52" s="87">
        <v>21961315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88">
        <f t="shared" si="2"/>
        <v>421720566</v>
      </c>
      <c r="E53" s="88">
        <v>403410718</v>
      </c>
      <c r="F53" s="88">
        <v>12737918</v>
      </c>
      <c r="G53" s="88">
        <v>0</v>
      </c>
      <c r="H53" s="88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7">
        <f t="shared" si="2"/>
        <v>59894775</v>
      </c>
      <c r="E54" s="87">
        <v>59805998</v>
      </c>
      <c r="F54" s="87">
        <v>88777</v>
      </c>
      <c r="G54" s="87">
        <v>0</v>
      </c>
      <c r="H54" s="87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7">
        <f t="shared" si="2"/>
        <v>309675496</v>
      </c>
      <c r="E55" s="87">
        <v>309467332</v>
      </c>
      <c r="F55" s="87">
        <v>208164</v>
      </c>
      <c r="G55" s="87">
        <v>0</v>
      </c>
      <c r="H55" s="87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7">
        <f t="shared" si="2"/>
        <v>45278438</v>
      </c>
      <c r="E56" s="87">
        <v>45278438</v>
      </c>
      <c r="F56" s="87">
        <v>0</v>
      </c>
      <c r="G56" s="87">
        <v>0</v>
      </c>
      <c r="H56" s="87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7">
        <f t="shared" si="2"/>
        <v>69587574</v>
      </c>
      <c r="E57" s="87">
        <v>69568158</v>
      </c>
      <c r="F57" s="87">
        <v>19416</v>
      </c>
      <c r="G57" s="87">
        <v>0</v>
      </c>
      <c r="H57" s="87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7">
        <f t="shared" si="2"/>
        <v>88663436</v>
      </c>
      <c r="E58" s="87">
        <v>88663436</v>
      </c>
      <c r="F58" s="87">
        <v>0</v>
      </c>
      <c r="G58" s="87">
        <v>0</v>
      </c>
      <c r="H58" s="87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7">
        <f t="shared" si="2"/>
        <v>33921708</v>
      </c>
      <c r="E59" s="87">
        <v>33921708</v>
      </c>
      <c r="F59" s="87">
        <v>0</v>
      </c>
      <c r="G59" s="87">
        <v>0</v>
      </c>
      <c r="H59" s="87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7">
        <f t="shared" si="2"/>
        <v>57104414</v>
      </c>
      <c r="E60" s="87">
        <v>57104414</v>
      </c>
      <c r="F60" s="87">
        <v>0</v>
      </c>
      <c r="G60" s="87">
        <v>0</v>
      </c>
      <c r="H60" s="87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7">
        <f t="shared" si="2"/>
        <v>76550427</v>
      </c>
      <c r="E61" s="87">
        <v>76550427</v>
      </c>
      <c r="F61" s="87">
        <v>0</v>
      </c>
      <c r="G61" s="87">
        <v>0</v>
      </c>
      <c r="H61" s="87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7">
        <f t="shared" si="2"/>
        <v>546930451</v>
      </c>
      <c r="E62" s="87">
        <v>420112324</v>
      </c>
      <c r="F62" s="87">
        <v>445352</v>
      </c>
      <c r="G62" s="87">
        <v>126372775</v>
      </c>
      <c r="H62" s="87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7">
        <f t="shared" si="2"/>
        <v>53404000</v>
      </c>
      <c r="E63" s="87">
        <v>53404000</v>
      </c>
      <c r="F63" s="87">
        <v>0</v>
      </c>
      <c r="G63" s="87">
        <v>0</v>
      </c>
      <c r="H63" s="87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7">
        <f t="shared" si="2"/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7">
        <f t="shared" si="2"/>
        <v>178820143</v>
      </c>
      <c r="E65" s="87">
        <v>76782747</v>
      </c>
      <c r="F65" s="87">
        <v>0</v>
      </c>
      <c r="G65" s="87">
        <v>0</v>
      </c>
      <c r="H65" s="87">
        <v>102037396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7">
        <f t="shared" si="2"/>
        <v>0</v>
      </c>
      <c r="E66" s="87">
        <v>0</v>
      </c>
      <c r="F66" s="87">
        <v>0</v>
      </c>
      <c r="G66" s="87">
        <v>0</v>
      </c>
      <c r="H66" s="87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7">
        <f t="shared" si="2"/>
        <v>0</v>
      </c>
      <c r="E67" s="87">
        <v>0</v>
      </c>
      <c r="F67" s="87">
        <v>0</v>
      </c>
      <c r="G67" s="87">
        <v>0</v>
      </c>
      <c r="H67" s="87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7">
        <f t="shared" si="2"/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7">
        <f t="shared" si="2"/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7">
        <f t="shared" si="2"/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7">
        <f t="shared" si="2"/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7">
        <f t="shared" si="2"/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7">
        <f t="shared" si="2"/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7">
        <f t="shared" si="2"/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7">
        <f t="shared" ref="D75:D92" si="3">E75+F75+G75+H75</f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7">
        <f t="shared" si="3"/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7">
        <f t="shared" si="3"/>
        <v>0</v>
      </c>
      <c r="E77" s="87">
        <v>0</v>
      </c>
      <c r="F77" s="87">
        <v>0</v>
      </c>
      <c r="G77" s="87">
        <v>0</v>
      </c>
      <c r="H77" s="87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7">
        <f t="shared" si="3"/>
        <v>0</v>
      </c>
      <c r="E78" s="87">
        <v>0</v>
      </c>
      <c r="F78" s="87">
        <v>0</v>
      </c>
      <c r="G78" s="87">
        <v>0</v>
      </c>
      <c r="H78" s="87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7">
        <f t="shared" si="3"/>
        <v>0</v>
      </c>
      <c r="E79" s="87">
        <v>0</v>
      </c>
      <c r="F79" s="87">
        <v>0</v>
      </c>
      <c r="G79" s="87">
        <v>0</v>
      </c>
      <c r="H79" s="87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7">
        <f t="shared" si="3"/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7">
        <f t="shared" si="3"/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7">
        <f t="shared" si="3"/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7">
        <f t="shared" si="3"/>
        <v>0</v>
      </c>
      <c r="E83" s="87">
        <v>0</v>
      </c>
      <c r="F83" s="87">
        <v>0</v>
      </c>
      <c r="G83" s="87">
        <v>0</v>
      </c>
      <c r="H83" s="87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7">
        <f t="shared" si="3"/>
        <v>395739739</v>
      </c>
      <c r="E84" s="87">
        <v>210198048</v>
      </c>
      <c r="F84" s="87">
        <v>10583</v>
      </c>
      <c r="G84" s="87">
        <v>185531108</v>
      </c>
      <c r="H84" s="87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7">
        <f t="shared" si="3"/>
        <v>72340840</v>
      </c>
      <c r="E85" s="87">
        <v>72340840</v>
      </c>
      <c r="F85" s="87">
        <v>0</v>
      </c>
      <c r="G85" s="87">
        <v>0</v>
      </c>
      <c r="H85" s="87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7">
        <f t="shared" si="3"/>
        <v>665242648</v>
      </c>
      <c r="E86" s="87">
        <v>577045588</v>
      </c>
      <c r="F86" s="87">
        <v>10583</v>
      </c>
      <c r="G86" s="87">
        <v>0</v>
      </c>
      <c r="H86" s="87">
        <v>88186477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7">
        <f t="shared" si="3"/>
        <v>24169892</v>
      </c>
      <c r="E87" s="87">
        <v>24169892</v>
      </c>
      <c r="F87" s="87">
        <v>0</v>
      </c>
      <c r="G87" s="87">
        <v>0</v>
      </c>
      <c r="H87" s="87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7">
        <f t="shared" si="3"/>
        <v>562428166</v>
      </c>
      <c r="E88" s="87">
        <v>438256751</v>
      </c>
      <c r="F88" s="87">
        <v>65354567</v>
      </c>
      <c r="G88" s="87">
        <v>0</v>
      </c>
      <c r="H88" s="87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7">
        <f t="shared" si="3"/>
        <v>435105829</v>
      </c>
      <c r="E89" s="87">
        <v>336672813</v>
      </c>
      <c r="F89" s="87">
        <v>0</v>
      </c>
      <c r="G89" s="87">
        <v>0</v>
      </c>
      <c r="H89" s="87">
        <v>98433016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7">
        <f t="shared" si="3"/>
        <v>914437504</v>
      </c>
      <c r="E90" s="87">
        <v>596012232</v>
      </c>
      <c r="F90" s="87">
        <v>10468</v>
      </c>
      <c r="G90" s="87">
        <v>48753892</v>
      </c>
      <c r="H90" s="87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386</v>
      </c>
      <c r="D91" s="87">
        <f t="shared" si="3"/>
        <v>319219251</v>
      </c>
      <c r="E91" s="87">
        <v>287677246</v>
      </c>
      <c r="F91" s="87">
        <v>0</v>
      </c>
      <c r="G91" s="87">
        <v>0</v>
      </c>
      <c r="H91" s="87">
        <v>31542005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7">
        <f t="shared" si="3"/>
        <v>0</v>
      </c>
      <c r="E92" s="87">
        <v>0</v>
      </c>
      <c r="F92" s="87">
        <v>0</v>
      </c>
      <c r="G92" s="87">
        <v>0</v>
      </c>
      <c r="H92" s="87">
        <v>0</v>
      </c>
    </row>
    <row r="93" spans="1:8" s="1" customFormat="1" ht="24" x14ac:dyDescent="0.2">
      <c r="A93" s="186">
        <v>83</v>
      </c>
      <c r="B93" s="189" t="s">
        <v>154</v>
      </c>
      <c r="C93" s="17" t="s">
        <v>274</v>
      </c>
      <c r="D93" s="87">
        <f>E93+F93+G93+H93</f>
        <v>538280375</v>
      </c>
      <c r="E93" s="87">
        <v>530856960</v>
      </c>
      <c r="F93" s="87">
        <v>0</v>
      </c>
      <c r="G93" s="87">
        <v>0</v>
      </c>
      <c r="H93" s="87">
        <v>7423415</v>
      </c>
    </row>
    <row r="94" spans="1:8" s="1" customFormat="1" ht="36" x14ac:dyDescent="0.2">
      <c r="A94" s="187"/>
      <c r="B94" s="190"/>
      <c r="C94" s="10" t="s">
        <v>384</v>
      </c>
      <c r="D94" s="87">
        <f t="shared" ref="D94:D154" si="4">E94+F94+G94+H94</f>
        <v>0</v>
      </c>
      <c r="E94" s="87">
        <v>0</v>
      </c>
      <c r="F94" s="87">
        <v>0</v>
      </c>
      <c r="G94" s="87">
        <v>0</v>
      </c>
      <c r="H94" s="87">
        <v>0</v>
      </c>
    </row>
    <row r="95" spans="1:8" s="1" customFormat="1" ht="24" x14ac:dyDescent="0.2">
      <c r="A95" s="187"/>
      <c r="B95" s="190"/>
      <c r="C95" s="10" t="s">
        <v>275</v>
      </c>
      <c r="D95" s="87">
        <f t="shared" si="4"/>
        <v>0</v>
      </c>
      <c r="E95" s="87">
        <v>0</v>
      </c>
      <c r="F95" s="87">
        <v>0</v>
      </c>
      <c r="G95" s="87">
        <v>0</v>
      </c>
      <c r="H95" s="87">
        <v>0</v>
      </c>
    </row>
    <row r="96" spans="1:8" s="1" customFormat="1" ht="36" x14ac:dyDescent="0.2">
      <c r="A96" s="188"/>
      <c r="B96" s="191"/>
      <c r="C96" s="28" t="s">
        <v>385</v>
      </c>
      <c r="D96" s="87">
        <f t="shared" si="4"/>
        <v>538280375</v>
      </c>
      <c r="E96" s="87">
        <v>530856960</v>
      </c>
      <c r="F96" s="87">
        <v>0</v>
      </c>
      <c r="G96" s="87">
        <v>0</v>
      </c>
      <c r="H96" s="87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7">
        <f t="shared" si="4"/>
        <v>0</v>
      </c>
      <c r="E97" s="87">
        <v>0</v>
      </c>
      <c r="F97" s="87">
        <v>0</v>
      </c>
      <c r="G97" s="87">
        <v>0</v>
      </c>
      <c r="H97" s="87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7">
        <f t="shared" si="4"/>
        <v>0</v>
      </c>
      <c r="E98" s="87">
        <v>0</v>
      </c>
      <c r="F98" s="87">
        <v>0</v>
      </c>
      <c r="G98" s="87">
        <v>0</v>
      </c>
      <c r="H98" s="87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7">
        <f t="shared" si="4"/>
        <v>180519010</v>
      </c>
      <c r="E99" s="87">
        <v>180519010</v>
      </c>
      <c r="F99" s="87">
        <v>0</v>
      </c>
      <c r="G99" s="87">
        <v>0</v>
      </c>
      <c r="H99" s="87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7">
        <f t="shared" si="4"/>
        <v>39173606</v>
      </c>
      <c r="E100" s="87">
        <v>39173606</v>
      </c>
      <c r="F100" s="87">
        <v>0</v>
      </c>
      <c r="G100" s="87">
        <v>0</v>
      </c>
      <c r="H100" s="87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7">
        <f t="shared" si="4"/>
        <v>36770497</v>
      </c>
      <c r="E101" s="87">
        <v>36770497</v>
      </c>
      <c r="F101" s="87">
        <v>0</v>
      </c>
      <c r="G101" s="87">
        <v>0</v>
      </c>
      <c r="H101" s="87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7">
        <f t="shared" si="4"/>
        <v>86364783</v>
      </c>
      <c r="E102" s="87">
        <v>86364783</v>
      </c>
      <c r="F102" s="87">
        <v>0</v>
      </c>
      <c r="G102" s="87">
        <v>0</v>
      </c>
      <c r="H102" s="87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7">
        <f t="shared" si="4"/>
        <v>47671991</v>
      </c>
      <c r="E103" s="87">
        <v>47671991</v>
      </c>
      <c r="F103" s="87">
        <v>0</v>
      </c>
      <c r="G103" s="87">
        <v>0</v>
      </c>
      <c r="H103" s="87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7">
        <f t="shared" si="4"/>
        <v>75007044</v>
      </c>
      <c r="E104" s="87">
        <v>74965592</v>
      </c>
      <c r="F104" s="87">
        <v>41452</v>
      </c>
      <c r="G104" s="87">
        <v>0</v>
      </c>
      <c r="H104" s="87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7">
        <f t="shared" si="4"/>
        <v>64888291</v>
      </c>
      <c r="E105" s="87">
        <v>64888291</v>
      </c>
      <c r="F105" s="87">
        <v>0</v>
      </c>
      <c r="G105" s="87">
        <v>0</v>
      </c>
      <c r="H105" s="87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7">
        <f t="shared" si="4"/>
        <v>107207497</v>
      </c>
      <c r="E106" s="87">
        <v>107162712</v>
      </c>
      <c r="F106" s="87">
        <v>44785</v>
      </c>
      <c r="G106" s="87">
        <v>0</v>
      </c>
      <c r="H106" s="87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7">
        <f t="shared" si="4"/>
        <v>31167619</v>
      </c>
      <c r="E107" s="87">
        <v>31167619</v>
      </c>
      <c r="F107" s="87">
        <v>0</v>
      </c>
      <c r="G107" s="87">
        <v>0</v>
      </c>
      <c r="H107" s="87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7">
        <f t="shared" si="4"/>
        <v>47031381</v>
      </c>
      <c r="E108" s="87">
        <v>47031381</v>
      </c>
      <c r="F108" s="87">
        <v>0</v>
      </c>
      <c r="G108" s="87">
        <v>0</v>
      </c>
      <c r="H108" s="87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7">
        <f t="shared" si="4"/>
        <v>98258169</v>
      </c>
      <c r="E109" s="87">
        <v>91175671</v>
      </c>
      <c r="F109" s="87">
        <v>0</v>
      </c>
      <c r="G109" s="87">
        <v>0</v>
      </c>
      <c r="H109" s="87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88">
        <f t="shared" si="4"/>
        <v>206111466</v>
      </c>
      <c r="E110" s="88">
        <v>150610076</v>
      </c>
      <c r="F110" s="88">
        <v>2582308</v>
      </c>
      <c r="G110" s="88">
        <v>0</v>
      </c>
      <c r="H110" s="88">
        <v>52919082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7">
        <f t="shared" si="4"/>
        <v>39041993</v>
      </c>
      <c r="E111" s="87">
        <v>39041993</v>
      </c>
      <c r="F111" s="87">
        <v>0</v>
      </c>
      <c r="G111" s="87">
        <v>0</v>
      </c>
      <c r="H111" s="87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7">
        <f t="shared" si="4"/>
        <v>53444508</v>
      </c>
      <c r="E112" s="87">
        <v>53444508</v>
      </c>
      <c r="F112" s="87">
        <v>0</v>
      </c>
      <c r="G112" s="87">
        <v>0</v>
      </c>
      <c r="H112" s="87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7">
        <f t="shared" si="4"/>
        <v>91365779</v>
      </c>
      <c r="E113" s="87">
        <v>91365779</v>
      </c>
      <c r="F113" s="87">
        <v>0</v>
      </c>
      <c r="G113" s="87">
        <v>0</v>
      </c>
      <c r="H113" s="87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7">
        <f t="shared" si="4"/>
        <v>38764267</v>
      </c>
      <c r="E114" s="87">
        <v>38764267</v>
      </c>
      <c r="F114" s="87">
        <v>0</v>
      </c>
      <c r="G114" s="87">
        <v>0</v>
      </c>
      <c r="H114" s="87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7">
        <f t="shared" si="4"/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7">
        <f t="shared" si="4"/>
        <v>0</v>
      </c>
      <c r="E116" s="87">
        <v>0</v>
      </c>
      <c r="F116" s="87">
        <v>0</v>
      </c>
      <c r="G116" s="87">
        <v>0</v>
      </c>
      <c r="H116" s="87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7">
        <f t="shared" si="4"/>
        <v>0</v>
      </c>
      <c r="E117" s="87">
        <v>0</v>
      </c>
      <c r="F117" s="87">
        <v>0</v>
      </c>
      <c r="G117" s="87">
        <v>0</v>
      </c>
      <c r="H117" s="87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7">
        <f t="shared" si="4"/>
        <v>0</v>
      </c>
      <c r="E118" s="87">
        <v>0</v>
      </c>
      <c r="F118" s="87">
        <v>0</v>
      </c>
      <c r="G118" s="87">
        <v>0</v>
      </c>
      <c r="H118" s="87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7">
        <f t="shared" si="4"/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7">
        <f t="shared" si="4"/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7">
        <f t="shared" si="4"/>
        <v>0</v>
      </c>
      <c r="E121" s="87">
        <v>0</v>
      </c>
      <c r="F121" s="87">
        <v>0</v>
      </c>
      <c r="G121" s="87">
        <v>0</v>
      </c>
      <c r="H121" s="87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7">
        <f t="shared" si="4"/>
        <v>0</v>
      </c>
      <c r="E122" s="87">
        <v>0</v>
      </c>
      <c r="F122" s="87">
        <v>0</v>
      </c>
      <c r="G122" s="87">
        <v>0</v>
      </c>
      <c r="H122" s="87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7">
        <f t="shared" si="4"/>
        <v>0</v>
      </c>
      <c r="E123" s="87">
        <v>0</v>
      </c>
      <c r="F123" s="87">
        <v>0</v>
      </c>
      <c r="G123" s="87">
        <v>0</v>
      </c>
      <c r="H123" s="87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7">
        <f t="shared" si="4"/>
        <v>0</v>
      </c>
      <c r="E124" s="87">
        <v>0</v>
      </c>
      <c r="F124" s="87">
        <v>0</v>
      </c>
      <c r="G124" s="87">
        <v>0</v>
      </c>
      <c r="H124" s="87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7">
        <f t="shared" si="4"/>
        <v>198181533</v>
      </c>
      <c r="E125" s="87">
        <v>7556995</v>
      </c>
      <c r="F125" s="87">
        <v>145425232</v>
      </c>
      <c r="G125" s="87">
        <v>0</v>
      </c>
      <c r="H125" s="87">
        <v>45199306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7">
        <f t="shared" si="4"/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7">
        <f t="shared" si="4"/>
        <v>0</v>
      </c>
      <c r="E127" s="87">
        <v>0</v>
      </c>
      <c r="F127" s="87">
        <v>0</v>
      </c>
      <c r="G127" s="87">
        <v>0</v>
      </c>
      <c r="H127" s="87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7">
        <f t="shared" si="4"/>
        <v>15291237</v>
      </c>
      <c r="E128" s="87">
        <v>15291237</v>
      </c>
      <c r="F128" s="87">
        <v>0</v>
      </c>
      <c r="G128" s="87">
        <v>0</v>
      </c>
      <c r="H128" s="87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7">
        <f t="shared" si="4"/>
        <v>0</v>
      </c>
      <c r="E129" s="87">
        <v>0</v>
      </c>
      <c r="F129" s="87">
        <v>0</v>
      </c>
      <c r="G129" s="87">
        <v>0</v>
      </c>
      <c r="H129" s="87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7">
        <f t="shared" si="4"/>
        <v>0</v>
      </c>
      <c r="E130" s="87">
        <v>0</v>
      </c>
      <c r="F130" s="87">
        <v>0</v>
      </c>
      <c r="G130" s="87">
        <v>0</v>
      </c>
      <c r="H130" s="87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7">
        <f t="shared" si="4"/>
        <v>0</v>
      </c>
      <c r="E131" s="87">
        <v>0</v>
      </c>
      <c r="F131" s="87">
        <v>0</v>
      </c>
      <c r="G131" s="87">
        <v>0</v>
      </c>
      <c r="H131" s="87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7">
        <f t="shared" si="4"/>
        <v>0</v>
      </c>
      <c r="E132" s="87">
        <v>0</v>
      </c>
      <c r="F132" s="87">
        <v>0</v>
      </c>
      <c r="G132" s="87">
        <v>0</v>
      </c>
      <c r="H132" s="87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7">
        <f t="shared" si="4"/>
        <v>0</v>
      </c>
      <c r="E133" s="87">
        <v>0</v>
      </c>
      <c r="F133" s="87">
        <v>0</v>
      </c>
      <c r="G133" s="87">
        <v>0</v>
      </c>
      <c r="H133" s="87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7">
        <f t="shared" si="4"/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s="1" customFormat="1" ht="24" x14ac:dyDescent="0.2">
      <c r="A135" s="25">
        <v>122</v>
      </c>
      <c r="B135" s="26" t="s">
        <v>211</v>
      </c>
      <c r="C135" s="91" t="s">
        <v>383</v>
      </c>
      <c r="D135" s="87">
        <f t="shared" si="4"/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7">
        <f t="shared" si="4"/>
        <v>2059667014</v>
      </c>
      <c r="E136" s="87">
        <v>1220869025</v>
      </c>
      <c r="F136" s="87">
        <v>227927374</v>
      </c>
      <c r="G136" s="87">
        <v>0</v>
      </c>
      <c r="H136" s="87">
        <v>610870615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89">
        <f t="shared" si="4"/>
        <v>3111958026</v>
      </c>
      <c r="E137" s="89">
        <v>65544557</v>
      </c>
      <c r="F137" s="89">
        <v>2611197582</v>
      </c>
      <c r="G137" s="89">
        <v>0</v>
      </c>
      <c r="H137" s="89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7">
        <f t="shared" si="4"/>
        <v>1232554986</v>
      </c>
      <c r="E138" s="87">
        <v>430754774</v>
      </c>
      <c r="F138" s="87">
        <v>0</v>
      </c>
      <c r="G138" s="87">
        <v>0</v>
      </c>
      <c r="H138" s="87">
        <v>801800212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7">
        <f t="shared" si="4"/>
        <v>948973535</v>
      </c>
      <c r="E139" s="87">
        <v>581258360</v>
      </c>
      <c r="F139" s="87">
        <v>145913268</v>
      </c>
      <c r="G139" s="87">
        <v>0</v>
      </c>
      <c r="H139" s="87">
        <v>221801907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7">
        <f t="shared" si="4"/>
        <v>292186111</v>
      </c>
      <c r="E140" s="87">
        <v>286307215</v>
      </c>
      <c r="F140" s="87">
        <v>0</v>
      </c>
      <c r="G140" s="87">
        <v>0</v>
      </c>
      <c r="H140" s="87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7">
        <f>E141+F141+G141+H141</f>
        <v>1073343983</v>
      </c>
      <c r="E141" s="87">
        <v>825969364</v>
      </c>
      <c r="F141" s="87">
        <v>0</v>
      </c>
      <c r="G141" s="87">
        <v>0</v>
      </c>
      <c r="H141" s="87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7">
        <f t="shared" si="4"/>
        <v>0</v>
      </c>
      <c r="E142" s="87">
        <v>0</v>
      </c>
      <c r="F142" s="87">
        <v>0</v>
      </c>
      <c r="G142" s="87">
        <v>0</v>
      </c>
      <c r="H142" s="87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7">
        <f t="shared" si="4"/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7">
        <f t="shared" si="4"/>
        <v>277401414</v>
      </c>
      <c r="E144" s="87">
        <v>214393574</v>
      </c>
      <c r="F144" s="87">
        <v>0</v>
      </c>
      <c r="G144" s="87">
        <v>0</v>
      </c>
      <c r="H144" s="87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87">
        <f t="shared" si="4"/>
        <v>1109639469</v>
      </c>
      <c r="E145" s="87">
        <v>849336575</v>
      </c>
      <c r="F145" s="87">
        <v>1276607</v>
      </c>
      <c r="G145" s="87">
        <v>0</v>
      </c>
      <c r="H145" s="87">
        <v>259026287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87">
        <f t="shared" si="4"/>
        <v>947695599</v>
      </c>
      <c r="E146" s="87">
        <v>701909293</v>
      </c>
      <c r="F146" s="87">
        <v>4454321</v>
      </c>
      <c r="G146" s="87">
        <v>0</v>
      </c>
      <c r="H146" s="87">
        <v>241331985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89">
        <f t="shared" si="4"/>
        <v>1429838041</v>
      </c>
      <c r="E147" s="89">
        <v>276236137</v>
      </c>
      <c r="F147" s="89">
        <v>0</v>
      </c>
      <c r="G147" s="89">
        <v>1153601904</v>
      </c>
      <c r="H147" s="89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89">
        <f t="shared" si="4"/>
        <v>0</v>
      </c>
      <c r="E148" s="89">
        <v>0</v>
      </c>
      <c r="F148" s="89">
        <v>0</v>
      </c>
      <c r="G148" s="89">
        <v>0</v>
      </c>
      <c r="H148" s="89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89">
        <f t="shared" si="4"/>
        <v>0</v>
      </c>
      <c r="E149" s="89">
        <v>0</v>
      </c>
      <c r="F149" s="89">
        <v>0</v>
      </c>
      <c r="G149" s="89">
        <v>0</v>
      </c>
      <c r="H149" s="89">
        <v>0</v>
      </c>
    </row>
    <row r="150" spans="1:72" ht="12.75" x14ac:dyDescent="0.2">
      <c r="A150" s="25">
        <v>137</v>
      </c>
      <c r="B150" s="67" t="s">
        <v>278</v>
      </c>
      <c r="C150" s="68" t="s">
        <v>279</v>
      </c>
      <c r="D150" s="89">
        <f t="shared" si="4"/>
        <v>0</v>
      </c>
      <c r="E150" s="89">
        <v>0</v>
      </c>
      <c r="F150" s="89">
        <v>0</v>
      </c>
      <c r="G150" s="89">
        <v>0</v>
      </c>
      <c r="H150" s="89">
        <v>0</v>
      </c>
    </row>
    <row r="151" spans="1:72" ht="12.75" x14ac:dyDescent="0.2">
      <c r="A151" s="25">
        <v>138</v>
      </c>
      <c r="B151" s="69" t="s">
        <v>280</v>
      </c>
      <c r="C151" s="70" t="s">
        <v>281</v>
      </c>
      <c r="D151" s="89">
        <f t="shared" si="4"/>
        <v>0</v>
      </c>
      <c r="E151" s="89">
        <v>0</v>
      </c>
      <c r="F151" s="89">
        <v>0</v>
      </c>
      <c r="G151" s="89">
        <v>0</v>
      </c>
      <c r="H151" s="89">
        <v>0</v>
      </c>
    </row>
    <row r="152" spans="1:72" ht="12.75" x14ac:dyDescent="0.2">
      <c r="A152" s="25">
        <v>139</v>
      </c>
      <c r="B152" s="71" t="s">
        <v>282</v>
      </c>
      <c r="C152" s="72" t="s">
        <v>283</v>
      </c>
      <c r="D152" s="89">
        <f t="shared" si="4"/>
        <v>0</v>
      </c>
      <c r="E152" s="89">
        <v>0</v>
      </c>
      <c r="F152" s="89">
        <v>0</v>
      </c>
      <c r="G152" s="89">
        <v>0</v>
      </c>
      <c r="H152" s="89">
        <v>0</v>
      </c>
    </row>
    <row r="153" spans="1:72" x14ac:dyDescent="0.2">
      <c r="A153" s="25">
        <v>140</v>
      </c>
      <c r="B153" s="25" t="s">
        <v>288</v>
      </c>
      <c r="C153" s="73" t="s">
        <v>289</v>
      </c>
      <c r="D153" s="89">
        <f t="shared" si="4"/>
        <v>0</v>
      </c>
      <c r="E153" s="89">
        <v>0</v>
      </c>
      <c r="F153" s="89">
        <v>0</v>
      </c>
      <c r="G153" s="89">
        <v>0</v>
      </c>
      <c r="H153" s="89">
        <v>0</v>
      </c>
    </row>
    <row r="154" spans="1:72" s="22" customFormat="1" x14ac:dyDescent="0.2">
      <c r="A154" s="127">
        <v>141</v>
      </c>
      <c r="B154" s="128" t="s">
        <v>403</v>
      </c>
      <c r="C154" s="129" t="s">
        <v>402</v>
      </c>
      <c r="D154" s="88">
        <f t="shared" si="4"/>
        <v>0</v>
      </c>
      <c r="E154" s="126">
        <v>0</v>
      </c>
      <c r="F154" s="126">
        <v>0</v>
      </c>
      <c r="G154" s="126">
        <v>0</v>
      </c>
      <c r="H154" s="126">
        <v>0</v>
      </c>
    </row>
    <row r="155" spans="1:72" s="4" customFormat="1" x14ac:dyDescent="0.2">
      <c r="A155" s="6"/>
      <c r="B155" s="6"/>
      <c r="C155" s="7"/>
      <c r="D155" s="84"/>
      <c r="E155" s="84"/>
      <c r="F155" s="84"/>
      <c r="G155" s="84"/>
      <c r="H155" s="84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</row>
    <row r="157" spans="1:72" s="4" customFormat="1" x14ac:dyDescent="0.2">
      <c r="A157" s="6"/>
      <c r="B157" s="6"/>
      <c r="C157" s="7"/>
      <c r="D157" s="84"/>
      <c r="E157" s="84"/>
      <c r="F157" s="84"/>
      <c r="G157" s="84"/>
      <c r="H157" s="84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  <row r="158" spans="1:72" s="4" customFormat="1" x14ac:dyDescent="0.2">
      <c r="A158" s="6"/>
      <c r="B158" s="6"/>
      <c r="C158" s="7"/>
      <c r="D158" s="84"/>
      <c r="E158" s="84"/>
      <c r="F158" s="84"/>
      <c r="G158" s="84"/>
      <c r="H158" s="84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N155"/>
  <sheetViews>
    <sheetView zoomScale="90" zoomScaleNormal="90" workbookViewId="0">
      <pane xSplit="3" ySplit="11" topLeftCell="D141" activePane="bottomRight" state="frozen"/>
      <selection pane="topRight" activeCell="D1" sqref="D1"/>
      <selection pane="bottomLeft" activeCell="A14" sqref="A14"/>
      <selection pane="bottomRight" activeCell="A157" sqref="A157:XFD159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33.85546875" style="66" customWidth="1"/>
    <col min="4" max="4" width="13.28515625" style="33" customWidth="1"/>
    <col min="5" max="5" width="13" style="33" customWidth="1"/>
    <col min="6" max="6" width="13.28515625" style="33" customWidth="1"/>
    <col min="7" max="7" width="15.5703125" style="33" customWidth="1"/>
    <col min="8" max="8" width="20.42578125" style="33" customWidth="1"/>
    <col min="9" max="9" width="14.42578125" style="33" customWidth="1"/>
    <col min="10" max="10" width="13.140625" style="33" customWidth="1"/>
    <col min="11" max="11" width="12.85546875" style="33" customWidth="1"/>
    <col min="12" max="12" width="13.28515625" style="33" customWidth="1"/>
    <col min="13" max="13" width="11.5703125" style="33" customWidth="1"/>
    <col min="14" max="14" width="13.42578125" style="33" customWidth="1"/>
    <col min="15" max="16384" width="9.140625" style="30"/>
  </cols>
  <sheetData>
    <row r="1" spans="1:14" ht="24.75" customHeight="1" x14ac:dyDescent="0.2">
      <c r="A1" s="207" t="s">
        <v>308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2.75" customHeight="1" x14ac:dyDescent="0.2">
      <c r="C2" s="32"/>
      <c r="N2" s="33" t="s">
        <v>309</v>
      </c>
    </row>
    <row r="3" spans="1:14" s="34" customFormat="1" ht="20.25" customHeight="1" x14ac:dyDescent="0.2">
      <c r="A3" s="208" t="s">
        <v>46</v>
      </c>
      <c r="B3" s="208" t="s">
        <v>59</v>
      </c>
      <c r="C3" s="208" t="s">
        <v>47</v>
      </c>
      <c r="D3" s="216" t="s">
        <v>310</v>
      </c>
      <c r="E3" s="216"/>
      <c r="F3" s="216"/>
      <c r="G3" s="216"/>
      <c r="H3" s="216"/>
      <c r="I3" s="216"/>
      <c r="J3" s="216"/>
      <c r="K3" s="216"/>
      <c r="L3" s="216"/>
      <c r="M3" s="216"/>
      <c r="N3" s="209" t="s">
        <v>311</v>
      </c>
    </row>
    <row r="4" spans="1:14" s="34" customFormat="1" ht="17.25" customHeight="1" x14ac:dyDescent="0.2">
      <c r="A4" s="208"/>
      <c r="B4" s="208"/>
      <c r="C4" s="208"/>
      <c r="D4" s="211" t="s">
        <v>291</v>
      </c>
      <c r="E4" s="216" t="s">
        <v>304</v>
      </c>
      <c r="F4" s="216"/>
      <c r="G4" s="216"/>
      <c r="H4" s="216"/>
      <c r="I4" s="216"/>
      <c r="J4" s="216"/>
      <c r="K4" s="216"/>
      <c r="L4" s="216"/>
      <c r="M4" s="216"/>
      <c r="N4" s="210"/>
    </row>
    <row r="5" spans="1:14" s="34" customFormat="1" ht="24.75" customHeight="1" x14ac:dyDescent="0.2">
      <c r="A5" s="208"/>
      <c r="B5" s="208"/>
      <c r="C5" s="208"/>
      <c r="D5" s="212"/>
      <c r="E5" s="213" t="s">
        <v>312</v>
      </c>
      <c r="F5" s="213"/>
      <c r="G5" s="211"/>
      <c r="H5" s="211"/>
      <c r="I5" s="211"/>
      <c r="J5" s="216" t="s">
        <v>313</v>
      </c>
      <c r="K5" s="216"/>
      <c r="L5" s="216"/>
      <c r="M5" s="216"/>
      <c r="N5" s="210"/>
    </row>
    <row r="6" spans="1:14" s="34" customFormat="1" ht="24.75" customHeight="1" x14ac:dyDescent="0.2">
      <c r="A6" s="208"/>
      <c r="B6" s="208"/>
      <c r="C6" s="208"/>
      <c r="D6" s="212"/>
      <c r="E6" s="209" t="s">
        <v>314</v>
      </c>
      <c r="F6" s="209" t="s">
        <v>408</v>
      </c>
      <c r="G6" s="224" t="s">
        <v>304</v>
      </c>
      <c r="H6" s="225"/>
      <c r="I6" s="226"/>
      <c r="J6" s="210" t="s">
        <v>255</v>
      </c>
      <c r="K6" s="216" t="s">
        <v>304</v>
      </c>
      <c r="L6" s="216"/>
      <c r="M6" s="216"/>
      <c r="N6" s="210"/>
    </row>
    <row r="7" spans="1:14" ht="49.5" customHeight="1" x14ac:dyDescent="0.2">
      <c r="A7" s="208"/>
      <c r="B7" s="208"/>
      <c r="C7" s="208"/>
      <c r="D7" s="212"/>
      <c r="E7" s="210"/>
      <c r="F7" s="210"/>
      <c r="G7" s="209" t="s">
        <v>315</v>
      </c>
      <c r="H7" s="37" t="s">
        <v>316</v>
      </c>
      <c r="I7" s="211" t="s">
        <v>317</v>
      </c>
      <c r="J7" s="210"/>
      <c r="K7" s="211" t="s">
        <v>409</v>
      </c>
      <c r="L7" s="214" t="s">
        <v>399</v>
      </c>
      <c r="M7" s="217" t="s">
        <v>400</v>
      </c>
      <c r="N7" s="210"/>
    </row>
    <row r="8" spans="1:14" ht="60.75" customHeight="1" x14ac:dyDescent="0.2">
      <c r="A8" s="208"/>
      <c r="B8" s="208"/>
      <c r="C8" s="208"/>
      <c r="D8" s="212"/>
      <c r="E8" s="211"/>
      <c r="F8" s="211"/>
      <c r="G8" s="211"/>
      <c r="H8" s="35" t="s">
        <v>318</v>
      </c>
      <c r="I8" s="212"/>
      <c r="J8" s="211"/>
      <c r="K8" s="212"/>
      <c r="L8" s="215"/>
      <c r="M8" s="215"/>
      <c r="N8" s="211"/>
    </row>
    <row r="9" spans="1:14" ht="21" customHeight="1" x14ac:dyDescent="0.2">
      <c r="A9" s="227" t="s">
        <v>255</v>
      </c>
      <c r="B9" s="227"/>
      <c r="C9" s="227"/>
      <c r="D9" s="76">
        <f>D10+D11</f>
        <v>8426078687</v>
      </c>
      <c r="E9" s="76">
        <f t="shared" ref="E9:N9" si="0">E10+E11</f>
        <v>2371553580</v>
      </c>
      <c r="F9" s="76">
        <f t="shared" si="0"/>
        <v>3616664472</v>
      </c>
      <c r="G9" s="76">
        <f t="shared" si="0"/>
        <v>3006400427</v>
      </c>
      <c r="H9" s="76">
        <f t="shared" si="0"/>
        <v>165134343</v>
      </c>
      <c r="I9" s="76">
        <f t="shared" si="0"/>
        <v>445129702</v>
      </c>
      <c r="J9" s="76">
        <f t="shared" si="0"/>
        <v>2437860635</v>
      </c>
      <c r="K9" s="76">
        <f t="shared" si="0"/>
        <v>954010418</v>
      </c>
      <c r="L9" s="76">
        <f t="shared" si="0"/>
        <v>1421301256</v>
      </c>
      <c r="M9" s="76">
        <f t="shared" si="0"/>
        <v>62548961</v>
      </c>
      <c r="N9" s="76">
        <f t="shared" si="0"/>
        <v>1445232997</v>
      </c>
    </row>
    <row r="10" spans="1:14" ht="17.25" customHeight="1" x14ac:dyDescent="0.2">
      <c r="A10" s="228" t="s">
        <v>56</v>
      </c>
      <c r="B10" s="229"/>
      <c r="C10" s="230"/>
      <c r="D10" s="35">
        <v>138090976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138090976</v>
      </c>
      <c r="K10" s="35">
        <v>29204401</v>
      </c>
      <c r="L10" s="36">
        <v>108886575</v>
      </c>
      <c r="M10" s="115">
        <v>0</v>
      </c>
      <c r="N10" s="37">
        <v>1100642</v>
      </c>
    </row>
    <row r="11" spans="1:14" ht="15.75" customHeight="1" x14ac:dyDescent="0.2">
      <c r="A11" s="231" t="s">
        <v>247</v>
      </c>
      <c r="B11" s="232"/>
      <c r="C11" s="233"/>
      <c r="D11" s="76">
        <f>E11+F11+J11</f>
        <v>8287987711</v>
      </c>
      <c r="E11" s="76">
        <f>SUM(E12:E154)-E94</f>
        <v>2371553580</v>
      </c>
      <c r="F11" s="76">
        <f>SUM(F12:F154)-F94</f>
        <v>3616664472</v>
      </c>
      <c r="G11" s="76">
        <f>SUM(G12:G154)-G94</f>
        <v>3006400427</v>
      </c>
      <c r="H11" s="76">
        <f>SUM(H12:H154)-H94</f>
        <v>165134343</v>
      </c>
      <c r="I11" s="76">
        <f>SUM(I12:I154)-I94</f>
        <v>445129702</v>
      </c>
      <c r="J11" s="76">
        <f>SUM(J12:J150)-J94</f>
        <v>2299769659</v>
      </c>
      <c r="K11" s="76">
        <f>SUM(K12:K150)-K94</f>
        <v>924806017</v>
      </c>
      <c r="L11" s="76">
        <f>SUM(L12:L150)-L94</f>
        <v>1312414681</v>
      </c>
      <c r="M11" s="76">
        <f>SUM(M12:M150)-M94</f>
        <v>62548961</v>
      </c>
      <c r="N11" s="76">
        <f>SUM(N12:N150)-N94</f>
        <v>1444132355</v>
      </c>
    </row>
    <row r="12" spans="1:14" ht="12" customHeight="1" x14ac:dyDescent="0.2">
      <c r="A12" s="38">
        <v>1</v>
      </c>
      <c r="B12" s="39" t="s">
        <v>60</v>
      </c>
      <c r="C12" s="40" t="s">
        <v>44</v>
      </c>
      <c r="D12" s="35">
        <f>E12+F12+J12</f>
        <v>39009919</v>
      </c>
      <c r="E12" s="35">
        <v>11909732</v>
      </c>
      <c r="F12" s="35">
        <f>G12+H12+I12</f>
        <v>19033200</v>
      </c>
      <c r="G12" s="35">
        <v>14166467</v>
      </c>
      <c r="H12" s="35">
        <v>1637682</v>
      </c>
      <c r="I12" s="35">
        <v>3229051</v>
      </c>
      <c r="J12" s="35">
        <f>K12+L12+M12</f>
        <v>8066987</v>
      </c>
      <c r="K12" s="35">
        <v>4556425</v>
      </c>
      <c r="L12" s="35">
        <v>3506627</v>
      </c>
      <c r="M12" s="116">
        <v>3935</v>
      </c>
      <c r="N12" s="35">
        <v>12567435</v>
      </c>
    </row>
    <row r="13" spans="1:14" ht="12" customHeight="1" x14ac:dyDescent="0.2">
      <c r="A13" s="38">
        <v>2</v>
      </c>
      <c r="B13" s="41" t="s">
        <v>61</v>
      </c>
      <c r="C13" s="40" t="s">
        <v>232</v>
      </c>
      <c r="D13" s="35">
        <f t="shared" ref="D13:D76" si="1">E13+F13+J13</f>
        <v>35083942</v>
      </c>
      <c r="E13" s="35">
        <v>10919849</v>
      </c>
      <c r="F13" s="35">
        <f t="shared" ref="F13:F76" si="2">G13+H13+I13</f>
        <v>17339675</v>
      </c>
      <c r="G13" s="35">
        <v>15211336</v>
      </c>
      <c r="H13" s="35">
        <v>0</v>
      </c>
      <c r="I13" s="35">
        <v>2128339</v>
      </c>
      <c r="J13" s="35">
        <f t="shared" ref="J13:J76" si="3">K13+L13+M13</f>
        <v>6824418</v>
      </c>
      <c r="K13" s="35">
        <v>4635348</v>
      </c>
      <c r="L13" s="42">
        <v>1623814</v>
      </c>
      <c r="M13" s="113">
        <v>565256</v>
      </c>
      <c r="N13" s="42">
        <v>7901942</v>
      </c>
    </row>
    <row r="14" spans="1:14" ht="12" customHeight="1" x14ac:dyDescent="0.2">
      <c r="A14" s="38">
        <v>3</v>
      </c>
      <c r="B14" s="43" t="s">
        <v>62</v>
      </c>
      <c r="C14" s="44" t="s">
        <v>5</v>
      </c>
      <c r="D14" s="35">
        <f t="shared" si="1"/>
        <v>115367855</v>
      </c>
      <c r="E14" s="35">
        <v>34326026</v>
      </c>
      <c r="F14" s="35">
        <f t="shared" si="2"/>
        <v>51342853</v>
      </c>
      <c r="G14" s="35">
        <v>45281125</v>
      </c>
      <c r="H14" s="35">
        <v>0</v>
      </c>
      <c r="I14" s="35">
        <v>6061728</v>
      </c>
      <c r="J14" s="35">
        <f t="shared" si="3"/>
        <v>29698976</v>
      </c>
      <c r="K14" s="35">
        <v>13942035</v>
      </c>
      <c r="L14" s="42">
        <v>14662342</v>
      </c>
      <c r="M14" s="113">
        <v>1094599</v>
      </c>
      <c r="N14" s="42">
        <v>21003862</v>
      </c>
    </row>
    <row r="15" spans="1:14" ht="12" customHeight="1" x14ac:dyDescent="0.2">
      <c r="A15" s="38">
        <v>4</v>
      </c>
      <c r="B15" s="39" t="s">
        <v>63</v>
      </c>
      <c r="C15" s="40" t="s">
        <v>233</v>
      </c>
      <c r="D15" s="35">
        <f t="shared" si="1"/>
        <v>36307871</v>
      </c>
      <c r="E15" s="35">
        <v>10765619</v>
      </c>
      <c r="F15" s="35">
        <f t="shared" si="2"/>
        <v>18467574</v>
      </c>
      <c r="G15" s="35">
        <v>16229689</v>
      </c>
      <c r="H15" s="35">
        <v>0</v>
      </c>
      <c r="I15" s="35">
        <v>2237885</v>
      </c>
      <c r="J15" s="35">
        <f t="shared" si="3"/>
        <v>7074678</v>
      </c>
      <c r="K15" s="35">
        <v>5065590</v>
      </c>
      <c r="L15" s="42">
        <v>2003185</v>
      </c>
      <c r="M15" s="113">
        <v>5903</v>
      </c>
      <c r="N15" s="42">
        <v>7122719</v>
      </c>
    </row>
    <row r="16" spans="1:14" ht="12" customHeight="1" x14ac:dyDescent="0.2">
      <c r="A16" s="38">
        <v>5</v>
      </c>
      <c r="B16" s="39" t="s">
        <v>64</v>
      </c>
      <c r="C16" s="40" t="s">
        <v>8</v>
      </c>
      <c r="D16" s="35">
        <f t="shared" si="1"/>
        <v>43281443</v>
      </c>
      <c r="E16" s="35">
        <v>13991214</v>
      </c>
      <c r="F16" s="35">
        <f t="shared" si="2"/>
        <v>18585605</v>
      </c>
      <c r="G16" s="35">
        <v>16964997</v>
      </c>
      <c r="H16" s="35">
        <v>0</v>
      </c>
      <c r="I16" s="35">
        <v>1620608</v>
      </c>
      <c r="J16" s="35">
        <f t="shared" si="3"/>
        <v>10704624</v>
      </c>
      <c r="K16" s="35">
        <v>5453076</v>
      </c>
      <c r="L16" s="42">
        <v>5249580</v>
      </c>
      <c r="M16" s="113">
        <v>1968</v>
      </c>
      <c r="N16" s="42">
        <v>8014465</v>
      </c>
    </row>
    <row r="17" spans="1:14" ht="12" customHeight="1" x14ac:dyDescent="0.2">
      <c r="A17" s="38">
        <v>6</v>
      </c>
      <c r="B17" s="43" t="s">
        <v>65</v>
      </c>
      <c r="C17" s="44" t="s">
        <v>66</v>
      </c>
      <c r="D17" s="35">
        <f t="shared" si="1"/>
        <v>286231543</v>
      </c>
      <c r="E17" s="35">
        <v>83602196</v>
      </c>
      <c r="F17" s="35">
        <f t="shared" si="2"/>
        <v>125968414</v>
      </c>
      <c r="G17" s="35">
        <v>114869076</v>
      </c>
      <c r="H17" s="35">
        <v>0</v>
      </c>
      <c r="I17" s="35">
        <v>11099338</v>
      </c>
      <c r="J17" s="35">
        <f t="shared" si="3"/>
        <v>76660933</v>
      </c>
      <c r="K17" s="35">
        <v>35247385</v>
      </c>
      <c r="L17" s="42">
        <v>38159003</v>
      </c>
      <c r="M17" s="113">
        <v>3254545</v>
      </c>
      <c r="N17" s="42">
        <v>65910464</v>
      </c>
    </row>
    <row r="18" spans="1:14" ht="12" customHeight="1" x14ac:dyDescent="0.2">
      <c r="A18" s="38">
        <v>7</v>
      </c>
      <c r="B18" s="46" t="s">
        <v>67</v>
      </c>
      <c r="C18" s="47" t="s">
        <v>234</v>
      </c>
      <c r="D18" s="35">
        <f t="shared" si="1"/>
        <v>118182892</v>
      </c>
      <c r="E18" s="35">
        <v>33073466</v>
      </c>
      <c r="F18" s="35">
        <f t="shared" si="2"/>
        <v>51218146</v>
      </c>
      <c r="G18" s="35">
        <v>43570615</v>
      </c>
      <c r="H18" s="35">
        <v>0</v>
      </c>
      <c r="I18" s="35">
        <v>7647531</v>
      </c>
      <c r="J18" s="35">
        <f t="shared" si="3"/>
        <v>33891280</v>
      </c>
      <c r="K18" s="35">
        <v>13983175</v>
      </c>
      <c r="L18" s="42">
        <v>18499136</v>
      </c>
      <c r="M18" s="113">
        <v>1408969</v>
      </c>
      <c r="N18" s="42">
        <v>21856225</v>
      </c>
    </row>
    <row r="19" spans="1:14" ht="12" customHeight="1" x14ac:dyDescent="0.2">
      <c r="A19" s="38">
        <v>8</v>
      </c>
      <c r="B19" s="43" t="s">
        <v>68</v>
      </c>
      <c r="C19" s="44" t="s">
        <v>17</v>
      </c>
      <c r="D19" s="35">
        <f t="shared" si="1"/>
        <v>47266471</v>
      </c>
      <c r="E19" s="35">
        <v>13893730</v>
      </c>
      <c r="F19" s="35">
        <f t="shared" si="2"/>
        <v>20700389</v>
      </c>
      <c r="G19" s="35">
        <v>18777964</v>
      </c>
      <c r="H19" s="35">
        <v>0</v>
      </c>
      <c r="I19" s="35">
        <v>1922425</v>
      </c>
      <c r="J19" s="35">
        <f t="shared" si="3"/>
        <v>12672352</v>
      </c>
      <c r="K19" s="35">
        <v>5831804</v>
      </c>
      <c r="L19" s="42">
        <v>6838580</v>
      </c>
      <c r="M19" s="113">
        <v>1968</v>
      </c>
      <c r="N19" s="42">
        <v>8758525</v>
      </c>
    </row>
    <row r="20" spans="1:14" ht="12" customHeight="1" x14ac:dyDescent="0.2">
      <c r="A20" s="38">
        <v>9</v>
      </c>
      <c r="B20" s="43" t="s">
        <v>69</v>
      </c>
      <c r="C20" s="44" t="s">
        <v>6</v>
      </c>
      <c r="D20" s="35">
        <f t="shared" si="1"/>
        <v>41320066</v>
      </c>
      <c r="E20" s="35">
        <v>13174045</v>
      </c>
      <c r="F20" s="35">
        <f t="shared" si="2"/>
        <v>18938034</v>
      </c>
      <c r="G20" s="35">
        <v>15831365</v>
      </c>
      <c r="H20" s="35">
        <v>0</v>
      </c>
      <c r="I20" s="35">
        <v>3106669</v>
      </c>
      <c r="J20" s="35">
        <f t="shared" si="3"/>
        <v>9207987</v>
      </c>
      <c r="K20" s="35">
        <v>5081712</v>
      </c>
      <c r="L20" s="42">
        <v>4120372</v>
      </c>
      <c r="M20" s="113">
        <v>5903</v>
      </c>
      <c r="N20" s="42">
        <v>10376046</v>
      </c>
    </row>
    <row r="21" spans="1:14" ht="12" customHeight="1" x14ac:dyDescent="0.2">
      <c r="A21" s="38">
        <v>10</v>
      </c>
      <c r="B21" s="43" t="s">
        <v>70</v>
      </c>
      <c r="C21" s="44" t="s">
        <v>18</v>
      </c>
      <c r="D21" s="35">
        <f t="shared" si="1"/>
        <v>49203458</v>
      </c>
      <c r="E21" s="35">
        <v>14335894</v>
      </c>
      <c r="F21" s="35">
        <f t="shared" si="2"/>
        <v>23107149</v>
      </c>
      <c r="G21" s="35">
        <v>20841014</v>
      </c>
      <c r="H21" s="35">
        <v>0</v>
      </c>
      <c r="I21" s="35">
        <v>2266135</v>
      </c>
      <c r="J21" s="35">
        <f t="shared" si="3"/>
        <v>11760415</v>
      </c>
      <c r="K21" s="35">
        <v>6489129</v>
      </c>
      <c r="L21" s="42">
        <v>5265383</v>
      </c>
      <c r="M21" s="113">
        <v>5903</v>
      </c>
      <c r="N21" s="42">
        <v>12674332</v>
      </c>
    </row>
    <row r="22" spans="1:14" ht="12" customHeight="1" x14ac:dyDescent="0.2">
      <c r="A22" s="38">
        <v>11</v>
      </c>
      <c r="B22" s="43" t="s">
        <v>71</v>
      </c>
      <c r="C22" s="44" t="s">
        <v>7</v>
      </c>
      <c r="D22" s="35">
        <f t="shared" si="1"/>
        <v>43283257</v>
      </c>
      <c r="E22" s="35">
        <v>15026364</v>
      </c>
      <c r="F22" s="35">
        <f t="shared" si="2"/>
        <v>18226003</v>
      </c>
      <c r="G22" s="35">
        <v>16447869</v>
      </c>
      <c r="H22" s="35">
        <v>0</v>
      </c>
      <c r="I22" s="35">
        <v>1778134</v>
      </c>
      <c r="J22" s="35">
        <f t="shared" si="3"/>
        <v>10030890</v>
      </c>
      <c r="K22" s="35">
        <v>5296630</v>
      </c>
      <c r="L22" s="42">
        <v>4730325</v>
      </c>
      <c r="M22" s="113">
        <v>3935</v>
      </c>
      <c r="N22" s="42">
        <v>12153912</v>
      </c>
    </row>
    <row r="23" spans="1:14" ht="12" customHeight="1" x14ac:dyDescent="0.2">
      <c r="A23" s="38">
        <v>12</v>
      </c>
      <c r="B23" s="43" t="s">
        <v>72</v>
      </c>
      <c r="C23" s="44" t="s">
        <v>19</v>
      </c>
      <c r="D23" s="35">
        <f t="shared" si="1"/>
        <v>77308168</v>
      </c>
      <c r="E23" s="35">
        <v>25388442</v>
      </c>
      <c r="F23" s="35">
        <f t="shared" si="2"/>
        <v>37666218</v>
      </c>
      <c r="G23" s="35">
        <v>32891788</v>
      </c>
      <c r="H23" s="35">
        <v>0</v>
      </c>
      <c r="I23" s="35">
        <v>4774430</v>
      </c>
      <c r="J23" s="35">
        <f t="shared" si="3"/>
        <v>14253508</v>
      </c>
      <c r="K23" s="35">
        <v>10377042</v>
      </c>
      <c r="L23" s="42">
        <v>2889216</v>
      </c>
      <c r="M23" s="113">
        <v>987250</v>
      </c>
      <c r="N23" s="42">
        <v>20632535</v>
      </c>
    </row>
    <row r="24" spans="1:14" ht="12" customHeight="1" x14ac:dyDescent="0.2">
      <c r="A24" s="38">
        <v>13</v>
      </c>
      <c r="B24" s="43" t="s">
        <v>256</v>
      </c>
      <c r="C24" s="40" t="s">
        <v>257</v>
      </c>
      <c r="D24" s="35">
        <f t="shared" si="1"/>
        <v>0</v>
      </c>
      <c r="E24" s="35">
        <v>0</v>
      </c>
      <c r="F24" s="35">
        <f t="shared" si="2"/>
        <v>0</v>
      </c>
      <c r="G24" s="35">
        <v>0</v>
      </c>
      <c r="H24" s="35">
        <v>0</v>
      </c>
      <c r="I24" s="35">
        <v>0</v>
      </c>
      <c r="J24" s="35">
        <f t="shared" si="3"/>
        <v>0</v>
      </c>
      <c r="K24" s="35">
        <v>0</v>
      </c>
      <c r="L24" s="42">
        <v>0</v>
      </c>
      <c r="M24" s="113">
        <v>0</v>
      </c>
      <c r="N24" s="42">
        <v>0</v>
      </c>
    </row>
    <row r="25" spans="1:14" ht="12" customHeight="1" x14ac:dyDescent="0.2">
      <c r="A25" s="38">
        <v>14</v>
      </c>
      <c r="B25" s="39" t="s">
        <v>73</v>
      </c>
      <c r="C25" s="44" t="s">
        <v>74</v>
      </c>
      <c r="D25" s="35">
        <f t="shared" si="1"/>
        <v>0</v>
      </c>
      <c r="E25" s="35">
        <v>0</v>
      </c>
      <c r="F25" s="35">
        <f t="shared" si="2"/>
        <v>0</v>
      </c>
      <c r="G25" s="35">
        <v>0</v>
      </c>
      <c r="H25" s="35">
        <v>0</v>
      </c>
      <c r="I25" s="35">
        <v>0</v>
      </c>
      <c r="J25" s="35">
        <f t="shared" si="3"/>
        <v>0</v>
      </c>
      <c r="K25" s="35">
        <v>0</v>
      </c>
      <c r="L25" s="42">
        <v>0</v>
      </c>
      <c r="M25" s="113">
        <v>0</v>
      </c>
      <c r="N25" s="42">
        <v>0</v>
      </c>
    </row>
    <row r="26" spans="1:14" ht="12" customHeight="1" x14ac:dyDescent="0.2">
      <c r="A26" s="38">
        <v>15</v>
      </c>
      <c r="B26" s="43" t="s">
        <v>75</v>
      </c>
      <c r="C26" s="44" t="s">
        <v>22</v>
      </c>
      <c r="D26" s="35">
        <f t="shared" si="1"/>
        <v>51955110</v>
      </c>
      <c r="E26" s="35">
        <v>20353087</v>
      </c>
      <c r="F26" s="35">
        <f t="shared" si="2"/>
        <v>22645143</v>
      </c>
      <c r="G26" s="35">
        <v>20857441</v>
      </c>
      <c r="H26" s="35">
        <v>0</v>
      </c>
      <c r="I26" s="35">
        <v>1787702</v>
      </c>
      <c r="J26" s="35">
        <f t="shared" si="3"/>
        <v>8956880</v>
      </c>
      <c r="K26" s="35">
        <v>6866800</v>
      </c>
      <c r="L26" s="42">
        <v>1817660</v>
      </c>
      <c r="M26" s="113">
        <v>272420</v>
      </c>
      <c r="N26" s="42">
        <v>8941375</v>
      </c>
    </row>
    <row r="27" spans="1:14" ht="12" customHeight="1" x14ac:dyDescent="0.2">
      <c r="A27" s="38">
        <v>16</v>
      </c>
      <c r="B27" s="43" t="s">
        <v>76</v>
      </c>
      <c r="C27" s="44" t="s">
        <v>10</v>
      </c>
      <c r="D27" s="35">
        <f t="shared" si="1"/>
        <v>84664096</v>
      </c>
      <c r="E27" s="35">
        <v>28807819</v>
      </c>
      <c r="F27" s="35">
        <f t="shared" si="2"/>
        <v>32412521</v>
      </c>
      <c r="G27" s="35">
        <v>29633898</v>
      </c>
      <c r="H27" s="35">
        <v>0</v>
      </c>
      <c r="I27" s="35">
        <v>2778623</v>
      </c>
      <c r="J27" s="35">
        <f t="shared" si="3"/>
        <v>23443756</v>
      </c>
      <c r="K27" s="35">
        <v>10086517</v>
      </c>
      <c r="L27" s="42">
        <v>13343466</v>
      </c>
      <c r="M27" s="113">
        <v>13773</v>
      </c>
      <c r="N27" s="42">
        <v>9066557</v>
      </c>
    </row>
    <row r="28" spans="1:14" ht="12" customHeight="1" x14ac:dyDescent="0.2">
      <c r="A28" s="38">
        <v>17</v>
      </c>
      <c r="B28" s="43" t="s">
        <v>77</v>
      </c>
      <c r="C28" s="44" t="s">
        <v>235</v>
      </c>
      <c r="D28" s="35">
        <f t="shared" si="1"/>
        <v>102850817</v>
      </c>
      <c r="E28" s="35">
        <v>36366136</v>
      </c>
      <c r="F28" s="35">
        <f t="shared" si="2"/>
        <v>43080030</v>
      </c>
      <c r="G28" s="35">
        <v>38405713</v>
      </c>
      <c r="H28" s="35">
        <v>0</v>
      </c>
      <c r="I28" s="35">
        <v>4674317</v>
      </c>
      <c r="J28" s="35">
        <f t="shared" si="3"/>
        <v>23404651</v>
      </c>
      <c r="K28" s="35">
        <v>13147107</v>
      </c>
      <c r="L28" s="42">
        <v>10241804</v>
      </c>
      <c r="M28" s="113">
        <v>15740</v>
      </c>
      <c r="N28" s="42">
        <v>10720648</v>
      </c>
    </row>
    <row r="29" spans="1:14" ht="12" customHeight="1" x14ac:dyDescent="0.2">
      <c r="A29" s="38">
        <v>18</v>
      </c>
      <c r="B29" s="43" t="s">
        <v>78</v>
      </c>
      <c r="C29" s="44" t="s">
        <v>9</v>
      </c>
      <c r="D29" s="35">
        <f t="shared" si="1"/>
        <v>209142839</v>
      </c>
      <c r="E29" s="35">
        <v>58033983</v>
      </c>
      <c r="F29" s="35">
        <f t="shared" si="2"/>
        <v>99949006</v>
      </c>
      <c r="G29" s="35">
        <v>77157393</v>
      </c>
      <c r="H29" s="35">
        <v>11814091</v>
      </c>
      <c r="I29" s="35">
        <v>10977522</v>
      </c>
      <c r="J29" s="35">
        <f t="shared" si="3"/>
        <v>51159850</v>
      </c>
      <c r="K29" s="35">
        <v>22876290</v>
      </c>
      <c r="L29" s="42">
        <v>26985893</v>
      </c>
      <c r="M29" s="113">
        <v>1297667</v>
      </c>
      <c r="N29" s="42">
        <v>18320184</v>
      </c>
    </row>
    <row r="30" spans="1:14" ht="12" customHeight="1" x14ac:dyDescent="0.2">
      <c r="A30" s="38">
        <v>19</v>
      </c>
      <c r="B30" s="39" t="s">
        <v>79</v>
      </c>
      <c r="C30" s="40" t="s">
        <v>11</v>
      </c>
      <c r="D30" s="35">
        <f t="shared" si="1"/>
        <v>32919947</v>
      </c>
      <c r="E30" s="35">
        <v>12757541</v>
      </c>
      <c r="F30" s="35">
        <f t="shared" si="2"/>
        <v>13572228</v>
      </c>
      <c r="G30" s="35">
        <v>11633174</v>
      </c>
      <c r="H30" s="35">
        <v>0</v>
      </c>
      <c r="I30" s="35">
        <v>1939054</v>
      </c>
      <c r="J30" s="35">
        <f t="shared" si="3"/>
        <v>6590178</v>
      </c>
      <c r="K30" s="35">
        <v>4193826</v>
      </c>
      <c r="L30" s="42">
        <v>2394384</v>
      </c>
      <c r="M30" s="113">
        <v>1968</v>
      </c>
      <c r="N30" s="42">
        <v>4696437</v>
      </c>
    </row>
    <row r="31" spans="1:14" ht="12" customHeight="1" x14ac:dyDescent="0.2">
      <c r="A31" s="38">
        <v>20</v>
      </c>
      <c r="B31" s="39" t="s">
        <v>80</v>
      </c>
      <c r="C31" s="40" t="s">
        <v>236</v>
      </c>
      <c r="D31" s="35">
        <f t="shared" si="1"/>
        <v>24801087</v>
      </c>
      <c r="E31" s="35">
        <v>8434015</v>
      </c>
      <c r="F31" s="35">
        <f t="shared" si="2"/>
        <v>12045620</v>
      </c>
      <c r="G31" s="35">
        <v>10888045</v>
      </c>
      <c r="H31" s="35">
        <v>0</v>
      </c>
      <c r="I31" s="35">
        <v>1157575</v>
      </c>
      <c r="J31" s="35">
        <f t="shared" si="3"/>
        <v>4321452</v>
      </c>
      <c r="K31" s="35">
        <v>3273763</v>
      </c>
      <c r="L31" s="42">
        <v>1045721</v>
      </c>
      <c r="M31" s="113">
        <v>1968</v>
      </c>
      <c r="N31" s="42">
        <v>6399757</v>
      </c>
    </row>
    <row r="32" spans="1:14" ht="12" customHeight="1" x14ac:dyDescent="0.2">
      <c r="A32" s="38">
        <v>21</v>
      </c>
      <c r="B32" s="39" t="s">
        <v>81</v>
      </c>
      <c r="C32" s="40" t="s">
        <v>82</v>
      </c>
      <c r="D32" s="35">
        <f t="shared" si="1"/>
        <v>131394858</v>
      </c>
      <c r="E32" s="35">
        <v>43624429</v>
      </c>
      <c r="F32" s="35">
        <f t="shared" si="2"/>
        <v>57262264</v>
      </c>
      <c r="G32" s="35">
        <v>51245476</v>
      </c>
      <c r="H32" s="35">
        <v>0</v>
      </c>
      <c r="I32" s="35">
        <v>6016788</v>
      </c>
      <c r="J32" s="35">
        <f t="shared" si="3"/>
        <v>30508165</v>
      </c>
      <c r="K32" s="35">
        <v>16861750</v>
      </c>
      <c r="L32" s="42">
        <v>12057018</v>
      </c>
      <c r="M32" s="113">
        <v>1589397</v>
      </c>
      <c r="N32" s="42">
        <v>24755104</v>
      </c>
    </row>
    <row r="33" spans="1:14" ht="12" customHeight="1" x14ac:dyDescent="0.2">
      <c r="A33" s="38">
        <v>22</v>
      </c>
      <c r="B33" s="39" t="s">
        <v>83</v>
      </c>
      <c r="C33" s="40" t="s">
        <v>40</v>
      </c>
      <c r="D33" s="35">
        <f t="shared" si="1"/>
        <v>121015666</v>
      </c>
      <c r="E33" s="35">
        <v>37176206</v>
      </c>
      <c r="F33" s="35">
        <f t="shared" si="2"/>
        <v>50046480</v>
      </c>
      <c r="G33" s="35">
        <v>43024863</v>
      </c>
      <c r="H33" s="35">
        <v>0</v>
      </c>
      <c r="I33" s="35">
        <v>7021617</v>
      </c>
      <c r="J33" s="35">
        <f t="shared" si="3"/>
        <v>33792980</v>
      </c>
      <c r="K33" s="35">
        <v>13183701</v>
      </c>
      <c r="L33" s="42">
        <v>19427839</v>
      </c>
      <c r="M33" s="113">
        <v>1181440</v>
      </c>
      <c r="N33" s="42">
        <v>24898571</v>
      </c>
    </row>
    <row r="34" spans="1:14" ht="12" customHeight="1" x14ac:dyDescent="0.2">
      <c r="A34" s="38">
        <v>23</v>
      </c>
      <c r="B34" s="43" t="s">
        <v>84</v>
      </c>
      <c r="C34" s="44" t="s">
        <v>85</v>
      </c>
      <c r="D34" s="35">
        <f t="shared" si="1"/>
        <v>49305943</v>
      </c>
      <c r="E34" s="35">
        <v>13340045</v>
      </c>
      <c r="F34" s="35">
        <f t="shared" si="2"/>
        <v>21415182</v>
      </c>
      <c r="G34" s="35">
        <v>19240429</v>
      </c>
      <c r="H34" s="35">
        <v>0</v>
      </c>
      <c r="I34" s="35">
        <v>2174753</v>
      </c>
      <c r="J34" s="35">
        <f t="shared" si="3"/>
        <v>14550716</v>
      </c>
      <c r="K34" s="35">
        <v>5975771</v>
      </c>
      <c r="L34" s="42">
        <v>8564181</v>
      </c>
      <c r="M34" s="113">
        <v>10764</v>
      </c>
      <c r="N34" s="42">
        <v>5365708</v>
      </c>
    </row>
    <row r="35" spans="1:14" ht="12" customHeight="1" x14ac:dyDescent="0.2">
      <c r="A35" s="38">
        <v>24</v>
      </c>
      <c r="B35" s="43" t="s">
        <v>86</v>
      </c>
      <c r="C35" s="44" t="s">
        <v>87</v>
      </c>
      <c r="D35" s="35">
        <f t="shared" si="1"/>
        <v>0</v>
      </c>
      <c r="E35" s="35">
        <v>0</v>
      </c>
      <c r="F35" s="35">
        <f t="shared" si="2"/>
        <v>0</v>
      </c>
      <c r="G35" s="35">
        <v>0</v>
      </c>
      <c r="H35" s="35">
        <v>0</v>
      </c>
      <c r="I35" s="35">
        <v>0</v>
      </c>
      <c r="J35" s="35">
        <f t="shared" si="3"/>
        <v>0</v>
      </c>
      <c r="K35" s="35">
        <v>0</v>
      </c>
      <c r="L35" s="42">
        <v>0</v>
      </c>
      <c r="M35" s="113">
        <v>0</v>
      </c>
      <c r="N35" s="42">
        <v>0</v>
      </c>
    </row>
    <row r="36" spans="1:14" ht="12" customHeight="1" x14ac:dyDescent="0.2">
      <c r="A36" s="38">
        <v>25</v>
      </c>
      <c r="B36" s="43" t="s">
        <v>88</v>
      </c>
      <c r="C36" s="44" t="s">
        <v>89</v>
      </c>
      <c r="D36" s="35">
        <f t="shared" si="1"/>
        <v>0</v>
      </c>
      <c r="E36" s="35">
        <v>0</v>
      </c>
      <c r="F36" s="35">
        <f t="shared" si="2"/>
        <v>0</v>
      </c>
      <c r="G36" s="35">
        <v>0</v>
      </c>
      <c r="H36" s="35">
        <v>0</v>
      </c>
      <c r="I36" s="35">
        <v>0</v>
      </c>
      <c r="J36" s="35">
        <f t="shared" si="3"/>
        <v>0</v>
      </c>
      <c r="K36" s="35">
        <v>0</v>
      </c>
      <c r="L36" s="42">
        <v>0</v>
      </c>
      <c r="M36" s="113">
        <v>0</v>
      </c>
      <c r="N36" s="42">
        <v>0</v>
      </c>
    </row>
    <row r="37" spans="1:14" ht="12" customHeight="1" x14ac:dyDescent="0.2">
      <c r="A37" s="38">
        <v>26</v>
      </c>
      <c r="B37" s="39" t="s">
        <v>90</v>
      </c>
      <c r="C37" s="47" t="s">
        <v>91</v>
      </c>
      <c r="D37" s="35">
        <f t="shared" si="1"/>
        <v>366096154</v>
      </c>
      <c r="E37" s="35">
        <v>57011509</v>
      </c>
      <c r="F37" s="35">
        <f t="shared" si="2"/>
        <v>214620087</v>
      </c>
      <c r="G37" s="35">
        <v>175398497</v>
      </c>
      <c r="H37" s="35">
        <v>17609332</v>
      </c>
      <c r="I37" s="35">
        <v>21612258</v>
      </c>
      <c r="J37" s="35">
        <f t="shared" si="3"/>
        <v>94464558</v>
      </c>
      <c r="K37" s="35">
        <v>44217983</v>
      </c>
      <c r="L37" s="42">
        <v>45181596</v>
      </c>
      <c r="M37" s="113">
        <v>5064979</v>
      </c>
      <c r="N37" s="42">
        <v>75064884</v>
      </c>
    </row>
    <row r="38" spans="1:14" ht="12" customHeight="1" x14ac:dyDescent="0.2">
      <c r="A38" s="38">
        <v>27</v>
      </c>
      <c r="B38" s="43" t="s">
        <v>92</v>
      </c>
      <c r="C38" s="44" t="s">
        <v>93</v>
      </c>
      <c r="D38" s="35">
        <f t="shared" si="1"/>
        <v>103283082</v>
      </c>
      <c r="E38" s="35">
        <v>21055994</v>
      </c>
      <c r="F38" s="35">
        <f t="shared" si="2"/>
        <v>61105472</v>
      </c>
      <c r="G38" s="35">
        <v>37861075</v>
      </c>
      <c r="H38" s="35">
        <v>19634470</v>
      </c>
      <c r="I38" s="35">
        <v>3609927</v>
      </c>
      <c r="J38" s="35">
        <f t="shared" si="3"/>
        <v>21121616</v>
      </c>
      <c r="K38" s="35">
        <v>12458631</v>
      </c>
      <c r="L38" s="42">
        <v>8662985</v>
      </c>
      <c r="M38" s="113">
        <v>0</v>
      </c>
      <c r="N38" s="42">
        <v>2912287</v>
      </c>
    </row>
    <row r="39" spans="1:14" ht="12" customHeight="1" x14ac:dyDescent="0.2">
      <c r="A39" s="38">
        <v>28</v>
      </c>
      <c r="B39" s="43" t="s">
        <v>94</v>
      </c>
      <c r="C39" s="44" t="s">
        <v>95</v>
      </c>
      <c r="D39" s="35">
        <f t="shared" si="1"/>
        <v>125005714</v>
      </c>
      <c r="E39" s="35">
        <v>105311970</v>
      </c>
      <c r="F39" s="35">
        <f t="shared" si="2"/>
        <v>1981801</v>
      </c>
      <c r="G39" s="35">
        <v>1981801</v>
      </c>
      <c r="H39" s="35">
        <v>0</v>
      </c>
      <c r="I39" s="35">
        <v>0</v>
      </c>
      <c r="J39" s="35">
        <f t="shared" si="3"/>
        <v>17711943</v>
      </c>
      <c r="K39" s="35">
        <v>9310922</v>
      </c>
      <c r="L39" s="42">
        <v>8336094</v>
      </c>
      <c r="M39" s="113">
        <v>64927</v>
      </c>
      <c r="N39" s="42">
        <v>0</v>
      </c>
    </row>
    <row r="40" spans="1:14" ht="12" customHeight="1" x14ac:dyDescent="0.2">
      <c r="A40" s="38">
        <v>29</v>
      </c>
      <c r="B40" s="41" t="s">
        <v>96</v>
      </c>
      <c r="C40" s="47" t="s">
        <v>97</v>
      </c>
      <c r="D40" s="35">
        <f t="shared" si="1"/>
        <v>8303555</v>
      </c>
      <c r="E40" s="35">
        <v>0</v>
      </c>
      <c r="F40" s="35">
        <f t="shared" si="2"/>
        <v>0</v>
      </c>
      <c r="G40" s="35">
        <v>0</v>
      </c>
      <c r="H40" s="35">
        <v>0</v>
      </c>
      <c r="I40" s="35">
        <v>0</v>
      </c>
      <c r="J40" s="35">
        <f t="shared" si="3"/>
        <v>8303555</v>
      </c>
      <c r="K40" s="35">
        <v>0</v>
      </c>
      <c r="L40" s="42">
        <v>8303555</v>
      </c>
      <c r="M40" s="113">
        <v>0</v>
      </c>
      <c r="N40" s="42">
        <v>0</v>
      </c>
    </row>
    <row r="41" spans="1:14" ht="12" customHeight="1" x14ac:dyDescent="0.2">
      <c r="A41" s="38">
        <v>30</v>
      </c>
      <c r="B41" s="39" t="s">
        <v>98</v>
      </c>
      <c r="C41" s="40" t="s">
        <v>23</v>
      </c>
      <c r="D41" s="35">
        <f t="shared" si="1"/>
        <v>0</v>
      </c>
      <c r="E41" s="35">
        <v>0</v>
      </c>
      <c r="F41" s="35">
        <f t="shared" si="2"/>
        <v>0</v>
      </c>
      <c r="G41" s="35">
        <v>0</v>
      </c>
      <c r="H41" s="35">
        <v>0</v>
      </c>
      <c r="I41" s="35">
        <v>0</v>
      </c>
      <c r="J41" s="35">
        <f t="shared" si="3"/>
        <v>0</v>
      </c>
      <c r="K41" s="35">
        <v>0</v>
      </c>
      <c r="L41" s="42">
        <v>0</v>
      </c>
      <c r="M41" s="113">
        <v>0</v>
      </c>
      <c r="N41" s="42">
        <v>0</v>
      </c>
    </row>
    <row r="42" spans="1:14" ht="12" customHeight="1" x14ac:dyDescent="0.2">
      <c r="A42" s="38">
        <v>31</v>
      </c>
      <c r="B42" s="43" t="s">
        <v>99</v>
      </c>
      <c r="C42" s="44" t="s">
        <v>57</v>
      </c>
      <c r="D42" s="35">
        <f t="shared" si="1"/>
        <v>12547363</v>
      </c>
      <c r="E42" s="35">
        <v>594780</v>
      </c>
      <c r="F42" s="35">
        <f t="shared" si="2"/>
        <v>9545155</v>
      </c>
      <c r="G42" s="35">
        <v>8285922</v>
      </c>
      <c r="H42" s="35">
        <v>0</v>
      </c>
      <c r="I42" s="35">
        <v>1259233</v>
      </c>
      <c r="J42" s="35">
        <f t="shared" si="3"/>
        <v>2407428</v>
      </c>
      <c r="K42" s="35">
        <v>1969454</v>
      </c>
      <c r="L42" s="42">
        <v>437974</v>
      </c>
      <c r="M42" s="113">
        <v>0</v>
      </c>
      <c r="N42" s="42">
        <v>219420</v>
      </c>
    </row>
    <row r="43" spans="1:14" ht="12" customHeight="1" x14ac:dyDescent="0.2">
      <c r="A43" s="38">
        <v>32</v>
      </c>
      <c r="B43" s="41" t="s">
        <v>100</v>
      </c>
      <c r="C43" s="40" t="s">
        <v>41</v>
      </c>
      <c r="D43" s="35">
        <f t="shared" si="1"/>
        <v>165827564</v>
      </c>
      <c r="E43" s="35">
        <v>47003456</v>
      </c>
      <c r="F43" s="35">
        <f t="shared" si="2"/>
        <v>71568922</v>
      </c>
      <c r="G43" s="35">
        <v>64821224</v>
      </c>
      <c r="H43" s="35">
        <v>0</v>
      </c>
      <c r="I43" s="35">
        <v>6747698</v>
      </c>
      <c r="J43" s="35">
        <f t="shared" si="3"/>
        <v>47255186</v>
      </c>
      <c r="K43" s="35">
        <v>18971653</v>
      </c>
      <c r="L43" s="42">
        <v>27194828</v>
      </c>
      <c r="M43" s="113">
        <v>1088705</v>
      </c>
      <c r="N43" s="42">
        <v>25604654</v>
      </c>
    </row>
    <row r="44" spans="1:14" ht="12" customHeight="1" x14ac:dyDescent="0.2">
      <c r="A44" s="38">
        <v>33</v>
      </c>
      <c r="B44" s="46" t="s">
        <v>101</v>
      </c>
      <c r="C44" s="47" t="s">
        <v>39</v>
      </c>
      <c r="D44" s="35">
        <f t="shared" si="1"/>
        <v>243313348</v>
      </c>
      <c r="E44" s="35">
        <v>76517318</v>
      </c>
      <c r="F44" s="35">
        <f t="shared" si="2"/>
        <v>104532675</v>
      </c>
      <c r="G44" s="35">
        <v>91342109</v>
      </c>
      <c r="H44" s="35">
        <v>0</v>
      </c>
      <c r="I44" s="35">
        <v>13190566</v>
      </c>
      <c r="J44" s="35">
        <f t="shared" si="3"/>
        <v>62263355</v>
      </c>
      <c r="K44" s="35">
        <v>26949934</v>
      </c>
      <c r="L44" s="42">
        <v>33116327</v>
      </c>
      <c r="M44" s="113">
        <v>2197094</v>
      </c>
      <c r="N44" s="42">
        <v>36712101</v>
      </c>
    </row>
    <row r="45" spans="1:14" ht="12" customHeight="1" x14ac:dyDescent="0.2">
      <c r="A45" s="38">
        <v>34</v>
      </c>
      <c r="B45" s="41" t="s">
        <v>102</v>
      </c>
      <c r="C45" s="40" t="s">
        <v>16</v>
      </c>
      <c r="D45" s="35">
        <f t="shared" si="1"/>
        <v>45993298</v>
      </c>
      <c r="E45" s="35">
        <v>15759985</v>
      </c>
      <c r="F45" s="35">
        <f t="shared" si="2"/>
        <v>20322037</v>
      </c>
      <c r="G45" s="35">
        <v>17630887</v>
      </c>
      <c r="H45" s="35">
        <v>0</v>
      </c>
      <c r="I45" s="35">
        <v>2691150</v>
      </c>
      <c r="J45" s="35">
        <f t="shared" si="3"/>
        <v>9911276</v>
      </c>
      <c r="K45" s="35">
        <v>5897342</v>
      </c>
      <c r="L45" s="42">
        <v>4009999</v>
      </c>
      <c r="M45" s="113">
        <v>3935</v>
      </c>
      <c r="N45" s="42">
        <v>6014365</v>
      </c>
    </row>
    <row r="46" spans="1:14" ht="12" customHeight="1" x14ac:dyDescent="0.2">
      <c r="A46" s="38">
        <v>35</v>
      </c>
      <c r="B46" s="43" t="s">
        <v>103</v>
      </c>
      <c r="C46" s="44" t="s">
        <v>21</v>
      </c>
      <c r="D46" s="35">
        <f t="shared" si="1"/>
        <v>155820589</v>
      </c>
      <c r="E46" s="35">
        <v>48974240</v>
      </c>
      <c r="F46" s="35">
        <f t="shared" si="2"/>
        <v>68178294</v>
      </c>
      <c r="G46" s="35">
        <v>62119969</v>
      </c>
      <c r="H46" s="35">
        <v>0</v>
      </c>
      <c r="I46" s="35">
        <v>6058325</v>
      </c>
      <c r="J46" s="35">
        <f t="shared" si="3"/>
        <v>38668055</v>
      </c>
      <c r="K46" s="35">
        <v>18516880</v>
      </c>
      <c r="L46" s="42">
        <v>18804930</v>
      </c>
      <c r="M46" s="113">
        <v>1346245</v>
      </c>
      <c r="N46" s="42">
        <v>22783135</v>
      </c>
    </row>
    <row r="47" spans="1:14" ht="12" customHeight="1" x14ac:dyDescent="0.2">
      <c r="A47" s="38">
        <v>36</v>
      </c>
      <c r="B47" s="41" t="s">
        <v>104</v>
      </c>
      <c r="C47" s="40" t="s">
        <v>25</v>
      </c>
      <c r="D47" s="35">
        <f t="shared" si="1"/>
        <v>60175540</v>
      </c>
      <c r="E47" s="35">
        <v>20950056</v>
      </c>
      <c r="F47" s="35">
        <f t="shared" si="2"/>
        <v>26770120</v>
      </c>
      <c r="G47" s="35">
        <v>23346886</v>
      </c>
      <c r="H47" s="35">
        <v>0</v>
      </c>
      <c r="I47" s="35">
        <v>3423234</v>
      </c>
      <c r="J47" s="35">
        <f t="shared" si="3"/>
        <v>12455364</v>
      </c>
      <c r="K47" s="35">
        <v>7690077</v>
      </c>
      <c r="L47" s="42">
        <v>3423682</v>
      </c>
      <c r="M47" s="113">
        <v>1341605</v>
      </c>
      <c r="N47" s="42">
        <v>9495552</v>
      </c>
    </row>
    <row r="48" spans="1:14" ht="12" customHeight="1" x14ac:dyDescent="0.2">
      <c r="A48" s="38">
        <v>37</v>
      </c>
      <c r="B48" s="39" t="s">
        <v>105</v>
      </c>
      <c r="C48" s="40" t="s">
        <v>237</v>
      </c>
      <c r="D48" s="35">
        <f t="shared" si="1"/>
        <v>146559528</v>
      </c>
      <c r="E48" s="35">
        <v>46947001</v>
      </c>
      <c r="F48" s="35">
        <f t="shared" si="2"/>
        <v>68835700</v>
      </c>
      <c r="G48" s="35">
        <v>62096581</v>
      </c>
      <c r="H48" s="35">
        <v>0</v>
      </c>
      <c r="I48" s="35">
        <v>6739119</v>
      </c>
      <c r="J48" s="35">
        <f t="shared" si="3"/>
        <v>30776827</v>
      </c>
      <c r="K48" s="35">
        <v>18331121</v>
      </c>
      <c r="L48" s="42">
        <v>10903869</v>
      </c>
      <c r="M48" s="113">
        <v>1541837</v>
      </c>
      <c r="N48" s="42">
        <v>43155460</v>
      </c>
    </row>
    <row r="49" spans="1:14" ht="12" customHeight="1" x14ac:dyDescent="0.2">
      <c r="A49" s="38">
        <v>38</v>
      </c>
      <c r="B49" s="48" t="s">
        <v>106</v>
      </c>
      <c r="C49" s="49" t="s">
        <v>238</v>
      </c>
      <c r="D49" s="35">
        <f t="shared" si="1"/>
        <v>51661715</v>
      </c>
      <c r="E49" s="35">
        <v>17499988</v>
      </c>
      <c r="F49" s="35">
        <f t="shared" si="2"/>
        <v>23127915</v>
      </c>
      <c r="G49" s="35">
        <v>21156929</v>
      </c>
      <c r="H49" s="35">
        <v>0</v>
      </c>
      <c r="I49" s="35">
        <v>1970986</v>
      </c>
      <c r="J49" s="35">
        <f t="shared" si="3"/>
        <v>11033812</v>
      </c>
      <c r="K49" s="35">
        <v>6963532</v>
      </c>
      <c r="L49" s="42">
        <v>3492711</v>
      </c>
      <c r="M49" s="113">
        <v>577569</v>
      </c>
      <c r="N49" s="42">
        <v>9693874</v>
      </c>
    </row>
    <row r="50" spans="1:14" ht="12" customHeight="1" x14ac:dyDescent="0.2">
      <c r="A50" s="38">
        <v>39</v>
      </c>
      <c r="B50" s="39" t="s">
        <v>107</v>
      </c>
      <c r="C50" s="40" t="s">
        <v>239</v>
      </c>
      <c r="D50" s="35">
        <f t="shared" si="1"/>
        <v>31706603</v>
      </c>
      <c r="E50" s="35">
        <v>9433936</v>
      </c>
      <c r="F50" s="35">
        <f t="shared" si="2"/>
        <v>15855649</v>
      </c>
      <c r="G50" s="35">
        <v>14447944</v>
      </c>
      <c r="H50" s="35">
        <v>0</v>
      </c>
      <c r="I50" s="35">
        <v>1407705</v>
      </c>
      <c r="J50" s="35">
        <f t="shared" si="3"/>
        <v>6417018</v>
      </c>
      <c r="K50" s="35">
        <v>4352440</v>
      </c>
      <c r="L50" s="42">
        <v>2062610</v>
      </c>
      <c r="M50" s="113">
        <v>1968</v>
      </c>
      <c r="N50" s="42">
        <v>9951271</v>
      </c>
    </row>
    <row r="51" spans="1:14" ht="12" customHeight="1" x14ac:dyDescent="0.2">
      <c r="A51" s="38">
        <v>40</v>
      </c>
      <c r="B51" s="46" t="s">
        <v>108</v>
      </c>
      <c r="C51" s="47" t="s">
        <v>24</v>
      </c>
      <c r="D51" s="35">
        <f t="shared" si="1"/>
        <v>53080034</v>
      </c>
      <c r="E51" s="35">
        <v>16211848</v>
      </c>
      <c r="F51" s="35">
        <f t="shared" si="2"/>
        <v>26700460</v>
      </c>
      <c r="G51" s="35">
        <v>24344233</v>
      </c>
      <c r="H51" s="35">
        <v>0</v>
      </c>
      <c r="I51" s="35">
        <v>2356227</v>
      </c>
      <c r="J51" s="35">
        <f t="shared" si="3"/>
        <v>10167726</v>
      </c>
      <c r="K51" s="35">
        <v>7662071</v>
      </c>
      <c r="L51" s="42">
        <v>2501720</v>
      </c>
      <c r="M51" s="113">
        <v>3935</v>
      </c>
      <c r="N51" s="42">
        <v>15684328</v>
      </c>
    </row>
    <row r="52" spans="1:14" ht="12" customHeight="1" x14ac:dyDescent="0.2">
      <c r="A52" s="38">
        <v>41</v>
      </c>
      <c r="B52" s="43" t="s">
        <v>109</v>
      </c>
      <c r="C52" s="44" t="s">
        <v>20</v>
      </c>
      <c r="D52" s="35">
        <f t="shared" si="1"/>
        <v>25049314</v>
      </c>
      <c r="E52" s="35">
        <v>6471912</v>
      </c>
      <c r="F52" s="35">
        <f t="shared" si="2"/>
        <v>13052364</v>
      </c>
      <c r="G52" s="35">
        <v>11707135</v>
      </c>
      <c r="H52" s="35">
        <v>0</v>
      </c>
      <c r="I52" s="35">
        <v>1345229</v>
      </c>
      <c r="J52" s="35">
        <f t="shared" si="3"/>
        <v>5525038</v>
      </c>
      <c r="K52" s="35">
        <v>3535626</v>
      </c>
      <c r="L52" s="42">
        <v>1987444</v>
      </c>
      <c r="M52" s="113">
        <v>1968</v>
      </c>
      <c r="N52" s="42">
        <v>6720448</v>
      </c>
    </row>
    <row r="53" spans="1:14" ht="12" customHeight="1" x14ac:dyDescent="0.2">
      <c r="A53" s="38">
        <v>42</v>
      </c>
      <c r="B53" s="41" t="s">
        <v>110</v>
      </c>
      <c r="C53" s="40" t="s">
        <v>111</v>
      </c>
      <c r="D53" s="35">
        <f t="shared" si="1"/>
        <v>27213038</v>
      </c>
      <c r="E53" s="35">
        <v>1152525</v>
      </c>
      <c r="F53" s="35">
        <f t="shared" si="2"/>
        <v>21477374</v>
      </c>
      <c r="G53" s="35">
        <v>16074043</v>
      </c>
      <c r="H53" s="35">
        <v>0</v>
      </c>
      <c r="I53" s="35">
        <v>5403331</v>
      </c>
      <c r="J53" s="35">
        <f t="shared" si="3"/>
        <v>4583139</v>
      </c>
      <c r="K53" s="35">
        <v>3902394</v>
      </c>
      <c r="L53" s="42">
        <v>680745</v>
      </c>
      <c r="M53" s="113">
        <v>0</v>
      </c>
      <c r="N53" s="42">
        <v>1941025</v>
      </c>
    </row>
    <row r="54" spans="1:14" ht="12" customHeight="1" x14ac:dyDescent="0.2">
      <c r="A54" s="38">
        <v>43</v>
      </c>
      <c r="B54" s="43" t="s">
        <v>112</v>
      </c>
      <c r="C54" s="44" t="s">
        <v>113</v>
      </c>
      <c r="D54" s="35">
        <f t="shared" si="1"/>
        <v>229818170</v>
      </c>
      <c r="E54" s="35">
        <v>63592939</v>
      </c>
      <c r="F54" s="35">
        <f t="shared" si="2"/>
        <v>105955013</v>
      </c>
      <c r="G54" s="35">
        <v>78686455</v>
      </c>
      <c r="H54" s="35">
        <v>16730257</v>
      </c>
      <c r="I54" s="35">
        <v>10538301</v>
      </c>
      <c r="J54" s="35">
        <f t="shared" si="3"/>
        <v>60270218</v>
      </c>
      <c r="K54" s="35">
        <v>23272497</v>
      </c>
      <c r="L54" s="42">
        <v>36506494</v>
      </c>
      <c r="M54" s="113">
        <v>491227</v>
      </c>
      <c r="N54" s="42">
        <v>42969797</v>
      </c>
    </row>
    <row r="55" spans="1:14" ht="12" customHeight="1" x14ac:dyDescent="0.2">
      <c r="A55" s="38">
        <v>44</v>
      </c>
      <c r="B55" s="39" t="s">
        <v>114</v>
      </c>
      <c r="C55" s="40" t="s">
        <v>244</v>
      </c>
      <c r="D55" s="35">
        <f t="shared" si="1"/>
        <v>44578298</v>
      </c>
      <c r="E55" s="35">
        <v>13453904</v>
      </c>
      <c r="F55" s="35">
        <f t="shared" si="2"/>
        <v>22767690</v>
      </c>
      <c r="G55" s="35">
        <v>20464854</v>
      </c>
      <c r="H55" s="35">
        <v>0</v>
      </c>
      <c r="I55" s="35">
        <v>2302836</v>
      </c>
      <c r="J55" s="35">
        <f t="shared" si="3"/>
        <v>8356704</v>
      </c>
      <c r="K55" s="35">
        <v>6372183</v>
      </c>
      <c r="L55" s="42">
        <v>1976651</v>
      </c>
      <c r="M55" s="113">
        <v>7870</v>
      </c>
      <c r="N55" s="42">
        <v>10786755</v>
      </c>
    </row>
    <row r="56" spans="1:14" ht="12" customHeight="1" x14ac:dyDescent="0.2">
      <c r="A56" s="38">
        <v>45</v>
      </c>
      <c r="B56" s="39" t="s">
        <v>115</v>
      </c>
      <c r="C56" s="40" t="s">
        <v>2</v>
      </c>
      <c r="D56" s="35">
        <f t="shared" si="1"/>
        <v>158648405</v>
      </c>
      <c r="E56" s="35">
        <v>47291819</v>
      </c>
      <c r="F56" s="35">
        <f t="shared" si="2"/>
        <v>77721644</v>
      </c>
      <c r="G56" s="35">
        <v>65479720</v>
      </c>
      <c r="H56" s="35">
        <v>0</v>
      </c>
      <c r="I56" s="35">
        <v>12241924</v>
      </c>
      <c r="J56" s="35">
        <f t="shared" si="3"/>
        <v>33634942</v>
      </c>
      <c r="K56" s="35">
        <v>19914950</v>
      </c>
      <c r="L56" s="42">
        <v>11388270</v>
      </c>
      <c r="M56" s="113">
        <v>2331722</v>
      </c>
      <c r="N56" s="42">
        <v>16633742</v>
      </c>
    </row>
    <row r="57" spans="1:14" ht="12" customHeight="1" x14ac:dyDescent="0.2">
      <c r="A57" s="38">
        <v>46</v>
      </c>
      <c r="B57" s="43" t="s">
        <v>116</v>
      </c>
      <c r="C57" s="44" t="s">
        <v>3</v>
      </c>
      <c r="D57" s="35">
        <f t="shared" si="1"/>
        <v>37143232</v>
      </c>
      <c r="E57" s="35">
        <v>12078297</v>
      </c>
      <c r="F57" s="35">
        <f t="shared" si="2"/>
        <v>17971313</v>
      </c>
      <c r="G57" s="35">
        <v>15913412</v>
      </c>
      <c r="H57" s="35">
        <v>0</v>
      </c>
      <c r="I57" s="35">
        <v>2057901</v>
      </c>
      <c r="J57" s="35">
        <f t="shared" si="3"/>
        <v>7093622</v>
      </c>
      <c r="K57" s="35">
        <v>4774557</v>
      </c>
      <c r="L57" s="42">
        <v>2317097</v>
      </c>
      <c r="M57" s="113">
        <v>1968</v>
      </c>
      <c r="N57" s="42">
        <v>9671369</v>
      </c>
    </row>
    <row r="58" spans="1:14" ht="12" customHeight="1" x14ac:dyDescent="0.2">
      <c r="A58" s="38">
        <v>47</v>
      </c>
      <c r="B58" s="43" t="s">
        <v>117</v>
      </c>
      <c r="C58" s="44" t="s">
        <v>240</v>
      </c>
      <c r="D58" s="35">
        <f t="shared" si="1"/>
        <v>58911040</v>
      </c>
      <c r="E58" s="35">
        <v>17804967</v>
      </c>
      <c r="F58" s="35">
        <f t="shared" si="2"/>
        <v>27424439</v>
      </c>
      <c r="G58" s="35">
        <v>23805056</v>
      </c>
      <c r="H58" s="35">
        <v>0</v>
      </c>
      <c r="I58" s="35">
        <v>3619383</v>
      </c>
      <c r="J58" s="35">
        <f t="shared" si="3"/>
        <v>13681634</v>
      </c>
      <c r="K58" s="35">
        <v>7472313</v>
      </c>
      <c r="L58" s="42">
        <v>6203418</v>
      </c>
      <c r="M58" s="113">
        <v>5903</v>
      </c>
      <c r="N58" s="42">
        <v>14969805</v>
      </c>
    </row>
    <row r="59" spans="1:14" ht="12" customHeight="1" x14ac:dyDescent="0.2">
      <c r="A59" s="38">
        <v>48</v>
      </c>
      <c r="B59" s="41" t="s">
        <v>118</v>
      </c>
      <c r="C59" s="40" t="s">
        <v>0</v>
      </c>
      <c r="D59" s="35">
        <f t="shared" si="1"/>
        <v>65827597</v>
      </c>
      <c r="E59" s="35">
        <v>21502720</v>
      </c>
      <c r="F59" s="35">
        <f t="shared" si="2"/>
        <v>31307764</v>
      </c>
      <c r="G59" s="35">
        <v>27822518</v>
      </c>
      <c r="H59" s="35">
        <v>0</v>
      </c>
      <c r="I59" s="35">
        <v>3485246</v>
      </c>
      <c r="J59" s="35">
        <f t="shared" si="3"/>
        <v>13017113</v>
      </c>
      <c r="K59" s="35">
        <v>8729384</v>
      </c>
      <c r="L59" s="42">
        <v>4275924</v>
      </c>
      <c r="M59" s="113">
        <v>11805</v>
      </c>
      <c r="N59" s="42">
        <v>14276381</v>
      </c>
    </row>
    <row r="60" spans="1:14" ht="12" customHeight="1" x14ac:dyDescent="0.2">
      <c r="A60" s="38">
        <v>49</v>
      </c>
      <c r="B60" s="43" t="s">
        <v>119</v>
      </c>
      <c r="C60" s="44" t="s">
        <v>4</v>
      </c>
      <c r="D60" s="35">
        <f t="shared" si="1"/>
        <v>22136502</v>
      </c>
      <c r="E60" s="35">
        <v>6323685</v>
      </c>
      <c r="F60" s="35">
        <f t="shared" si="2"/>
        <v>11474367</v>
      </c>
      <c r="G60" s="35">
        <v>9940498</v>
      </c>
      <c r="H60" s="35">
        <v>0</v>
      </c>
      <c r="I60" s="35">
        <v>1533869</v>
      </c>
      <c r="J60" s="35">
        <f t="shared" si="3"/>
        <v>4338450</v>
      </c>
      <c r="K60" s="35">
        <v>3072636</v>
      </c>
      <c r="L60" s="42">
        <v>1263846</v>
      </c>
      <c r="M60" s="113">
        <v>1968</v>
      </c>
      <c r="N60" s="42">
        <v>5592403</v>
      </c>
    </row>
    <row r="61" spans="1:14" ht="12" customHeight="1" x14ac:dyDescent="0.2">
      <c r="A61" s="38">
        <v>50</v>
      </c>
      <c r="B61" s="41" t="s">
        <v>120</v>
      </c>
      <c r="C61" s="40" t="s">
        <v>1</v>
      </c>
      <c r="D61" s="35">
        <f t="shared" si="1"/>
        <v>45043029</v>
      </c>
      <c r="E61" s="35">
        <v>14727047</v>
      </c>
      <c r="F61" s="35">
        <f t="shared" si="2"/>
        <v>20662136</v>
      </c>
      <c r="G61" s="35">
        <v>18493774</v>
      </c>
      <c r="H61" s="35">
        <v>0</v>
      </c>
      <c r="I61" s="35">
        <v>2168362</v>
      </c>
      <c r="J61" s="35">
        <f t="shared" si="3"/>
        <v>9653846</v>
      </c>
      <c r="K61" s="35">
        <v>6032997</v>
      </c>
      <c r="L61" s="42">
        <v>2705435</v>
      </c>
      <c r="M61" s="113">
        <v>915414</v>
      </c>
      <c r="N61" s="42">
        <v>7636106</v>
      </c>
    </row>
    <row r="62" spans="1:14" ht="12" customHeight="1" x14ac:dyDescent="0.2">
      <c r="A62" s="38">
        <v>51</v>
      </c>
      <c r="B62" s="43" t="s">
        <v>121</v>
      </c>
      <c r="C62" s="44" t="s">
        <v>241</v>
      </c>
      <c r="D62" s="35">
        <f t="shared" si="1"/>
        <v>66810424</v>
      </c>
      <c r="E62" s="35">
        <v>21053903</v>
      </c>
      <c r="F62" s="35">
        <f t="shared" si="2"/>
        <v>32140905</v>
      </c>
      <c r="G62" s="35">
        <v>28220102</v>
      </c>
      <c r="H62" s="35">
        <v>0</v>
      </c>
      <c r="I62" s="35">
        <v>3920803</v>
      </c>
      <c r="J62" s="35">
        <f t="shared" si="3"/>
        <v>13615616</v>
      </c>
      <c r="K62" s="35">
        <v>9144885</v>
      </c>
      <c r="L62" s="42">
        <v>4464828</v>
      </c>
      <c r="M62" s="113">
        <v>5903</v>
      </c>
      <c r="N62" s="42">
        <v>18161244</v>
      </c>
    </row>
    <row r="63" spans="1:14" ht="12" customHeight="1" x14ac:dyDescent="0.2">
      <c r="A63" s="38">
        <v>52</v>
      </c>
      <c r="B63" s="43" t="s">
        <v>122</v>
      </c>
      <c r="C63" s="44" t="s">
        <v>26</v>
      </c>
      <c r="D63" s="35">
        <f t="shared" si="1"/>
        <v>237137334</v>
      </c>
      <c r="E63" s="35">
        <v>75035814</v>
      </c>
      <c r="F63" s="35">
        <f t="shared" si="2"/>
        <v>109267389</v>
      </c>
      <c r="G63" s="35">
        <v>97066272</v>
      </c>
      <c r="H63" s="35">
        <v>0</v>
      </c>
      <c r="I63" s="35">
        <v>12201117</v>
      </c>
      <c r="J63" s="35">
        <f t="shared" si="3"/>
        <v>52834131</v>
      </c>
      <c r="K63" s="35">
        <v>29603503</v>
      </c>
      <c r="L63" s="42">
        <v>20806836</v>
      </c>
      <c r="M63" s="113">
        <v>2423792</v>
      </c>
      <c r="N63" s="42">
        <v>50168469</v>
      </c>
    </row>
    <row r="64" spans="1:14" ht="12" customHeight="1" x14ac:dyDescent="0.2">
      <c r="A64" s="38">
        <v>53</v>
      </c>
      <c r="B64" s="43" t="s">
        <v>123</v>
      </c>
      <c r="C64" s="44" t="s">
        <v>242</v>
      </c>
      <c r="D64" s="35">
        <f t="shared" si="1"/>
        <v>40885788</v>
      </c>
      <c r="E64" s="35">
        <v>12637046</v>
      </c>
      <c r="F64" s="35">
        <f t="shared" si="2"/>
        <v>17878736</v>
      </c>
      <c r="G64" s="35">
        <v>15913597</v>
      </c>
      <c r="H64" s="35">
        <v>0</v>
      </c>
      <c r="I64" s="35">
        <v>1965139</v>
      </c>
      <c r="J64" s="35">
        <f t="shared" si="3"/>
        <v>10370006</v>
      </c>
      <c r="K64" s="35">
        <v>4978913</v>
      </c>
      <c r="L64" s="42">
        <v>5387158</v>
      </c>
      <c r="M64" s="113">
        <v>3935</v>
      </c>
      <c r="N64" s="42">
        <v>8395637</v>
      </c>
    </row>
    <row r="65" spans="1:14" ht="12" customHeight="1" x14ac:dyDescent="0.2">
      <c r="A65" s="38">
        <v>54</v>
      </c>
      <c r="B65" s="43" t="s">
        <v>124</v>
      </c>
      <c r="C65" s="44" t="s">
        <v>125</v>
      </c>
      <c r="D65" s="35">
        <f t="shared" si="1"/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f t="shared" si="3"/>
        <v>0</v>
      </c>
      <c r="K65" s="35">
        <v>0</v>
      </c>
      <c r="L65" s="42">
        <v>0</v>
      </c>
      <c r="M65" s="113">
        <v>0</v>
      </c>
      <c r="N65" s="42">
        <v>0</v>
      </c>
    </row>
    <row r="66" spans="1:14" ht="12" customHeight="1" x14ac:dyDescent="0.2">
      <c r="A66" s="38">
        <v>55</v>
      </c>
      <c r="B66" s="43" t="s">
        <v>246</v>
      </c>
      <c r="C66" s="44" t="s">
        <v>245</v>
      </c>
      <c r="D66" s="35">
        <f t="shared" si="1"/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f t="shared" si="3"/>
        <v>0</v>
      </c>
      <c r="K66" s="35">
        <v>0</v>
      </c>
      <c r="L66" s="42">
        <v>0</v>
      </c>
      <c r="M66" s="113">
        <v>0</v>
      </c>
      <c r="N66" s="42">
        <v>0</v>
      </c>
    </row>
    <row r="67" spans="1:14" ht="12" customHeight="1" x14ac:dyDescent="0.2">
      <c r="A67" s="50">
        <v>56</v>
      </c>
      <c r="B67" s="51" t="s">
        <v>258</v>
      </c>
      <c r="C67" s="52" t="s">
        <v>259</v>
      </c>
      <c r="D67" s="35">
        <f t="shared" si="1"/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f t="shared" si="3"/>
        <v>0</v>
      </c>
      <c r="K67" s="35">
        <v>0</v>
      </c>
      <c r="L67" s="42">
        <v>0</v>
      </c>
      <c r="M67" s="113">
        <v>0</v>
      </c>
      <c r="N67" s="42">
        <v>0</v>
      </c>
    </row>
    <row r="68" spans="1:14" ht="12" customHeight="1" x14ac:dyDescent="0.2">
      <c r="A68" s="38">
        <v>57</v>
      </c>
      <c r="B68" s="43" t="s">
        <v>126</v>
      </c>
      <c r="C68" s="44" t="s">
        <v>54</v>
      </c>
      <c r="D68" s="35">
        <f t="shared" si="1"/>
        <v>105943639</v>
      </c>
      <c r="E68" s="35">
        <v>94256195</v>
      </c>
      <c r="F68" s="35">
        <f t="shared" si="2"/>
        <v>1541928</v>
      </c>
      <c r="G68" s="35">
        <v>1541928</v>
      </c>
      <c r="H68" s="35">
        <v>0</v>
      </c>
      <c r="I68" s="35">
        <v>0</v>
      </c>
      <c r="J68" s="35">
        <f t="shared" si="3"/>
        <v>10145516</v>
      </c>
      <c r="K68" s="35">
        <v>8274958</v>
      </c>
      <c r="L68" s="42">
        <v>1801696</v>
      </c>
      <c r="M68" s="113">
        <v>68862</v>
      </c>
      <c r="N68" s="42">
        <v>0</v>
      </c>
    </row>
    <row r="69" spans="1:14" ht="12" customHeight="1" x14ac:dyDescent="0.2">
      <c r="A69" s="38">
        <v>58</v>
      </c>
      <c r="B69" s="41" t="s">
        <v>127</v>
      </c>
      <c r="C69" s="44" t="s">
        <v>319</v>
      </c>
      <c r="D69" s="35">
        <f t="shared" si="1"/>
        <v>86118422</v>
      </c>
      <c r="E69" s="35">
        <v>75964872</v>
      </c>
      <c r="F69" s="35">
        <f t="shared" si="2"/>
        <v>2837802</v>
      </c>
      <c r="G69" s="35">
        <v>2837802</v>
      </c>
      <c r="H69" s="35">
        <v>0</v>
      </c>
      <c r="I69" s="35">
        <v>0</v>
      </c>
      <c r="J69" s="35">
        <f t="shared" si="3"/>
        <v>7315748</v>
      </c>
      <c r="K69" s="35">
        <v>6577264</v>
      </c>
      <c r="L69" s="42">
        <v>665687</v>
      </c>
      <c r="M69" s="113">
        <v>72797</v>
      </c>
      <c r="N69" s="42">
        <v>0</v>
      </c>
    </row>
    <row r="70" spans="1:14" ht="12" customHeight="1" x14ac:dyDescent="0.2">
      <c r="A70" s="38">
        <v>59</v>
      </c>
      <c r="B70" s="46" t="s">
        <v>128</v>
      </c>
      <c r="C70" s="47" t="s">
        <v>129</v>
      </c>
      <c r="D70" s="35">
        <f t="shared" si="1"/>
        <v>125084941</v>
      </c>
      <c r="E70" s="35">
        <v>111622295</v>
      </c>
      <c r="F70" s="35">
        <f t="shared" si="2"/>
        <v>954785</v>
      </c>
      <c r="G70" s="35">
        <v>954785</v>
      </c>
      <c r="H70" s="35">
        <v>0</v>
      </c>
      <c r="I70" s="35">
        <v>0</v>
      </c>
      <c r="J70" s="35">
        <f t="shared" si="3"/>
        <v>12507861</v>
      </c>
      <c r="K70" s="35">
        <v>9351610</v>
      </c>
      <c r="L70" s="42">
        <v>3085422</v>
      </c>
      <c r="M70" s="113">
        <v>70829</v>
      </c>
      <c r="N70" s="42">
        <v>0</v>
      </c>
    </row>
    <row r="71" spans="1:14" ht="12" customHeight="1" x14ac:dyDescent="0.2">
      <c r="A71" s="38">
        <v>60</v>
      </c>
      <c r="B71" s="41" t="s">
        <v>130</v>
      </c>
      <c r="C71" s="44" t="s">
        <v>320</v>
      </c>
      <c r="D71" s="35">
        <f t="shared" si="1"/>
        <v>161442945</v>
      </c>
      <c r="E71" s="35">
        <v>132670055</v>
      </c>
      <c r="F71" s="35">
        <f t="shared" si="2"/>
        <v>1874783</v>
      </c>
      <c r="G71" s="35">
        <v>1874783</v>
      </c>
      <c r="H71" s="35">
        <v>0</v>
      </c>
      <c r="I71" s="35">
        <v>0</v>
      </c>
      <c r="J71" s="35">
        <f t="shared" si="3"/>
        <v>26898107</v>
      </c>
      <c r="K71" s="35">
        <v>11847093</v>
      </c>
      <c r="L71" s="42">
        <v>14942803</v>
      </c>
      <c r="M71" s="113">
        <v>108211</v>
      </c>
      <c r="N71" s="42">
        <v>0</v>
      </c>
    </row>
    <row r="72" spans="1:14" ht="12" customHeight="1" x14ac:dyDescent="0.2">
      <c r="A72" s="38">
        <v>61</v>
      </c>
      <c r="B72" s="43" t="s">
        <v>131</v>
      </c>
      <c r="C72" s="44" t="s">
        <v>250</v>
      </c>
      <c r="D72" s="35">
        <f t="shared" si="1"/>
        <v>64564899</v>
      </c>
      <c r="E72" s="35">
        <v>55738912</v>
      </c>
      <c r="F72" s="35">
        <f t="shared" si="2"/>
        <v>600144</v>
      </c>
      <c r="G72" s="35">
        <v>600144</v>
      </c>
      <c r="H72" s="35">
        <v>0</v>
      </c>
      <c r="I72" s="35">
        <v>0</v>
      </c>
      <c r="J72" s="35">
        <f t="shared" si="3"/>
        <v>8225843</v>
      </c>
      <c r="K72" s="35">
        <v>4751435</v>
      </c>
      <c r="L72" s="42">
        <v>3440961</v>
      </c>
      <c r="M72" s="113">
        <v>33447</v>
      </c>
      <c r="N72" s="42">
        <v>0</v>
      </c>
    </row>
    <row r="73" spans="1:14" ht="12" customHeight="1" x14ac:dyDescent="0.2">
      <c r="A73" s="38">
        <v>62</v>
      </c>
      <c r="B73" s="39" t="s">
        <v>132</v>
      </c>
      <c r="C73" s="44" t="s">
        <v>321</v>
      </c>
      <c r="D73" s="35">
        <f t="shared" si="1"/>
        <v>26081391</v>
      </c>
      <c r="E73" s="35">
        <v>0</v>
      </c>
      <c r="F73" s="35">
        <f t="shared" si="2"/>
        <v>0</v>
      </c>
      <c r="G73" s="35">
        <v>0</v>
      </c>
      <c r="H73" s="35">
        <v>0</v>
      </c>
      <c r="I73" s="35">
        <v>0</v>
      </c>
      <c r="J73" s="35">
        <f t="shared" si="3"/>
        <v>26081391</v>
      </c>
      <c r="K73" s="35">
        <v>0</v>
      </c>
      <c r="L73" s="42">
        <v>26081391</v>
      </c>
      <c r="M73" s="113">
        <v>0</v>
      </c>
      <c r="N73" s="42">
        <v>0</v>
      </c>
    </row>
    <row r="74" spans="1:14" ht="12" customHeight="1" x14ac:dyDescent="0.2">
      <c r="A74" s="38">
        <v>63</v>
      </c>
      <c r="B74" s="39" t="s">
        <v>133</v>
      </c>
      <c r="C74" s="44" t="s">
        <v>322</v>
      </c>
      <c r="D74" s="35">
        <f t="shared" si="1"/>
        <v>21374173</v>
      </c>
      <c r="E74" s="35">
        <v>0</v>
      </c>
      <c r="F74" s="35">
        <f t="shared" si="2"/>
        <v>0</v>
      </c>
      <c r="G74" s="35">
        <v>0</v>
      </c>
      <c r="H74" s="35">
        <v>0</v>
      </c>
      <c r="I74" s="35">
        <v>0</v>
      </c>
      <c r="J74" s="35">
        <f t="shared" si="3"/>
        <v>21374173</v>
      </c>
      <c r="K74" s="35">
        <v>0</v>
      </c>
      <c r="L74" s="42">
        <v>21374173</v>
      </c>
      <c r="M74" s="113">
        <v>0</v>
      </c>
      <c r="N74" s="42">
        <v>0</v>
      </c>
    </row>
    <row r="75" spans="1:14" ht="12" customHeight="1" x14ac:dyDescent="0.2">
      <c r="A75" s="38">
        <v>64</v>
      </c>
      <c r="B75" s="41" t="s">
        <v>134</v>
      </c>
      <c r="C75" s="44" t="s">
        <v>323</v>
      </c>
      <c r="D75" s="35">
        <f t="shared" si="1"/>
        <v>123205621</v>
      </c>
      <c r="E75" s="35">
        <v>5700300</v>
      </c>
      <c r="F75" s="35">
        <f t="shared" si="2"/>
        <v>90007058</v>
      </c>
      <c r="G75" s="35">
        <v>76937369</v>
      </c>
      <c r="H75" s="35">
        <v>0</v>
      </c>
      <c r="I75" s="35">
        <v>13069689</v>
      </c>
      <c r="J75" s="35">
        <f t="shared" si="3"/>
        <v>27498263</v>
      </c>
      <c r="K75" s="35">
        <v>18140061</v>
      </c>
      <c r="L75" s="42">
        <v>6842314</v>
      </c>
      <c r="M75" s="113">
        <v>2515888</v>
      </c>
      <c r="N75" s="42">
        <v>37231114</v>
      </c>
    </row>
    <row r="76" spans="1:14" ht="12" customHeight="1" x14ac:dyDescent="0.2">
      <c r="A76" s="38">
        <v>65</v>
      </c>
      <c r="B76" s="41" t="s">
        <v>135</v>
      </c>
      <c r="C76" s="40" t="s">
        <v>53</v>
      </c>
      <c r="D76" s="35">
        <f t="shared" si="1"/>
        <v>91746137</v>
      </c>
      <c r="E76" s="35">
        <v>3581303</v>
      </c>
      <c r="F76" s="35">
        <f t="shared" si="2"/>
        <v>60488967</v>
      </c>
      <c r="G76" s="35">
        <v>48279280</v>
      </c>
      <c r="H76" s="35">
        <v>0</v>
      </c>
      <c r="I76" s="35">
        <v>12209687</v>
      </c>
      <c r="J76" s="35">
        <f t="shared" si="3"/>
        <v>27675867</v>
      </c>
      <c r="K76" s="35">
        <v>11580429</v>
      </c>
      <c r="L76" s="42">
        <v>14697032</v>
      </c>
      <c r="M76" s="113">
        <v>1398406</v>
      </c>
      <c r="N76" s="42">
        <v>42234177</v>
      </c>
    </row>
    <row r="77" spans="1:14" ht="12" customHeight="1" x14ac:dyDescent="0.2">
      <c r="A77" s="38">
        <v>66</v>
      </c>
      <c r="B77" s="41" t="s">
        <v>136</v>
      </c>
      <c r="C77" s="44" t="s">
        <v>324</v>
      </c>
      <c r="D77" s="35">
        <f t="shared" ref="D77:D140" si="4">E77+F77+J77</f>
        <v>164719605</v>
      </c>
      <c r="E77" s="35">
        <v>7738395</v>
      </c>
      <c r="F77" s="35">
        <f t="shared" ref="F77:F140" si="5">G77+H77+I77</f>
        <v>119135463</v>
      </c>
      <c r="G77" s="35">
        <v>104341753</v>
      </c>
      <c r="H77" s="35">
        <v>0</v>
      </c>
      <c r="I77" s="35">
        <v>14793710</v>
      </c>
      <c r="J77" s="35">
        <f t="shared" ref="J77:J140" si="6">K77+L77+M77</f>
        <v>37845747</v>
      </c>
      <c r="K77" s="35">
        <v>25331424</v>
      </c>
      <c r="L77" s="42">
        <v>10027448</v>
      </c>
      <c r="M77" s="113">
        <v>2486875</v>
      </c>
      <c r="N77" s="42">
        <v>59258937</v>
      </c>
    </row>
    <row r="78" spans="1:14" ht="12" customHeight="1" x14ac:dyDescent="0.2">
      <c r="A78" s="38">
        <v>67</v>
      </c>
      <c r="B78" s="41" t="s">
        <v>137</v>
      </c>
      <c r="C78" s="44" t="s">
        <v>325</v>
      </c>
      <c r="D78" s="35">
        <f t="shared" si="4"/>
        <v>1555981</v>
      </c>
      <c r="E78" s="35">
        <v>0</v>
      </c>
      <c r="F78" s="35">
        <f t="shared" si="5"/>
        <v>0</v>
      </c>
      <c r="G78" s="35">
        <v>0</v>
      </c>
      <c r="H78" s="35">
        <v>0</v>
      </c>
      <c r="I78" s="35">
        <v>0</v>
      </c>
      <c r="J78" s="35">
        <f t="shared" si="6"/>
        <v>1555981</v>
      </c>
      <c r="K78" s="35">
        <v>0</v>
      </c>
      <c r="L78" s="42">
        <v>1555981</v>
      </c>
      <c r="M78" s="113">
        <v>0</v>
      </c>
      <c r="N78" s="42">
        <v>9846</v>
      </c>
    </row>
    <row r="79" spans="1:14" ht="12" customHeight="1" x14ac:dyDescent="0.2">
      <c r="A79" s="38">
        <v>68</v>
      </c>
      <c r="B79" s="39" t="s">
        <v>138</v>
      </c>
      <c r="C79" s="44" t="s">
        <v>326</v>
      </c>
      <c r="D79" s="35">
        <f t="shared" si="4"/>
        <v>1921288</v>
      </c>
      <c r="E79" s="35">
        <v>0</v>
      </c>
      <c r="F79" s="35">
        <f t="shared" si="5"/>
        <v>0</v>
      </c>
      <c r="G79" s="35">
        <v>0</v>
      </c>
      <c r="H79" s="35">
        <v>0</v>
      </c>
      <c r="I79" s="35">
        <v>0</v>
      </c>
      <c r="J79" s="35">
        <f t="shared" si="6"/>
        <v>1921288</v>
      </c>
      <c r="K79" s="35">
        <v>0</v>
      </c>
      <c r="L79" s="42">
        <v>1921288</v>
      </c>
      <c r="M79" s="113">
        <v>0</v>
      </c>
      <c r="N79" s="42">
        <v>11252</v>
      </c>
    </row>
    <row r="80" spans="1:14" ht="12" customHeight="1" x14ac:dyDescent="0.2">
      <c r="A80" s="38">
        <v>69</v>
      </c>
      <c r="B80" s="41" t="s">
        <v>139</v>
      </c>
      <c r="C80" s="44" t="s">
        <v>327</v>
      </c>
      <c r="D80" s="35">
        <f t="shared" si="4"/>
        <v>2254179</v>
      </c>
      <c r="E80" s="35">
        <v>0</v>
      </c>
      <c r="F80" s="35">
        <f t="shared" si="5"/>
        <v>0</v>
      </c>
      <c r="G80" s="35">
        <v>0</v>
      </c>
      <c r="H80" s="35">
        <v>0</v>
      </c>
      <c r="I80" s="35">
        <v>0</v>
      </c>
      <c r="J80" s="35">
        <f t="shared" si="6"/>
        <v>2254179</v>
      </c>
      <c r="K80" s="35">
        <v>0</v>
      </c>
      <c r="L80" s="42">
        <v>2254179</v>
      </c>
      <c r="M80" s="113">
        <v>0</v>
      </c>
      <c r="N80" s="42">
        <v>16878</v>
      </c>
    </row>
    <row r="81" spans="1:14" ht="12" customHeight="1" x14ac:dyDescent="0.2">
      <c r="A81" s="38">
        <v>70</v>
      </c>
      <c r="B81" s="41" t="s">
        <v>140</v>
      </c>
      <c r="C81" s="44" t="s">
        <v>328</v>
      </c>
      <c r="D81" s="35">
        <f t="shared" si="4"/>
        <v>2156929</v>
      </c>
      <c r="E81" s="35">
        <v>0</v>
      </c>
      <c r="F81" s="35">
        <f t="shared" si="5"/>
        <v>0</v>
      </c>
      <c r="G81" s="35">
        <v>0</v>
      </c>
      <c r="H81" s="35">
        <v>0</v>
      </c>
      <c r="I81" s="35">
        <v>0</v>
      </c>
      <c r="J81" s="35">
        <f t="shared" si="6"/>
        <v>2156929</v>
      </c>
      <c r="K81" s="35">
        <v>0</v>
      </c>
      <c r="L81" s="42">
        <v>2156929</v>
      </c>
      <c r="M81" s="113">
        <v>0</v>
      </c>
      <c r="N81" s="42">
        <v>26724</v>
      </c>
    </row>
    <row r="82" spans="1:14" ht="12" customHeight="1" x14ac:dyDescent="0.2">
      <c r="A82" s="38">
        <v>71</v>
      </c>
      <c r="B82" s="39" t="s">
        <v>141</v>
      </c>
      <c r="C82" s="44" t="s">
        <v>329</v>
      </c>
      <c r="D82" s="35">
        <f t="shared" si="4"/>
        <v>12586867</v>
      </c>
      <c r="E82" s="35">
        <v>0</v>
      </c>
      <c r="F82" s="35">
        <f t="shared" si="5"/>
        <v>0</v>
      </c>
      <c r="G82" s="35">
        <v>0</v>
      </c>
      <c r="H82" s="35">
        <v>0</v>
      </c>
      <c r="I82" s="35">
        <v>0</v>
      </c>
      <c r="J82" s="35">
        <f t="shared" si="6"/>
        <v>12586867</v>
      </c>
      <c r="K82" s="35">
        <v>0</v>
      </c>
      <c r="L82" s="42">
        <v>12586867</v>
      </c>
      <c r="M82" s="113">
        <v>0</v>
      </c>
      <c r="N82" s="42">
        <v>0</v>
      </c>
    </row>
    <row r="83" spans="1:14" ht="12" customHeight="1" x14ac:dyDescent="0.2">
      <c r="A83" s="38">
        <v>72</v>
      </c>
      <c r="B83" s="39" t="s">
        <v>142</v>
      </c>
      <c r="C83" s="44" t="s">
        <v>330</v>
      </c>
      <c r="D83" s="35">
        <f t="shared" si="4"/>
        <v>1698115</v>
      </c>
      <c r="E83" s="35">
        <v>0</v>
      </c>
      <c r="F83" s="35">
        <f t="shared" si="5"/>
        <v>0</v>
      </c>
      <c r="G83" s="35">
        <v>0</v>
      </c>
      <c r="H83" s="35">
        <v>0</v>
      </c>
      <c r="I83" s="35">
        <v>0</v>
      </c>
      <c r="J83" s="35">
        <f t="shared" si="6"/>
        <v>1698115</v>
      </c>
      <c r="K83" s="35">
        <v>0</v>
      </c>
      <c r="L83" s="42">
        <v>1698115</v>
      </c>
      <c r="M83" s="113">
        <v>0</v>
      </c>
      <c r="N83" s="42">
        <v>14065</v>
      </c>
    </row>
    <row r="84" spans="1:14" ht="12" customHeight="1" x14ac:dyDescent="0.2">
      <c r="A84" s="38">
        <v>73</v>
      </c>
      <c r="B84" s="39" t="s">
        <v>143</v>
      </c>
      <c r="C84" s="44" t="s">
        <v>331</v>
      </c>
      <c r="D84" s="35">
        <f t="shared" si="4"/>
        <v>3060844</v>
      </c>
      <c r="E84" s="35">
        <v>0</v>
      </c>
      <c r="F84" s="35">
        <f t="shared" si="5"/>
        <v>0</v>
      </c>
      <c r="G84" s="35">
        <v>0</v>
      </c>
      <c r="H84" s="35">
        <v>0</v>
      </c>
      <c r="I84" s="35">
        <v>0</v>
      </c>
      <c r="J84" s="35">
        <f t="shared" si="6"/>
        <v>3060844</v>
      </c>
      <c r="K84" s="35">
        <v>0</v>
      </c>
      <c r="L84" s="42">
        <v>3060844</v>
      </c>
      <c r="M84" s="113">
        <v>0</v>
      </c>
      <c r="N84" s="42">
        <v>0</v>
      </c>
    </row>
    <row r="85" spans="1:14" ht="12" customHeight="1" x14ac:dyDescent="0.2">
      <c r="A85" s="38">
        <v>74</v>
      </c>
      <c r="B85" s="43" t="s">
        <v>144</v>
      </c>
      <c r="C85" s="44" t="s">
        <v>145</v>
      </c>
      <c r="D85" s="35">
        <f t="shared" si="4"/>
        <v>169507346</v>
      </c>
      <c r="E85" s="35">
        <v>66645864</v>
      </c>
      <c r="F85" s="35">
        <f t="shared" si="5"/>
        <v>66828583</v>
      </c>
      <c r="G85" s="35">
        <v>57440976</v>
      </c>
      <c r="H85" s="35">
        <v>0</v>
      </c>
      <c r="I85" s="35">
        <v>9387607</v>
      </c>
      <c r="J85" s="35">
        <f t="shared" si="6"/>
        <v>36032899</v>
      </c>
      <c r="K85" s="35">
        <v>18435574</v>
      </c>
      <c r="L85" s="42">
        <v>15753832</v>
      </c>
      <c r="M85" s="113">
        <v>1843493</v>
      </c>
      <c r="N85" s="42">
        <v>36435012</v>
      </c>
    </row>
    <row r="86" spans="1:14" ht="12" customHeight="1" x14ac:dyDescent="0.2">
      <c r="A86" s="38">
        <v>75</v>
      </c>
      <c r="B86" s="39" t="s">
        <v>146</v>
      </c>
      <c r="C86" s="44" t="s">
        <v>332</v>
      </c>
      <c r="D86" s="35">
        <f t="shared" si="4"/>
        <v>248288411</v>
      </c>
      <c r="E86" s="35">
        <v>29079880</v>
      </c>
      <c r="F86" s="35">
        <f t="shared" si="5"/>
        <v>164211420</v>
      </c>
      <c r="G86" s="35">
        <v>139435824</v>
      </c>
      <c r="H86" s="35">
        <v>0</v>
      </c>
      <c r="I86" s="35">
        <v>24775596</v>
      </c>
      <c r="J86" s="35">
        <f t="shared" si="6"/>
        <v>54997111</v>
      </c>
      <c r="K86" s="35">
        <v>34886540</v>
      </c>
      <c r="L86" s="42">
        <v>17583004</v>
      </c>
      <c r="M86" s="113">
        <v>2527567</v>
      </c>
      <c r="N86" s="42">
        <v>52200919</v>
      </c>
    </row>
    <row r="87" spans="1:14" ht="12" customHeight="1" x14ac:dyDescent="0.2">
      <c r="A87" s="38">
        <v>76</v>
      </c>
      <c r="B87" s="43" t="s">
        <v>147</v>
      </c>
      <c r="C87" s="44" t="s">
        <v>36</v>
      </c>
      <c r="D87" s="35">
        <f t="shared" si="4"/>
        <v>142268053</v>
      </c>
      <c r="E87" s="35">
        <v>6069027</v>
      </c>
      <c r="F87" s="35">
        <f t="shared" si="5"/>
        <v>94615930</v>
      </c>
      <c r="G87" s="35">
        <v>82410633</v>
      </c>
      <c r="H87" s="35">
        <v>0</v>
      </c>
      <c r="I87" s="35">
        <v>12205297</v>
      </c>
      <c r="J87" s="35">
        <f t="shared" si="6"/>
        <v>41583096</v>
      </c>
      <c r="K87" s="35">
        <v>19746053</v>
      </c>
      <c r="L87" s="42">
        <v>19620511</v>
      </c>
      <c r="M87" s="113">
        <v>2216532</v>
      </c>
      <c r="N87" s="42">
        <v>44968490</v>
      </c>
    </row>
    <row r="88" spans="1:14" ht="12" customHeight="1" x14ac:dyDescent="0.2">
      <c r="A88" s="38">
        <v>77</v>
      </c>
      <c r="B88" s="46" t="s">
        <v>148</v>
      </c>
      <c r="C88" s="47" t="s">
        <v>38</v>
      </c>
      <c r="D88" s="35">
        <f t="shared" si="4"/>
        <v>38520329</v>
      </c>
      <c r="E88" s="35">
        <v>1811253</v>
      </c>
      <c r="F88" s="35">
        <f t="shared" si="5"/>
        <v>28064908</v>
      </c>
      <c r="G88" s="35">
        <v>24359687</v>
      </c>
      <c r="H88" s="35">
        <v>0</v>
      </c>
      <c r="I88" s="35">
        <v>3705221</v>
      </c>
      <c r="J88" s="35">
        <f t="shared" si="6"/>
        <v>8644168</v>
      </c>
      <c r="K88" s="35">
        <v>5783522</v>
      </c>
      <c r="L88" s="42">
        <v>2860646</v>
      </c>
      <c r="M88" s="113">
        <v>0</v>
      </c>
      <c r="N88" s="42">
        <v>11104633</v>
      </c>
    </row>
    <row r="89" spans="1:14" ht="12" customHeight="1" x14ac:dyDescent="0.2">
      <c r="A89" s="38">
        <v>78</v>
      </c>
      <c r="B89" s="39" t="s">
        <v>149</v>
      </c>
      <c r="C89" s="44" t="s">
        <v>37</v>
      </c>
      <c r="D89" s="35">
        <f t="shared" si="4"/>
        <v>295664073</v>
      </c>
      <c r="E89" s="35">
        <v>9904495</v>
      </c>
      <c r="F89" s="35">
        <f t="shared" si="5"/>
        <v>227488608</v>
      </c>
      <c r="G89" s="35">
        <v>134048354</v>
      </c>
      <c r="H89" s="35">
        <v>58773973</v>
      </c>
      <c r="I89" s="35">
        <v>34666281</v>
      </c>
      <c r="J89" s="35">
        <f t="shared" si="6"/>
        <v>58270970</v>
      </c>
      <c r="K89" s="35">
        <v>32185463</v>
      </c>
      <c r="L89" s="42">
        <v>22968911</v>
      </c>
      <c r="M89" s="113">
        <v>3116596</v>
      </c>
      <c r="N89" s="42">
        <v>82198198</v>
      </c>
    </row>
    <row r="90" spans="1:14" ht="12" customHeight="1" x14ac:dyDescent="0.2">
      <c r="A90" s="38">
        <v>79</v>
      </c>
      <c r="B90" s="46" t="s">
        <v>150</v>
      </c>
      <c r="C90" s="47" t="s">
        <v>52</v>
      </c>
      <c r="D90" s="35">
        <f t="shared" si="4"/>
        <v>99249138</v>
      </c>
      <c r="E90" s="35">
        <v>81504359</v>
      </c>
      <c r="F90" s="35">
        <f t="shared" si="5"/>
        <v>2863224</v>
      </c>
      <c r="G90" s="35">
        <v>2863224</v>
      </c>
      <c r="H90" s="35">
        <v>0</v>
      </c>
      <c r="I90" s="35">
        <v>0</v>
      </c>
      <c r="J90" s="35">
        <f t="shared" si="6"/>
        <v>14881555</v>
      </c>
      <c r="K90" s="35">
        <v>6840599</v>
      </c>
      <c r="L90" s="42">
        <v>8007509</v>
      </c>
      <c r="M90" s="113">
        <v>33447</v>
      </c>
      <c r="N90" s="42">
        <v>0</v>
      </c>
    </row>
    <row r="91" spans="1:14" ht="12" customHeight="1" x14ac:dyDescent="0.2">
      <c r="A91" s="38">
        <v>80</v>
      </c>
      <c r="B91" s="39" t="s">
        <v>151</v>
      </c>
      <c r="C91" s="44" t="s">
        <v>333</v>
      </c>
      <c r="D91" s="35">
        <f t="shared" si="4"/>
        <v>222919437</v>
      </c>
      <c r="E91" s="35">
        <v>7909767</v>
      </c>
      <c r="F91" s="35">
        <f t="shared" si="5"/>
        <v>132653166</v>
      </c>
      <c r="G91" s="35">
        <v>107802335</v>
      </c>
      <c r="H91" s="35">
        <v>0</v>
      </c>
      <c r="I91" s="35">
        <v>24850831</v>
      </c>
      <c r="J91" s="35">
        <f t="shared" si="6"/>
        <v>82356504</v>
      </c>
      <c r="K91" s="35">
        <v>26166895</v>
      </c>
      <c r="L91" s="42">
        <v>53785014</v>
      </c>
      <c r="M91" s="113">
        <v>2404595</v>
      </c>
      <c r="N91" s="42">
        <v>52846521</v>
      </c>
    </row>
    <row r="92" spans="1:14" ht="12" customHeight="1" x14ac:dyDescent="0.2">
      <c r="A92" s="38">
        <v>81</v>
      </c>
      <c r="B92" s="46" t="s">
        <v>152</v>
      </c>
      <c r="C92" s="21" t="s">
        <v>386</v>
      </c>
      <c r="D92" s="35">
        <f t="shared" si="4"/>
        <v>11300480</v>
      </c>
      <c r="E92" s="35">
        <v>0</v>
      </c>
      <c r="F92" s="35">
        <f t="shared" si="5"/>
        <v>0</v>
      </c>
      <c r="G92" s="35">
        <v>0</v>
      </c>
      <c r="H92" s="35">
        <v>0</v>
      </c>
      <c r="I92" s="35">
        <v>0</v>
      </c>
      <c r="J92" s="35">
        <f t="shared" si="6"/>
        <v>11300480</v>
      </c>
      <c r="K92" s="35">
        <v>0</v>
      </c>
      <c r="L92" s="42">
        <v>11300480</v>
      </c>
      <c r="M92" s="113">
        <v>0</v>
      </c>
      <c r="N92" s="42">
        <v>0</v>
      </c>
    </row>
    <row r="93" spans="1:14" ht="12" customHeight="1" x14ac:dyDescent="0.2">
      <c r="A93" s="38">
        <v>82</v>
      </c>
      <c r="B93" s="41" t="s">
        <v>153</v>
      </c>
      <c r="C93" s="45" t="s">
        <v>287</v>
      </c>
      <c r="D93" s="35">
        <f t="shared" si="4"/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f t="shared" si="6"/>
        <v>0</v>
      </c>
      <c r="K93" s="35">
        <v>0</v>
      </c>
      <c r="L93" s="42">
        <v>0</v>
      </c>
      <c r="M93" s="113">
        <v>0</v>
      </c>
      <c r="N93" s="42">
        <v>0</v>
      </c>
    </row>
    <row r="94" spans="1:14" ht="22.5" customHeight="1" x14ac:dyDescent="0.2">
      <c r="A94" s="218">
        <v>83</v>
      </c>
      <c r="B94" s="221" t="s">
        <v>154</v>
      </c>
      <c r="C94" s="44" t="s">
        <v>274</v>
      </c>
      <c r="D94" s="35">
        <f t="shared" si="4"/>
        <v>15109424</v>
      </c>
      <c r="E94" s="35">
        <f>E95+E96+E97</f>
        <v>461708</v>
      </c>
      <c r="F94" s="35">
        <f t="shared" ref="F94:I94" si="7">F95+F96+F97</f>
        <v>7073783</v>
      </c>
      <c r="G94" s="35">
        <f t="shared" si="7"/>
        <v>6173218</v>
      </c>
      <c r="H94" s="35">
        <f t="shared" si="7"/>
        <v>0</v>
      </c>
      <c r="I94" s="35">
        <f t="shared" si="7"/>
        <v>900565</v>
      </c>
      <c r="J94" s="35">
        <f t="shared" si="6"/>
        <v>7573933</v>
      </c>
      <c r="K94" s="35">
        <f>K95+K96+K97</f>
        <v>1406999</v>
      </c>
      <c r="L94" s="35">
        <v>6166934</v>
      </c>
      <c r="M94" s="35">
        <f t="shared" ref="M94:N94" si="8">M95+M96+M97</f>
        <v>0</v>
      </c>
      <c r="N94" s="35">
        <f t="shared" si="8"/>
        <v>272869</v>
      </c>
    </row>
    <row r="95" spans="1:14" ht="36" customHeight="1" x14ac:dyDescent="0.2">
      <c r="A95" s="219"/>
      <c r="B95" s="222"/>
      <c r="C95" s="10" t="s">
        <v>384</v>
      </c>
      <c r="D95" s="36">
        <f t="shared" si="4"/>
        <v>11212420</v>
      </c>
      <c r="E95" s="35">
        <v>461708</v>
      </c>
      <c r="F95" s="35">
        <f t="shared" si="5"/>
        <v>7073783</v>
      </c>
      <c r="G95" s="35">
        <v>6173218</v>
      </c>
      <c r="H95" s="35">
        <v>0</v>
      </c>
      <c r="I95" s="35">
        <v>900565</v>
      </c>
      <c r="J95" s="35">
        <f t="shared" si="6"/>
        <v>3676929</v>
      </c>
      <c r="K95" s="35">
        <v>1406999</v>
      </c>
      <c r="L95" s="42">
        <v>2269930</v>
      </c>
      <c r="M95" s="113">
        <v>0</v>
      </c>
      <c r="N95" s="42">
        <v>272869</v>
      </c>
    </row>
    <row r="96" spans="1:14" ht="25.5" customHeight="1" x14ac:dyDescent="0.2">
      <c r="A96" s="219"/>
      <c r="B96" s="222"/>
      <c r="C96" s="10" t="s">
        <v>275</v>
      </c>
      <c r="D96" s="35">
        <f t="shared" si="4"/>
        <v>2244204</v>
      </c>
      <c r="E96" s="35">
        <v>0</v>
      </c>
      <c r="F96" s="35">
        <f t="shared" si="5"/>
        <v>0</v>
      </c>
      <c r="G96" s="35">
        <v>0</v>
      </c>
      <c r="H96" s="35">
        <v>0</v>
      </c>
      <c r="I96" s="35">
        <v>0</v>
      </c>
      <c r="J96" s="35">
        <f t="shared" si="6"/>
        <v>2244204</v>
      </c>
      <c r="K96" s="35">
        <v>0</v>
      </c>
      <c r="L96" s="42">
        <v>2244204</v>
      </c>
      <c r="M96" s="113">
        <v>0</v>
      </c>
      <c r="N96" s="42"/>
    </row>
    <row r="97" spans="1:14" ht="38.25" customHeight="1" x14ac:dyDescent="0.2">
      <c r="A97" s="220"/>
      <c r="B97" s="223"/>
      <c r="C97" s="28" t="s">
        <v>385</v>
      </c>
      <c r="D97" s="35">
        <f t="shared" si="4"/>
        <v>1652800</v>
      </c>
      <c r="E97" s="35">
        <v>0</v>
      </c>
      <c r="F97" s="35">
        <f t="shared" si="5"/>
        <v>0</v>
      </c>
      <c r="G97" s="35">
        <v>0</v>
      </c>
      <c r="H97" s="35">
        <v>0</v>
      </c>
      <c r="I97" s="35">
        <v>0</v>
      </c>
      <c r="J97" s="35">
        <f t="shared" si="6"/>
        <v>1652800</v>
      </c>
      <c r="K97" s="35">
        <v>0</v>
      </c>
      <c r="L97" s="42">
        <v>1652800</v>
      </c>
      <c r="M97" s="113">
        <v>0</v>
      </c>
      <c r="N97" s="42"/>
    </row>
    <row r="98" spans="1:14" ht="12" customHeight="1" x14ac:dyDescent="0.2">
      <c r="A98" s="38">
        <v>84</v>
      </c>
      <c r="B98" s="41" t="s">
        <v>155</v>
      </c>
      <c r="C98" s="40" t="s">
        <v>51</v>
      </c>
      <c r="D98" s="35">
        <f t="shared" si="4"/>
        <v>1681386</v>
      </c>
      <c r="E98" s="35">
        <v>0</v>
      </c>
      <c r="F98" s="35">
        <f t="shared" si="5"/>
        <v>0</v>
      </c>
      <c r="G98" s="35">
        <v>0</v>
      </c>
      <c r="H98" s="35">
        <v>0</v>
      </c>
      <c r="I98" s="35">
        <v>0</v>
      </c>
      <c r="J98" s="35">
        <f t="shared" si="6"/>
        <v>1681386</v>
      </c>
      <c r="K98" s="35">
        <v>0</v>
      </c>
      <c r="L98" s="42">
        <v>1681386</v>
      </c>
      <c r="M98" s="113">
        <v>0</v>
      </c>
      <c r="N98" s="42">
        <v>0</v>
      </c>
    </row>
    <row r="99" spans="1:14" ht="12" customHeight="1" x14ac:dyDescent="0.2">
      <c r="A99" s="38">
        <v>85</v>
      </c>
      <c r="B99" s="41" t="s">
        <v>156</v>
      </c>
      <c r="C99" s="47" t="s">
        <v>157</v>
      </c>
      <c r="D99" s="35">
        <f t="shared" si="4"/>
        <v>8505283</v>
      </c>
      <c r="E99" s="35">
        <v>385389</v>
      </c>
      <c r="F99" s="35">
        <f t="shared" si="5"/>
        <v>6084199</v>
      </c>
      <c r="G99" s="35">
        <v>5155509</v>
      </c>
      <c r="H99" s="35">
        <v>0</v>
      </c>
      <c r="I99" s="35">
        <v>928690</v>
      </c>
      <c r="J99" s="35">
        <f t="shared" si="6"/>
        <v>2035695</v>
      </c>
      <c r="K99" s="35">
        <v>1235341</v>
      </c>
      <c r="L99" s="42">
        <v>800354</v>
      </c>
      <c r="M99" s="113">
        <v>0</v>
      </c>
      <c r="N99" s="42">
        <v>3050785</v>
      </c>
    </row>
    <row r="100" spans="1:14" ht="12" customHeight="1" x14ac:dyDescent="0.2">
      <c r="A100" s="38">
        <v>86</v>
      </c>
      <c r="B100" s="43" t="s">
        <v>158</v>
      </c>
      <c r="C100" s="44" t="s">
        <v>159</v>
      </c>
      <c r="D100" s="35">
        <f t="shared" si="4"/>
        <v>35428288</v>
      </c>
      <c r="E100" s="35">
        <v>1561986</v>
      </c>
      <c r="F100" s="35">
        <f t="shared" si="5"/>
        <v>26079625</v>
      </c>
      <c r="G100" s="35">
        <v>21327317</v>
      </c>
      <c r="H100" s="35">
        <v>0</v>
      </c>
      <c r="I100" s="35">
        <v>4752308</v>
      </c>
      <c r="J100" s="35">
        <f t="shared" si="6"/>
        <v>7786677</v>
      </c>
      <c r="K100" s="35">
        <v>5081584</v>
      </c>
      <c r="L100" s="42">
        <v>2705093</v>
      </c>
      <c r="M100" s="113">
        <v>0</v>
      </c>
      <c r="N100" s="42">
        <v>9409753</v>
      </c>
    </row>
    <row r="101" spans="1:14" ht="12" customHeight="1" x14ac:dyDescent="0.2">
      <c r="A101" s="38">
        <v>87</v>
      </c>
      <c r="B101" s="41" t="s">
        <v>160</v>
      </c>
      <c r="C101" s="40" t="s">
        <v>28</v>
      </c>
      <c r="D101" s="35">
        <f t="shared" si="4"/>
        <v>32696607</v>
      </c>
      <c r="E101" s="35">
        <v>11545971</v>
      </c>
      <c r="F101" s="35">
        <f t="shared" si="5"/>
        <v>14991634</v>
      </c>
      <c r="G101" s="35">
        <v>13344433</v>
      </c>
      <c r="H101" s="35">
        <v>0</v>
      </c>
      <c r="I101" s="35">
        <v>1647201</v>
      </c>
      <c r="J101" s="35">
        <f t="shared" si="6"/>
        <v>6159002</v>
      </c>
      <c r="K101" s="35">
        <v>4213430</v>
      </c>
      <c r="L101" s="42">
        <v>1941637</v>
      </c>
      <c r="M101" s="113">
        <v>3935</v>
      </c>
      <c r="N101" s="42">
        <v>6441953</v>
      </c>
    </row>
    <row r="102" spans="1:14" ht="12" customHeight="1" x14ac:dyDescent="0.2">
      <c r="A102" s="38">
        <v>88</v>
      </c>
      <c r="B102" s="43" t="s">
        <v>161</v>
      </c>
      <c r="C102" s="44" t="s">
        <v>12</v>
      </c>
      <c r="D102" s="35">
        <f t="shared" si="4"/>
        <v>30835397</v>
      </c>
      <c r="E102" s="35">
        <v>11685197</v>
      </c>
      <c r="F102" s="35">
        <f t="shared" si="5"/>
        <v>13658356</v>
      </c>
      <c r="G102" s="35">
        <v>12775268</v>
      </c>
      <c r="H102" s="35">
        <v>0</v>
      </c>
      <c r="I102" s="35">
        <v>883088</v>
      </c>
      <c r="J102" s="35">
        <f t="shared" si="6"/>
        <v>5491844</v>
      </c>
      <c r="K102" s="35">
        <v>4289596</v>
      </c>
      <c r="L102" s="42">
        <v>1200280</v>
      </c>
      <c r="M102" s="113">
        <v>1968</v>
      </c>
      <c r="N102" s="42">
        <v>5039633</v>
      </c>
    </row>
    <row r="103" spans="1:14" ht="12" customHeight="1" x14ac:dyDescent="0.2">
      <c r="A103" s="38">
        <v>89</v>
      </c>
      <c r="B103" s="43" t="s">
        <v>162</v>
      </c>
      <c r="C103" s="44" t="s">
        <v>27</v>
      </c>
      <c r="D103" s="35">
        <f t="shared" si="4"/>
        <v>97256485</v>
      </c>
      <c r="E103" s="35">
        <v>33833487</v>
      </c>
      <c r="F103" s="35">
        <f t="shared" si="5"/>
        <v>41907126</v>
      </c>
      <c r="G103" s="35">
        <v>36640847</v>
      </c>
      <c r="H103" s="35">
        <v>0</v>
      </c>
      <c r="I103" s="35">
        <v>5266279</v>
      </c>
      <c r="J103" s="35">
        <f t="shared" si="6"/>
        <v>21515872</v>
      </c>
      <c r="K103" s="35">
        <v>11877446</v>
      </c>
      <c r="L103" s="42">
        <v>8318374</v>
      </c>
      <c r="M103" s="113">
        <v>1320052</v>
      </c>
      <c r="N103" s="42">
        <v>18481936</v>
      </c>
    </row>
    <row r="104" spans="1:14" ht="12" customHeight="1" x14ac:dyDescent="0.2">
      <c r="A104" s="38">
        <v>90</v>
      </c>
      <c r="B104" s="41" t="s">
        <v>163</v>
      </c>
      <c r="C104" s="47" t="s">
        <v>45</v>
      </c>
      <c r="D104" s="35">
        <f t="shared" si="4"/>
        <v>39046130</v>
      </c>
      <c r="E104" s="35">
        <v>13400584</v>
      </c>
      <c r="F104" s="35">
        <f t="shared" si="5"/>
        <v>17885592</v>
      </c>
      <c r="G104" s="35">
        <v>15498363</v>
      </c>
      <c r="H104" s="35">
        <v>0</v>
      </c>
      <c r="I104" s="35">
        <v>2387229</v>
      </c>
      <c r="J104" s="35">
        <f t="shared" si="6"/>
        <v>7759954</v>
      </c>
      <c r="K104" s="35">
        <v>5110392</v>
      </c>
      <c r="L104" s="42">
        <v>2647594</v>
      </c>
      <c r="M104" s="113">
        <v>1968</v>
      </c>
      <c r="N104" s="42">
        <v>7404027</v>
      </c>
    </row>
    <row r="105" spans="1:14" ht="12" customHeight="1" x14ac:dyDescent="0.2">
      <c r="A105" s="38">
        <v>91</v>
      </c>
      <c r="B105" s="41" t="s">
        <v>164</v>
      </c>
      <c r="C105" s="40" t="s">
        <v>33</v>
      </c>
      <c r="D105" s="35">
        <f t="shared" si="4"/>
        <v>47892152</v>
      </c>
      <c r="E105" s="35">
        <v>11783015</v>
      </c>
      <c r="F105" s="35">
        <f t="shared" si="5"/>
        <v>23392006</v>
      </c>
      <c r="G105" s="35">
        <v>20185569</v>
      </c>
      <c r="H105" s="35">
        <v>0</v>
      </c>
      <c r="I105" s="35">
        <v>3206437</v>
      </c>
      <c r="J105" s="35">
        <f t="shared" si="6"/>
        <v>12717131</v>
      </c>
      <c r="K105" s="35">
        <v>6290675</v>
      </c>
      <c r="L105" s="42">
        <v>5075043</v>
      </c>
      <c r="M105" s="113">
        <v>1351413</v>
      </c>
      <c r="N105" s="42">
        <v>14747572</v>
      </c>
    </row>
    <row r="106" spans="1:14" ht="12" customHeight="1" x14ac:dyDescent="0.2">
      <c r="A106" s="38">
        <v>92</v>
      </c>
      <c r="B106" s="39" t="s">
        <v>165</v>
      </c>
      <c r="C106" s="40" t="s">
        <v>29</v>
      </c>
      <c r="D106" s="35">
        <f t="shared" si="4"/>
        <v>104831436</v>
      </c>
      <c r="E106" s="35">
        <v>39211210</v>
      </c>
      <c r="F106" s="35">
        <f t="shared" si="5"/>
        <v>45513577</v>
      </c>
      <c r="G106" s="35">
        <v>41633995</v>
      </c>
      <c r="H106" s="35">
        <v>0</v>
      </c>
      <c r="I106" s="35">
        <v>3879582</v>
      </c>
      <c r="J106" s="35">
        <f t="shared" si="6"/>
        <v>20106649</v>
      </c>
      <c r="K106" s="35">
        <v>14206200</v>
      </c>
      <c r="L106" s="42">
        <v>4799675</v>
      </c>
      <c r="M106" s="113">
        <v>1100774</v>
      </c>
      <c r="N106" s="42">
        <v>13581550</v>
      </c>
    </row>
    <row r="107" spans="1:14" ht="12" customHeight="1" x14ac:dyDescent="0.2">
      <c r="A107" s="38">
        <v>93</v>
      </c>
      <c r="B107" s="39" t="s">
        <v>166</v>
      </c>
      <c r="C107" s="40" t="s">
        <v>30</v>
      </c>
      <c r="D107" s="35">
        <f t="shared" si="4"/>
        <v>88675977</v>
      </c>
      <c r="E107" s="35">
        <v>25363627</v>
      </c>
      <c r="F107" s="35">
        <f t="shared" si="5"/>
        <v>39508686</v>
      </c>
      <c r="G107" s="35">
        <v>34156393</v>
      </c>
      <c r="H107" s="35">
        <v>0</v>
      </c>
      <c r="I107" s="35">
        <v>5352293</v>
      </c>
      <c r="J107" s="35">
        <f t="shared" si="6"/>
        <v>23803664</v>
      </c>
      <c r="K107" s="35">
        <v>11338991</v>
      </c>
      <c r="L107" s="42">
        <v>11180534</v>
      </c>
      <c r="M107" s="113">
        <v>1284139</v>
      </c>
      <c r="N107" s="42">
        <v>11802277</v>
      </c>
    </row>
    <row r="108" spans="1:14" ht="12" customHeight="1" x14ac:dyDescent="0.2">
      <c r="A108" s="38">
        <v>94</v>
      </c>
      <c r="B108" s="43" t="s">
        <v>167</v>
      </c>
      <c r="C108" s="44" t="s">
        <v>14</v>
      </c>
      <c r="D108" s="35">
        <f t="shared" si="4"/>
        <v>29988231</v>
      </c>
      <c r="E108" s="35">
        <v>10227259</v>
      </c>
      <c r="F108" s="35">
        <f t="shared" si="5"/>
        <v>13011465</v>
      </c>
      <c r="G108" s="35">
        <v>12215703</v>
      </c>
      <c r="H108" s="35">
        <v>0</v>
      </c>
      <c r="I108" s="35">
        <v>795762</v>
      </c>
      <c r="J108" s="35">
        <f t="shared" si="6"/>
        <v>6749507</v>
      </c>
      <c r="K108" s="35">
        <v>3916962</v>
      </c>
      <c r="L108" s="42">
        <v>2463329</v>
      </c>
      <c r="M108" s="113">
        <v>369216</v>
      </c>
      <c r="N108" s="42">
        <v>7022854</v>
      </c>
    </row>
    <row r="109" spans="1:14" ht="12" customHeight="1" x14ac:dyDescent="0.2">
      <c r="A109" s="38">
        <v>95</v>
      </c>
      <c r="B109" s="46" t="s">
        <v>168</v>
      </c>
      <c r="C109" s="47" t="s">
        <v>31</v>
      </c>
      <c r="D109" s="35">
        <f t="shared" si="4"/>
        <v>45164112</v>
      </c>
      <c r="E109" s="35">
        <v>14403013</v>
      </c>
      <c r="F109" s="35">
        <f t="shared" si="5"/>
        <v>21348572</v>
      </c>
      <c r="G109" s="35">
        <v>18575220</v>
      </c>
      <c r="H109" s="35">
        <v>0</v>
      </c>
      <c r="I109" s="35">
        <v>2773352</v>
      </c>
      <c r="J109" s="35">
        <f t="shared" si="6"/>
        <v>9412527</v>
      </c>
      <c r="K109" s="35">
        <v>6097892</v>
      </c>
      <c r="L109" s="42">
        <v>3308732</v>
      </c>
      <c r="M109" s="113">
        <v>5903</v>
      </c>
      <c r="N109" s="42">
        <v>10155219</v>
      </c>
    </row>
    <row r="110" spans="1:14" ht="12" customHeight="1" x14ac:dyDescent="0.2">
      <c r="A110" s="38">
        <v>96</v>
      </c>
      <c r="B110" s="39" t="s">
        <v>169</v>
      </c>
      <c r="C110" s="40" t="s">
        <v>15</v>
      </c>
      <c r="D110" s="35">
        <f t="shared" si="4"/>
        <v>45060542</v>
      </c>
      <c r="E110" s="35">
        <v>15770643</v>
      </c>
      <c r="F110" s="35">
        <f t="shared" si="5"/>
        <v>18794990</v>
      </c>
      <c r="G110" s="35">
        <v>17763603</v>
      </c>
      <c r="H110" s="35">
        <v>0</v>
      </c>
      <c r="I110" s="35">
        <v>1031387</v>
      </c>
      <c r="J110" s="35">
        <f t="shared" si="6"/>
        <v>10494909</v>
      </c>
      <c r="K110" s="35">
        <v>5861898</v>
      </c>
      <c r="L110" s="42">
        <v>4631043</v>
      </c>
      <c r="M110" s="113">
        <v>1968</v>
      </c>
      <c r="N110" s="42">
        <v>9745916</v>
      </c>
    </row>
    <row r="111" spans="1:14" ht="12" customHeight="1" x14ac:dyDescent="0.2">
      <c r="A111" s="38">
        <v>97</v>
      </c>
      <c r="B111" s="41" t="s">
        <v>170</v>
      </c>
      <c r="C111" s="40" t="s">
        <v>13</v>
      </c>
      <c r="D111" s="35">
        <f t="shared" si="4"/>
        <v>62419014</v>
      </c>
      <c r="E111" s="35">
        <v>19883311</v>
      </c>
      <c r="F111" s="35">
        <f t="shared" si="5"/>
        <v>22622126</v>
      </c>
      <c r="G111" s="35">
        <v>20697766</v>
      </c>
      <c r="H111" s="35">
        <v>0</v>
      </c>
      <c r="I111" s="35">
        <v>1924360</v>
      </c>
      <c r="J111" s="35">
        <f t="shared" si="6"/>
        <v>19913577</v>
      </c>
      <c r="K111" s="35">
        <v>6926523</v>
      </c>
      <c r="L111" s="42">
        <v>12389085</v>
      </c>
      <c r="M111" s="113">
        <v>597969</v>
      </c>
      <c r="N111" s="42">
        <v>9014515</v>
      </c>
    </row>
    <row r="112" spans="1:14" ht="12" customHeight="1" x14ac:dyDescent="0.2">
      <c r="A112" s="38">
        <v>98</v>
      </c>
      <c r="B112" s="43" t="s">
        <v>171</v>
      </c>
      <c r="C112" s="44" t="s">
        <v>32</v>
      </c>
      <c r="D112" s="35">
        <f t="shared" si="4"/>
        <v>39885118</v>
      </c>
      <c r="E112" s="35">
        <v>13189940</v>
      </c>
      <c r="F112" s="35">
        <f t="shared" si="5"/>
        <v>15990128</v>
      </c>
      <c r="G112" s="35">
        <v>14007490</v>
      </c>
      <c r="H112" s="35">
        <v>0</v>
      </c>
      <c r="I112" s="35">
        <v>1982638</v>
      </c>
      <c r="J112" s="35">
        <f t="shared" si="6"/>
        <v>10705050</v>
      </c>
      <c r="K112" s="35">
        <v>4577440</v>
      </c>
      <c r="L112" s="42">
        <v>6119740</v>
      </c>
      <c r="M112" s="113">
        <v>7870</v>
      </c>
      <c r="N112" s="42">
        <v>6112823</v>
      </c>
    </row>
    <row r="113" spans="1:14" ht="12" customHeight="1" x14ac:dyDescent="0.2">
      <c r="A113" s="38">
        <v>99</v>
      </c>
      <c r="B113" s="43" t="s">
        <v>172</v>
      </c>
      <c r="C113" s="44" t="s">
        <v>55</v>
      </c>
      <c r="D113" s="35">
        <f t="shared" si="4"/>
        <v>51181758</v>
      </c>
      <c r="E113" s="35">
        <v>16429026</v>
      </c>
      <c r="F113" s="35">
        <f t="shared" si="5"/>
        <v>22525733</v>
      </c>
      <c r="G113" s="35">
        <v>20494029</v>
      </c>
      <c r="H113" s="35">
        <v>0</v>
      </c>
      <c r="I113" s="35">
        <v>2031704</v>
      </c>
      <c r="J113" s="35">
        <f t="shared" si="6"/>
        <v>12226999</v>
      </c>
      <c r="K113" s="35">
        <v>6607823</v>
      </c>
      <c r="L113" s="42">
        <v>4591962</v>
      </c>
      <c r="M113" s="113">
        <v>1027214</v>
      </c>
      <c r="N113" s="42">
        <v>11783992</v>
      </c>
    </row>
    <row r="114" spans="1:14" ht="12" customHeight="1" x14ac:dyDescent="0.2">
      <c r="A114" s="38">
        <v>100</v>
      </c>
      <c r="B114" s="39" t="s">
        <v>173</v>
      </c>
      <c r="C114" s="40" t="s">
        <v>34</v>
      </c>
      <c r="D114" s="35">
        <f t="shared" si="4"/>
        <v>85922902</v>
      </c>
      <c r="E114" s="35">
        <v>25844942</v>
      </c>
      <c r="F114" s="35">
        <f t="shared" si="5"/>
        <v>38895928</v>
      </c>
      <c r="G114" s="35">
        <v>35329853</v>
      </c>
      <c r="H114" s="35">
        <v>0</v>
      </c>
      <c r="I114" s="35">
        <v>3566075</v>
      </c>
      <c r="J114" s="35">
        <f t="shared" si="6"/>
        <v>21182032</v>
      </c>
      <c r="K114" s="35">
        <v>11279717</v>
      </c>
      <c r="L114" s="42">
        <v>8949511</v>
      </c>
      <c r="M114" s="113">
        <v>952804</v>
      </c>
      <c r="N114" s="42">
        <v>18078259</v>
      </c>
    </row>
    <row r="115" spans="1:14" ht="12" customHeight="1" x14ac:dyDescent="0.2">
      <c r="A115" s="38">
        <v>101</v>
      </c>
      <c r="B115" s="41" t="s">
        <v>174</v>
      </c>
      <c r="C115" s="40" t="s">
        <v>243</v>
      </c>
      <c r="D115" s="35">
        <f t="shared" si="4"/>
        <v>39998111</v>
      </c>
      <c r="E115" s="35">
        <v>12929140</v>
      </c>
      <c r="F115" s="35">
        <f t="shared" si="5"/>
        <v>18900183</v>
      </c>
      <c r="G115" s="35">
        <v>16237775</v>
      </c>
      <c r="H115" s="35">
        <v>0</v>
      </c>
      <c r="I115" s="35">
        <v>2662408</v>
      </c>
      <c r="J115" s="35">
        <f t="shared" si="6"/>
        <v>8168788</v>
      </c>
      <c r="K115" s="35">
        <v>5259150</v>
      </c>
      <c r="L115" s="42">
        <v>2903735</v>
      </c>
      <c r="M115" s="113">
        <v>5903</v>
      </c>
      <c r="N115" s="42">
        <v>9914700</v>
      </c>
    </row>
    <row r="116" spans="1:14" ht="12" customHeight="1" x14ac:dyDescent="0.2">
      <c r="A116" s="38">
        <v>102</v>
      </c>
      <c r="B116" s="39" t="s">
        <v>175</v>
      </c>
      <c r="C116" s="44" t="s">
        <v>176</v>
      </c>
      <c r="D116" s="35">
        <f t="shared" si="4"/>
        <v>1359119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f t="shared" si="6"/>
        <v>1359119</v>
      </c>
      <c r="K116" s="35"/>
      <c r="L116" s="42">
        <v>1359119</v>
      </c>
      <c r="M116" s="113">
        <v>0</v>
      </c>
      <c r="N116" s="42">
        <v>0</v>
      </c>
    </row>
    <row r="117" spans="1:14" ht="12" customHeight="1" x14ac:dyDescent="0.2">
      <c r="A117" s="38">
        <v>103</v>
      </c>
      <c r="B117" s="39" t="s">
        <v>177</v>
      </c>
      <c r="C117" s="40" t="s">
        <v>178</v>
      </c>
      <c r="D117" s="35">
        <f t="shared" si="4"/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f t="shared" si="6"/>
        <v>0</v>
      </c>
      <c r="K117" s="35"/>
      <c r="L117" s="42">
        <v>0</v>
      </c>
      <c r="M117" s="113">
        <v>0</v>
      </c>
      <c r="N117" s="42">
        <v>0</v>
      </c>
    </row>
    <row r="118" spans="1:14" ht="12" customHeight="1" x14ac:dyDescent="0.2">
      <c r="A118" s="38">
        <v>104</v>
      </c>
      <c r="B118" s="43" t="s">
        <v>179</v>
      </c>
      <c r="C118" s="44" t="s">
        <v>180</v>
      </c>
      <c r="D118" s="35">
        <f t="shared" si="4"/>
        <v>193528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f t="shared" si="6"/>
        <v>193528</v>
      </c>
      <c r="K118" s="35"/>
      <c r="L118" s="42">
        <v>193528</v>
      </c>
      <c r="M118" s="113">
        <v>0</v>
      </c>
      <c r="N118" s="42">
        <v>0</v>
      </c>
    </row>
    <row r="119" spans="1:14" ht="12" customHeight="1" x14ac:dyDescent="0.2">
      <c r="A119" s="38">
        <v>105</v>
      </c>
      <c r="B119" s="43" t="s">
        <v>181</v>
      </c>
      <c r="C119" s="44" t="s">
        <v>182</v>
      </c>
      <c r="D119" s="35">
        <f t="shared" si="4"/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f t="shared" si="6"/>
        <v>0</v>
      </c>
      <c r="K119" s="35"/>
      <c r="L119" s="42">
        <v>0</v>
      </c>
      <c r="M119" s="113">
        <v>0</v>
      </c>
      <c r="N119" s="42">
        <v>0</v>
      </c>
    </row>
    <row r="120" spans="1:14" ht="12" customHeight="1" x14ac:dyDescent="0.2">
      <c r="A120" s="38">
        <v>106</v>
      </c>
      <c r="B120" s="43" t="s">
        <v>183</v>
      </c>
      <c r="C120" s="44" t="s">
        <v>184</v>
      </c>
      <c r="D120" s="35">
        <f t="shared" si="4"/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f t="shared" si="6"/>
        <v>0</v>
      </c>
      <c r="K120" s="35"/>
      <c r="L120" s="42">
        <v>0</v>
      </c>
      <c r="M120" s="113">
        <v>0</v>
      </c>
      <c r="N120" s="42">
        <v>0</v>
      </c>
    </row>
    <row r="121" spans="1:14" ht="12" customHeight="1" x14ac:dyDescent="0.2">
      <c r="A121" s="38">
        <v>107</v>
      </c>
      <c r="B121" s="43" t="s">
        <v>185</v>
      </c>
      <c r="C121" s="44" t="s">
        <v>186</v>
      </c>
      <c r="D121" s="35">
        <f t="shared" si="4"/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f t="shared" si="6"/>
        <v>0</v>
      </c>
      <c r="K121" s="35"/>
      <c r="L121" s="42">
        <v>0</v>
      </c>
      <c r="M121" s="113">
        <v>0</v>
      </c>
      <c r="N121" s="42">
        <v>0</v>
      </c>
    </row>
    <row r="122" spans="1:14" ht="12" customHeight="1" x14ac:dyDescent="0.2">
      <c r="A122" s="38">
        <v>108</v>
      </c>
      <c r="B122" s="43" t="s">
        <v>187</v>
      </c>
      <c r="C122" s="44" t="s">
        <v>188</v>
      </c>
      <c r="D122" s="35">
        <f t="shared" si="4"/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f t="shared" si="6"/>
        <v>0</v>
      </c>
      <c r="K122" s="35"/>
      <c r="L122" s="42">
        <v>0</v>
      </c>
      <c r="M122" s="113">
        <v>0</v>
      </c>
      <c r="N122" s="42">
        <v>0</v>
      </c>
    </row>
    <row r="123" spans="1:14" ht="12" customHeight="1" x14ac:dyDescent="0.2">
      <c r="A123" s="38">
        <v>109</v>
      </c>
      <c r="B123" s="43" t="s">
        <v>189</v>
      </c>
      <c r="C123" s="44" t="s">
        <v>190</v>
      </c>
      <c r="D123" s="35">
        <f t="shared" si="4"/>
        <v>4974934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f t="shared" si="6"/>
        <v>4974934</v>
      </c>
      <c r="K123" s="35"/>
      <c r="L123" s="42">
        <v>4974934</v>
      </c>
      <c r="M123" s="113">
        <v>0</v>
      </c>
      <c r="N123" s="42">
        <v>0</v>
      </c>
    </row>
    <row r="124" spans="1:14" ht="12" customHeight="1" x14ac:dyDescent="0.2">
      <c r="A124" s="38">
        <v>110</v>
      </c>
      <c r="B124" s="53" t="s">
        <v>191</v>
      </c>
      <c r="C124" s="54" t="s">
        <v>192</v>
      </c>
      <c r="D124" s="35">
        <f t="shared" si="4"/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f t="shared" si="6"/>
        <v>0</v>
      </c>
      <c r="K124" s="35"/>
      <c r="L124" s="42">
        <v>0</v>
      </c>
      <c r="M124" s="113">
        <v>0</v>
      </c>
      <c r="N124" s="42">
        <v>0</v>
      </c>
    </row>
    <row r="125" spans="1:14" ht="12" customHeight="1" x14ac:dyDescent="0.2">
      <c r="A125" s="38">
        <v>111</v>
      </c>
      <c r="B125" s="53" t="s">
        <v>276</v>
      </c>
      <c r="C125" s="54" t="s">
        <v>252</v>
      </c>
      <c r="D125" s="35">
        <f t="shared" si="4"/>
        <v>260002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f t="shared" si="6"/>
        <v>260002</v>
      </c>
      <c r="K125" s="35"/>
      <c r="L125" s="42">
        <v>260002</v>
      </c>
      <c r="M125" s="113">
        <v>0</v>
      </c>
      <c r="N125" s="42">
        <v>0</v>
      </c>
    </row>
    <row r="126" spans="1:14" ht="12" customHeight="1" x14ac:dyDescent="0.2">
      <c r="A126" s="38">
        <v>112</v>
      </c>
      <c r="B126" s="41" t="s">
        <v>193</v>
      </c>
      <c r="C126" s="40" t="s">
        <v>194</v>
      </c>
      <c r="D126" s="35">
        <f t="shared" si="4"/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f t="shared" si="6"/>
        <v>0</v>
      </c>
      <c r="K126" s="35"/>
      <c r="L126" s="42">
        <v>0</v>
      </c>
      <c r="M126" s="113">
        <v>0</v>
      </c>
      <c r="N126" s="42">
        <v>0</v>
      </c>
    </row>
    <row r="127" spans="1:14" ht="12" customHeight="1" x14ac:dyDescent="0.2">
      <c r="A127" s="38">
        <v>113</v>
      </c>
      <c r="B127" s="43" t="s">
        <v>195</v>
      </c>
      <c r="C127" s="44" t="s">
        <v>196</v>
      </c>
      <c r="D127" s="35">
        <f t="shared" si="4"/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f t="shared" si="6"/>
        <v>0</v>
      </c>
      <c r="K127" s="35"/>
      <c r="L127" s="42">
        <v>0</v>
      </c>
      <c r="M127" s="113">
        <v>0</v>
      </c>
      <c r="N127" s="42">
        <v>0</v>
      </c>
    </row>
    <row r="128" spans="1:14" ht="12" customHeight="1" x14ac:dyDescent="0.2">
      <c r="A128" s="38">
        <v>114</v>
      </c>
      <c r="B128" s="39" t="s">
        <v>197</v>
      </c>
      <c r="C128" s="55" t="s">
        <v>198</v>
      </c>
      <c r="D128" s="35">
        <f t="shared" si="4"/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f t="shared" si="6"/>
        <v>0</v>
      </c>
      <c r="K128" s="35"/>
      <c r="L128" s="42">
        <v>0</v>
      </c>
      <c r="M128" s="113">
        <v>0</v>
      </c>
      <c r="N128" s="42">
        <v>0</v>
      </c>
    </row>
    <row r="129" spans="1:14" ht="12" customHeight="1" x14ac:dyDescent="0.2">
      <c r="A129" s="38">
        <v>115</v>
      </c>
      <c r="B129" s="43" t="s">
        <v>199</v>
      </c>
      <c r="C129" s="45" t="s">
        <v>290</v>
      </c>
      <c r="D129" s="35">
        <f t="shared" si="4"/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f t="shared" si="6"/>
        <v>0</v>
      </c>
      <c r="K129" s="35"/>
      <c r="L129" s="42">
        <v>0</v>
      </c>
      <c r="M129" s="113">
        <v>0</v>
      </c>
      <c r="N129" s="42">
        <v>0</v>
      </c>
    </row>
    <row r="130" spans="1:14" ht="12" customHeight="1" x14ac:dyDescent="0.2">
      <c r="A130" s="38">
        <v>116</v>
      </c>
      <c r="B130" s="41" t="s">
        <v>200</v>
      </c>
      <c r="C130" s="44" t="s">
        <v>334</v>
      </c>
      <c r="D130" s="35">
        <f t="shared" si="4"/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f t="shared" si="6"/>
        <v>0</v>
      </c>
      <c r="K130" s="35"/>
      <c r="L130" s="42">
        <v>0</v>
      </c>
      <c r="M130" s="113">
        <v>0</v>
      </c>
      <c r="N130" s="42">
        <v>0</v>
      </c>
    </row>
    <row r="131" spans="1:14" ht="12" customHeight="1" x14ac:dyDescent="0.2">
      <c r="A131" s="38">
        <v>117</v>
      </c>
      <c r="B131" s="41" t="s">
        <v>201</v>
      </c>
      <c r="C131" s="44" t="s">
        <v>202</v>
      </c>
      <c r="D131" s="35">
        <f t="shared" si="4"/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f t="shared" si="6"/>
        <v>0</v>
      </c>
      <c r="K131" s="35"/>
      <c r="L131" s="42">
        <v>0</v>
      </c>
      <c r="M131" s="113">
        <v>0</v>
      </c>
      <c r="N131" s="42">
        <v>0</v>
      </c>
    </row>
    <row r="132" spans="1:14" ht="12" customHeight="1" x14ac:dyDescent="0.2">
      <c r="A132" s="38">
        <v>118</v>
      </c>
      <c r="B132" s="41" t="s">
        <v>203</v>
      </c>
      <c r="C132" s="44" t="s">
        <v>204</v>
      </c>
      <c r="D132" s="35">
        <f t="shared" si="4"/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f t="shared" si="6"/>
        <v>0</v>
      </c>
      <c r="K132" s="35"/>
      <c r="L132" s="42">
        <v>0</v>
      </c>
      <c r="M132" s="113">
        <v>0</v>
      </c>
      <c r="N132" s="42">
        <v>0</v>
      </c>
    </row>
    <row r="133" spans="1:14" ht="12" customHeight="1" x14ac:dyDescent="0.2">
      <c r="A133" s="38">
        <v>119</v>
      </c>
      <c r="B133" s="39" t="s">
        <v>205</v>
      </c>
      <c r="C133" s="40" t="s">
        <v>206</v>
      </c>
      <c r="D133" s="35">
        <f t="shared" si="4"/>
        <v>236553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f t="shared" si="6"/>
        <v>236553</v>
      </c>
      <c r="K133" s="35"/>
      <c r="L133" s="42">
        <v>236553</v>
      </c>
      <c r="M133" s="113">
        <v>0</v>
      </c>
      <c r="N133" s="42">
        <v>0</v>
      </c>
    </row>
    <row r="134" spans="1:14" ht="12" customHeight="1" x14ac:dyDescent="0.2">
      <c r="A134" s="38">
        <v>120</v>
      </c>
      <c r="B134" s="41" t="s">
        <v>207</v>
      </c>
      <c r="C134" s="40" t="s">
        <v>208</v>
      </c>
      <c r="D134" s="35">
        <f t="shared" si="4"/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f t="shared" si="6"/>
        <v>0</v>
      </c>
      <c r="K134" s="35"/>
      <c r="L134" s="42">
        <v>0</v>
      </c>
      <c r="M134" s="113">
        <v>0</v>
      </c>
      <c r="N134" s="42">
        <v>0</v>
      </c>
    </row>
    <row r="135" spans="1:14" ht="12" customHeight="1" x14ac:dyDescent="0.2">
      <c r="A135" s="38">
        <v>121</v>
      </c>
      <c r="B135" s="43" t="s">
        <v>209</v>
      </c>
      <c r="C135" s="44" t="s">
        <v>210</v>
      </c>
      <c r="D135" s="35">
        <f t="shared" si="4"/>
        <v>1658766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f t="shared" si="6"/>
        <v>1658766</v>
      </c>
      <c r="K135" s="35"/>
      <c r="L135" s="42">
        <v>1658766</v>
      </c>
      <c r="M135" s="113">
        <v>0</v>
      </c>
      <c r="N135" s="42">
        <v>0</v>
      </c>
    </row>
    <row r="136" spans="1:14" ht="12" customHeight="1" x14ac:dyDescent="0.2">
      <c r="A136" s="38">
        <v>122</v>
      </c>
      <c r="B136" s="43" t="s">
        <v>211</v>
      </c>
      <c r="C136" s="91" t="s">
        <v>383</v>
      </c>
      <c r="D136" s="35">
        <f t="shared" si="4"/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f t="shared" si="6"/>
        <v>0</v>
      </c>
      <c r="K136" s="35"/>
      <c r="L136" s="42">
        <v>0</v>
      </c>
      <c r="M136" s="113">
        <v>0</v>
      </c>
      <c r="N136" s="42">
        <v>0</v>
      </c>
    </row>
    <row r="137" spans="1:14" ht="12" customHeight="1" x14ac:dyDescent="0.2">
      <c r="A137" s="38">
        <v>123</v>
      </c>
      <c r="B137" s="43" t="s">
        <v>212</v>
      </c>
      <c r="C137" s="44" t="s">
        <v>249</v>
      </c>
      <c r="D137" s="35">
        <f t="shared" si="4"/>
        <v>85058426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f t="shared" si="6"/>
        <v>85058426</v>
      </c>
      <c r="K137" s="35"/>
      <c r="L137" s="42">
        <v>85058426</v>
      </c>
      <c r="M137" s="113">
        <v>0</v>
      </c>
      <c r="N137" s="42">
        <v>0</v>
      </c>
    </row>
    <row r="138" spans="1:14" ht="12" customHeight="1" x14ac:dyDescent="0.2">
      <c r="A138" s="38">
        <v>124</v>
      </c>
      <c r="B138" s="43" t="s">
        <v>213</v>
      </c>
      <c r="C138" s="44" t="s">
        <v>214</v>
      </c>
      <c r="D138" s="35">
        <f t="shared" si="4"/>
        <v>198424458</v>
      </c>
      <c r="E138" s="35">
        <v>0</v>
      </c>
      <c r="F138" s="35">
        <f t="shared" si="5"/>
        <v>38934538</v>
      </c>
      <c r="G138" s="35">
        <v>0</v>
      </c>
      <c r="H138" s="35">
        <v>38934538</v>
      </c>
      <c r="I138" s="35">
        <v>0</v>
      </c>
      <c r="J138" s="35">
        <f t="shared" si="6"/>
        <v>159489920</v>
      </c>
      <c r="K138" s="35"/>
      <c r="L138" s="42">
        <v>159489920</v>
      </c>
      <c r="M138" s="113">
        <v>0</v>
      </c>
      <c r="N138" s="42">
        <v>0</v>
      </c>
    </row>
    <row r="139" spans="1:14" ht="12" customHeight="1" x14ac:dyDescent="0.2">
      <c r="A139" s="38">
        <v>125</v>
      </c>
      <c r="B139" s="43" t="s">
        <v>215</v>
      </c>
      <c r="C139" s="44" t="s">
        <v>42</v>
      </c>
      <c r="D139" s="35">
        <f t="shared" si="4"/>
        <v>29988030</v>
      </c>
      <c r="E139" s="35">
        <v>0</v>
      </c>
      <c r="F139" s="35">
        <f t="shared" si="5"/>
        <v>0</v>
      </c>
      <c r="G139" s="35">
        <v>0</v>
      </c>
      <c r="H139" s="35">
        <v>0</v>
      </c>
      <c r="I139" s="35">
        <v>0</v>
      </c>
      <c r="J139" s="35">
        <f t="shared" si="6"/>
        <v>29988030</v>
      </c>
      <c r="K139" s="35"/>
      <c r="L139" s="42">
        <v>29988030</v>
      </c>
      <c r="M139" s="113">
        <v>0</v>
      </c>
      <c r="N139" s="42">
        <v>0</v>
      </c>
    </row>
    <row r="140" spans="1:14" ht="12" customHeight="1" x14ac:dyDescent="0.2">
      <c r="A140" s="38">
        <v>126</v>
      </c>
      <c r="B140" s="39" t="s">
        <v>216</v>
      </c>
      <c r="C140" s="40" t="s">
        <v>48</v>
      </c>
      <c r="D140" s="35">
        <f t="shared" si="4"/>
        <v>45461452</v>
      </c>
      <c r="E140" s="35">
        <v>0</v>
      </c>
      <c r="F140" s="35">
        <f t="shared" si="5"/>
        <v>0</v>
      </c>
      <c r="G140" s="35">
        <v>0</v>
      </c>
      <c r="H140" s="35">
        <v>0</v>
      </c>
      <c r="I140" s="35">
        <v>0</v>
      </c>
      <c r="J140" s="35">
        <f t="shared" si="6"/>
        <v>45461452</v>
      </c>
      <c r="K140" s="35">
        <v>0</v>
      </c>
      <c r="L140" s="42">
        <v>45461452</v>
      </c>
      <c r="M140" s="113">
        <v>0</v>
      </c>
      <c r="N140" s="42">
        <v>0</v>
      </c>
    </row>
    <row r="141" spans="1:14" ht="12" customHeight="1" x14ac:dyDescent="0.2">
      <c r="A141" s="38">
        <v>127</v>
      </c>
      <c r="B141" s="39" t="s">
        <v>217</v>
      </c>
      <c r="C141" s="44" t="s">
        <v>253</v>
      </c>
      <c r="D141" s="35">
        <f t="shared" ref="D141:D155" si="9">E141+F141+J141</f>
        <v>19535835</v>
      </c>
      <c r="E141" s="35">
        <v>0</v>
      </c>
      <c r="F141" s="35">
        <f t="shared" ref="F141:F147" si="10">G141+H141+I141</f>
        <v>0</v>
      </c>
      <c r="G141" s="35">
        <v>0</v>
      </c>
      <c r="H141" s="35">
        <v>0</v>
      </c>
      <c r="I141" s="35">
        <v>0</v>
      </c>
      <c r="J141" s="35">
        <f t="shared" ref="J141:J154" si="11">K141+L141+M141</f>
        <v>19535835</v>
      </c>
      <c r="K141" s="35">
        <v>0</v>
      </c>
      <c r="L141" s="42">
        <v>19535835</v>
      </c>
      <c r="M141" s="113">
        <v>0</v>
      </c>
      <c r="N141" s="42">
        <v>0</v>
      </c>
    </row>
    <row r="142" spans="1:14" ht="12" customHeight="1" x14ac:dyDescent="0.2">
      <c r="A142" s="38">
        <v>128</v>
      </c>
      <c r="B142" s="46" t="s">
        <v>218</v>
      </c>
      <c r="C142" s="47" t="s">
        <v>50</v>
      </c>
      <c r="D142" s="35">
        <f t="shared" si="9"/>
        <v>16091603</v>
      </c>
      <c r="E142" s="35">
        <v>0</v>
      </c>
      <c r="F142" s="35">
        <f t="shared" si="10"/>
        <v>0</v>
      </c>
      <c r="G142" s="35">
        <v>0</v>
      </c>
      <c r="H142" s="35">
        <v>0</v>
      </c>
      <c r="I142" s="35">
        <v>0</v>
      </c>
      <c r="J142" s="35">
        <f t="shared" si="11"/>
        <v>16091603</v>
      </c>
      <c r="K142" s="35">
        <v>0</v>
      </c>
      <c r="L142" s="42">
        <v>16091603</v>
      </c>
      <c r="M142" s="113">
        <v>0</v>
      </c>
      <c r="N142" s="42">
        <v>0</v>
      </c>
    </row>
    <row r="143" spans="1:14" ht="12" customHeight="1" x14ac:dyDescent="0.2">
      <c r="A143" s="38">
        <v>129</v>
      </c>
      <c r="B143" s="43" t="s">
        <v>219</v>
      </c>
      <c r="C143" s="44" t="s">
        <v>49</v>
      </c>
      <c r="D143" s="35">
        <f t="shared" si="9"/>
        <v>31276398</v>
      </c>
      <c r="E143" s="35">
        <v>0</v>
      </c>
      <c r="F143" s="35">
        <f t="shared" si="10"/>
        <v>0</v>
      </c>
      <c r="G143" s="35">
        <v>0</v>
      </c>
      <c r="H143" s="35">
        <v>0</v>
      </c>
      <c r="I143" s="35">
        <v>0</v>
      </c>
      <c r="J143" s="35">
        <f t="shared" si="11"/>
        <v>31276398</v>
      </c>
      <c r="K143" s="35">
        <v>0</v>
      </c>
      <c r="L143" s="42">
        <v>31276398</v>
      </c>
      <c r="M143" s="113">
        <v>0</v>
      </c>
      <c r="N143" s="42">
        <v>0</v>
      </c>
    </row>
    <row r="144" spans="1:14" ht="12" customHeight="1" x14ac:dyDescent="0.2">
      <c r="A144" s="38">
        <v>130</v>
      </c>
      <c r="B144" s="43" t="s">
        <v>220</v>
      </c>
      <c r="C144" s="44" t="s">
        <v>221</v>
      </c>
      <c r="D144" s="35">
        <f t="shared" si="9"/>
        <v>12625841</v>
      </c>
      <c r="E144" s="35">
        <v>0</v>
      </c>
      <c r="F144" s="35">
        <f t="shared" si="10"/>
        <v>0</v>
      </c>
      <c r="G144" s="35">
        <v>0</v>
      </c>
      <c r="H144" s="35">
        <v>0</v>
      </c>
      <c r="I144" s="35">
        <v>0</v>
      </c>
      <c r="J144" s="35">
        <f t="shared" si="11"/>
        <v>12625841</v>
      </c>
      <c r="K144" s="35">
        <v>0</v>
      </c>
      <c r="L144" s="42">
        <v>12625841</v>
      </c>
      <c r="M144" s="113">
        <v>0</v>
      </c>
      <c r="N144" s="42">
        <v>0</v>
      </c>
    </row>
    <row r="145" spans="1:14" ht="12" customHeight="1" x14ac:dyDescent="0.2">
      <c r="A145" s="38">
        <v>131</v>
      </c>
      <c r="B145" s="43" t="s">
        <v>222</v>
      </c>
      <c r="C145" s="44" t="s">
        <v>43</v>
      </c>
      <c r="D145" s="35">
        <f t="shared" si="9"/>
        <v>20204538</v>
      </c>
      <c r="E145" s="35">
        <v>0</v>
      </c>
      <c r="F145" s="35">
        <f t="shared" si="10"/>
        <v>0</v>
      </c>
      <c r="G145" s="35">
        <v>0</v>
      </c>
      <c r="H145" s="35">
        <v>0</v>
      </c>
      <c r="I145" s="35">
        <v>0</v>
      </c>
      <c r="J145" s="35">
        <f t="shared" si="11"/>
        <v>20204538</v>
      </c>
      <c r="K145" s="35">
        <v>0</v>
      </c>
      <c r="L145" s="42">
        <v>20204538</v>
      </c>
      <c r="M145" s="113">
        <v>0</v>
      </c>
      <c r="N145" s="42">
        <v>0</v>
      </c>
    </row>
    <row r="146" spans="1:14" ht="12" customHeight="1" x14ac:dyDescent="0.2">
      <c r="A146" s="38">
        <v>132</v>
      </c>
      <c r="B146" s="46" t="s">
        <v>223</v>
      </c>
      <c r="C146" s="47" t="s">
        <v>251</v>
      </c>
      <c r="D146" s="35">
        <f t="shared" si="9"/>
        <v>97619176</v>
      </c>
      <c r="E146" s="35">
        <v>4419270</v>
      </c>
      <c r="F146" s="35">
        <f t="shared" si="10"/>
        <v>72744837</v>
      </c>
      <c r="G146" s="35">
        <v>60013608</v>
      </c>
      <c r="H146" s="35">
        <v>0</v>
      </c>
      <c r="I146" s="35">
        <v>12731229</v>
      </c>
      <c r="J146" s="35">
        <f t="shared" si="11"/>
        <v>20455069</v>
      </c>
      <c r="K146" s="35">
        <v>14428723</v>
      </c>
      <c r="L146" s="42">
        <v>4497216</v>
      </c>
      <c r="M146" s="113">
        <v>1529130</v>
      </c>
      <c r="N146" s="42">
        <v>28313650</v>
      </c>
    </row>
    <row r="147" spans="1:14" ht="12" customHeight="1" x14ac:dyDescent="0.2">
      <c r="A147" s="38">
        <v>133</v>
      </c>
      <c r="B147" s="41" t="s">
        <v>224</v>
      </c>
      <c r="C147" s="47" t="s">
        <v>225</v>
      </c>
      <c r="D147" s="35">
        <f t="shared" si="9"/>
        <v>216018078</v>
      </c>
      <c r="E147" s="35">
        <v>63329393</v>
      </c>
      <c r="F147" s="35">
        <f t="shared" si="10"/>
        <v>107367464</v>
      </c>
      <c r="G147" s="35">
        <v>90854361</v>
      </c>
      <c r="H147" s="35">
        <v>0</v>
      </c>
      <c r="I147" s="35">
        <v>16513103</v>
      </c>
      <c r="J147" s="35">
        <f t="shared" si="11"/>
        <v>45321221</v>
      </c>
      <c r="K147" s="35">
        <v>28376561</v>
      </c>
      <c r="L147" s="42">
        <v>14017015</v>
      </c>
      <c r="M147" s="113">
        <v>2927645</v>
      </c>
      <c r="N147" s="42">
        <v>37849991</v>
      </c>
    </row>
    <row r="148" spans="1:14" ht="12" customHeight="1" x14ac:dyDescent="0.2">
      <c r="A148" s="38">
        <v>134</v>
      </c>
      <c r="B148" s="43" t="s">
        <v>226</v>
      </c>
      <c r="C148" s="44" t="s">
        <v>227</v>
      </c>
      <c r="D148" s="35">
        <f t="shared" si="9"/>
        <v>1786299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f t="shared" si="11"/>
        <v>1786299</v>
      </c>
      <c r="K148" s="35">
        <v>0</v>
      </c>
      <c r="L148" s="42">
        <v>1786299</v>
      </c>
      <c r="M148" s="113">
        <v>0</v>
      </c>
      <c r="N148" s="42">
        <v>0</v>
      </c>
    </row>
    <row r="149" spans="1:14" ht="12" customHeight="1" x14ac:dyDescent="0.2">
      <c r="A149" s="38">
        <v>135</v>
      </c>
      <c r="B149" s="39" t="s">
        <v>228</v>
      </c>
      <c r="C149" s="40" t="s">
        <v>229</v>
      </c>
      <c r="D149" s="35">
        <f t="shared" si="9"/>
        <v>11929573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f t="shared" si="11"/>
        <v>11929573</v>
      </c>
      <c r="K149" s="35">
        <v>0</v>
      </c>
      <c r="L149" s="42">
        <v>11929573</v>
      </c>
      <c r="M149" s="113">
        <v>0</v>
      </c>
      <c r="N149" s="42">
        <v>0</v>
      </c>
    </row>
    <row r="150" spans="1:14" ht="12" customHeight="1" x14ac:dyDescent="0.2">
      <c r="A150" s="38">
        <v>136</v>
      </c>
      <c r="B150" s="56" t="s">
        <v>230</v>
      </c>
      <c r="C150" s="57" t="s">
        <v>231</v>
      </c>
      <c r="D150" s="35">
        <f t="shared" si="9"/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f t="shared" si="11"/>
        <v>0</v>
      </c>
      <c r="K150" s="35">
        <v>0</v>
      </c>
      <c r="L150" s="42">
        <v>0</v>
      </c>
      <c r="M150" s="113">
        <v>0</v>
      </c>
      <c r="N150" s="42">
        <v>0</v>
      </c>
    </row>
    <row r="151" spans="1:14" ht="12" customHeight="1" x14ac:dyDescent="0.2">
      <c r="A151" s="38">
        <v>137</v>
      </c>
      <c r="B151" s="58" t="s">
        <v>278</v>
      </c>
      <c r="C151" s="59" t="s">
        <v>279</v>
      </c>
      <c r="D151" s="35">
        <f t="shared" si="9"/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f t="shared" si="11"/>
        <v>0</v>
      </c>
      <c r="K151" s="35">
        <v>0</v>
      </c>
      <c r="L151" s="42">
        <v>0</v>
      </c>
      <c r="M151" s="113">
        <v>0</v>
      </c>
      <c r="N151" s="42"/>
    </row>
    <row r="152" spans="1:14" ht="12" customHeight="1" x14ac:dyDescent="0.2">
      <c r="A152" s="38">
        <v>138</v>
      </c>
      <c r="B152" s="60" t="s">
        <v>280</v>
      </c>
      <c r="C152" s="61" t="s">
        <v>281</v>
      </c>
      <c r="D152" s="35">
        <f t="shared" si="9"/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f t="shared" si="11"/>
        <v>0</v>
      </c>
      <c r="K152" s="35">
        <v>0</v>
      </c>
      <c r="L152" s="42">
        <v>0</v>
      </c>
      <c r="M152" s="113">
        <v>0</v>
      </c>
      <c r="N152" s="42"/>
    </row>
    <row r="153" spans="1:14" ht="12" customHeight="1" x14ac:dyDescent="0.2">
      <c r="A153" s="38">
        <v>139</v>
      </c>
      <c r="B153" s="62" t="s">
        <v>282</v>
      </c>
      <c r="C153" s="63" t="s">
        <v>283</v>
      </c>
      <c r="D153" s="35">
        <f t="shared" si="9"/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f t="shared" si="11"/>
        <v>0</v>
      </c>
      <c r="K153" s="35">
        <v>0</v>
      </c>
      <c r="L153" s="42">
        <v>0</v>
      </c>
      <c r="M153" s="113">
        <v>0</v>
      </c>
      <c r="N153" s="42"/>
    </row>
    <row r="154" spans="1:14" x14ac:dyDescent="0.2">
      <c r="A154" s="38">
        <v>140</v>
      </c>
      <c r="B154" s="64" t="s">
        <v>288</v>
      </c>
      <c r="C154" s="65" t="s">
        <v>289</v>
      </c>
      <c r="D154" s="35">
        <f t="shared" si="9"/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f t="shared" si="11"/>
        <v>0</v>
      </c>
      <c r="K154" s="35">
        <v>0</v>
      </c>
      <c r="L154" s="42">
        <v>0</v>
      </c>
      <c r="M154" s="113">
        <v>0</v>
      </c>
      <c r="N154" s="42"/>
    </row>
    <row r="155" spans="1:14" s="153" customFormat="1" x14ac:dyDescent="0.2">
      <c r="A155" s="127">
        <v>141</v>
      </c>
      <c r="B155" s="128" t="s">
        <v>403</v>
      </c>
      <c r="C155" s="129" t="s">
        <v>402</v>
      </c>
      <c r="D155" s="36">
        <f t="shared" si="9"/>
        <v>0</v>
      </c>
      <c r="E155" s="152">
        <v>0</v>
      </c>
      <c r="F155" s="152">
        <v>0</v>
      </c>
      <c r="G155" s="152">
        <v>0</v>
      </c>
      <c r="H155" s="152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52">
        <v>0</v>
      </c>
    </row>
  </sheetData>
  <mergeCells count="25">
    <mergeCell ref="M7:M8"/>
    <mergeCell ref="A94:A97"/>
    <mergeCell ref="B94:B97"/>
    <mergeCell ref="E6:E8"/>
    <mergeCell ref="F6:F8"/>
    <mergeCell ref="G6:I6"/>
    <mergeCell ref="A9:C9"/>
    <mergeCell ref="A10:C10"/>
    <mergeCell ref="A11:C11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D3:M3"/>
    <mergeCell ref="E4:M4"/>
    <mergeCell ref="J5:M5"/>
    <mergeCell ref="K6:M6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56"/>
  <sheetViews>
    <sheetView zoomScale="98" zoomScaleNormal="98" workbookViewId="0">
      <pane xSplit="3" ySplit="10" topLeftCell="D143" activePane="bottomRight" state="frozen"/>
      <selection pane="topRight" activeCell="D1" sqref="D1"/>
      <selection pane="bottomLeft" activeCell="A14" sqref="A14"/>
      <selection pane="bottomRight" activeCell="D9" sqref="D9"/>
    </sheetView>
  </sheetViews>
  <sheetFormatPr defaultRowHeight="12" x14ac:dyDescent="0.2"/>
  <cols>
    <col min="1" max="1" width="7.5703125" style="6" customWidth="1"/>
    <col min="2" max="2" width="14" style="6" customWidth="1"/>
    <col min="3" max="3" width="35.7109375" style="7" customWidth="1"/>
    <col min="4" max="4" width="19.5703125" style="8" customWidth="1"/>
    <col min="5" max="16384" width="9.140625" style="8"/>
  </cols>
  <sheetData>
    <row r="2" spans="1:7" ht="38.25" customHeight="1" x14ac:dyDescent="0.2">
      <c r="A2" s="202" t="s">
        <v>346</v>
      </c>
      <c r="B2" s="202"/>
      <c r="C2" s="202"/>
      <c r="D2" s="202"/>
    </row>
    <row r="3" spans="1:7" x14ac:dyDescent="0.2">
      <c r="C3" s="9"/>
      <c r="D3" s="8" t="s">
        <v>309</v>
      </c>
      <c r="G3" s="4"/>
    </row>
    <row r="4" spans="1:7" s="2" customFormat="1" ht="15.75" customHeight="1" x14ac:dyDescent="0.2">
      <c r="A4" s="193" t="s">
        <v>46</v>
      </c>
      <c r="B4" s="193" t="s">
        <v>59</v>
      </c>
      <c r="C4" s="194" t="s">
        <v>47</v>
      </c>
      <c r="D4" s="234" t="s">
        <v>345</v>
      </c>
    </row>
    <row r="5" spans="1:7" ht="15" customHeight="1" x14ac:dyDescent="0.2">
      <c r="A5" s="193"/>
      <c r="B5" s="193"/>
      <c r="C5" s="194"/>
      <c r="D5" s="235"/>
    </row>
    <row r="6" spans="1:7" ht="14.25" customHeight="1" x14ac:dyDescent="0.2">
      <c r="A6" s="193"/>
      <c r="B6" s="193"/>
      <c r="C6" s="194"/>
      <c r="D6" s="235"/>
    </row>
    <row r="7" spans="1:7" ht="14.25" customHeight="1" x14ac:dyDescent="0.2">
      <c r="A7" s="193"/>
      <c r="B7" s="193"/>
      <c r="C7" s="194"/>
      <c r="D7" s="236"/>
    </row>
    <row r="8" spans="1:7" s="2" customFormat="1" x14ac:dyDescent="0.2">
      <c r="A8" s="179" t="s">
        <v>248</v>
      </c>
      <c r="B8" s="179"/>
      <c r="C8" s="179"/>
      <c r="D8" s="78">
        <f>D10+D9</f>
        <v>1593030999</v>
      </c>
      <c r="E8" s="112"/>
    </row>
    <row r="9" spans="1:7" s="3" customFormat="1" ht="11.25" customHeight="1" x14ac:dyDescent="0.2">
      <c r="A9" s="5"/>
      <c r="B9" s="5"/>
      <c r="C9" s="11" t="s">
        <v>56</v>
      </c>
      <c r="D9" s="77">
        <v>30580269</v>
      </c>
    </row>
    <row r="10" spans="1:7" s="2" customFormat="1" x14ac:dyDescent="0.2">
      <c r="A10" s="179" t="s">
        <v>247</v>
      </c>
      <c r="B10" s="179"/>
      <c r="C10" s="179"/>
      <c r="D10" s="78">
        <f>SUM(D11:D153)-D93</f>
        <v>1562450730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7">
        <v>7632277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7">
        <v>7672803</v>
      </c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7">
        <v>22532474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7">
        <v>8385422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7">
        <v>9065922</v>
      </c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7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7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7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7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7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7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7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7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7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7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7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7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77">
        <v>32825946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7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7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77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77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77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7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7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7">
        <v>54002473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7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7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7">
        <v>7883150</v>
      </c>
    </row>
    <row r="40" spans="1:4" s="22" customFormat="1" x14ac:dyDescent="0.2">
      <c r="A40" s="25">
        <v>30</v>
      </c>
      <c r="B40" s="23" t="s">
        <v>98</v>
      </c>
      <c r="C40" s="74" t="s">
        <v>292</v>
      </c>
      <c r="D40" s="77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77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77">
        <v>33437501</v>
      </c>
    </row>
    <row r="43" spans="1:4" x14ac:dyDescent="0.2">
      <c r="A43" s="25">
        <v>33</v>
      </c>
      <c r="B43" s="12" t="s">
        <v>101</v>
      </c>
      <c r="C43" s="10" t="s">
        <v>39</v>
      </c>
      <c r="D43" s="77">
        <v>45094346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7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7">
        <v>31006921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7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77">
        <v>33441332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7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7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7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7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7">
        <v>3337996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77">
        <v>42212540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7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7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7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7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7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7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7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7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7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7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7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7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7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7">
        <v>7520086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7">
        <v>5971673</v>
      </c>
    </row>
    <row r="69" spans="1:4" s="1" customFormat="1" x14ac:dyDescent="0.2">
      <c r="A69" s="25">
        <v>59</v>
      </c>
      <c r="B69" s="12" t="s">
        <v>128</v>
      </c>
      <c r="C69" s="10" t="s">
        <v>129</v>
      </c>
      <c r="D69" s="77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7">
        <v>24685044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7">
        <v>4437040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7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7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7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7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7">
        <v>28226633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7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7">
        <v>16483667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7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7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7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7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7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7">
        <v>30129215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7">
        <v>55595554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7">
        <v>51821656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7">
        <v>6688243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7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7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7">
        <v>28704552</v>
      </c>
    </row>
    <row r="91" spans="1:4" s="1" customFormat="1" x14ac:dyDescent="0.2">
      <c r="A91" s="25">
        <v>81</v>
      </c>
      <c r="B91" s="12" t="s">
        <v>152</v>
      </c>
      <c r="C91" s="10" t="s">
        <v>386</v>
      </c>
      <c r="D91" s="77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7">
        <v>0</v>
      </c>
    </row>
    <row r="93" spans="1:4" s="1" customFormat="1" ht="24" x14ac:dyDescent="0.2">
      <c r="A93" s="186">
        <v>83</v>
      </c>
      <c r="B93" s="189" t="s">
        <v>154</v>
      </c>
      <c r="C93" s="17" t="s">
        <v>274</v>
      </c>
      <c r="D93" s="77">
        <v>12337850</v>
      </c>
    </row>
    <row r="94" spans="1:4" s="1" customFormat="1" ht="36" x14ac:dyDescent="0.2">
      <c r="A94" s="187"/>
      <c r="B94" s="190"/>
      <c r="C94" s="10" t="s">
        <v>384</v>
      </c>
      <c r="D94" s="77">
        <v>2671170</v>
      </c>
    </row>
    <row r="95" spans="1:4" s="1" customFormat="1" ht="24" x14ac:dyDescent="0.2">
      <c r="A95" s="187"/>
      <c r="B95" s="190"/>
      <c r="C95" s="10" t="s">
        <v>275</v>
      </c>
      <c r="D95" s="77">
        <v>0</v>
      </c>
    </row>
    <row r="96" spans="1:4" s="1" customFormat="1" ht="36" x14ac:dyDescent="0.2">
      <c r="A96" s="188"/>
      <c r="B96" s="191"/>
      <c r="C96" s="28" t="s">
        <v>385</v>
      </c>
      <c r="D96" s="77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7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7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7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7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7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7">
        <v>19874390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7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7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7">
        <v>23953836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7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7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7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7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77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7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7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7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7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7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7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7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7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7">
        <v>0</v>
      </c>
    </row>
    <row r="120" spans="1:4" s="1" customFormat="1" x14ac:dyDescent="0.2">
      <c r="A120" s="25">
        <v>107</v>
      </c>
      <c r="B120" s="26" t="s">
        <v>185</v>
      </c>
      <c r="C120" s="10" t="s">
        <v>186</v>
      </c>
      <c r="D120" s="77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7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7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7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7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7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7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7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7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7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7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7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7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7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7">
        <v>0</v>
      </c>
    </row>
    <row r="135" spans="1:4" s="1" customFormat="1" ht="24" x14ac:dyDescent="0.2">
      <c r="A135" s="25">
        <v>122</v>
      </c>
      <c r="B135" s="26" t="s">
        <v>211</v>
      </c>
      <c r="C135" s="91" t="s">
        <v>383</v>
      </c>
      <c r="D135" s="77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7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7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7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7">
        <v>21114658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7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7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7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7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7">
        <v>0</v>
      </c>
    </row>
    <row r="145" spans="1:4" s="1" customFormat="1" x14ac:dyDescent="0.2">
      <c r="A145" s="25">
        <v>132</v>
      </c>
      <c r="B145" s="12" t="s">
        <v>223</v>
      </c>
      <c r="C145" s="10" t="s">
        <v>251</v>
      </c>
      <c r="D145" s="77">
        <v>39916042</v>
      </c>
    </row>
    <row r="146" spans="1:4" s="1" customFormat="1" x14ac:dyDescent="0.2">
      <c r="A146" s="25">
        <v>133</v>
      </c>
      <c r="B146" s="14" t="s">
        <v>224</v>
      </c>
      <c r="C146" s="10" t="s">
        <v>225</v>
      </c>
      <c r="D146" s="77">
        <v>60133094</v>
      </c>
    </row>
    <row r="147" spans="1:4" x14ac:dyDescent="0.2">
      <c r="A147" s="25">
        <v>134</v>
      </c>
      <c r="B147" s="26" t="s">
        <v>226</v>
      </c>
      <c r="C147" s="10" t="s">
        <v>227</v>
      </c>
      <c r="D147" s="77">
        <v>3115520</v>
      </c>
    </row>
    <row r="148" spans="1:4" x14ac:dyDescent="0.2">
      <c r="A148" s="25">
        <v>135</v>
      </c>
      <c r="B148" s="12" t="s">
        <v>228</v>
      </c>
      <c r="C148" s="10" t="s">
        <v>229</v>
      </c>
      <c r="D148" s="77">
        <v>0</v>
      </c>
    </row>
    <row r="149" spans="1:4" ht="12.75" x14ac:dyDescent="0.2">
      <c r="A149" s="25">
        <v>136</v>
      </c>
      <c r="B149" s="20" t="s">
        <v>230</v>
      </c>
      <c r="C149" s="13" t="s">
        <v>231</v>
      </c>
      <c r="D149" s="77">
        <v>0</v>
      </c>
    </row>
    <row r="150" spans="1:4" ht="12.75" x14ac:dyDescent="0.2">
      <c r="A150" s="25">
        <v>137</v>
      </c>
      <c r="B150" s="67" t="s">
        <v>278</v>
      </c>
      <c r="C150" s="68" t="s">
        <v>279</v>
      </c>
      <c r="D150" s="77">
        <v>0</v>
      </c>
    </row>
    <row r="151" spans="1:4" ht="12.75" x14ac:dyDescent="0.2">
      <c r="A151" s="25">
        <v>138</v>
      </c>
      <c r="B151" s="69" t="s">
        <v>280</v>
      </c>
      <c r="C151" s="70" t="s">
        <v>281</v>
      </c>
      <c r="D151" s="77">
        <v>0</v>
      </c>
    </row>
    <row r="152" spans="1:4" ht="12.75" x14ac:dyDescent="0.2">
      <c r="A152" s="25">
        <v>139</v>
      </c>
      <c r="B152" s="71" t="s">
        <v>282</v>
      </c>
      <c r="C152" s="72" t="s">
        <v>283</v>
      </c>
      <c r="D152" s="77">
        <v>0</v>
      </c>
    </row>
    <row r="153" spans="1:4" x14ac:dyDescent="0.2">
      <c r="A153" s="25">
        <v>140</v>
      </c>
      <c r="B153" s="25" t="s">
        <v>288</v>
      </c>
      <c r="C153" s="73" t="s">
        <v>289</v>
      </c>
      <c r="D153" s="77">
        <v>0</v>
      </c>
    </row>
    <row r="154" spans="1:4" s="22" customFormat="1" x14ac:dyDescent="0.2">
      <c r="A154" s="127">
        <v>141</v>
      </c>
      <c r="B154" s="128" t="s">
        <v>403</v>
      </c>
      <c r="C154" s="129" t="s">
        <v>402</v>
      </c>
      <c r="D154" s="80">
        <v>0</v>
      </c>
    </row>
    <row r="156" spans="1:4" x14ac:dyDescent="0.2">
      <c r="D156" s="4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57"/>
  <sheetViews>
    <sheetView zoomScale="96" zoomScaleNormal="96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L25" sqref="L2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8" width="7.85546875" style="8" customWidth="1"/>
    <col min="9" max="16384" width="9.140625" style="8"/>
  </cols>
  <sheetData>
    <row r="1" spans="1:8" x14ac:dyDescent="0.2">
      <c r="D1" s="4"/>
      <c r="G1" s="4"/>
    </row>
    <row r="2" spans="1:8" ht="39.75" customHeight="1" x14ac:dyDescent="0.2">
      <c r="A2" s="202" t="s">
        <v>354</v>
      </c>
      <c r="B2" s="202"/>
      <c r="C2" s="202"/>
      <c r="D2" s="202"/>
      <c r="E2" s="202"/>
      <c r="F2" s="202"/>
      <c r="G2" s="202"/>
    </row>
    <row r="3" spans="1:8" x14ac:dyDescent="0.2">
      <c r="C3" s="9"/>
      <c r="G3" s="8" t="s">
        <v>309</v>
      </c>
    </row>
    <row r="4" spans="1:8" s="2" customFormat="1" ht="15.75" customHeight="1" x14ac:dyDescent="0.2">
      <c r="A4" s="193" t="s">
        <v>46</v>
      </c>
      <c r="B4" s="193" t="s">
        <v>59</v>
      </c>
      <c r="C4" s="194" t="s">
        <v>47</v>
      </c>
      <c r="D4" s="237" t="s">
        <v>349</v>
      </c>
      <c r="E4" s="237"/>
      <c r="F4" s="237"/>
      <c r="G4" s="237"/>
    </row>
    <row r="5" spans="1:8" ht="25.5" customHeight="1" x14ac:dyDescent="0.2">
      <c r="A5" s="193"/>
      <c r="B5" s="193"/>
      <c r="C5" s="194"/>
      <c r="D5" s="237" t="s">
        <v>303</v>
      </c>
      <c r="E5" s="237" t="s">
        <v>350</v>
      </c>
      <c r="F5" s="237" t="s">
        <v>351</v>
      </c>
      <c r="G5" s="237"/>
    </row>
    <row r="6" spans="1:8" ht="14.25" customHeight="1" x14ac:dyDescent="0.2">
      <c r="A6" s="193"/>
      <c r="B6" s="193"/>
      <c r="C6" s="194"/>
      <c r="D6" s="237"/>
      <c r="E6" s="237"/>
      <c r="F6" s="237" t="s">
        <v>352</v>
      </c>
      <c r="G6" s="237" t="s">
        <v>353</v>
      </c>
    </row>
    <row r="7" spans="1:8" ht="48" customHeight="1" x14ac:dyDescent="0.2">
      <c r="A7" s="193"/>
      <c r="B7" s="193"/>
      <c r="C7" s="194"/>
      <c r="D7" s="237"/>
      <c r="E7" s="237"/>
      <c r="F7" s="237"/>
      <c r="G7" s="237"/>
    </row>
    <row r="8" spans="1:8" s="2" customFormat="1" x14ac:dyDescent="0.2">
      <c r="A8" s="179" t="s">
        <v>248</v>
      </c>
      <c r="B8" s="179"/>
      <c r="C8" s="179"/>
      <c r="D8" s="78">
        <f>D10+D9</f>
        <v>8257968469</v>
      </c>
      <c r="E8" s="78">
        <f t="shared" ref="E8:G8" si="0">E10+E9</f>
        <v>1005275833</v>
      </c>
      <c r="F8" s="78">
        <f t="shared" si="0"/>
        <v>2843340797</v>
      </c>
      <c r="G8" s="78">
        <f t="shared" si="0"/>
        <v>4409351839</v>
      </c>
      <c r="H8" s="112"/>
    </row>
    <row r="9" spans="1:8" s="3" customFormat="1" ht="11.25" customHeight="1" x14ac:dyDescent="0.2">
      <c r="A9" s="5"/>
      <c r="B9" s="5"/>
      <c r="C9" s="11" t="s">
        <v>56</v>
      </c>
      <c r="D9" s="77">
        <v>263036722</v>
      </c>
      <c r="E9" s="77">
        <v>48439878</v>
      </c>
      <c r="F9" s="77">
        <v>0</v>
      </c>
      <c r="G9" s="77">
        <v>214596844</v>
      </c>
      <c r="H9" s="112"/>
    </row>
    <row r="10" spans="1:8" s="2" customFormat="1" x14ac:dyDescent="0.2">
      <c r="A10" s="179" t="s">
        <v>247</v>
      </c>
      <c r="B10" s="179"/>
      <c r="C10" s="179"/>
      <c r="D10" s="78">
        <f>SUM(D11:D153)-D93</f>
        <v>7994931747</v>
      </c>
      <c r="E10" s="78">
        <f t="shared" ref="E10:G10" si="1">SUM(E11:E153)-E93</f>
        <v>956835955</v>
      </c>
      <c r="F10" s="78">
        <f t="shared" si="1"/>
        <v>2843340797</v>
      </c>
      <c r="G10" s="78">
        <f t="shared" si="1"/>
        <v>4194754995</v>
      </c>
      <c r="H10" s="112"/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7">
        <f t="shared" ref="D11:D70" si="2">E11+F11+G11</f>
        <v>33741781</v>
      </c>
      <c r="E11" s="77">
        <v>0</v>
      </c>
      <c r="F11" s="77">
        <v>13075343</v>
      </c>
      <c r="G11" s="77">
        <v>20666438</v>
      </c>
      <c r="H11" s="112"/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7">
        <f t="shared" si="2"/>
        <v>36760051</v>
      </c>
      <c r="E12" s="77">
        <v>0</v>
      </c>
      <c r="F12" s="77">
        <v>15734135</v>
      </c>
      <c r="G12" s="77">
        <v>21025916</v>
      </c>
      <c r="H12" s="112"/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7">
        <f t="shared" si="2"/>
        <v>129503377</v>
      </c>
      <c r="E13" s="80">
        <v>6109858</v>
      </c>
      <c r="F13" s="80">
        <v>60156612</v>
      </c>
      <c r="G13" s="80">
        <v>63236907</v>
      </c>
      <c r="H13" s="112"/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7">
        <f t="shared" si="2"/>
        <v>37294779</v>
      </c>
      <c r="E14" s="77">
        <v>0</v>
      </c>
      <c r="F14" s="77">
        <v>14318303</v>
      </c>
      <c r="G14" s="77">
        <v>22976476</v>
      </c>
      <c r="H14" s="112"/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7">
        <f t="shared" si="2"/>
        <v>42663865</v>
      </c>
      <c r="E15" s="77">
        <v>0</v>
      </c>
      <c r="F15" s="77">
        <v>17929431</v>
      </c>
      <c r="G15" s="77">
        <v>24734434</v>
      </c>
      <c r="H15" s="112"/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7">
        <f t="shared" si="2"/>
        <v>292197239</v>
      </c>
      <c r="E16" s="80">
        <v>10423753</v>
      </c>
      <c r="F16" s="80">
        <v>121900106</v>
      </c>
      <c r="G16" s="80">
        <v>159873380</v>
      </c>
      <c r="H16" s="112"/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7">
        <f t="shared" si="2"/>
        <v>121602088</v>
      </c>
      <c r="E17" s="77">
        <v>0</v>
      </c>
      <c r="F17" s="77">
        <v>58174956</v>
      </c>
      <c r="G17" s="77">
        <v>63427132</v>
      </c>
      <c r="H17" s="112"/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7">
        <f t="shared" si="2"/>
        <v>47334284</v>
      </c>
      <c r="E18" s="77">
        <v>0</v>
      </c>
      <c r="F18" s="77">
        <v>20882453</v>
      </c>
      <c r="G18" s="77">
        <v>26451831</v>
      </c>
      <c r="H18" s="112"/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7">
        <f t="shared" si="2"/>
        <v>39885580</v>
      </c>
      <c r="E19" s="77">
        <v>0</v>
      </c>
      <c r="F19" s="77">
        <v>16835807</v>
      </c>
      <c r="G19" s="77">
        <v>23049773</v>
      </c>
      <c r="H19" s="112"/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7">
        <f t="shared" si="2"/>
        <v>50931053</v>
      </c>
      <c r="E20" s="77">
        <v>0</v>
      </c>
      <c r="F20" s="77">
        <v>21498693</v>
      </c>
      <c r="G20" s="77">
        <v>29432360</v>
      </c>
      <c r="H20" s="112"/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7">
        <f t="shared" si="2"/>
        <v>38121051</v>
      </c>
      <c r="E21" s="77">
        <v>0</v>
      </c>
      <c r="F21" s="77">
        <v>14097313</v>
      </c>
      <c r="G21" s="77">
        <v>24023738</v>
      </c>
      <c r="H21" s="112"/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7">
        <f t="shared" si="2"/>
        <v>92563120</v>
      </c>
      <c r="E22" s="77">
        <v>0</v>
      </c>
      <c r="F22" s="77">
        <v>45494981</v>
      </c>
      <c r="G22" s="77">
        <v>47068139</v>
      </c>
      <c r="H22" s="112"/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7">
        <f t="shared" si="2"/>
        <v>0</v>
      </c>
      <c r="E23" s="77">
        <v>0</v>
      </c>
      <c r="F23" s="77">
        <v>0</v>
      </c>
      <c r="G23" s="77">
        <v>0</v>
      </c>
      <c r="H23" s="112"/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7">
        <f t="shared" si="2"/>
        <v>0</v>
      </c>
      <c r="E24" s="77">
        <v>0</v>
      </c>
      <c r="F24" s="77">
        <v>0</v>
      </c>
      <c r="G24" s="77">
        <v>0</v>
      </c>
      <c r="H24" s="112"/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7">
        <f t="shared" si="2"/>
        <v>50309718</v>
      </c>
      <c r="E25" s="77">
        <v>0</v>
      </c>
      <c r="F25" s="77">
        <v>19161454</v>
      </c>
      <c r="G25" s="77">
        <v>31148264</v>
      </c>
      <c r="H25" s="112"/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7">
        <f t="shared" si="2"/>
        <v>61783839</v>
      </c>
      <c r="E26" s="77">
        <v>0</v>
      </c>
      <c r="F26" s="77">
        <v>16034449</v>
      </c>
      <c r="G26" s="77">
        <v>45749390</v>
      </c>
      <c r="H26" s="112"/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7">
        <f t="shared" si="2"/>
        <v>112091575</v>
      </c>
      <c r="E27" s="77">
        <v>0</v>
      </c>
      <c r="F27" s="77">
        <v>52460813</v>
      </c>
      <c r="G27" s="77">
        <v>59630762</v>
      </c>
      <c r="H27" s="112"/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7">
        <f t="shared" si="2"/>
        <v>202229213</v>
      </c>
      <c r="E28" s="80">
        <v>9004258</v>
      </c>
      <c r="F28" s="80">
        <v>89459244</v>
      </c>
      <c r="G28" s="80">
        <v>103765711</v>
      </c>
      <c r="H28" s="112"/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7">
        <f t="shared" si="2"/>
        <v>37631724</v>
      </c>
      <c r="E29" s="77">
        <v>0</v>
      </c>
      <c r="F29" s="77">
        <v>18609628</v>
      </c>
      <c r="G29" s="77">
        <v>19022096</v>
      </c>
      <c r="H29" s="112"/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7">
        <f t="shared" si="2"/>
        <v>21927846</v>
      </c>
      <c r="E30" s="77">
        <v>0</v>
      </c>
      <c r="F30" s="77">
        <v>7079137</v>
      </c>
      <c r="G30" s="77">
        <v>14848709</v>
      </c>
      <c r="H30" s="112"/>
    </row>
    <row r="31" spans="1:8" x14ac:dyDescent="0.2">
      <c r="A31" s="25">
        <v>21</v>
      </c>
      <c r="B31" s="12" t="s">
        <v>81</v>
      </c>
      <c r="C31" s="10" t="s">
        <v>82</v>
      </c>
      <c r="D31" s="77">
        <f t="shared" si="2"/>
        <v>157005726</v>
      </c>
      <c r="E31" s="81">
        <v>0</v>
      </c>
      <c r="F31" s="81">
        <v>80525183</v>
      </c>
      <c r="G31" s="81">
        <v>76480543</v>
      </c>
      <c r="H31" s="112"/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7">
        <f t="shared" si="2"/>
        <v>121164193</v>
      </c>
      <c r="E32" s="80">
        <v>5702425</v>
      </c>
      <c r="F32" s="80">
        <v>55659516</v>
      </c>
      <c r="G32" s="80">
        <v>59802252</v>
      </c>
      <c r="H32" s="112"/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7">
        <f t="shared" si="2"/>
        <v>52893251</v>
      </c>
      <c r="E33" s="80">
        <v>0</v>
      </c>
      <c r="F33" s="80">
        <v>25788761</v>
      </c>
      <c r="G33" s="80">
        <v>27104490</v>
      </c>
      <c r="H33" s="112"/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7">
        <f t="shared" si="2"/>
        <v>0</v>
      </c>
      <c r="E34" s="77">
        <v>0</v>
      </c>
      <c r="F34" s="77">
        <v>0</v>
      </c>
      <c r="G34" s="77">
        <v>0</v>
      </c>
      <c r="H34" s="112"/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7">
        <f t="shared" si="2"/>
        <v>0</v>
      </c>
      <c r="E35" s="77">
        <v>0</v>
      </c>
      <c r="F35" s="77">
        <v>0</v>
      </c>
      <c r="G35" s="77">
        <v>0</v>
      </c>
      <c r="H35" s="112"/>
    </row>
    <row r="36" spans="1:8" s="22" customFormat="1" x14ac:dyDescent="0.2">
      <c r="A36" s="127">
        <v>26</v>
      </c>
      <c r="B36" s="23" t="s">
        <v>90</v>
      </c>
      <c r="C36" s="21" t="s">
        <v>91</v>
      </c>
      <c r="D36" s="80">
        <f t="shared" si="2"/>
        <v>319291304</v>
      </c>
      <c r="E36" s="80">
        <v>23162773</v>
      </c>
      <c r="F36" s="80">
        <v>96611288</v>
      </c>
      <c r="G36" s="80">
        <v>199517243</v>
      </c>
      <c r="H36" s="151"/>
    </row>
    <row r="37" spans="1:8" s="22" customFormat="1" x14ac:dyDescent="0.2">
      <c r="A37" s="127">
        <v>27</v>
      </c>
      <c r="B37" s="27" t="s">
        <v>92</v>
      </c>
      <c r="C37" s="21" t="s">
        <v>93</v>
      </c>
      <c r="D37" s="80">
        <f t="shared" si="2"/>
        <v>86285260</v>
      </c>
      <c r="E37" s="80">
        <v>0</v>
      </c>
      <c r="F37" s="80">
        <v>28727448</v>
      </c>
      <c r="G37" s="80">
        <v>57557812</v>
      </c>
      <c r="H37" s="151"/>
    </row>
    <row r="38" spans="1:8" s="22" customFormat="1" ht="15.75" customHeight="1" x14ac:dyDescent="0.2">
      <c r="A38" s="127">
        <v>28</v>
      </c>
      <c r="B38" s="27" t="s">
        <v>94</v>
      </c>
      <c r="C38" s="21" t="s">
        <v>95</v>
      </c>
      <c r="D38" s="80">
        <f t="shared" si="2"/>
        <v>56042593</v>
      </c>
      <c r="E38" s="80">
        <v>3527774</v>
      </c>
      <c r="F38" s="80">
        <v>10281434</v>
      </c>
      <c r="G38" s="80">
        <v>42233385</v>
      </c>
      <c r="H38" s="151"/>
    </row>
    <row r="39" spans="1:8" s="22" customFormat="1" x14ac:dyDescent="0.2">
      <c r="A39" s="127">
        <v>29</v>
      </c>
      <c r="B39" s="24" t="s">
        <v>96</v>
      </c>
      <c r="C39" s="21" t="s">
        <v>97</v>
      </c>
      <c r="D39" s="80">
        <f t="shared" si="2"/>
        <v>129611808</v>
      </c>
      <c r="E39" s="80">
        <v>129611808</v>
      </c>
      <c r="F39" s="80">
        <v>0</v>
      </c>
      <c r="G39" s="80">
        <v>0</v>
      </c>
      <c r="H39" s="151"/>
    </row>
    <row r="40" spans="1:8" s="22" customFormat="1" x14ac:dyDescent="0.2">
      <c r="A40" s="25">
        <v>30</v>
      </c>
      <c r="B40" s="23" t="s">
        <v>98</v>
      </c>
      <c r="C40" s="74" t="s">
        <v>292</v>
      </c>
      <c r="D40" s="77">
        <f t="shared" si="2"/>
        <v>0</v>
      </c>
      <c r="E40" s="80">
        <v>0</v>
      </c>
      <c r="F40" s="80">
        <v>0</v>
      </c>
      <c r="G40" s="80">
        <v>0</v>
      </c>
      <c r="H40" s="112"/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7">
        <f t="shared" si="2"/>
        <v>17047633</v>
      </c>
      <c r="E41" s="80">
        <v>0</v>
      </c>
      <c r="F41" s="80">
        <v>8114185</v>
      </c>
      <c r="G41" s="80">
        <v>8933448</v>
      </c>
      <c r="H41" s="112"/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7">
        <f t="shared" si="2"/>
        <v>168918221</v>
      </c>
      <c r="E42" s="80">
        <v>8997739</v>
      </c>
      <c r="F42" s="80">
        <v>73867390</v>
      </c>
      <c r="G42" s="80">
        <v>86053092</v>
      </c>
      <c r="H42" s="112"/>
    </row>
    <row r="43" spans="1:8" x14ac:dyDescent="0.2">
      <c r="A43" s="25">
        <v>33</v>
      </c>
      <c r="B43" s="12" t="s">
        <v>101</v>
      </c>
      <c r="C43" s="10" t="s">
        <v>39</v>
      </c>
      <c r="D43" s="77">
        <f t="shared" si="2"/>
        <v>247342295</v>
      </c>
      <c r="E43" s="81">
        <v>5464485</v>
      </c>
      <c r="F43" s="81">
        <v>119642461</v>
      </c>
      <c r="G43" s="81">
        <v>122235349</v>
      </c>
      <c r="H43" s="112"/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7">
        <f t="shared" si="2"/>
        <v>46806355</v>
      </c>
      <c r="E44" s="77">
        <v>0</v>
      </c>
      <c r="F44" s="77">
        <v>20055849</v>
      </c>
      <c r="G44" s="77">
        <v>26750506</v>
      </c>
      <c r="H44" s="112"/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7">
        <f t="shared" si="2"/>
        <v>160575641</v>
      </c>
      <c r="E45" s="77">
        <v>0</v>
      </c>
      <c r="F45" s="77">
        <v>76584901</v>
      </c>
      <c r="G45" s="77">
        <v>83990740</v>
      </c>
      <c r="H45" s="112"/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7">
        <f t="shared" si="2"/>
        <v>66272410</v>
      </c>
      <c r="E46" s="77">
        <v>0</v>
      </c>
      <c r="F46" s="77">
        <v>31392799</v>
      </c>
      <c r="G46" s="77">
        <v>34879611</v>
      </c>
      <c r="H46" s="112"/>
    </row>
    <row r="47" spans="1:8" x14ac:dyDescent="0.2">
      <c r="A47" s="25">
        <v>37</v>
      </c>
      <c r="B47" s="12" t="s">
        <v>105</v>
      </c>
      <c r="C47" s="10" t="s">
        <v>237</v>
      </c>
      <c r="D47" s="77">
        <f t="shared" si="2"/>
        <v>137827494</v>
      </c>
      <c r="E47" s="81">
        <v>0</v>
      </c>
      <c r="F47" s="81">
        <v>54680907</v>
      </c>
      <c r="G47" s="81">
        <v>83146587</v>
      </c>
      <c r="H47" s="112"/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7">
        <f t="shared" si="2"/>
        <v>57285917</v>
      </c>
      <c r="E48" s="77">
        <v>0</v>
      </c>
      <c r="F48" s="77">
        <v>25699178</v>
      </c>
      <c r="G48" s="77">
        <v>31586739</v>
      </c>
      <c r="H48" s="112"/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7">
        <f t="shared" si="2"/>
        <v>38888411</v>
      </c>
      <c r="E49" s="77">
        <v>0</v>
      </c>
      <c r="F49" s="77">
        <v>19147320</v>
      </c>
      <c r="G49" s="77">
        <v>19741091</v>
      </c>
      <c r="H49" s="112"/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7">
        <f t="shared" si="2"/>
        <v>61790553</v>
      </c>
      <c r="E50" s="77">
        <v>0</v>
      </c>
      <c r="F50" s="77">
        <v>27035804</v>
      </c>
      <c r="G50" s="77">
        <v>34754749</v>
      </c>
      <c r="H50" s="112"/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7">
        <f t="shared" si="2"/>
        <v>28641473</v>
      </c>
      <c r="E51" s="77">
        <v>0</v>
      </c>
      <c r="F51" s="77">
        <v>12604586</v>
      </c>
      <c r="G51" s="77">
        <v>16036887</v>
      </c>
      <c r="H51" s="112"/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7">
        <f t="shared" si="2"/>
        <v>22677001</v>
      </c>
      <c r="E52" s="77">
        <v>0</v>
      </c>
      <c r="F52" s="77">
        <v>4977108</v>
      </c>
      <c r="G52" s="77">
        <v>17699893</v>
      </c>
      <c r="H52" s="112"/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7">
        <f t="shared" si="2"/>
        <v>207770218</v>
      </c>
      <c r="E53" s="80">
        <v>11171799</v>
      </c>
      <c r="F53" s="80">
        <v>91036568</v>
      </c>
      <c r="G53" s="80">
        <v>105561851</v>
      </c>
      <c r="H53" s="112"/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7">
        <f t="shared" si="2"/>
        <v>46853868</v>
      </c>
      <c r="E54" s="77">
        <v>0</v>
      </c>
      <c r="F54" s="77">
        <v>17950616</v>
      </c>
      <c r="G54" s="77">
        <v>28903252</v>
      </c>
      <c r="H54" s="112"/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7">
        <f t="shared" si="2"/>
        <v>151506399</v>
      </c>
      <c r="E55" s="77">
        <v>4139514</v>
      </c>
      <c r="F55" s="77">
        <v>57038987</v>
      </c>
      <c r="G55" s="77">
        <v>90327898</v>
      </c>
      <c r="H55" s="112"/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7">
        <f t="shared" si="2"/>
        <v>36041504</v>
      </c>
      <c r="E56" s="77">
        <v>0</v>
      </c>
      <c r="F56" s="77">
        <v>14384552</v>
      </c>
      <c r="G56" s="77">
        <v>21656952</v>
      </c>
      <c r="H56" s="112"/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7">
        <f t="shared" si="2"/>
        <v>57448284</v>
      </c>
      <c r="E57" s="77">
        <v>0</v>
      </c>
      <c r="F57" s="77">
        <v>23556141</v>
      </c>
      <c r="G57" s="77">
        <v>33892143</v>
      </c>
      <c r="H57" s="112"/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7">
        <f t="shared" si="2"/>
        <v>67073758</v>
      </c>
      <c r="E58" s="77">
        <v>0</v>
      </c>
      <c r="F58" s="77">
        <v>27479619</v>
      </c>
      <c r="G58" s="77">
        <v>39594139</v>
      </c>
      <c r="H58" s="112"/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7">
        <f t="shared" si="2"/>
        <v>26478900</v>
      </c>
      <c r="E59" s="77">
        <v>0</v>
      </c>
      <c r="F59" s="77">
        <v>12541561</v>
      </c>
      <c r="G59" s="77">
        <v>13937339</v>
      </c>
      <c r="H59" s="112"/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7">
        <f t="shared" si="2"/>
        <v>49467223</v>
      </c>
      <c r="E60" s="77">
        <v>0</v>
      </c>
      <c r="F60" s="77">
        <v>22102105</v>
      </c>
      <c r="G60" s="77">
        <v>27365118</v>
      </c>
      <c r="H60" s="112"/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7">
        <f t="shared" si="2"/>
        <v>76986600</v>
      </c>
      <c r="E61" s="77">
        <v>0</v>
      </c>
      <c r="F61" s="77">
        <v>35505567</v>
      </c>
      <c r="G61" s="77">
        <v>41481033</v>
      </c>
      <c r="H61" s="112"/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7">
        <f t="shared" si="2"/>
        <v>219540183</v>
      </c>
      <c r="E62" s="77">
        <v>0</v>
      </c>
      <c r="F62" s="77">
        <v>85256742</v>
      </c>
      <c r="G62" s="77">
        <v>134283441</v>
      </c>
      <c r="H62" s="112"/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7">
        <f t="shared" si="2"/>
        <v>37157765</v>
      </c>
      <c r="E63" s="77">
        <v>0</v>
      </c>
      <c r="F63" s="77">
        <v>14573874</v>
      </c>
      <c r="G63" s="77">
        <v>22583891</v>
      </c>
      <c r="H63" s="112"/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7">
        <f t="shared" si="2"/>
        <v>85616</v>
      </c>
      <c r="E64" s="77">
        <v>85616</v>
      </c>
      <c r="F64" s="77">
        <v>0</v>
      </c>
      <c r="G64" s="77">
        <v>0</v>
      </c>
      <c r="H64" s="112"/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7">
        <f t="shared" si="2"/>
        <v>0</v>
      </c>
      <c r="E65" s="77">
        <v>0</v>
      </c>
      <c r="F65" s="77">
        <v>0</v>
      </c>
      <c r="G65" s="77">
        <v>0</v>
      </c>
      <c r="H65" s="112"/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7">
        <f t="shared" si="2"/>
        <v>0</v>
      </c>
      <c r="E66" s="77">
        <v>0</v>
      </c>
      <c r="F66" s="77">
        <v>0</v>
      </c>
      <c r="G66" s="77">
        <v>0</v>
      </c>
      <c r="H66" s="112"/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7">
        <f t="shared" si="2"/>
        <v>51812742</v>
      </c>
      <c r="E67" s="77">
        <v>0</v>
      </c>
      <c r="F67" s="77">
        <v>14280687</v>
      </c>
      <c r="G67" s="77">
        <v>37532055</v>
      </c>
      <c r="H67" s="112"/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7">
        <f t="shared" si="2"/>
        <v>41801122</v>
      </c>
      <c r="E68" s="77">
        <v>0</v>
      </c>
      <c r="F68" s="77">
        <v>11968409</v>
      </c>
      <c r="G68" s="77">
        <v>29832713</v>
      </c>
      <c r="H68" s="112"/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7">
        <f t="shared" si="2"/>
        <v>79191841</v>
      </c>
      <c r="E69" s="77">
        <v>3895761</v>
      </c>
      <c r="F69" s="77">
        <v>32879675</v>
      </c>
      <c r="G69" s="77">
        <v>42416405</v>
      </c>
      <c r="H69" s="112"/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7">
        <f t="shared" si="2"/>
        <v>81345082</v>
      </c>
      <c r="E70" s="77">
        <v>4390336</v>
      </c>
      <c r="F70" s="77">
        <v>23218652</v>
      </c>
      <c r="G70" s="77">
        <v>53736094</v>
      </c>
      <c r="H70" s="112"/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7">
        <f t="shared" ref="D71:D134" si="3">E71+F71+G71</f>
        <v>36725505</v>
      </c>
      <c r="E71" s="77">
        <v>0</v>
      </c>
      <c r="F71" s="77">
        <v>15174263</v>
      </c>
      <c r="G71" s="77">
        <v>21551242</v>
      </c>
      <c r="H71" s="112"/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7">
        <f t="shared" si="3"/>
        <v>48490050</v>
      </c>
      <c r="E72" s="77">
        <v>48490050</v>
      </c>
      <c r="F72" s="77">
        <v>0</v>
      </c>
      <c r="G72" s="77">
        <v>0</v>
      </c>
      <c r="H72" s="112"/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7">
        <f t="shared" si="3"/>
        <v>73664949</v>
      </c>
      <c r="E73" s="77">
        <v>73664949</v>
      </c>
      <c r="F73" s="77">
        <v>0</v>
      </c>
      <c r="G73" s="77">
        <v>0</v>
      </c>
      <c r="H73" s="112"/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7">
        <f t="shared" si="3"/>
        <v>132393002</v>
      </c>
      <c r="E74" s="77">
        <v>9581183</v>
      </c>
      <c r="F74" s="77">
        <v>40529472</v>
      </c>
      <c r="G74" s="77">
        <v>82282347</v>
      </c>
      <c r="H74" s="112"/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7">
        <f t="shared" si="3"/>
        <v>71925439</v>
      </c>
      <c r="E75" s="77">
        <v>0</v>
      </c>
      <c r="F75" s="77">
        <v>19400743</v>
      </c>
      <c r="G75" s="77">
        <v>52524696</v>
      </c>
      <c r="H75" s="112"/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7">
        <f t="shared" si="3"/>
        <v>184094584</v>
      </c>
      <c r="E76" s="77">
        <v>14085756</v>
      </c>
      <c r="F76" s="77">
        <v>55109289</v>
      </c>
      <c r="G76" s="77">
        <v>114899539</v>
      </c>
      <c r="H76" s="112"/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7">
        <f t="shared" si="3"/>
        <v>34247844</v>
      </c>
      <c r="E77" s="77">
        <v>34247844</v>
      </c>
      <c r="F77" s="77">
        <v>0</v>
      </c>
      <c r="G77" s="77">
        <v>0</v>
      </c>
      <c r="H77" s="112"/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7">
        <f t="shared" si="3"/>
        <v>40914408</v>
      </c>
      <c r="E78" s="77">
        <v>40914408</v>
      </c>
      <c r="F78" s="77">
        <v>0</v>
      </c>
      <c r="G78" s="77">
        <v>0</v>
      </c>
      <c r="H78" s="112"/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7">
        <f t="shared" si="3"/>
        <v>47747340</v>
      </c>
      <c r="E79" s="77">
        <v>47747340</v>
      </c>
      <c r="F79" s="77">
        <v>0</v>
      </c>
      <c r="G79" s="77">
        <v>0</v>
      </c>
      <c r="H79" s="112"/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7">
        <f t="shared" si="3"/>
        <v>38506048</v>
      </c>
      <c r="E80" s="77">
        <v>38506048</v>
      </c>
      <c r="F80" s="77">
        <v>0</v>
      </c>
      <c r="G80" s="77">
        <v>0</v>
      </c>
      <c r="H80" s="112"/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7">
        <f t="shared" si="3"/>
        <v>57463968</v>
      </c>
      <c r="E81" s="77">
        <v>57463968</v>
      </c>
      <c r="F81" s="77">
        <v>0</v>
      </c>
      <c r="G81" s="77">
        <v>0</v>
      </c>
      <c r="H81" s="112"/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7">
        <f t="shared" si="3"/>
        <v>40185562</v>
      </c>
      <c r="E82" s="77">
        <v>40185562</v>
      </c>
      <c r="F82" s="77">
        <v>0</v>
      </c>
      <c r="G82" s="77">
        <v>0</v>
      </c>
      <c r="H82" s="112"/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7">
        <f t="shared" si="3"/>
        <v>36376946</v>
      </c>
      <c r="E83" s="77">
        <v>36376946</v>
      </c>
      <c r="F83" s="77">
        <v>0</v>
      </c>
      <c r="G83" s="77">
        <v>0</v>
      </c>
      <c r="H83" s="112"/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7">
        <f t="shared" si="3"/>
        <v>125515881</v>
      </c>
      <c r="E84" s="77">
        <v>1883115</v>
      </c>
      <c r="F84" s="77">
        <v>40016072</v>
      </c>
      <c r="G84" s="77">
        <v>83616694</v>
      </c>
      <c r="H84" s="112"/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7">
        <f t="shared" si="3"/>
        <v>250753235</v>
      </c>
      <c r="E85" s="77">
        <v>4136180</v>
      </c>
      <c r="F85" s="77">
        <v>88376941</v>
      </c>
      <c r="G85" s="77">
        <v>158240114</v>
      </c>
      <c r="H85" s="112"/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7">
        <f t="shared" si="3"/>
        <v>150524650</v>
      </c>
      <c r="E86" s="77">
        <v>9441538</v>
      </c>
      <c r="F86" s="77">
        <v>51518208</v>
      </c>
      <c r="G86" s="77">
        <v>89564904</v>
      </c>
      <c r="H86" s="112"/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7">
        <f t="shared" si="3"/>
        <v>45105755</v>
      </c>
      <c r="E87" s="77">
        <v>0</v>
      </c>
      <c r="F87" s="77">
        <v>18874060</v>
      </c>
      <c r="G87" s="77">
        <v>26231695</v>
      </c>
      <c r="H87" s="112"/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7">
        <f t="shared" si="3"/>
        <v>268392084</v>
      </c>
      <c r="E88" s="77">
        <v>12627148</v>
      </c>
      <c r="F88" s="77">
        <v>109779730</v>
      </c>
      <c r="G88" s="77">
        <v>145985206</v>
      </c>
      <c r="H88" s="112"/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7">
        <f t="shared" si="3"/>
        <v>44704817</v>
      </c>
      <c r="E89" s="77">
        <v>0</v>
      </c>
      <c r="F89" s="77">
        <v>13678468</v>
      </c>
      <c r="G89" s="77">
        <v>31026349</v>
      </c>
      <c r="H89" s="112"/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7">
        <f t="shared" si="3"/>
        <v>176784638</v>
      </c>
      <c r="E90" s="77">
        <v>0</v>
      </c>
      <c r="F90" s="77">
        <v>58092719</v>
      </c>
      <c r="G90" s="77">
        <v>118691919</v>
      </c>
      <c r="H90" s="112"/>
    </row>
    <row r="91" spans="1:8" s="1" customFormat="1" x14ac:dyDescent="0.2">
      <c r="A91" s="25">
        <v>81</v>
      </c>
      <c r="B91" s="12" t="s">
        <v>152</v>
      </c>
      <c r="C91" s="10" t="s">
        <v>386</v>
      </c>
      <c r="D91" s="77">
        <f t="shared" si="3"/>
        <v>50156410</v>
      </c>
      <c r="E91" s="77">
        <v>50156410</v>
      </c>
      <c r="F91" s="77">
        <v>0</v>
      </c>
      <c r="G91" s="77">
        <v>0</v>
      </c>
      <c r="H91" s="112"/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7">
        <f t="shared" si="3"/>
        <v>0</v>
      </c>
      <c r="E92" s="77">
        <v>0</v>
      </c>
      <c r="F92" s="77">
        <v>0</v>
      </c>
      <c r="G92" s="77">
        <v>0</v>
      </c>
      <c r="H92" s="112"/>
    </row>
    <row r="93" spans="1:8" s="1" customFormat="1" ht="24" x14ac:dyDescent="0.2">
      <c r="A93" s="186">
        <v>83</v>
      </c>
      <c r="B93" s="189" t="s">
        <v>154</v>
      </c>
      <c r="C93" s="17" t="s">
        <v>274</v>
      </c>
      <c r="D93" s="77">
        <f t="shared" si="3"/>
        <v>38465614</v>
      </c>
      <c r="E93" s="77">
        <v>29216018</v>
      </c>
      <c r="F93" s="77">
        <v>2867641</v>
      </c>
      <c r="G93" s="77">
        <v>6381955</v>
      </c>
      <c r="H93" s="112"/>
    </row>
    <row r="94" spans="1:8" s="1" customFormat="1" ht="36" x14ac:dyDescent="0.2">
      <c r="A94" s="187"/>
      <c r="B94" s="190"/>
      <c r="C94" s="10" t="s">
        <v>384</v>
      </c>
      <c r="D94" s="77">
        <f t="shared" si="3"/>
        <v>9249596</v>
      </c>
      <c r="E94" s="77">
        <v>0</v>
      </c>
      <c r="F94" s="77">
        <v>2867641</v>
      </c>
      <c r="G94" s="77">
        <v>6381955</v>
      </c>
      <c r="H94" s="112"/>
    </row>
    <row r="95" spans="1:8" s="1" customFormat="1" ht="24" x14ac:dyDescent="0.2">
      <c r="A95" s="187"/>
      <c r="B95" s="190"/>
      <c r="C95" s="10" t="s">
        <v>275</v>
      </c>
      <c r="D95" s="77">
        <f t="shared" si="3"/>
        <v>8853103</v>
      </c>
      <c r="E95" s="77">
        <v>8853103</v>
      </c>
      <c r="F95" s="77">
        <v>0</v>
      </c>
      <c r="G95" s="77">
        <v>0</v>
      </c>
      <c r="H95" s="112"/>
    </row>
    <row r="96" spans="1:8" s="1" customFormat="1" ht="36" x14ac:dyDescent="0.2">
      <c r="A96" s="188"/>
      <c r="B96" s="191"/>
      <c r="C96" s="28" t="s">
        <v>385</v>
      </c>
      <c r="D96" s="77">
        <f t="shared" si="3"/>
        <v>20362915</v>
      </c>
      <c r="E96" s="77">
        <v>20362915</v>
      </c>
      <c r="F96" s="77">
        <v>0</v>
      </c>
      <c r="G96" s="77">
        <v>0</v>
      </c>
      <c r="H96" s="112"/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7">
        <f t="shared" si="3"/>
        <v>1621802</v>
      </c>
      <c r="E97" s="77">
        <v>1621802</v>
      </c>
      <c r="F97" s="77">
        <v>0</v>
      </c>
      <c r="G97" s="77">
        <v>0</v>
      </c>
      <c r="H97" s="112"/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7">
        <f t="shared" si="3"/>
        <v>8796737</v>
      </c>
      <c r="E98" s="77">
        <v>0</v>
      </c>
      <c r="F98" s="77">
        <v>3193684</v>
      </c>
      <c r="G98" s="77">
        <v>5603053</v>
      </c>
      <c r="H98" s="112"/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7">
        <f t="shared" si="3"/>
        <v>35940870</v>
      </c>
      <c r="E99" s="77">
        <v>0</v>
      </c>
      <c r="F99" s="77">
        <v>12890847</v>
      </c>
      <c r="G99" s="77">
        <v>23050023</v>
      </c>
      <c r="H99" s="112"/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7">
        <f t="shared" si="3"/>
        <v>34708129</v>
      </c>
      <c r="E100" s="77">
        <v>0</v>
      </c>
      <c r="F100" s="77">
        <v>15595729</v>
      </c>
      <c r="G100" s="77">
        <v>19112400</v>
      </c>
      <c r="H100" s="112"/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7">
        <f t="shared" si="3"/>
        <v>35344966</v>
      </c>
      <c r="E101" s="77">
        <v>0</v>
      </c>
      <c r="F101" s="77">
        <v>15888796</v>
      </c>
      <c r="G101" s="77">
        <v>19456170</v>
      </c>
      <c r="H101" s="112"/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7">
        <f t="shared" si="3"/>
        <v>95091997</v>
      </c>
      <c r="E102" s="77">
        <v>0</v>
      </c>
      <c r="F102" s="77">
        <v>41217637</v>
      </c>
      <c r="G102" s="77">
        <v>53874360</v>
      </c>
      <c r="H102" s="112"/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7">
        <f t="shared" si="3"/>
        <v>38067799</v>
      </c>
      <c r="E103" s="77">
        <v>0</v>
      </c>
      <c r="F103" s="77">
        <v>14887533</v>
      </c>
      <c r="G103" s="77">
        <v>23180266</v>
      </c>
      <c r="H103" s="112"/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7">
        <f t="shared" si="3"/>
        <v>49351009</v>
      </c>
      <c r="E104" s="77">
        <v>0</v>
      </c>
      <c r="F104" s="77">
        <v>20818429</v>
      </c>
      <c r="G104" s="77">
        <v>28532580</v>
      </c>
      <c r="H104" s="112"/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7">
        <f t="shared" si="3"/>
        <v>112933142</v>
      </c>
      <c r="E105" s="77">
        <v>0</v>
      </c>
      <c r="F105" s="77">
        <v>48495588</v>
      </c>
      <c r="G105" s="77">
        <v>64437554</v>
      </c>
      <c r="H105" s="112"/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7">
        <f t="shared" si="3"/>
        <v>83254780</v>
      </c>
      <c r="E106" s="77">
        <v>0</v>
      </c>
      <c r="F106" s="77">
        <v>31823060</v>
      </c>
      <c r="G106" s="77">
        <v>51431720</v>
      </c>
      <c r="H106" s="112"/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7">
        <f t="shared" si="3"/>
        <v>33271361</v>
      </c>
      <c r="E107" s="77">
        <v>0</v>
      </c>
      <c r="F107" s="77">
        <v>15505318</v>
      </c>
      <c r="G107" s="77">
        <v>17766043</v>
      </c>
      <c r="H107" s="112"/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7">
        <f t="shared" si="3"/>
        <v>40620213</v>
      </c>
      <c r="E108" s="77">
        <v>0</v>
      </c>
      <c r="F108" s="77">
        <v>12959961</v>
      </c>
      <c r="G108" s="77">
        <v>27660252</v>
      </c>
      <c r="H108" s="112"/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77">
        <f t="shared" si="3"/>
        <v>46011938</v>
      </c>
      <c r="E109" s="77">
        <v>0</v>
      </c>
      <c r="F109" s="77">
        <v>19422230</v>
      </c>
      <c r="G109" s="77">
        <v>26589708</v>
      </c>
      <c r="H109" s="112"/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7">
        <f t="shared" si="3"/>
        <v>52619156</v>
      </c>
      <c r="E110" s="80">
        <v>4022174</v>
      </c>
      <c r="F110" s="80">
        <v>17180563</v>
      </c>
      <c r="G110" s="80">
        <v>31416419</v>
      </c>
      <c r="H110" s="112"/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7">
        <f t="shared" si="3"/>
        <v>35125691</v>
      </c>
      <c r="E111" s="77">
        <v>0</v>
      </c>
      <c r="F111" s="77">
        <v>14363388</v>
      </c>
      <c r="G111" s="77">
        <v>20762303</v>
      </c>
      <c r="H111" s="112"/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7">
        <f t="shared" si="3"/>
        <v>49450478</v>
      </c>
      <c r="E112" s="77">
        <v>0</v>
      </c>
      <c r="F112" s="77">
        <v>19478888</v>
      </c>
      <c r="G112" s="77">
        <v>29971590</v>
      </c>
      <c r="H112" s="112"/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7">
        <f t="shared" si="3"/>
        <v>89387435</v>
      </c>
      <c r="E113" s="77">
        <v>0</v>
      </c>
      <c r="F113" s="77">
        <v>38222020</v>
      </c>
      <c r="G113" s="77">
        <v>51165415</v>
      </c>
      <c r="H113" s="112"/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7">
        <f t="shared" si="3"/>
        <v>38498462</v>
      </c>
      <c r="E114" s="77">
        <v>0</v>
      </c>
      <c r="F114" s="77">
        <v>14643439</v>
      </c>
      <c r="G114" s="77">
        <v>23855023</v>
      </c>
      <c r="H114" s="112"/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7">
        <f t="shared" si="3"/>
        <v>0</v>
      </c>
      <c r="E115" s="77">
        <v>0</v>
      </c>
      <c r="F115" s="77">
        <v>0</v>
      </c>
      <c r="G115" s="77">
        <v>0</v>
      </c>
      <c r="H115" s="112"/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7">
        <f t="shared" si="3"/>
        <v>0</v>
      </c>
      <c r="E116" s="77">
        <v>0</v>
      </c>
      <c r="F116" s="77">
        <v>0</v>
      </c>
      <c r="G116" s="77">
        <v>0</v>
      </c>
      <c r="H116" s="112"/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7">
        <f t="shared" si="3"/>
        <v>0</v>
      </c>
      <c r="E117" s="77">
        <v>0</v>
      </c>
      <c r="F117" s="77">
        <v>0</v>
      </c>
      <c r="G117" s="77">
        <v>0</v>
      </c>
      <c r="H117" s="112"/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7">
        <f t="shared" si="3"/>
        <v>27476</v>
      </c>
      <c r="E118" s="77">
        <v>27476</v>
      </c>
      <c r="F118" s="77">
        <v>0</v>
      </c>
      <c r="G118" s="77">
        <v>0</v>
      </c>
      <c r="H118" s="112"/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7">
        <f t="shared" si="3"/>
        <v>0</v>
      </c>
      <c r="E119" s="77">
        <v>0</v>
      </c>
      <c r="F119" s="77">
        <v>0</v>
      </c>
      <c r="G119" s="77">
        <v>0</v>
      </c>
      <c r="H119" s="112"/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7">
        <f t="shared" si="3"/>
        <v>0</v>
      </c>
      <c r="E120" s="77">
        <v>0</v>
      </c>
      <c r="F120" s="77">
        <v>0</v>
      </c>
      <c r="G120" s="77">
        <v>0</v>
      </c>
      <c r="H120" s="112"/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7">
        <f t="shared" si="3"/>
        <v>0</v>
      </c>
      <c r="E121" s="77">
        <v>0</v>
      </c>
      <c r="F121" s="77">
        <v>0</v>
      </c>
      <c r="G121" s="77">
        <v>0</v>
      </c>
      <c r="H121" s="112"/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7">
        <f t="shared" si="3"/>
        <v>0</v>
      </c>
      <c r="E122" s="77">
        <v>0</v>
      </c>
      <c r="F122" s="77">
        <v>0</v>
      </c>
      <c r="G122" s="77">
        <v>0</v>
      </c>
      <c r="H122" s="112"/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7">
        <f t="shared" si="3"/>
        <v>0</v>
      </c>
      <c r="E123" s="77">
        <v>0</v>
      </c>
      <c r="F123" s="77">
        <v>0</v>
      </c>
      <c r="G123" s="77">
        <v>0</v>
      </c>
      <c r="H123" s="112"/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7">
        <f t="shared" si="3"/>
        <v>0</v>
      </c>
      <c r="E124" s="77">
        <v>0</v>
      </c>
      <c r="F124" s="77">
        <v>0</v>
      </c>
      <c r="G124" s="77">
        <v>0</v>
      </c>
      <c r="H124" s="112"/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7">
        <f t="shared" si="3"/>
        <v>0</v>
      </c>
      <c r="E125" s="77">
        <v>0</v>
      </c>
      <c r="F125" s="77">
        <v>0</v>
      </c>
      <c r="G125" s="77">
        <v>0</v>
      </c>
      <c r="H125" s="112"/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7">
        <f t="shared" si="3"/>
        <v>25889</v>
      </c>
      <c r="E126" s="77">
        <v>25889</v>
      </c>
      <c r="F126" s="77">
        <v>0</v>
      </c>
      <c r="G126" s="77">
        <v>0</v>
      </c>
      <c r="H126" s="112"/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7">
        <f t="shared" si="3"/>
        <v>0</v>
      </c>
      <c r="E127" s="77">
        <v>0</v>
      </c>
      <c r="F127" s="77">
        <v>0</v>
      </c>
      <c r="G127" s="77">
        <v>0</v>
      </c>
      <c r="H127" s="112"/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7">
        <f t="shared" si="3"/>
        <v>0</v>
      </c>
      <c r="E128" s="77">
        <v>0</v>
      </c>
      <c r="F128" s="77">
        <v>0</v>
      </c>
      <c r="G128" s="77">
        <v>0</v>
      </c>
      <c r="H128" s="112"/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7">
        <f t="shared" si="3"/>
        <v>80986</v>
      </c>
      <c r="E129" s="77">
        <v>80986</v>
      </c>
      <c r="F129" s="77">
        <v>0</v>
      </c>
      <c r="G129" s="77">
        <v>0</v>
      </c>
      <c r="H129" s="112"/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7">
        <f t="shared" si="3"/>
        <v>0</v>
      </c>
      <c r="E130" s="77">
        <v>0</v>
      </c>
      <c r="F130" s="77">
        <v>0</v>
      </c>
      <c r="G130" s="77">
        <v>0</v>
      </c>
      <c r="H130" s="112"/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7">
        <f t="shared" si="3"/>
        <v>0</v>
      </c>
      <c r="E131" s="77">
        <v>0</v>
      </c>
      <c r="F131" s="77">
        <v>0</v>
      </c>
      <c r="G131" s="77">
        <v>0</v>
      </c>
      <c r="H131" s="112"/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7">
        <f t="shared" si="3"/>
        <v>0</v>
      </c>
      <c r="E132" s="77">
        <v>0</v>
      </c>
      <c r="F132" s="77">
        <v>0</v>
      </c>
      <c r="G132" s="77">
        <v>0</v>
      </c>
      <c r="H132" s="112"/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7">
        <f t="shared" si="3"/>
        <v>0</v>
      </c>
      <c r="E133" s="77">
        <v>0</v>
      </c>
      <c r="F133" s="77">
        <v>0</v>
      </c>
      <c r="G133" s="77">
        <v>0</v>
      </c>
      <c r="H133" s="112"/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7">
        <f t="shared" si="3"/>
        <v>0</v>
      </c>
      <c r="E134" s="77">
        <v>0</v>
      </c>
      <c r="F134" s="77">
        <v>0</v>
      </c>
      <c r="G134" s="77">
        <v>0</v>
      </c>
      <c r="H134" s="112"/>
    </row>
    <row r="135" spans="1:8" s="1" customFormat="1" ht="24" x14ac:dyDescent="0.2">
      <c r="A135" s="25">
        <v>122</v>
      </c>
      <c r="B135" s="26" t="s">
        <v>211</v>
      </c>
      <c r="C135" s="91" t="s">
        <v>383</v>
      </c>
      <c r="D135" s="77">
        <f t="shared" ref="D135:D154" si="4">E135+F135+G135</f>
        <v>0</v>
      </c>
      <c r="E135" s="77">
        <v>0</v>
      </c>
      <c r="F135" s="77">
        <v>0</v>
      </c>
      <c r="G135" s="77">
        <v>0</v>
      </c>
      <c r="H135" s="112"/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7">
        <f t="shared" si="4"/>
        <v>0</v>
      </c>
      <c r="E136" s="77">
        <v>0</v>
      </c>
      <c r="F136" s="77">
        <v>0</v>
      </c>
      <c r="G136" s="77">
        <v>0</v>
      </c>
      <c r="H136" s="112"/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7">
        <f t="shared" si="4"/>
        <v>0</v>
      </c>
      <c r="E137" s="81">
        <v>0</v>
      </c>
      <c r="F137" s="81">
        <v>0</v>
      </c>
      <c r="G137" s="81">
        <v>0</v>
      </c>
      <c r="H137" s="112"/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7">
        <f t="shared" si="4"/>
        <v>0</v>
      </c>
      <c r="E138" s="77">
        <v>0</v>
      </c>
      <c r="F138" s="77">
        <v>0</v>
      </c>
      <c r="G138" s="77">
        <v>0</v>
      </c>
      <c r="H138" s="112"/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7">
        <f t="shared" si="4"/>
        <v>5645419</v>
      </c>
      <c r="E139" s="77">
        <v>5645419</v>
      </c>
      <c r="F139" s="77">
        <v>0</v>
      </c>
      <c r="G139" s="77">
        <v>0</v>
      </c>
      <c r="H139" s="112"/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7">
        <f t="shared" si="4"/>
        <v>60432561</v>
      </c>
      <c r="E140" s="77">
        <v>60432561</v>
      </c>
      <c r="F140" s="77">
        <v>0</v>
      </c>
      <c r="G140" s="77">
        <v>0</v>
      </c>
      <c r="H140" s="112"/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7">
        <f t="shared" si="4"/>
        <v>55252849</v>
      </c>
      <c r="E141" s="77">
        <v>55252849</v>
      </c>
      <c r="F141" s="77">
        <v>0</v>
      </c>
      <c r="G141" s="77">
        <v>0</v>
      </c>
      <c r="H141" s="112"/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7">
        <f t="shared" si="4"/>
        <v>0</v>
      </c>
      <c r="E142" s="77">
        <v>0</v>
      </c>
      <c r="F142" s="77">
        <v>0</v>
      </c>
      <c r="G142" s="77">
        <v>0</v>
      </c>
      <c r="H142" s="112"/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7">
        <f t="shared" si="4"/>
        <v>0</v>
      </c>
      <c r="E143" s="77">
        <v>0</v>
      </c>
      <c r="F143" s="77">
        <v>0</v>
      </c>
      <c r="G143" s="77">
        <v>0</v>
      </c>
      <c r="H143" s="112"/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7">
        <f t="shared" si="4"/>
        <v>0</v>
      </c>
      <c r="E144" s="77">
        <v>0</v>
      </c>
      <c r="F144" s="77">
        <v>0</v>
      </c>
      <c r="G144" s="77">
        <v>0</v>
      </c>
      <c r="H144" s="112"/>
    </row>
    <row r="145" spans="1:38" s="1" customFormat="1" x14ac:dyDescent="0.2">
      <c r="A145" s="25">
        <v>132</v>
      </c>
      <c r="B145" s="12" t="s">
        <v>223</v>
      </c>
      <c r="C145" s="10" t="s">
        <v>251</v>
      </c>
      <c r="D145" s="77">
        <f t="shared" si="4"/>
        <v>98940337</v>
      </c>
      <c r="E145" s="77">
        <v>0</v>
      </c>
      <c r="F145" s="77">
        <v>33492915</v>
      </c>
      <c r="G145" s="77">
        <v>65447422</v>
      </c>
      <c r="H145" s="112"/>
    </row>
    <row r="146" spans="1:38" s="1" customFormat="1" x14ac:dyDescent="0.2">
      <c r="A146" s="25">
        <v>133</v>
      </c>
      <c r="B146" s="14" t="s">
        <v>224</v>
      </c>
      <c r="C146" s="10" t="s">
        <v>225</v>
      </c>
      <c r="D146" s="77">
        <f t="shared" si="4"/>
        <v>206801405</v>
      </c>
      <c r="E146" s="77">
        <v>16325133</v>
      </c>
      <c r="F146" s="77">
        <v>61770435</v>
      </c>
      <c r="G146" s="77">
        <v>128705837</v>
      </c>
      <c r="H146" s="112"/>
    </row>
    <row r="147" spans="1:38" x14ac:dyDescent="0.2">
      <c r="A147" s="25">
        <v>134</v>
      </c>
      <c r="B147" s="26" t="s">
        <v>226</v>
      </c>
      <c r="C147" s="10" t="s">
        <v>227</v>
      </c>
      <c r="D147" s="77">
        <f t="shared" si="4"/>
        <v>0</v>
      </c>
      <c r="E147" s="81">
        <v>0</v>
      </c>
      <c r="F147" s="81">
        <v>0</v>
      </c>
      <c r="G147" s="81">
        <v>0</v>
      </c>
      <c r="H147" s="112"/>
    </row>
    <row r="148" spans="1:38" x14ac:dyDescent="0.2">
      <c r="A148" s="25">
        <v>135</v>
      </c>
      <c r="B148" s="12" t="s">
        <v>228</v>
      </c>
      <c r="C148" s="10" t="s">
        <v>229</v>
      </c>
      <c r="D148" s="77">
        <f t="shared" si="4"/>
        <v>38989304</v>
      </c>
      <c r="E148" s="81">
        <v>38989304</v>
      </c>
      <c r="F148" s="81">
        <v>0</v>
      </c>
      <c r="G148" s="81">
        <v>0</v>
      </c>
      <c r="H148" s="112"/>
    </row>
    <row r="149" spans="1:38" ht="12.75" x14ac:dyDescent="0.2">
      <c r="A149" s="25">
        <v>136</v>
      </c>
      <c r="B149" s="20" t="s">
        <v>230</v>
      </c>
      <c r="C149" s="13" t="s">
        <v>231</v>
      </c>
      <c r="D149" s="77">
        <f t="shared" si="4"/>
        <v>0</v>
      </c>
      <c r="E149" s="81">
        <v>0</v>
      </c>
      <c r="F149" s="81">
        <v>0</v>
      </c>
      <c r="G149" s="81">
        <v>0</v>
      </c>
      <c r="H149" s="112"/>
    </row>
    <row r="150" spans="1:38" ht="12.75" x14ac:dyDescent="0.2">
      <c r="A150" s="25">
        <v>137</v>
      </c>
      <c r="B150" s="67" t="s">
        <v>278</v>
      </c>
      <c r="C150" s="68" t="s">
        <v>279</v>
      </c>
      <c r="D150" s="77">
        <f t="shared" si="4"/>
        <v>0</v>
      </c>
      <c r="E150" s="81">
        <v>0</v>
      </c>
      <c r="F150" s="81">
        <v>0</v>
      </c>
      <c r="G150" s="81">
        <v>0</v>
      </c>
      <c r="H150" s="112"/>
    </row>
    <row r="151" spans="1:38" ht="12.75" x14ac:dyDescent="0.2">
      <c r="A151" s="25">
        <v>138</v>
      </c>
      <c r="B151" s="69" t="s">
        <v>280</v>
      </c>
      <c r="C151" s="70" t="s">
        <v>281</v>
      </c>
      <c r="D151" s="77">
        <f t="shared" si="4"/>
        <v>0</v>
      </c>
      <c r="E151" s="81">
        <v>0</v>
      </c>
      <c r="F151" s="81">
        <v>0</v>
      </c>
      <c r="G151" s="81">
        <v>0</v>
      </c>
      <c r="H151" s="112"/>
    </row>
    <row r="152" spans="1:38" ht="12.75" x14ac:dyDescent="0.2">
      <c r="A152" s="25">
        <v>139</v>
      </c>
      <c r="B152" s="71" t="s">
        <v>282</v>
      </c>
      <c r="C152" s="72" t="s">
        <v>283</v>
      </c>
      <c r="D152" s="77">
        <f t="shared" si="4"/>
        <v>0</v>
      </c>
      <c r="E152" s="81">
        <v>0</v>
      </c>
      <c r="F152" s="81">
        <v>0</v>
      </c>
      <c r="G152" s="81">
        <v>0</v>
      </c>
      <c r="H152" s="112"/>
    </row>
    <row r="153" spans="1:38" x14ac:dyDescent="0.2">
      <c r="A153" s="25">
        <v>140</v>
      </c>
      <c r="B153" s="25" t="s">
        <v>288</v>
      </c>
      <c r="C153" s="73" t="s">
        <v>289</v>
      </c>
      <c r="D153" s="77">
        <f t="shared" si="4"/>
        <v>0</v>
      </c>
      <c r="E153" s="81">
        <v>0</v>
      </c>
      <c r="F153" s="81">
        <v>0</v>
      </c>
      <c r="G153" s="81">
        <v>0</v>
      </c>
      <c r="H153" s="112"/>
    </row>
    <row r="154" spans="1:38" s="22" customFormat="1" x14ac:dyDescent="0.2">
      <c r="A154" s="127">
        <v>141</v>
      </c>
      <c r="B154" s="128" t="s">
        <v>403</v>
      </c>
      <c r="C154" s="129" t="s">
        <v>402</v>
      </c>
      <c r="D154" s="80">
        <f t="shared" si="4"/>
        <v>0</v>
      </c>
      <c r="E154" s="99"/>
      <c r="F154" s="99"/>
      <c r="G154" s="99"/>
      <c r="H154" s="151"/>
    </row>
    <row r="155" spans="1:38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Z155"/>
  <sheetViews>
    <sheetView zoomScale="98" zoomScaleNormal="98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R28" sqref="R2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2.5703125" style="8" customWidth="1"/>
    <col min="5" max="6" width="12.28515625" style="8" customWidth="1"/>
    <col min="7" max="7" width="11.85546875" style="8" customWidth="1"/>
    <col min="8" max="8" width="11.28515625" style="8" customWidth="1"/>
    <col min="9" max="9" width="11.7109375" style="8" customWidth="1"/>
    <col min="10" max="10" width="11.140625" style="8" customWidth="1"/>
    <col min="11" max="11" width="11.7109375" style="8" customWidth="1"/>
    <col min="12" max="16384" width="9.140625" style="8"/>
  </cols>
  <sheetData>
    <row r="2" spans="1:11" ht="32.25" customHeight="1" x14ac:dyDescent="0.2">
      <c r="A2" s="202" t="s">
        <v>389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x14ac:dyDescent="0.2">
      <c r="C3" s="9"/>
      <c r="K3" s="8" t="s">
        <v>309</v>
      </c>
    </row>
    <row r="4" spans="1:11" s="2" customFormat="1" ht="15.75" customHeight="1" x14ac:dyDescent="0.2">
      <c r="A4" s="193" t="s">
        <v>46</v>
      </c>
      <c r="B4" s="193" t="s">
        <v>59</v>
      </c>
      <c r="C4" s="194" t="s">
        <v>47</v>
      </c>
      <c r="D4" s="239" t="s">
        <v>255</v>
      </c>
      <c r="E4" s="238" t="s">
        <v>58</v>
      </c>
      <c r="F4" s="238"/>
      <c r="G4" s="238"/>
      <c r="H4" s="238"/>
      <c r="I4" s="238"/>
      <c r="J4" s="238"/>
      <c r="K4" s="238"/>
    </row>
    <row r="5" spans="1:11" ht="25.5" customHeight="1" x14ac:dyDescent="0.2">
      <c r="A5" s="193"/>
      <c r="B5" s="193"/>
      <c r="C5" s="194"/>
      <c r="D5" s="240"/>
      <c r="E5" s="238" t="s">
        <v>355</v>
      </c>
      <c r="F5" s="238" t="s">
        <v>356</v>
      </c>
      <c r="G5" s="238" t="s">
        <v>357</v>
      </c>
      <c r="H5" s="238" t="s">
        <v>358</v>
      </c>
      <c r="I5" s="238" t="s">
        <v>359</v>
      </c>
      <c r="J5" s="238" t="s">
        <v>360</v>
      </c>
      <c r="K5" s="238" t="s">
        <v>361</v>
      </c>
    </row>
    <row r="6" spans="1:11" ht="14.25" customHeight="1" x14ac:dyDescent="0.2">
      <c r="A6" s="193"/>
      <c r="B6" s="193"/>
      <c r="C6" s="194"/>
      <c r="D6" s="240"/>
      <c r="E6" s="238"/>
      <c r="F6" s="238"/>
      <c r="G6" s="238"/>
      <c r="H6" s="238"/>
      <c r="I6" s="238"/>
      <c r="J6" s="238"/>
      <c r="K6" s="238"/>
    </row>
    <row r="7" spans="1:11" ht="21.75" customHeight="1" x14ac:dyDescent="0.2">
      <c r="A7" s="193"/>
      <c r="B7" s="193"/>
      <c r="C7" s="194"/>
      <c r="D7" s="241"/>
      <c r="E7" s="238"/>
      <c r="F7" s="238"/>
      <c r="G7" s="238"/>
      <c r="H7" s="238"/>
      <c r="I7" s="238"/>
      <c r="J7" s="238"/>
      <c r="K7" s="238"/>
    </row>
    <row r="8" spans="1:11" s="2" customFormat="1" x14ac:dyDescent="0.2">
      <c r="A8" s="179" t="s">
        <v>248</v>
      </c>
      <c r="B8" s="179"/>
      <c r="C8" s="179"/>
      <c r="D8" s="146">
        <f>D9+D10</f>
        <v>1811151584</v>
      </c>
      <c r="E8" s="146">
        <f t="shared" ref="E8:K8" si="0">E9+E10</f>
        <v>561935752</v>
      </c>
      <c r="F8" s="146">
        <f t="shared" si="0"/>
        <v>276394664</v>
      </c>
      <c r="G8" s="146">
        <f t="shared" si="0"/>
        <v>213354680</v>
      </c>
      <c r="H8" s="146">
        <f t="shared" si="0"/>
        <v>127475867</v>
      </c>
      <c r="I8" s="146">
        <f t="shared" si="0"/>
        <v>118443530</v>
      </c>
      <c r="J8" s="146">
        <f t="shared" si="0"/>
        <v>35410750</v>
      </c>
      <c r="K8" s="146">
        <f t="shared" si="0"/>
        <v>478136341</v>
      </c>
    </row>
    <row r="9" spans="1:11" s="3" customFormat="1" ht="11.25" customHeight="1" x14ac:dyDescent="0.2">
      <c r="A9" s="5"/>
      <c r="B9" s="5"/>
      <c r="C9" s="11" t="s">
        <v>56</v>
      </c>
      <c r="D9" s="148">
        <v>3215452</v>
      </c>
      <c r="E9" s="148">
        <v>2478140</v>
      </c>
      <c r="F9" s="148">
        <v>453669</v>
      </c>
      <c r="G9" s="147">
        <v>449</v>
      </c>
      <c r="H9" s="147">
        <v>34</v>
      </c>
      <c r="I9" s="147">
        <v>277363</v>
      </c>
      <c r="J9" s="147">
        <v>0</v>
      </c>
      <c r="K9" s="147">
        <v>5797</v>
      </c>
    </row>
    <row r="10" spans="1:11" s="2" customFormat="1" x14ac:dyDescent="0.2">
      <c r="A10" s="179" t="s">
        <v>247</v>
      </c>
      <c r="B10" s="179"/>
      <c r="C10" s="179"/>
      <c r="D10" s="146">
        <f>SUM(D11:D153)-D93</f>
        <v>1807936132</v>
      </c>
      <c r="E10" s="146">
        <f t="shared" ref="E10:K10" si="1">SUM(E11:E153)-E93</f>
        <v>559457612</v>
      </c>
      <c r="F10" s="146">
        <f t="shared" si="1"/>
        <v>275940995</v>
      </c>
      <c r="G10" s="146">
        <f t="shared" si="1"/>
        <v>213354231</v>
      </c>
      <c r="H10" s="146">
        <f t="shared" si="1"/>
        <v>127475833</v>
      </c>
      <c r="I10" s="146">
        <f t="shared" si="1"/>
        <v>118166167</v>
      </c>
      <c r="J10" s="146">
        <f t="shared" si="1"/>
        <v>35410750</v>
      </c>
      <c r="K10" s="146">
        <f t="shared" si="1"/>
        <v>478130544</v>
      </c>
    </row>
    <row r="11" spans="1:11" s="1" customFormat="1" ht="12" customHeight="1" x14ac:dyDescent="0.2">
      <c r="A11" s="25">
        <v>1</v>
      </c>
      <c r="B11" s="12" t="s">
        <v>60</v>
      </c>
      <c r="C11" s="10" t="s">
        <v>44</v>
      </c>
      <c r="D11" s="109">
        <f t="shared" ref="D11:D75" si="2">SUM(E11:K11)</f>
        <v>1258604</v>
      </c>
      <c r="E11" s="110">
        <v>0</v>
      </c>
      <c r="F11" s="110">
        <v>0</v>
      </c>
      <c r="G11" s="110">
        <v>915209</v>
      </c>
      <c r="H11" s="110">
        <v>343395</v>
      </c>
      <c r="I11" s="110">
        <v>0</v>
      </c>
      <c r="J11" s="110">
        <v>0</v>
      </c>
      <c r="K11" s="110">
        <v>0</v>
      </c>
    </row>
    <row r="12" spans="1:11" s="1" customFormat="1" ht="12.75" x14ac:dyDescent="0.2">
      <c r="A12" s="25">
        <v>2</v>
      </c>
      <c r="B12" s="14" t="s">
        <v>61</v>
      </c>
      <c r="C12" s="10" t="s">
        <v>232</v>
      </c>
      <c r="D12" s="109">
        <f t="shared" si="2"/>
        <v>1349118</v>
      </c>
      <c r="E12" s="110">
        <v>0</v>
      </c>
      <c r="F12" s="110">
        <v>0</v>
      </c>
      <c r="G12" s="110">
        <v>992104</v>
      </c>
      <c r="H12" s="110">
        <v>357014</v>
      </c>
      <c r="I12" s="110">
        <v>0</v>
      </c>
      <c r="J12" s="110">
        <v>0</v>
      </c>
      <c r="K12" s="110">
        <v>0</v>
      </c>
    </row>
    <row r="13" spans="1:11" s="22" customFormat="1" ht="12.75" x14ac:dyDescent="0.2">
      <c r="A13" s="25">
        <v>3</v>
      </c>
      <c r="B13" s="27" t="s">
        <v>62</v>
      </c>
      <c r="C13" s="21" t="s">
        <v>5</v>
      </c>
      <c r="D13" s="109">
        <f t="shared" si="2"/>
        <v>13504772</v>
      </c>
      <c r="E13" s="110">
        <v>6551757</v>
      </c>
      <c r="F13" s="110">
        <v>0</v>
      </c>
      <c r="G13" s="110">
        <v>3220259</v>
      </c>
      <c r="H13" s="110">
        <v>1384657</v>
      </c>
      <c r="I13" s="110">
        <v>2348099</v>
      </c>
      <c r="J13" s="110">
        <v>0</v>
      </c>
      <c r="K13" s="110">
        <v>0</v>
      </c>
    </row>
    <row r="14" spans="1:11" s="1" customFormat="1" ht="14.25" customHeight="1" x14ac:dyDescent="0.2">
      <c r="A14" s="25">
        <v>4</v>
      </c>
      <c r="B14" s="12" t="s">
        <v>63</v>
      </c>
      <c r="C14" s="10" t="s">
        <v>233</v>
      </c>
      <c r="D14" s="109">
        <f t="shared" si="2"/>
        <v>1123047</v>
      </c>
      <c r="E14" s="110">
        <v>0</v>
      </c>
      <c r="F14" s="110">
        <v>0</v>
      </c>
      <c r="G14" s="110">
        <v>725176</v>
      </c>
      <c r="H14" s="110">
        <v>397871</v>
      </c>
      <c r="I14" s="110">
        <v>0</v>
      </c>
      <c r="J14" s="110">
        <v>0</v>
      </c>
      <c r="K14" s="110">
        <v>0</v>
      </c>
    </row>
    <row r="15" spans="1:11" s="1" customFormat="1" ht="12.75" x14ac:dyDescent="0.2">
      <c r="A15" s="25">
        <v>5</v>
      </c>
      <c r="B15" s="12" t="s">
        <v>64</v>
      </c>
      <c r="C15" s="10" t="s">
        <v>8</v>
      </c>
      <c r="D15" s="109">
        <f t="shared" si="2"/>
        <v>1642001</v>
      </c>
      <c r="E15" s="110">
        <v>0</v>
      </c>
      <c r="F15" s="110">
        <v>0</v>
      </c>
      <c r="G15" s="110">
        <v>1161059</v>
      </c>
      <c r="H15" s="110">
        <v>480942</v>
      </c>
      <c r="I15" s="110">
        <v>0</v>
      </c>
      <c r="J15" s="110">
        <v>0</v>
      </c>
      <c r="K15" s="110">
        <v>0</v>
      </c>
    </row>
    <row r="16" spans="1:11" s="22" customFormat="1" ht="12.75" x14ac:dyDescent="0.2">
      <c r="A16" s="25">
        <v>6</v>
      </c>
      <c r="B16" s="27" t="s">
        <v>65</v>
      </c>
      <c r="C16" s="21" t="s">
        <v>66</v>
      </c>
      <c r="D16" s="109">
        <f t="shared" si="2"/>
        <v>84628645</v>
      </c>
      <c r="E16" s="110">
        <v>28988488</v>
      </c>
      <c r="F16" s="110">
        <v>8359121</v>
      </c>
      <c r="G16" s="110">
        <v>3459280</v>
      </c>
      <c r="H16" s="110">
        <v>4601702</v>
      </c>
      <c r="I16" s="110">
        <v>6465508</v>
      </c>
      <c r="J16" s="110">
        <v>0</v>
      </c>
      <c r="K16" s="110">
        <v>32754546</v>
      </c>
    </row>
    <row r="17" spans="1:11" s="1" customFormat="1" ht="12.75" x14ac:dyDescent="0.2">
      <c r="A17" s="25">
        <v>7</v>
      </c>
      <c r="B17" s="12" t="s">
        <v>67</v>
      </c>
      <c r="C17" s="10" t="s">
        <v>234</v>
      </c>
      <c r="D17" s="109">
        <f t="shared" si="2"/>
        <v>19753623</v>
      </c>
      <c r="E17" s="110">
        <v>4316544</v>
      </c>
      <c r="F17" s="110">
        <v>0</v>
      </c>
      <c r="G17" s="110">
        <v>0</v>
      </c>
      <c r="H17" s="110">
        <v>1706519</v>
      </c>
      <c r="I17" s="110">
        <v>0</v>
      </c>
      <c r="J17" s="110">
        <v>0</v>
      </c>
      <c r="K17" s="110">
        <v>13730560</v>
      </c>
    </row>
    <row r="18" spans="1:11" s="1" customFormat="1" ht="12.75" x14ac:dyDescent="0.2">
      <c r="A18" s="25">
        <v>8</v>
      </c>
      <c r="B18" s="26" t="s">
        <v>68</v>
      </c>
      <c r="C18" s="10" t="s">
        <v>17</v>
      </c>
      <c r="D18" s="109">
        <f t="shared" si="2"/>
        <v>951042</v>
      </c>
      <c r="E18" s="110">
        <v>0</v>
      </c>
      <c r="F18" s="110">
        <v>0</v>
      </c>
      <c r="G18" s="110">
        <v>544416</v>
      </c>
      <c r="H18" s="110">
        <v>406626</v>
      </c>
      <c r="I18" s="110">
        <v>0</v>
      </c>
      <c r="J18" s="110">
        <v>0</v>
      </c>
      <c r="K18" s="110">
        <v>0</v>
      </c>
    </row>
    <row r="19" spans="1:11" s="1" customFormat="1" ht="12.75" x14ac:dyDescent="0.2">
      <c r="A19" s="25">
        <v>9</v>
      </c>
      <c r="B19" s="26" t="s">
        <v>69</v>
      </c>
      <c r="C19" s="10" t="s">
        <v>6</v>
      </c>
      <c r="D19" s="109">
        <f t="shared" si="2"/>
        <v>1346421</v>
      </c>
      <c r="E19" s="110">
        <v>0</v>
      </c>
      <c r="F19" s="110">
        <v>0</v>
      </c>
      <c r="G19" s="110">
        <v>955359</v>
      </c>
      <c r="H19" s="110">
        <v>391062</v>
      </c>
      <c r="I19" s="110">
        <v>0</v>
      </c>
      <c r="J19" s="110">
        <v>0</v>
      </c>
      <c r="K19" s="110">
        <v>0</v>
      </c>
    </row>
    <row r="20" spans="1:11" s="1" customFormat="1" ht="12.75" x14ac:dyDescent="0.2">
      <c r="A20" s="25">
        <v>10</v>
      </c>
      <c r="B20" s="26" t="s">
        <v>70</v>
      </c>
      <c r="C20" s="10" t="s">
        <v>18</v>
      </c>
      <c r="D20" s="109">
        <f t="shared" si="2"/>
        <v>1772095</v>
      </c>
      <c r="E20" s="110">
        <v>0</v>
      </c>
      <c r="F20" s="110">
        <v>0</v>
      </c>
      <c r="G20" s="110">
        <v>1257489</v>
      </c>
      <c r="H20" s="110">
        <v>514606</v>
      </c>
      <c r="I20" s="110">
        <v>0</v>
      </c>
      <c r="J20" s="110">
        <v>0</v>
      </c>
      <c r="K20" s="110">
        <v>0</v>
      </c>
    </row>
    <row r="21" spans="1:11" s="1" customFormat="1" ht="12.75" x14ac:dyDescent="0.2">
      <c r="A21" s="25">
        <v>11</v>
      </c>
      <c r="B21" s="26" t="s">
        <v>71</v>
      </c>
      <c r="C21" s="10" t="s">
        <v>7</v>
      </c>
      <c r="D21" s="109">
        <f t="shared" si="2"/>
        <v>1584532</v>
      </c>
      <c r="E21" s="110">
        <v>0</v>
      </c>
      <c r="F21" s="110">
        <v>0</v>
      </c>
      <c r="G21" s="110">
        <v>1129612</v>
      </c>
      <c r="H21" s="110">
        <v>454920</v>
      </c>
      <c r="I21" s="110">
        <v>0</v>
      </c>
      <c r="J21" s="110">
        <v>0</v>
      </c>
      <c r="K21" s="110">
        <v>0</v>
      </c>
    </row>
    <row r="22" spans="1:11" s="1" customFormat="1" ht="12.75" x14ac:dyDescent="0.2">
      <c r="A22" s="25">
        <v>12</v>
      </c>
      <c r="B22" s="26" t="s">
        <v>72</v>
      </c>
      <c r="C22" s="10" t="s">
        <v>19</v>
      </c>
      <c r="D22" s="109">
        <f t="shared" si="2"/>
        <v>2785436</v>
      </c>
      <c r="E22" s="110">
        <v>0</v>
      </c>
      <c r="F22" s="110">
        <v>0</v>
      </c>
      <c r="G22" s="110">
        <v>1732643</v>
      </c>
      <c r="H22" s="110">
        <v>1052793</v>
      </c>
      <c r="I22" s="110">
        <v>0</v>
      </c>
      <c r="J22" s="110">
        <v>0</v>
      </c>
      <c r="K22" s="110">
        <v>0</v>
      </c>
    </row>
    <row r="23" spans="1:11" s="1" customFormat="1" ht="12.75" x14ac:dyDescent="0.2">
      <c r="A23" s="25">
        <v>13</v>
      </c>
      <c r="B23" s="26" t="s">
        <v>256</v>
      </c>
      <c r="C23" s="10" t="s">
        <v>257</v>
      </c>
      <c r="D23" s="109">
        <f t="shared" si="2"/>
        <v>4592831</v>
      </c>
      <c r="E23" s="110">
        <v>0</v>
      </c>
      <c r="F23" s="110">
        <v>0</v>
      </c>
      <c r="G23" s="110">
        <v>4494015</v>
      </c>
      <c r="H23" s="110">
        <v>98816</v>
      </c>
      <c r="I23" s="110">
        <v>0</v>
      </c>
      <c r="J23" s="110">
        <v>0</v>
      </c>
      <c r="K23" s="110">
        <v>0</v>
      </c>
    </row>
    <row r="24" spans="1:11" s="1" customFormat="1" ht="12.75" x14ac:dyDescent="0.2">
      <c r="A24" s="25">
        <v>14</v>
      </c>
      <c r="B24" s="12" t="s">
        <v>73</v>
      </c>
      <c r="C24" s="10" t="s">
        <v>74</v>
      </c>
      <c r="D24" s="109">
        <f t="shared" si="2"/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</row>
    <row r="25" spans="1:11" s="1" customFormat="1" ht="12.75" x14ac:dyDescent="0.2">
      <c r="A25" s="25">
        <v>15</v>
      </c>
      <c r="B25" s="26" t="s">
        <v>75</v>
      </c>
      <c r="C25" s="10" t="s">
        <v>22</v>
      </c>
      <c r="D25" s="109">
        <f t="shared" si="2"/>
        <v>978059</v>
      </c>
      <c r="E25" s="110">
        <v>0</v>
      </c>
      <c r="F25" s="110">
        <v>0</v>
      </c>
      <c r="G25" s="110">
        <v>260432</v>
      </c>
      <c r="H25" s="110">
        <v>717627</v>
      </c>
      <c r="I25" s="110">
        <v>0</v>
      </c>
      <c r="J25" s="110">
        <v>0</v>
      </c>
      <c r="K25" s="110">
        <v>0</v>
      </c>
    </row>
    <row r="26" spans="1:11" s="1" customFormat="1" ht="12.75" x14ac:dyDescent="0.2">
      <c r="A26" s="25">
        <v>16</v>
      </c>
      <c r="B26" s="26" t="s">
        <v>76</v>
      </c>
      <c r="C26" s="10" t="s">
        <v>10</v>
      </c>
      <c r="D26" s="109">
        <f t="shared" si="2"/>
        <v>713055</v>
      </c>
      <c r="E26" s="110">
        <v>0</v>
      </c>
      <c r="F26" s="110">
        <v>0</v>
      </c>
      <c r="G26" s="110">
        <v>0</v>
      </c>
      <c r="H26" s="110">
        <v>713055</v>
      </c>
      <c r="I26" s="110">
        <v>0</v>
      </c>
      <c r="J26" s="110">
        <v>0</v>
      </c>
      <c r="K26" s="110">
        <v>0</v>
      </c>
    </row>
    <row r="27" spans="1:11" s="1" customFormat="1" ht="12.75" x14ac:dyDescent="0.2">
      <c r="A27" s="25">
        <v>17</v>
      </c>
      <c r="B27" s="26" t="s">
        <v>77</v>
      </c>
      <c r="C27" s="10" t="s">
        <v>235</v>
      </c>
      <c r="D27" s="109">
        <f t="shared" si="2"/>
        <v>10932053</v>
      </c>
      <c r="E27" s="110">
        <v>6884935</v>
      </c>
      <c r="F27" s="110">
        <v>0</v>
      </c>
      <c r="G27" s="110">
        <v>2766831</v>
      </c>
      <c r="H27" s="110">
        <v>1280287</v>
      </c>
      <c r="I27" s="110">
        <v>0</v>
      </c>
      <c r="J27" s="110">
        <v>0</v>
      </c>
      <c r="K27" s="110">
        <v>0</v>
      </c>
    </row>
    <row r="28" spans="1:11" s="22" customFormat="1" ht="12.75" x14ac:dyDescent="0.2">
      <c r="A28" s="25">
        <v>18</v>
      </c>
      <c r="B28" s="27" t="s">
        <v>78</v>
      </c>
      <c r="C28" s="21" t="s">
        <v>9</v>
      </c>
      <c r="D28" s="109">
        <f t="shared" si="2"/>
        <v>71757131</v>
      </c>
      <c r="E28" s="110">
        <v>20553881</v>
      </c>
      <c r="F28" s="110">
        <v>4683995</v>
      </c>
      <c r="G28" s="110">
        <v>7853892</v>
      </c>
      <c r="H28" s="110">
        <v>2818632</v>
      </c>
      <c r="I28" s="110">
        <v>6830598</v>
      </c>
      <c r="J28" s="110">
        <v>0</v>
      </c>
      <c r="K28" s="110">
        <v>29016133</v>
      </c>
    </row>
    <row r="29" spans="1:11" s="1" customFormat="1" ht="12.75" x14ac:dyDescent="0.2">
      <c r="A29" s="25">
        <v>19</v>
      </c>
      <c r="B29" s="12" t="s">
        <v>79</v>
      </c>
      <c r="C29" s="10" t="s">
        <v>11</v>
      </c>
      <c r="D29" s="109">
        <f t="shared" si="2"/>
        <v>590219</v>
      </c>
      <c r="E29" s="110">
        <v>0</v>
      </c>
      <c r="F29" s="110">
        <v>0</v>
      </c>
      <c r="G29" s="110">
        <v>300328</v>
      </c>
      <c r="H29" s="110">
        <v>289891</v>
      </c>
      <c r="I29" s="110">
        <v>0</v>
      </c>
      <c r="J29" s="110">
        <v>0</v>
      </c>
      <c r="K29" s="110">
        <v>0</v>
      </c>
    </row>
    <row r="30" spans="1:11" s="1" customFormat="1" ht="12.75" x14ac:dyDescent="0.2">
      <c r="A30" s="25">
        <v>20</v>
      </c>
      <c r="B30" s="12" t="s">
        <v>80</v>
      </c>
      <c r="C30" s="10" t="s">
        <v>236</v>
      </c>
      <c r="D30" s="109">
        <f t="shared" si="2"/>
        <v>305718</v>
      </c>
      <c r="E30" s="110">
        <v>0</v>
      </c>
      <c r="F30" s="110">
        <v>0</v>
      </c>
      <c r="G30" s="110">
        <v>0</v>
      </c>
      <c r="H30" s="110">
        <v>305718</v>
      </c>
      <c r="I30" s="110">
        <v>0</v>
      </c>
      <c r="J30" s="110">
        <v>0</v>
      </c>
      <c r="K30" s="110">
        <v>0</v>
      </c>
    </row>
    <row r="31" spans="1:11" ht="12.75" x14ac:dyDescent="0.2">
      <c r="A31" s="25">
        <v>21</v>
      </c>
      <c r="B31" s="12" t="s">
        <v>81</v>
      </c>
      <c r="C31" s="10" t="s">
        <v>82</v>
      </c>
      <c r="D31" s="109">
        <f t="shared" si="2"/>
        <v>8738167</v>
      </c>
      <c r="E31" s="110">
        <v>3316442</v>
      </c>
      <c r="F31" s="110">
        <v>0</v>
      </c>
      <c r="G31" s="110">
        <v>3584894</v>
      </c>
      <c r="H31" s="110">
        <v>1836831</v>
      </c>
      <c r="I31" s="110">
        <v>0</v>
      </c>
      <c r="J31" s="110">
        <v>0</v>
      </c>
      <c r="K31" s="110">
        <v>0</v>
      </c>
    </row>
    <row r="32" spans="1:11" s="22" customFormat="1" ht="12.75" x14ac:dyDescent="0.2">
      <c r="A32" s="25">
        <v>22</v>
      </c>
      <c r="B32" s="23" t="s">
        <v>83</v>
      </c>
      <c r="C32" s="21" t="s">
        <v>40</v>
      </c>
      <c r="D32" s="109">
        <f t="shared" si="2"/>
        <v>40746612</v>
      </c>
      <c r="E32" s="110">
        <v>8932018</v>
      </c>
      <c r="F32" s="110">
        <v>6891657</v>
      </c>
      <c r="G32" s="110">
        <v>4832272</v>
      </c>
      <c r="H32" s="110">
        <v>1440697</v>
      </c>
      <c r="I32" s="110">
        <v>0</v>
      </c>
      <c r="J32" s="110">
        <v>0</v>
      </c>
      <c r="K32" s="110">
        <v>18649968</v>
      </c>
    </row>
    <row r="33" spans="1:11" s="22" customFormat="1" ht="12.75" x14ac:dyDescent="0.2">
      <c r="A33" s="25">
        <v>23</v>
      </c>
      <c r="B33" s="27" t="s">
        <v>84</v>
      </c>
      <c r="C33" s="21" t="s">
        <v>85</v>
      </c>
      <c r="D33" s="109">
        <f t="shared" si="2"/>
        <v>991882</v>
      </c>
      <c r="E33" s="110">
        <v>0</v>
      </c>
      <c r="F33" s="110">
        <v>0</v>
      </c>
      <c r="G33" s="110">
        <v>618946</v>
      </c>
      <c r="H33" s="110">
        <v>372936</v>
      </c>
      <c r="I33" s="110">
        <v>0</v>
      </c>
      <c r="J33" s="110">
        <v>0</v>
      </c>
      <c r="K33" s="110">
        <v>0</v>
      </c>
    </row>
    <row r="34" spans="1:11" s="1" customFormat="1" ht="12" customHeight="1" x14ac:dyDescent="0.2">
      <c r="A34" s="25">
        <v>24</v>
      </c>
      <c r="B34" s="26" t="s">
        <v>86</v>
      </c>
      <c r="C34" s="10" t="s">
        <v>87</v>
      </c>
      <c r="D34" s="109">
        <f t="shared" si="2"/>
        <v>4939490</v>
      </c>
      <c r="E34" s="110">
        <v>0</v>
      </c>
      <c r="F34" s="110">
        <v>4939490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</row>
    <row r="35" spans="1:11" s="1" customFormat="1" ht="24" x14ac:dyDescent="0.2">
      <c r="A35" s="25">
        <v>25</v>
      </c>
      <c r="B35" s="26" t="s">
        <v>88</v>
      </c>
      <c r="C35" s="10" t="s">
        <v>89</v>
      </c>
      <c r="D35" s="109">
        <f t="shared" si="2"/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</row>
    <row r="36" spans="1:11" s="1" customFormat="1" ht="12.75" x14ac:dyDescent="0.2">
      <c r="A36" s="25">
        <v>26</v>
      </c>
      <c r="B36" s="12" t="s">
        <v>90</v>
      </c>
      <c r="C36" s="10" t="s">
        <v>91</v>
      </c>
      <c r="D36" s="109">
        <f t="shared" si="2"/>
        <v>81969361</v>
      </c>
      <c r="E36" s="110">
        <v>24081040</v>
      </c>
      <c r="F36" s="110">
        <v>9840295</v>
      </c>
      <c r="G36" s="110">
        <v>11589588</v>
      </c>
      <c r="H36" s="110">
        <v>7419961</v>
      </c>
      <c r="I36" s="110">
        <v>8039340</v>
      </c>
      <c r="J36" s="110">
        <v>0</v>
      </c>
      <c r="K36" s="110">
        <v>20999137</v>
      </c>
    </row>
    <row r="37" spans="1:11" s="1" customFormat="1" ht="12.75" x14ac:dyDescent="0.2">
      <c r="A37" s="25">
        <v>27</v>
      </c>
      <c r="B37" s="26" t="s">
        <v>92</v>
      </c>
      <c r="C37" s="10" t="s">
        <v>93</v>
      </c>
      <c r="D37" s="109">
        <f t="shared" si="2"/>
        <v>30967786</v>
      </c>
      <c r="E37" s="110">
        <v>5933880</v>
      </c>
      <c r="F37" s="110">
        <v>0</v>
      </c>
      <c r="G37" s="110">
        <v>2892655</v>
      </c>
      <c r="H37" s="110">
        <v>1478030</v>
      </c>
      <c r="I37" s="110">
        <v>0</v>
      </c>
      <c r="J37" s="110">
        <v>0</v>
      </c>
      <c r="K37" s="110">
        <v>20663221</v>
      </c>
    </row>
    <row r="38" spans="1:11" s="1" customFormat="1" ht="15.75" customHeight="1" x14ac:dyDescent="0.2">
      <c r="A38" s="25">
        <v>28</v>
      </c>
      <c r="B38" s="26" t="s">
        <v>94</v>
      </c>
      <c r="C38" s="10" t="s">
        <v>95</v>
      </c>
      <c r="D38" s="109">
        <f t="shared" si="2"/>
        <v>3612482</v>
      </c>
      <c r="E38" s="110">
        <v>0</v>
      </c>
      <c r="F38" s="110">
        <v>0</v>
      </c>
      <c r="G38" s="110">
        <v>2754481</v>
      </c>
      <c r="H38" s="110">
        <v>858001</v>
      </c>
      <c r="I38" s="110">
        <v>0</v>
      </c>
      <c r="J38" s="110">
        <v>0</v>
      </c>
      <c r="K38" s="110">
        <v>0</v>
      </c>
    </row>
    <row r="39" spans="1:11" s="1" customFormat="1" ht="12.75" x14ac:dyDescent="0.2">
      <c r="A39" s="25">
        <v>29</v>
      </c>
      <c r="B39" s="14" t="s">
        <v>96</v>
      </c>
      <c r="C39" s="10" t="s">
        <v>97</v>
      </c>
      <c r="D39" s="109">
        <f t="shared" si="2"/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</row>
    <row r="40" spans="1:11" s="22" customFormat="1" ht="12.75" x14ac:dyDescent="0.2">
      <c r="A40" s="25">
        <v>30</v>
      </c>
      <c r="B40" s="23" t="s">
        <v>98</v>
      </c>
      <c r="C40" s="74" t="s">
        <v>292</v>
      </c>
      <c r="D40" s="109">
        <f t="shared" si="2"/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</row>
    <row r="41" spans="1:11" s="22" customFormat="1" ht="20.25" customHeight="1" x14ac:dyDescent="0.2">
      <c r="A41" s="25">
        <v>31</v>
      </c>
      <c r="B41" s="27" t="s">
        <v>99</v>
      </c>
      <c r="C41" s="21" t="s">
        <v>57</v>
      </c>
      <c r="D41" s="109">
        <f t="shared" si="2"/>
        <v>706745</v>
      </c>
      <c r="E41" s="110">
        <v>0</v>
      </c>
      <c r="F41" s="110">
        <v>0</v>
      </c>
      <c r="G41" s="110">
        <v>501486</v>
      </c>
      <c r="H41" s="110">
        <v>205259</v>
      </c>
      <c r="I41" s="110">
        <v>0</v>
      </c>
      <c r="J41" s="110">
        <v>0</v>
      </c>
      <c r="K41" s="110">
        <v>0</v>
      </c>
    </row>
    <row r="42" spans="1:11" s="22" customFormat="1" ht="12.75" x14ac:dyDescent="0.2">
      <c r="A42" s="25">
        <v>32</v>
      </c>
      <c r="B42" s="24" t="s">
        <v>100</v>
      </c>
      <c r="C42" s="21" t="s">
        <v>41</v>
      </c>
      <c r="D42" s="109">
        <f t="shared" si="2"/>
        <v>46156649</v>
      </c>
      <c r="E42" s="110">
        <v>6008375</v>
      </c>
      <c r="F42" s="110">
        <v>0</v>
      </c>
      <c r="G42" s="110">
        <v>4949682</v>
      </c>
      <c r="H42" s="110">
        <v>2996683</v>
      </c>
      <c r="I42" s="110">
        <v>4373418</v>
      </c>
      <c r="J42" s="110">
        <v>0</v>
      </c>
      <c r="K42" s="110">
        <v>27828491</v>
      </c>
    </row>
    <row r="43" spans="1:11" ht="12.75" x14ac:dyDescent="0.2">
      <c r="A43" s="25">
        <v>33</v>
      </c>
      <c r="B43" s="12" t="s">
        <v>101</v>
      </c>
      <c r="C43" s="10" t="s">
        <v>39</v>
      </c>
      <c r="D43" s="109">
        <f t="shared" si="2"/>
        <v>36959053</v>
      </c>
      <c r="E43" s="110">
        <v>8764813</v>
      </c>
      <c r="F43" s="110">
        <v>0</v>
      </c>
      <c r="G43" s="110">
        <v>6872853</v>
      </c>
      <c r="H43" s="110">
        <v>3679271</v>
      </c>
      <c r="I43" s="110">
        <v>3115216</v>
      </c>
      <c r="J43" s="110">
        <v>0</v>
      </c>
      <c r="K43" s="110">
        <v>14526900</v>
      </c>
    </row>
    <row r="44" spans="1:11" s="1" customFormat="1" ht="12.75" x14ac:dyDescent="0.2">
      <c r="A44" s="25">
        <v>34</v>
      </c>
      <c r="B44" s="14" t="s">
        <v>102</v>
      </c>
      <c r="C44" s="10" t="s">
        <v>16</v>
      </c>
      <c r="D44" s="109">
        <f t="shared" si="2"/>
        <v>678986</v>
      </c>
      <c r="E44" s="110">
        <v>0</v>
      </c>
      <c r="F44" s="110">
        <v>0</v>
      </c>
      <c r="G44" s="110">
        <v>179532</v>
      </c>
      <c r="H44" s="110">
        <v>499454</v>
      </c>
      <c r="I44" s="110">
        <v>0</v>
      </c>
      <c r="J44" s="110">
        <v>0</v>
      </c>
      <c r="K44" s="110">
        <v>0</v>
      </c>
    </row>
    <row r="45" spans="1:11" s="1" customFormat="1" ht="12.75" x14ac:dyDescent="0.2">
      <c r="A45" s="25">
        <v>35</v>
      </c>
      <c r="B45" s="26" t="s">
        <v>103</v>
      </c>
      <c r="C45" s="10" t="s">
        <v>21</v>
      </c>
      <c r="D45" s="109">
        <f t="shared" si="2"/>
        <v>12838198</v>
      </c>
      <c r="E45" s="110">
        <v>6079462</v>
      </c>
      <c r="F45" s="110">
        <v>0</v>
      </c>
      <c r="G45" s="110">
        <v>3087990</v>
      </c>
      <c r="H45" s="110">
        <v>1745163</v>
      </c>
      <c r="I45" s="110">
        <v>1925583</v>
      </c>
      <c r="J45" s="110">
        <v>0</v>
      </c>
      <c r="K45" s="110">
        <v>0</v>
      </c>
    </row>
    <row r="46" spans="1:11" s="1" customFormat="1" ht="12.75" x14ac:dyDescent="0.2">
      <c r="A46" s="25">
        <v>36</v>
      </c>
      <c r="B46" s="14" t="s">
        <v>104</v>
      </c>
      <c r="C46" s="10" t="s">
        <v>25</v>
      </c>
      <c r="D46" s="109">
        <f t="shared" si="2"/>
        <v>2298606</v>
      </c>
      <c r="E46" s="110">
        <v>0</v>
      </c>
      <c r="F46" s="110">
        <v>0</v>
      </c>
      <c r="G46" s="110">
        <v>1632247</v>
      </c>
      <c r="H46" s="110">
        <v>666359</v>
      </c>
      <c r="I46" s="110">
        <v>0</v>
      </c>
      <c r="J46" s="110">
        <v>0</v>
      </c>
      <c r="K46" s="110">
        <v>0</v>
      </c>
    </row>
    <row r="47" spans="1:11" ht="12.75" x14ac:dyDescent="0.2">
      <c r="A47" s="25">
        <v>37</v>
      </c>
      <c r="B47" s="12" t="s">
        <v>105</v>
      </c>
      <c r="C47" s="10" t="s">
        <v>237</v>
      </c>
      <c r="D47" s="109">
        <f t="shared" si="2"/>
        <v>18425728</v>
      </c>
      <c r="E47" s="110">
        <v>12421572</v>
      </c>
      <c r="F47" s="110">
        <v>0</v>
      </c>
      <c r="G47" s="110">
        <v>4260939</v>
      </c>
      <c r="H47" s="110">
        <v>1743217</v>
      </c>
      <c r="I47" s="110">
        <v>0</v>
      </c>
      <c r="J47" s="110">
        <v>0</v>
      </c>
      <c r="K47" s="110">
        <v>0</v>
      </c>
    </row>
    <row r="48" spans="1:11" s="1" customFormat="1" ht="12.75" x14ac:dyDescent="0.2">
      <c r="A48" s="25">
        <v>38</v>
      </c>
      <c r="B48" s="15" t="s">
        <v>106</v>
      </c>
      <c r="C48" s="16" t="s">
        <v>238</v>
      </c>
      <c r="D48" s="109">
        <f t="shared" si="2"/>
        <v>1898572</v>
      </c>
      <c r="E48" s="110">
        <v>0</v>
      </c>
      <c r="F48" s="110">
        <v>0</v>
      </c>
      <c r="G48" s="110">
        <v>1285658</v>
      </c>
      <c r="H48" s="110">
        <v>612914</v>
      </c>
      <c r="I48" s="110">
        <v>0</v>
      </c>
      <c r="J48" s="110">
        <v>0</v>
      </c>
      <c r="K48" s="110">
        <v>0</v>
      </c>
    </row>
    <row r="49" spans="1:11" s="1" customFormat="1" ht="12.75" x14ac:dyDescent="0.2">
      <c r="A49" s="25">
        <v>39</v>
      </c>
      <c r="B49" s="12" t="s">
        <v>107</v>
      </c>
      <c r="C49" s="10" t="s">
        <v>239</v>
      </c>
      <c r="D49" s="109">
        <f t="shared" si="2"/>
        <v>649133</v>
      </c>
      <c r="E49" s="110">
        <v>0</v>
      </c>
      <c r="F49" s="110">
        <v>0</v>
      </c>
      <c r="G49" s="110">
        <v>309629</v>
      </c>
      <c r="H49" s="110">
        <v>339504</v>
      </c>
      <c r="I49" s="110">
        <v>0</v>
      </c>
      <c r="J49" s="110">
        <v>0</v>
      </c>
      <c r="K49" s="110">
        <v>0</v>
      </c>
    </row>
    <row r="50" spans="1:11" s="1" customFormat="1" ht="12.75" x14ac:dyDescent="0.2">
      <c r="A50" s="25">
        <v>40</v>
      </c>
      <c r="B50" s="12" t="s">
        <v>108</v>
      </c>
      <c r="C50" s="10" t="s">
        <v>24</v>
      </c>
      <c r="D50" s="109">
        <f t="shared" si="2"/>
        <v>1232563</v>
      </c>
      <c r="E50" s="110">
        <v>0</v>
      </c>
      <c r="F50" s="110">
        <v>0</v>
      </c>
      <c r="G50" s="110">
        <v>620603</v>
      </c>
      <c r="H50" s="110">
        <v>611960</v>
      </c>
      <c r="I50" s="110">
        <v>0</v>
      </c>
      <c r="J50" s="110">
        <v>0</v>
      </c>
      <c r="K50" s="110">
        <v>0</v>
      </c>
    </row>
    <row r="51" spans="1:11" s="1" customFormat="1" ht="12.75" x14ac:dyDescent="0.2">
      <c r="A51" s="25">
        <v>41</v>
      </c>
      <c r="B51" s="26" t="s">
        <v>109</v>
      </c>
      <c r="C51" s="10" t="s">
        <v>20</v>
      </c>
      <c r="D51" s="109">
        <f t="shared" si="2"/>
        <v>383486</v>
      </c>
      <c r="E51" s="110">
        <v>0</v>
      </c>
      <c r="F51" s="110">
        <v>0</v>
      </c>
      <c r="G51" s="110">
        <v>383486</v>
      </c>
      <c r="H51" s="110">
        <v>0</v>
      </c>
      <c r="I51" s="110">
        <v>0</v>
      </c>
      <c r="J51" s="110">
        <v>0</v>
      </c>
      <c r="K51" s="110">
        <v>0</v>
      </c>
    </row>
    <row r="52" spans="1:11" s="1" customFormat="1" ht="12.75" x14ac:dyDescent="0.2">
      <c r="A52" s="25">
        <v>42</v>
      </c>
      <c r="B52" s="14" t="s">
        <v>110</v>
      </c>
      <c r="C52" s="10" t="s">
        <v>111</v>
      </c>
      <c r="D52" s="109">
        <f t="shared" si="2"/>
        <v>6578828</v>
      </c>
      <c r="E52" s="110">
        <v>2013711</v>
      </c>
      <c r="F52" s="110">
        <v>677627</v>
      </c>
      <c r="G52" s="110">
        <v>988288</v>
      </c>
      <c r="H52" s="110">
        <v>460909</v>
      </c>
      <c r="I52" s="110">
        <v>398474</v>
      </c>
      <c r="J52" s="110">
        <v>0</v>
      </c>
      <c r="K52" s="110">
        <v>2039819</v>
      </c>
    </row>
    <row r="53" spans="1:11" s="22" customFormat="1" ht="12.75" x14ac:dyDescent="0.2">
      <c r="A53" s="25">
        <v>43</v>
      </c>
      <c r="B53" s="27" t="s">
        <v>112</v>
      </c>
      <c r="C53" s="21" t="s">
        <v>113</v>
      </c>
      <c r="D53" s="109">
        <f t="shared" si="2"/>
        <v>77277025</v>
      </c>
      <c r="E53" s="110">
        <v>8039919</v>
      </c>
      <c r="F53" s="110">
        <v>9313039</v>
      </c>
      <c r="G53" s="110">
        <v>5439577</v>
      </c>
      <c r="H53" s="110">
        <v>4102229</v>
      </c>
      <c r="I53" s="110">
        <v>2496358</v>
      </c>
      <c r="J53" s="110">
        <v>0</v>
      </c>
      <c r="K53" s="110">
        <v>47885903</v>
      </c>
    </row>
    <row r="54" spans="1:11" s="1" customFormat="1" ht="12.75" x14ac:dyDescent="0.2">
      <c r="A54" s="25">
        <v>44</v>
      </c>
      <c r="B54" s="12" t="s">
        <v>114</v>
      </c>
      <c r="C54" s="10" t="s">
        <v>244</v>
      </c>
      <c r="D54" s="109">
        <f t="shared" si="2"/>
        <v>1771302</v>
      </c>
      <c r="E54" s="110">
        <v>0</v>
      </c>
      <c r="F54" s="110">
        <v>0</v>
      </c>
      <c r="G54" s="110">
        <v>1208527</v>
      </c>
      <c r="H54" s="110">
        <v>562775</v>
      </c>
      <c r="I54" s="110">
        <v>0</v>
      </c>
      <c r="J54" s="110">
        <v>0</v>
      </c>
      <c r="K54" s="110">
        <v>0</v>
      </c>
    </row>
    <row r="55" spans="1:11" s="1" customFormat="1" ht="10.5" customHeight="1" x14ac:dyDescent="0.2">
      <c r="A55" s="25">
        <v>45</v>
      </c>
      <c r="B55" s="12" t="s">
        <v>115</v>
      </c>
      <c r="C55" s="10" t="s">
        <v>2</v>
      </c>
      <c r="D55" s="109">
        <f t="shared" si="2"/>
        <v>11958869</v>
      </c>
      <c r="E55" s="110">
        <v>2342397</v>
      </c>
      <c r="F55" s="110">
        <v>0</v>
      </c>
      <c r="G55" s="110">
        <v>4922565</v>
      </c>
      <c r="H55" s="110">
        <v>1882777</v>
      </c>
      <c r="I55" s="110">
        <v>2811130</v>
      </c>
      <c r="J55" s="110">
        <v>0</v>
      </c>
      <c r="K55" s="110">
        <v>0</v>
      </c>
    </row>
    <row r="56" spans="1:11" s="1" customFormat="1" ht="12.75" x14ac:dyDescent="0.2">
      <c r="A56" s="25">
        <v>46</v>
      </c>
      <c r="B56" s="26" t="s">
        <v>116</v>
      </c>
      <c r="C56" s="10" t="s">
        <v>3</v>
      </c>
      <c r="D56" s="109">
        <f t="shared" si="2"/>
        <v>1323649</v>
      </c>
      <c r="E56" s="110">
        <v>0</v>
      </c>
      <c r="F56" s="110">
        <v>0</v>
      </c>
      <c r="G56" s="110">
        <v>903384</v>
      </c>
      <c r="H56" s="110">
        <v>420265</v>
      </c>
      <c r="I56" s="110">
        <v>0</v>
      </c>
      <c r="J56" s="110">
        <v>0</v>
      </c>
      <c r="K56" s="110">
        <v>0</v>
      </c>
    </row>
    <row r="57" spans="1:11" s="1" customFormat="1" ht="12.75" x14ac:dyDescent="0.2">
      <c r="A57" s="25">
        <v>47</v>
      </c>
      <c r="B57" s="26" t="s">
        <v>117</v>
      </c>
      <c r="C57" s="10" t="s">
        <v>240</v>
      </c>
      <c r="D57" s="109">
        <f t="shared" si="2"/>
        <v>1243199</v>
      </c>
      <c r="E57" s="110">
        <v>0</v>
      </c>
      <c r="F57" s="110">
        <v>0</v>
      </c>
      <c r="G57" s="110">
        <v>593452</v>
      </c>
      <c r="H57" s="110">
        <v>649747</v>
      </c>
      <c r="I57" s="110">
        <v>0</v>
      </c>
      <c r="J57" s="110">
        <v>0</v>
      </c>
      <c r="K57" s="110">
        <v>0</v>
      </c>
    </row>
    <row r="58" spans="1:11" s="1" customFormat="1" ht="12.75" x14ac:dyDescent="0.2">
      <c r="A58" s="25">
        <v>48</v>
      </c>
      <c r="B58" s="14" t="s">
        <v>118</v>
      </c>
      <c r="C58" s="10" t="s">
        <v>0</v>
      </c>
      <c r="D58" s="109">
        <f t="shared" si="2"/>
        <v>4480325</v>
      </c>
      <c r="E58" s="110">
        <v>0</v>
      </c>
      <c r="F58" s="110">
        <v>0</v>
      </c>
      <c r="G58" s="110">
        <v>1910473</v>
      </c>
      <c r="H58" s="110">
        <v>882910</v>
      </c>
      <c r="I58" s="110">
        <v>1686942</v>
      </c>
      <c r="J58" s="110">
        <v>0</v>
      </c>
      <c r="K58" s="110">
        <v>0</v>
      </c>
    </row>
    <row r="59" spans="1:11" s="1" customFormat="1" ht="10.5" customHeight="1" x14ac:dyDescent="0.2">
      <c r="A59" s="25">
        <v>49</v>
      </c>
      <c r="B59" s="26" t="s">
        <v>119</v>
      </c>
      <c r="C59" s="10" t="s">
        <v>4</v>
      </c>
      <c r="D59" s="109">
        <f t="shared" si="2"/>
        <v>463552</v>
      </c>
      <c r="E59" s="110">
        <v>0</v>
      </c>
      <c r="F59" s="110">
        <v>0</v>
      </c>
      <c r="G59" s="110">
        <v>227475</v>
      </c>
      <c r="H59" s="110">
        <v>236077</v>
      </c>
      <c r="I59" s="110">
        <v>0</v>
      </c>
      <c r="J59" s="110">
        <v>0</v>
      </c>
      <c r="K59" s="110">
        <v>0</v>
      </c>
    </row>
    <row r="60" spans="1:11" s="1" customFormat="1" ht="12.75" x14ac:dyDescent="0.2">
      <c r="A60" s="25">
        <v>50</v>
      </c>
      <c r="B60" s="14" t="s">
        <v>120</v>
      </c>
      <c r="C60" s="10" t="s">
        <v>1</v>
      </c>
      <c r="D60" s="109">
        <f t="shared" si="2"/>
        <v>1385997</v>
      </c>
      <c r="E60" s="110">
        <v>0</v>
      </c>
      <c r="F60" s="110">
        <v>0</v>
      </c>
      <c r="G60" s="110">
        <v>925867</v>
      </c>
      <c r="H60" s="110">
        <v>460130</v>
      </c>
      <c r="I60" s="110">
        <v>0</v>
      </c>
      <c r="J60" s="110">
        <v>0</v>
      </c>
      <c r="K60" s="110">
        <v>0</v>
      </c>
    </row>
    <row r="61" spans="1:11" s="1" customFormat="1" ht="12.75" x14ac:dyDescent="0.2">
      <c r="A61" s="25">
        <v>51</v>
      </c>
      <c r="B61" s="26" t="s">
        <v>121</v>
      </c>
      <c r="C61" s="10" t="s">
        <v>241</v>
      </c>
      <c r="D61" s="109">
        <f t="shared" si="2"/>
        <v>2632244</v>
      </c>
      <c r="E61" s="110">
        <v>0</v>
      </c>
      <c r="F61" s="110">
        <v>0</v>
      </c>
      <c r="G61" s="110">
        <v>1938645</v>
      </c>
      <c r="H61" s="110">
        <v>693599</v>
      </c>
      <c r="I61" s="110">
        <v>0</v>
      </c>
      <c r="J61" s="110">
        <v>0</v>
      </c>
      <c r="K61" s="110">
        <v>0</v>
      </c>
    </row>
    <row r="62" spans="1:11" s="1" customFormat="1" ht="12.75" x14ac:dyDescent="0.2">
      <c r="A62" s="25">
        <v>52</v>
      </c>
      <c r="B62" s="26" t="s">
        <v>122</v>
      </c>
      <c r="C62" s="10" t="s">
        <v>26</v>
      </c>
      <c r="D62" s="109">
        <f t="shared" si="2"/>
        <v>19896753</v>
      </c>
      <c r="E62" s="110">
        <v>8333631</v>
      </c>
      <c r="F62" s="110">
        <v>0</v>
      </c>
      <c r="G62" s="110">
        <v>5703771</v>
      </c>
      <c r="H62" s="110">
        <v>2332750</v>
      </c>
      <c r="I62" s="110">
        <v>3526601</v>
      </c>
      <c r="J62" s="110">
        <v>0</v>
      </c>
      <c r="K62" s="110">
        <v>0</v>
      </c>
    </row>
    <row r="63" spans="1:11" s="1" customFormat="1" ht="12.75" x14ac:dyDescent="0.2">
      <c r="A63" s="25">
        <v>53</v>
      </c>
      <c r="B63" s="26" t="s">
        <v>123</v>
      </c>
      <c r="C63" s="10" t="s">
        <v>242</v>
      </c>
      <c r="D63" s="109">
        <f t="shared" si="2"/>
        <v>1506261</v>
      </c>
      <c r="E63" s="110">
        <v>0</v>
      </c>
      <c r="F63" s="110">
        <v>0</v>
      </c>
      <c r="G63" s="110">
        <v>1068182</v>
      </c>
      <c r="H63" s="110">
        <v>438079</v>
      </c>
      <c r="I63" s="110">
        <v>0</v>
      </c>
      <c r="J63" s="110">
        <v>0</v>
      </c>
      <c r="K63" s="110">
        <v>0</v>
      </c>
    </row>
    <row r="64" spans="1:11" s="1" customFormat="1" ht="12.75" x14ac:dyDescent="0.2">
      <c r="A64" s="25">
        <v>54</v>
      </c>
      <c r="B64" s="26" t="s">
        <v>124</v>
      </c>
      <c r="C64" s="10" t="s">
        <v>125</v>
      </c>
      <c r="D64" s="109">
        <f t="shared" si="2"/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</row>
    <row r="65" spans="1:11" s="1" customFormat="1" ht="12.75" x14ac:dyDescent="0.2">
      <c r="A65" s="25">
        <v>55</v>
      </c>
      <c r="B65" s="26" t="s">
        <v>246</v>
      </c>
      <c r="C65" s="10" t="s">
        <v>245</v>
      </c>
      <c r="D65" s="109">
        <f t="shared" si="2"/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</row>
    <row r="66" spans="1:11" s="1" customFormat="1" ht="12.75" x14ac:dyDescent="0.2">
      <c r="A66" s="25">
        <v>56</v>
      </c>
      <c r="B66" s="26" t="s">
        <v>258</v>
      </c>
      <c r="C66" s="10" t="s">
        <v>259</v>
      </c>
      <c r="D66" s="109">
        <f t="shared" si="2"/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</row>
    <row r="67" spans="1:11" s="1" customFormat="1" ht="12.75" x14ac:dyDescent="0.2">
      <c r="A67" s="25">
        <v>57</v>
      </c>
      <c r="B67" s="26" t="s">
        <v>126</v>
      </c>
      <c r="C67" s="10" t="s">
        <v>54</v>
      </c>
      <c r="D67" s="109">
        <f t="shared" si="2"/>
        <v>1579589</v>
      </c>
      <c r="E67" s="110">
        <v>0</v>
      </c>
      <c r="F67" s="110">
        <v>0</v>
      </c>
      <c r="G67" s="110">
        <v>1287752</v>
      </c>
      <c r="H67" s="110">
        <v>291837</v>
      </c>
      <c r="I67" s="110">
        <v>0</v>
      </c>
      <c r="J67" s="110">
        <v>0</v>
      </c>
      <c r="K67" s="110">
        <v>0</v>
      </c>
    </row>
    <row r="68" spans="1:11" s="1" customFormat="1" ht="12.75" x14ac:dyDescent="0.2">
      <c r="A68" s="25">
        <v>58</v>
      </c>
      <c r="B68" s="14" t="s">
        <v>127</v>
      </c>
      <c r="C68" s="10" t="s">
        <v>260</v>
      </c>
      <c r="D68" s="109">
        <f t="shared" si="2"/>
        <v>1552132</v>
      </c>
      <c r="E68" s="110">
        <v>0</v>
      </c>
      <c r="F68" s="110">
        <v>0</v>
      </c>
      <c r="G68" s="110">
        <v>1094921</v>
      </c>
      <c r="H68" s="110">
        <v>457211</v>
      </c>
      <c r="I68" s="110">
        <v>0</v>
      </c>
      <c r="J68" s="110">
        <v>0</v>
      </c>
      <c r="K68" s="110">
        <v>0</v>
      </c>
    </row>
    <row r="69" spans="1:11" s="1" customFormat="1" ht="24" x14ac:dyDescent="0.2">
      <c r="A69" s="25">
        <v>59</v>
      </c>
      <c r="B69" s="12" t="s">
        <v>128</v>
      </c>
      <c r="C69" s="10" t="s">
        <v>129</v>
      </c>
      <c r="D69" s="109">
        <f t="shared" si="2"/>
        <v>2037659</v>
      </c>
      <c r="E69" s="110">
        <v>0</v>
      </c>
      <c r="F69" s="110">
        <v>0</v>
      </c>
      <c r="G69" s="110">
        <v>1453985</v>
      </c>
      <c r="H69" s="110">
        <v>583674</v>
      </c>
      <c r="I69" s="110">
        <v>0</v>
      </c>
      <c r="J69" s="110">
        <v>0</v>
      </c>
      <c r="K69" s="110">
        <v>0</v>
      </c>
    </row>
    <row r="70" spans="1:11" s="1" customFormat="1" ht="23.25" customHeight="1" x14ac:dyDescent="0.2">
      <c r="A70" s="25">
        <v>60</v>
      </c>
      <c r="B70" s="14" t="s">
        <v>130</v>
      </c>
      <c r="C70" s="10" t="s">
        <v>261</v>
      </c>
      <c r="D70" s="109">
        <f t="shared" si="2"/>
        <v>2212778</v>
      </c>
      <c r="E70" s="110">
        <v>0</v>
      </c>
      <c r="F70" s="110">
        <v>0</v>
      </c>
      <c r="G70" s="110">
        <v>1840199</v>
      </c>
      <c r="H70" s="110">
        <v>372579</v>
      </c>
      <c r="I70" s="110">
        <v>0</v>
      </c>
      <c r="J70" s="110">
        <v>0</v>
      </c>
      <c r="K70" s="110">
        <v>0</v>
      </c>
    </row>
    <row r="71" spans="1:11" s="1" customFormat="1" ht="27.75" customHeight="1" x14ac:dyDescent="0.2">
      <c r="A71" s="25">
        <v>61</v>
      </c>
      <c r="B71" s="26" t="s">
        <v>131</v>
      </c>
      <c r="C71" s="10" t="s">
        <v>250</v>
      </c>
      <c r="D71" s="109">
        <f t="shared" si="2"/>
        <v>1225024</v>
      </c>
      <c r="E71" s="110">
        <v>0</v>
      </c>
      <c r="F71" s="110">
        <v>0</v>
      </c>
      <c r="G71" s="110">
        <v>738629</v>
      </c>
      <c r="H71" s="110">
        <v>486395</v>
      </c>
      <c r="I71" s="110">
        <v>0</v>
      </c>
      <c r="J71" s="110">
        <v>0</v>
      </c>
      <c r="K71" s="110">
        <v>0</v>
      </c>
    </row>
    <row r="72" spans="1:11" s="1" customFormat="1" ht="24" x14ac:dyDescent="0.2">
      <c r="A72" s="25">
        <v>62</v>
      </c>
      <c r="B72" s="12" t="s">
        <v>132</v>
      </c>
      <c r="C72" s="10" t="s">
        <v>262</v>
      </c>
      <c r="D72" s="109">
        <f t="shared" si="2"/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</row>
    <row r="73" spans="1:11" s="1" customFormat="1" ht="24" x14ac:dyDescent="0.2">
      <c r="A73" s="25">
        <v>63</v>
      </c>
      <c r="B73" s="12" t="s">
        <v>133</v>
      </c>
      <c r="C73" s="10" t="s">
        <v>263</v>
      </c>
      <c r="D73" s="109">
        <f t="shared" si="2"/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</row>
    <row r="74" spans="1:11" s="1" customFormat="1" ht="12.75" x14ac:dyDescent="0.2">
      <c r="A74" s="25">
        <v>64</v>
      </c>
      <c r="B74" s="14" t="s">
        <v>134</v>
      </c>
      <c r="C74" s="10" t="s">
        <v>264</v>
      </c>
      <c r="D74" s="109">
        <f t="shared" si="2"/>
        <v>6817204</v>
      </c>
      <c r="E74" s="110">
        <v>0</v>
      </c>
      <c r="F74" s="110">
        <v>0</v>
      </c>
      <c r="G74" s="110">
        <v>4651282</v>
      </c>
      <c r="H74" s="110">
        <v>2165922</v>
      </c>
      <c r="I74" s="110">
        <v>0</v>
      </c>
      <c r="J74" s="110">
        <v>0</v>
      </c>
      <c r="K74" s="110">
        <v>0</v>
      </c>
    </row>
    <row r="75" spans="1:11" s="1" customFormat="1" ht="12.75" x14ac:dyDescent="0.2">
      <c r="A75" s="25">
        <v>65</v>
      </c>
      <c r="B75" s="14" t="s">
        <v>135</v>
      </c>
      <c r="C75" s="10" t="s">
        <v>53</v>
      </c>
      <c r="D75" s="109">
        <f t="shared" si="2"/>
        <v>6491856</v>
      </c>
      <c r="E75" s="110">
        <v>2376946</v>
      </c>
      <c r="F75" s="110">
        <v>0</v>
      </c>
      <c r="G75" s="110">
        <v>2920324</v>
      </c>
      <c r="H75" s="110">
        <v>1194586</v>
      </c>
      <c r="I75" s="110">
        <v>0</v>
      </c>
      <c r="J75" s="110">
        <v>0</v>
      </c>
      <c r="K75" s="110">
        <v>0</v>
      </c>
    </row>
    <row r="76" spans="1:11" s="1" customFormat="1" ht="12.75" x14ac:dyDescent="0.2">
      <c r="A76" s="25">
        <v>66</v>
      </c>
      <c r="B76" s="14" t="s">
        <v>136</v>
      </c>
      <c r="C76" s="10" t="s">
        <v>265</v>
      </c>
      <c r="D76" s="109">
        <f t="shared" ref="D76:D96" si="3">SUM(E76:K76)</f>
        <v>9581707</v>
      </c>
      <c r="E76" s="110">
        <v>0</v>
      </c>
      <c r="F76" s="110">
        <v>0</v>
      </c>
      <c r="G76" s="110">
        <v>6407006</v>
      </c>
      <c r="H76" s="110">
        <v>3174701</v>
      </c>
      <c r="I76" s="110">
        <v>0</v>
      </c>
      <c r="J76" s="110">
        <v>0</v>
      </c>
      <c r="K76" s="110">
        <v>0</v>
      </c>
    </row>
    <row r="77" spans="1:11" s="1" customFormat="1" ht="24" x14ac:dyDescent="0.2">
      <c r="A77" s="25">
        <v>67</v>
      </c>
      <c r="B77" s="14" t="s">
        <v>137</v>
      </c>
      <c r="C77" s="10" t="s">
        <v>266</v>
      </c>
      <c r="D77" s="109">
        <f t="shared" si="3"/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</row>
    <row r="78" spans="1:11" s="1" customFormat="1" ht="24" x14ac:dyDescent="0.2">
      <c r="A78" s="25">
        <v>68</v>
      </c>
      <c r="B78" s="12" t="s">
        <v>138</v>
      </c>
      <c r="C78" s="10" t="s">
        <v>267</v>
      </c>
      <c r="D78" s="109">
        <f t="shared" si="3"/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</row>
    <row r="79" spans="1:11" s="1" customFormat="1" ht="24" x14ac:dyDescent="0.2">
      <c r="A79" s="25">
        <v>69</v>
      </c>
      <c r="B79" s="14" t="s">
        <v>139</v>
      </c>
      <c r="C79" s="10" t="s">
        <v>268</v>
      </c>
      <c r="D79" s="109">
        <f t="shared" si="3"/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</row>
    <row r="80" spans="1:11" s="1" customFormat="1" ht="24" x14ac:dyDescent="0.2">
      <c r="A80" s="25">
        <v>70</v>
      </c>
      <c r="B80" s="14" t="s">
        <v>140</v>
      </c>
      <c r="C80" s="10" t="s">
        <v>269</v>
      </c>
      <c r="D80" s="109">
        <f t="shared" si="3"/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</row>
    <row r="81" spans="1:11" s="1" customFormat="1" ht="24" x14ac:dyDescent="0.2">
      <c r="A81" s="25">
        <v>71</v>
      </c>
      <c r="B81" s="12" t="s">
        <v>141</v>
      </c>
      <c r="C81" s="10" t="s">
        <v>270</v>
      </c>
      <c r="D81" s="109">
        <f t="shared" si="3"/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</row>
    <row r="82" spans="1:11" s="1" customFormat="1" ht="24" x14ac:dyDescent="0.2">
      <c r="A82" s="25">
        <v>72</v>
      </c>
      <c r="B82" s="12" t="s">
        <v>142</v>
      </c>
      <c r="C82" s="10" t="s">
        <v>271</v>
      </c>
      <c r="D82" s="109">
        <f t="shared" si="3"/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</row>
    <row r="83" spans="1:11" s="1" customFormat="1" ht="24" x14ac:dyDescent="0.2">
      <c r="A83" s="25">
        <v>73</v>
      </c>
      <c r="B83" s="12" t="s">
        <v>143</v>
      </c>
      <c r="C83" s="10" t="s">
        <v>272</v>
      </c>
      <c r="D83" s="109">
        <f t="shared" si="3"/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</row>
    <row r="84" spans="1:11" s="1" customFormat="1" ht="12.75" x14ac:dyDescent="0.2">
      <c r="A84" s="25">
        <v>74</v>
      </c>
      <c r="B84" s="26" t="s">
        <v>144</v>
      </c>
      <c r="C84" s="10" t="s">
        <v>145</v>
      </c>
      <c r="D84" s="109">
        <f t="shared" si="3"/>
        <v>10015972</v>
      </c>
      <c r="E84" s="110">
        <v>4138764</v>
      </c>
      <c r="F84" s="110">
        <v>0</v>
      </c>
      <c r="G84" s="110">
        <v>4240059</v>
      </c>
      <c r="H84" s="110">
        <v>1637149</v>
      </c>
      <c r="I84" s="110">
        <v>0</v>
      </c>
      <c r="J84" s="110">
        <v>0</v>
      </c>
      <c r="K84" s="110">
        <v>0</v>
      </c>
    </row>
    <row r="85" spans="1:11" s="1" customFormat="1" ht="12.75" x14ac:dyDescent="0.2">
      <c r="A85" s="25">
        <v>75</v>
      </c>
      <c r="B85" s="12" t="s">
        <v>146</v>
      </c>
      <c r="C85" s="10" t="s">
        <v>273</v>
      </c>
      <c r="D85" s="109">
        <f t="shared" si="3"/>
        <v>14549328</v>
      </c>
      <c r="E85" s="110">
        <v>3483483</v>
      </c>
      <c r="F85" s="110">
        <v>0</v>
      </c>
      <c r="G85" s="110">
        <v>8728219</v>
      </c>
      <c r="H85" s="110">
        <v>2337626</v>
      </c>
      <c r="I85" s="110">
        <v>0</v>
      </c>
      <c r="J85" s="110">
        <v>0</v>
      </c>
      <c r="K85" s="110">
        <v>0</v>
      </c>
    </row>
    <row r="86" spans="1:11" s="1" customFormat="1" ht="12.75" x14ac:dyDescent="0.2">
      <c r="A86" s="25">
        <v>76</v>
      </c>
      <c r="B86" s="26" t="s">
        <v>147</v>
      </c>
      <c r="C86" s="10" t="s">
        <v>36</v>
      </c>
      <c r="D86" s="109">
        <f t="shared" si="3"/>
        <v>18527158</v>
      </c>
      <c r="E86" s="110">
        <v>8105758</v>
      </c>
      <c r="F86" s="110">
        <v>0</v>
      </c>
      <c r="G86" s="110">
        <v>7493339</v>
      </c>
      <c r="H86" s="110">
        <v>2928061</v>
      </c>
      <c r="I86" s="110">
        <v>0</v>
      </c>
      <c r="J86" s="110">
        <v>0</v>
      </c>
      <c r="K86" s="110">
        <v>0</v>
      </c>
    </row>
    <row r="87" spans="1:11" s="1" customFormat="1" ht="12.75" x14ac:dyDescent="0.2">
      <c r="A87" s="25">
        <v>77</v>
      </c>
      <c r="B87" s="12" t="s">
        <v>148</v>
      </c>
      <c r="C87" s="10" t="s">
        <v>38</v>
      </c>
      <c r="D87" s="109">
        <f t="shared" si="3"/>
        <v>2075525</v>
      </c>
      <c r="E87" s="110">
        <v>0</v>
      </c>
      <c r="F87" s="110">
        <v>0</v>
      </c>
      <c r="G87" s="110">
        <v>1473368</v>
      </c>
      <c r="H87" s="110">
        <v>602157</v>
      </c>
      <c r="I87" s="110">
        <v>0</v>
      </c>
      <c r="J87" s="110">
        <v>0</v>
      </c>
      <c r="K87" s="110">
        <v>0</v>
      </c>
    </row>
    <row r="88" spans="1:11" s="1" customFormat="1" ht="13.5" customHeight="1" x14ac:dyDescent="0.2">
      <c r="A88" s="25">
        <v>78</v>
      </c>
      <c r="B88" s="12" t="s">
        <v>149</v>
      </c>
      <c r="C88" s="10" t="s">
        <v>37</v>
      </c>
      <c r="D88" s="109">
        <f t="shared" si="3"/>
        <v>137251202</v>
      </c>
      <c r="E88" s="110">
        <v>44152442</v>
      </c>
      <c r="F88" s="110">
        <v>0</v>
      </c>
      <c r="G88" s="110">
        <v>8146565</v>
      </c>
      <c r="H88" s="110">
        <v>6598549</v>
      </c>
      <c r="I88" s="110">
        <v>19695210</v>
      </c>
      <c r="J88" s="110">
        <v>0</v>
      </c>
      <c r="K88" s="110">
        <v>58658436</v>
      </c>
    </row>
    <row r="89" spans="1:11" s="1" customFormat="1" ht="14.25" customHeight="1" x14ac:dyDescent="0.2">
      <c r="A89" s="25">
        <v>79</v>
      </c>
      <c r="B89" s="12" t="s">
        <v>150</v>
      </c>
      <c r="C89" s="10" t="s">
        <v>52</v>
      </c>
      <c r="D89" s="109">
        <f t="shared" si="3"/>
        <v>18197989</v>
      </c>
      <c r="E89" s="110">
        <v>10807316</v>
      </c>
      <c r="F89" s="110">
        <v>5739636</v>
      </c>
      <c r="G89" s="110">
        <v>1064445</v>
      </c>
      <c r="H89" s="110">
        <v>586592</v>
      </c>
      <c r="I89" s="110">
        <v>0</v>
      </c>
      <c r="J89" s="110">
        <v>0</v>
      </c>
      <c r="K89" s="110">
        <v>0</v>
      </c>
    </row>
    <row r="90" spans="1:11" s="1" customFormat="1" ht="12.75" x14ac:dyDescent="0.2">
      <c r="A90" s="25">
        <v>80</v>
      </c>
      <c r="B90" s="12" t="s">
        <v>151</v>
      </c>
      <c r="C90" s="10" t="s">
        <v>254</v>
      </c>
      <c r="D90" s="109">
        <f t="shared" si="3"/>
        <v>12955720</v>
      </c>
      <c r="E90" s="110">
        <v>2326320</v>
      </c>
      <c r="F90" s="110">
        <v>0</v>
      </c>
      <c r="G90" s="110">
        <v>6641374</v>
      </c>
      <c r="H90" s="110">
        <v>3988026</v>
      </c>
      <c r="I90" s="110">
        <v>0</v>
      </c>
      <c r="J90" s="110">
        <v>0</v>
      </c>
      <c r="K90" s="110">
        <v>0</v>
      </c>
    </row>
    <row r="91" spans="1:11" s="1" customFormat="1" ht="12.75" x14ac:dyDescent="0.2">
      <c r="A91" s="25">
        <v>81</v>
      </c>
      <c r="B91" s="12" t="s">
        <v>152</v>
      </c>
      <c r="C91" s="21" t="s">
        <v>386</v>
      </c>
      <c r="D91" s="109">
        <f t="shared" si="3"/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</row>
    <row r="92" spans="1:11" s="1" customFormat="1" ht="12.75" x14ac:dyDescent="0.2">
      <c r="A92" s="25">
        <v>82</v>
      </c>
      <c r="B92" s="14" t="s">
        <v>153</v>
      </c>
      <c r="C92" s="10" t="s">
        <v>287</v>
      </c>
      <c r="D92" s="109">
        <f t="shared" si="3"/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</row>
    <row r="93" spans="1:11" s="1" customFormat="1" ht="24" x14ac:dyDescent="0.2">
      <c r="A93" s="186">
        <v>83</v>
      </c>
      <c r="B93" s="189" t="s">
        <v>154</v>
      </c>
      <c r="C93" s="17" t="s">
        <v>274</v>
      </c>
      <c r="D93" s="109">
        <f t="shared" si="3"/>
        <v>3856087</v>
      </c>
      <c r="E93" s="110">
        <v>2135249</v>
      </c>
      <c r="F93" s="110">
        <v>371395</v>
      </c>
      <c r="G93" s="110">
        <v>380400</v>
      </c>
      <c r="H93" s="110">
        <v>183781</v>
      </c>
      <c r="I93" s="110">
        <v>0</v>
      </c>
      <c r="J93" s="110">
        <v>0</v>
      </c>
      <c r="K93" s="110">
        <v>785262</v>
      </c>
    </row>
    <row r="94" spans="1:11" s="1" customFormat="1" ht="36" x14ac:dyDescent="0.2">
      <c r="A94" s="187"/>
      <c r="B94" s="190"/>
      <c r="C94" s="10" t="s">
        <v>384</v>
      </c>
      <c r="D94" s="109">
        <f t="shared" si="3"/>
        <v>3856087</v>
      </c>
      <c r="E94" s="110">
        <v>2135249</v>
      </c>
      <c r="F94" s="110">
        <v>371395</v>
      </c>
      <c r="G94" s="110">
        <v>380400</v>
      </c>
      <c r="H94" s="110">
        <v>183781</v>
      </c>
      <c r="I94" s="110">
        <v>0</v>
      </c>
      <c r="J94" s="110">
        <v>0</v>
      </c>
      <c r="K94" s="110">
        <v>785262</v>
      </c>
    </row>
    <row r="95" spans="1:11" s="1" customFormat="1" ht="24" x14ac:dyDescent="0.2">
      <c r="A95" s="187"/>
      <c r="B95" s="190"/>
      <c r="C95" s="10" t="s">
        <v>275</v>
      </c>
      <c r="D95" s="109">
        <f t="shared" si="3"/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</row>
    <row r="96" spans="1:11" s="1" customFormat="1" ht="36" x14ac:dyDescent="0.2">
      <c r="A96" s="188"/>
      <c r="B96" s="191"/>
      <c r="C96" s="28" t="s">
        <v>385</v>
      </c>
      <c r="D96" s="109">
        <f t="shared" si="3"/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</row>
    <row r="97" spans="1:11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</row>
    <row r="98" spans="1:11" s="1" customFormat="1" ht="12.75" x14ac:dyDescent="0.2">
      <c r="A98" s="25">
        <v>85</v>
      </c>
      <c r="B98" s="14" t="s">
        <v>156</v>
      </c>
      <c r="C98" s="10" t="s">
        <v>157</v>
      </c>
      <c r="D98" s="109">
        <f t="shared" ref="D98:D129" si="4">SUM(E98:K98)</f>
        <v>429721</v>
      </c>
      <c r="E98" s="110">
        <v>0</v>
      </c>
      <c r="F98" s="110">
        <v>0</v>
      </c>
      <c r="G98" s="110">
        <v>305204</v>
      </c>
      <c r="H98" s="110">
        <v>124517</v>
      </c>
      <c r="I98" s="110">
        <v>0</v>
      </c>
      <c r="J98" s="110">
        <v>0</v>
      </c>
      <c r="K98" s="110">
        <v>0</v>
      </c>
    </row>
    <row r="99" spans="1:11" s="1" customFormat="1" ht="12.75" x14ac:dyDescent="0.2">
      <c r="A99" s="25">
        <v>86</v>
      </c>
      <c r="B99" s="26" t="s">
        <v>158</v>
      </c>
      <c r="C99" s="10" t="s">
        <v>159</v>
      </c>
      <c r="D99" s="109">
        <f t="shared" si="4"/>
        <v>16119477</v>
      </c>
      <c r="E99" s="110">
        <v>7621278</v>
      </c>
      <c r="F99" s="110">
        <v>0</v>
      </c>
      <c r="G99" s="110">
        <v>5219262</v>
      </c>
      <c r="H99" s="110">
        <v>3278937</v>
      </c>
      <c r="I99" s="110">
        <v>0</v>
      </c>
      <c r="J99" s="110">
        <v>0</v>
      </c>
      <c r="K99" s="110">
        <v>0</v>
      </c>
    </row>
    <row r="100" spans="1:11" s="1" customFormat="1" ht="12.75" x14ac:dyDescent="0.2">
      <c r="A100" s="25">
        <v>87</v>
      </c>
      <c r="B100" s="14" t="s">
        <v>160</v>
      </c>
      <c r="C100" s="10" t="s">
        <v>28</v>
      </c>
      <c r="D100" s="109">
        <f t="shared" si="4"/>
        <v>1233286</v>
      </c>
      <c r="E100" s="110">
        <v>0</v>
      </c>
      <c r="F100" s="110">
        <v>0</v>
      </c>
      <c r="G100" s="110">
        <v>903395</v>
      </c>
      <c r="H100" s="110">
        <v>329891</v>
      </c>
      <c r="I100" s="110">
        <v>0</v>
      </c>
      <c r="J100" s="110">
        <v>0</v>
      </c>
      <c r="K100" s="110">
        <v>0</v>
      </c>
    </row>
    <row r="101" spans="1:11" s="1" customFormat="1" ht="12.75" x14ac:dyDescent="0.2">
      <c r="A101" s="25">
        <v>88</v>
      </c>
      <c r="B101" s="26" t="s">
        <v>161</v>
      </c>
      <c r="C101" s="10" t="s">
        <v>12</v>
      </c>
      <c r="D101" s="109">
        <f t="shared" si="4"/>
        <v>681739</v>
      </c>
      <c r="E101" s="110">
        <v>0</v>
      </c>
      <c r="F101" s="110">
        <v>0</v>
      </c>
      <c r="G101" s="110">
        <v>318807</v>
      </c>
      <c r="H101" s="110">
        <v>362932</v>
      </c>
      <c r="I101" s="110">
        <v>0</v>
      </c>
      <c r="J101" s="110">
        <v>0</v>
      </c>
      <c r="K101" s="110">
        <v>0</v>
      </c>
    </row>
    <row r="102" spans="1:11" s="1" customFormat="1" ht="12.75" x14ac:dyDescent="0.2">
      <c r="A102" s="25">
        <v>89</v>
      </c>
      <c r="B102" s="26" t="s">
        <v>162</v>
      </c>
      <c r="C102" s="10" t="s">
        <v>27</v>
      </c>
      <c r="D102" s="109">
        <f t="shared" si="4"/>
        <v>4447473</v>
      </c>
      <c r="E102" s="110">
        <v>904850</v>
      </c>
      <c r="F102" s="110">
        <v>0</v>
      </c>
      <c r="G102" s="110">
        <v>2538851</v>
      </c>
      <c r="H102" s="110">
        <v>1003772</v>
      </c>
      <c r="I102" s="110">
        <v>0</v>
      </c>
      <c r="J102" s="110">
        <v>0</v>
      </c>
      <c r="K102" s="110">
        <v>0</v>
      </c>
    </row>
    <row r="103" spans="1:11" s="1" customFormat="1" ht="12.75" x14ac:dyDescent="0.2">
      <c r="A103" s="25">
        <v>90</v>
      </c>
      <c r="B103" s="14" t="s">
        <v>163</v>
      </c>
      <c r="C103" s="10" t="s">
        <v>45</v>
      </c>
      <c r="D103" s="109">
        <f t="shared" si="4"/>
        <v>3240626</v>
      </c>
      <c r="E103" s="110">
        <v>1862581</v>
      </c>
      <c r="F103" s="110">
        <v>0</v>
      </c>
      <c r="G103" s="110">
        <v>933859</v>
      </c>
      <c r="H103" s="110">
        <v>444186</v>
      </c>
      <c r="I103" s="110">
        <v>0</v>
      </c>
      <c r="J103" s="110">
        <v>0</v>
      </c>
      <c r="K103" s="110">
        <v>0</v>
      </c>
    </row>
    <row r="104" spans="1:11" s="1" customFormat="1" ht="12.75" x14ac:dyDescent="0.2">
      <c r="A104" s="25">
        <v>91</v>
      </c>
      <c r="B104" s="14" t="s">
        <v>164</v>
      </c>
      <c r="C104" s="10" t="s">
        <v>33</v>
      </c>
      <c r="D104" s="109">
        <f t="shared" si="4"/>
        <v>4596750</v>
      </c>
      <c r="E104" s="110">
        <v>2724177</v>
      </c>
      <c r="F104" s="110">
        <v>0</v>
      </c>
      <c r="G104" s="110">
        <v>1364040</v>
      </c>
      <c r="H104" s="110">
        <v>508533</v>
      </c>
      <c r="I104" s="110">
        <v>0</v>
      </c>
      <c r="J104" s="110">
        <v>0</v>
      </c>
      <c r="K104" s="110">
        <v>0</v>
      </c>
    </row>
    <row r="105" spans="1:11" s="1" customFormat="1" ht="12.75" x14ac:dyDescent="0.2">
      <c r="A105" s="25">
        <v>92</v>
      </c>
      <c r="B105" s="12" t="s">
        <v>165</v>
      </c>
      <c r="C105" s="10" t="s">
        <v>29</v>
      </c>
      <c r="D105" s="109">
        <f t="shared" si="4"/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</row>
    <row r="106" spans="1:11" s="1" customFormat="1" ht="12.75" x14ac:dyDescent="0.2">
      <c r="A106" s="25">
        <v>93</v>
      </c>
      <c r="B106" s="12" t="s">
        <v>166</v>
      </c>
      <c r="C106" s="10" t="s">
        <v>30</v>
      </c>
      <c r="D106" s="109">
        <f t="shared" si="4"/>
        <v>842436</v>
      </c>
      <c r="E106" s="110">
        <v>0</v>
      </c>
      <c r="F106" s="110">
        <v>0</v>
      </c>
      <c r="G106" s="110">
        <v>0</v>
      </c>
      <c r="H106" s="110">
        <v>842436</v>
      </c>
      <c r="I106" s="110">
        <v>0</v>
      </c>
      <c r="J106" s="110">
        <v>0</v>
      </c>
      <c r="K106" s="110">
        <v>0</v>
      </c>
    </row>
    <row r="107" spans="1:11" s="1" customFormat="1" ht="12.75" x14ac:dyDescent="0.2">
      <c r="A107" s="25">
        <v>94</v>
      </c>
      <c r="B107" s="26" t="s">
        <v>167</v>
      </c>
      <c r="C107" s="10" t="s">
        <v>14</v>
      </c>
      <c r="D107" s="109">
        <f t="shared" si="4"/>
        <v>867138</v>
      </c>
      <c r="E107" s="110">
        <v>0</v>
      </c>
      <c r="F107" s="110">
        <v>0</v>
      </c>
      <c r="G107" s="110">
        <v>527075</v>
      </c>
      <c r="H107" s="110">
        <v>340063</v>
      </c>
      <c r="I107" s="110">
        <v>0</v>
      </c>
      <c r="J107" s="110">
        <v>0</v>
      </c>
      <c r="K107" s="110">
        <v>0</v>
      </c>
    </row>
    <row r="108" spans="1:11" s="1" customFormat="1" ht="12.75" x14ac:dyDescent="0.2">
      <c r="A108" s="25">
        <v>95</v>
      </c>
      <c r="B108" s="12" t="s">
        <v>168</v>
      </c>
      <c r="C108" s="10" t="s">
        <v>31</v>
      </c>
      <c r="D108" s="109">
        <f t="shared" si="4"/>
        <v>1060283</v>
      </c>
      <c r="E108" s="110">
        <v>0</v>
      </c>
      <c r="F108" s="110">
        <v>0</v>
      </c>
      <c r="G108" s="110">
        <v>603072</v>
      </c>
      <c r="H108" s="110">
        <v>457211</v>
      </c>
      <c r="I108" s="110">
        <v>0</v>
      </c>
      <c r="J108" s="110">
        <v>0</v>
      </c>
      <c r="K108" s="110">
        <v>0</v>
      </c>
    </row>
    <row r="109" spans="1:11" s="1" customFormat="1" ht="12" customHeight="1" x14ac:dyDescent="0.2">
      <c r="A109" s="25">
        <v>96</v>
      </c>
      <c r="B109" s="12" t="s">
        <v>169</v>
      </c>
      <c r="C109" s="10" t="s">
        <v>15</v>
      </c>
      <c r="D109" s="109">
        <f t="shared" si="4"/>
        <v>1745696</v>
      </c>
      <c r="E109" s="110">
        <v>0</v>
      </c>
      <c r="F109" s="110">
        <v>0</v>
      </c>
      <c r="G109" s="110">
        <v>1241921</v>
      </c>
      <c r="H109" s="110">
        <v>503775</v>
      </c>
      <c r="I109" s="110">
        <v>0</v>
      </c>
      <c r="J109" s="110">
        <v>0</v>
      </c>
      <c r="K109" s="110">
        <v>0</v>
      </c>
    </row>
    <row r="110" spans="1:11" s="22" customFormat="1" ht="12.75" x14ac:dyDescent="0.2">
      <c r="A110" s="25">
        <v>97</v>
      </c>
      <c r="B110" s="24" t="s">
        <v>170</v>
      </c>
      <c r="C110" s="21" t="s">
        <v>13</v>
      </c>
      <c r="D110" s="109">
        <f t="shared" si="4"/>
        <v>12397214</v>
      </c>
      <c r="E110" s="110">
        <v>9043645</v>
      </c>
      <c r="F110" s="110">
        <v>0</v>
      </c>
      <c r="G110" s="110">
        <v>2180028</v>
      </c>
      <c r="H110" s="110">
        <v>1173541</v>
      </c>
      <c r="I110" s="110">
        <v>0</v>
      </c>
      <c r="J110" s="110">
        <v>0</v>
      </c>
      <c r="K110" s="110">
        <v>0</v>
      </c>
    </row>
    <row r="111" spans="1:11" s="1" customFormat="1" ht="12.75" x14ac:dyDescent="0.2">
      <c r="A111" s="25">
        <v>98</v>
      </c>
      <c r="B111" s="26" t="s">
        <v>171</v>
      </c>
      <c r="C111" s="10" t="s">
        <v>32</v>
      </c>
      <c r="D111" s="109">
        <f t="shared" si="4"/>
        <v>1166105</v>
      </c>
      <c r="E111" s="110">
        <v>0</v>
      </c>
      <c r="F111" s="110">
        <v>0</v>
      </c>
      <c r="G111" s="110">
        <v>827574</v>
      </c>
      <c r="H111" s="110">
        <v>338531</v>
      </c>
      <c r="I111" s="110">
        <v>0</v>
      </c>
      <c r="J111" s="110">
        <v>0</v>
      </c>
      <c r="K111" s="110">
        <v>0</v>
      </c>
    </row>
    <row r="112" spans="1:11" s="1" customFormat="1" ht="12.75" x14ac:dyDescent="0.2">
      <c r="A112" s="25">
        <v>99</v>
      </c>
      <c r="B112" s="26" t="s">
        <v>172</v>
      </c>
      <c r="C112" s="10" t="s">
        <v>55</v>
      </c>
      <c r="D112" s="109">
        <f t="shared" si="4"/>
        <v>1998612</v>
      </c>
      <c r="E112" s="110">
        <v>0</v>
      </c>
      <c r="F112" s="110">
        <v>0</v>
      </c>
      <c r="G112" s="110">
        <v>1410473</v>
      </c>
      <c r="H112" s="110">
        <v>588139</v>
      </c>
      <c r="I112" s="110">
        <v>0</v>
      </c>
      <c r="J112" s="110">
        <v>0</v>
      </c>
      <c r="K112" s="110">
        <v>0</v>
      </c>
    </row>
    <row r="113" spans="1:11" s="1" customFormat="1" ht="12.75" x14ac:dyDescent="0.2">
      <c r="A113" s="25">
        <v>100</v>
      </c>
      <c r="B113" s="12" t="s">
        <v>173</v>
      </c>
      <c r="C113" s="10" t="s">
        <v>34</v>
      </c>
      <c r="D113" s="109">
        <f t="shared" si="4"/>
        <v>6659910</v>
      </c>
      <c r="E113" s="110">
        <v>2540799</v>
      </c>
      <c r="F113" s="110">
        <v>0</v>
      </c>
      <c r="G113" s="110">
        <v>3105728</v>
      </c>
      <c r="H113" s="110">
        <v>1013383</v>
      </c>
      <c r="I113" s="110">
        <v>0</v>
      </c>
      <c r="J113" s="110">
        <v>0</v>
      </c>
      <c r="K113" s="110">
        <v>0</v>
      </c>
    </row>
    <row r="114" spans="1:11" s="1" customFormat="1" ht="12.75" x14ac:dyDescent="0.2">
      <c r="A114" s="25">
        <v>101</v>
      </c>
      <c r="B114" s="14" t="s">
        <v>174</v>
      </c>
      <c r="C114" s="10" t="s">
        <v>243</v>
      </c>
      <c r="D114" s="109">
        <f t="shared" si="4"/>
        <v>398844</v>
      </c>
      <c r="E114" s="110">
        <v>0</v>
      </c>
      <c r="F114" s="110">
        <v>0</v>
      </c>
      <c r="G114" s="110">
        <v>0</v>
      </c>
      <c r="H114" s="110">
        <v>398844</v>
      </c>
      <c r="I114" s="110">
        <v>0</v>
      </c>
      <c r="J114" s="110">
        <v>0</v>
      </c>
      <c r="K114" s="110">
        <v>0</v>
      </c>
    </row>
    <row r="115" spans="1:11" s="1" customFormat="1" ht="13.5" customHeight="1" x14ac:dyDescent="0.2">
      <c r="A115" s="25">
        <v>102</v>
      </c>
      <c r="B115" s="12" t="s">
        <v>175</v>
      </c>
      <c r="C115" s="10" t="s">
        <v>176</v>
      </c>
      <c r="D115" s="109">
        <f t="shared" si="4"/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</row>
    <row r="116" spans="1:11" s="1" customFormat="1" ht="12.75" x14ac:dyDescent="0.2">
      <c r="A116" s="25">
        <v>103</v>
      </c>
      <c r="B116" s="12" t="s">
        <v>177</v>
      </c>
      <c r="C116" s="10" t="s">
        <v>178</v>
      </c>
      <c r="D116" s="109">
        <f t="shared" si="4"/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</row>
    <row r="117" spans="1:11" s="1" customFormat="1" ht="12.75" x14ac:dyDescent="0.2">
      <c r="A117" s="25">
        <v>104</v>
      </c>
      <c r="B117" s="26" t="s">
        <v>179</v>
      </c>
      <c r="C117" s="10" t="s">
        <v>180</v>
      </c>
      <c r="D117" s="109">
        <f t="shared" si="4"/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</row>
    <row r="118" spans="1:11" s="1" customFormat="1" ht="12.75" x14ac:dyDescent="0.2">
      <c r="A118" s="25">
        <v>105</v>
      </c>
      <c r="B118" s="26" t="s">
        <v>181</v>
      </c>
      <c r="C118" s="10" t="s">
        <v>182</v>
      </c>
      <c r="D118" s="109">
        <f t="shared" si="4"/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</row>
    <row r="119" spans="1:11" s="1" customFormat="1" ht="12.75" customHeight="1" x14ac:dyDescent="0.2">
      <c r="A119" s="25">
        <v>106</v>
      </c>
      <c r="B119" s="26" t="s">
        <v>183</v>
      </c>
      <c r="C119" s="10" t="s">
        <v>184</v>
      </c>
      <c r="D119" s="109">
        <f t="shared" si="4"/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</row>
    <row r="120" spans="1:11" s="1" customFormat="1" ht="24" x14ac:dyDescent="0.2">
      <c r="A120" s="25">
        <v>107</v>
      </c>
      <c r="B120" s="26" t="s">
        <v>185</v>
      </c>
      <c r="C120" s="10" t="s">
        <v>186</v>
      </c>
      <c r="D120" s="109">
        <f t="shared" si="4"/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</row>
    <row r="121" spans="1:11" s="1" customFormat="1" ht="12.75" x14ac:dyDescent="0.2">
      <c r="A121" s="25">
        <v>108</v>
      </c>
      <c r="B121" s="26" t="s">
        <v>187</v>
      </c>
      <c r="C121" s="10" t="s">
        <v>188</v>
      </c>
      <c r="D121" s="109">
        <f t="shared" si="4"/>
        <v>3090829</v>
      </c>
      <c r="E121" s="110">
        <v>0</v>
      </c>
      <c r="F121" s="110">
        <v>3090829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</row>
    <row r="122" spans="1:11" s="1" customFormat="1" ht="12.75" x14ac:dyDescent="0.2">
      <c r="A122" s="25">
        <v>109</v>
      </c>
      <c r="B122" s="26" t="s">
        <v>189</v>
      </c>
      <c r="C122" s="10" t="s">
        <v>190</v>
      </c>
      <c r="D122" s="109">
        <f t="shared" si="4"/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</row>
    <row r="123" spans="1:11" s="1" customFormat="1" ht="12.75" x14ac:dyDescent="0.2">
      <c r="A123" s="25">
        <v>110</v>
      </c>
      <c r="B123" s="18" t="s">
        <v>191</v>
      </c>
      <c r="C123" s="16" t="s">
        <v>192</v>
      </c>
      <c r="D123" s="109">
        <f t="shared" si="4"/>
        <v>68221706</v>
      </c>
      <c r="E123" s="110">
        <v>26228852</v>
      </c>
      <c r="F123" s="110">
        <v>41992854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</row>
    <row r="124" spans="1:11" s="1" customFormat="1" ht="12.75" x14ac:dyDescent="0.2">
      <c r="A124" s="25">
        <v>111</v>
      </c>
      <c r="B124" s="18" t="s">
        <v>276</v>
      </c>
      <c r="C124" s="16" t="s">
        <v>252</v>
      </c>
      <c r="D124" s="109">
        <f t="shared" si="4"/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</row>
    <row r="125" spans="1:11" s="1" customFormat="1" ht="12.75" x14ac:dyDescent="0.2">
      <c r="A125" s="25">
        <v>112</v>
      </c>
      <c r="B125" s="14" t="s">
        <v>193</v>
      </c>
      <c r="C125" s="10" t="s">
        <v>194</v>
      </c>
      <c r="D125" s="109">
        <f t="shared" si="4"/>
        <v>7371739</v>
      </c>
      <c r="E125" s="110">
        <v>0</v>
      </c>
      <c r="F125" s="110">
        <v>7371739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</row>
    <row r="126" spans="1:11" s="1" customFormat="1" ht="11.25" customHeight="1" x14ac:dyDescent="0.2">
      <c r="A126" s="25">
        <v>113</v>
      </c>
      <c r="B126" s="26" t="s">
        <v>195</v>
      </c>
      <c r="C126" s="10" t="s">
        <v>196</v>
      </c>
      <c r="D126" s="109">
        <f t="shared" si="4"/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</row>
    <row r="127" spans="1:11" s="1" customFormat="1" ht="12.75" x14ac:dyDescent="0.2">
      <c r="A127" s="25">
        <v>114</v>
      </c>
      <c r="B127" s="12" t="s">
        <v>197</v>
      </c>
      <c r="C127" s="19" t="s">
        <v>198</v>
      </c>
      <c r="D127" s="109">
        <f t="shared" si="4"/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</row>
    <row r="128" spans="1:11" s="1" customFormat="1" ht="12.75" x14ac:dyDescent="0.2">
      <c r="A128" s="25">
        <v>115</v>
      </c>
      <c r="B128" s="26" t="s">
        <v>199</v>
      </c>
      <c r="C128" s="10" t="s">
        <v>290</v>
      </c>
      <c r="D128" s="109">
        <f t="shared" si="4"/>
        <v>4706734</v>
      </c>
      <c r="E128" s="110">
        <v>0</v>
      </c>
      <c r="F128" s="110">
        <v>4706734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</row>
    <row r="129" spans="1:11" s="1" customFormat="1" ht="14.25" customHeight="1" x14ac:dyDescent="0.2">
      <c r="A129" s="25">
        <v>116</v>
      </c>
      <c r="B129" s="14" t="s">
        <v>200</v>
      </c>
      <c r="C129" s="10" t="s">
        <v>277</v>
      </c>
      <c r="D129" s="109">
        <f t="shared" si="4"/>
        <v>6143641</v>
      </c>
      <c r="E129" s="110">
        <v>2910712</v>
      </c>
      <c r="F129" s="110">
        <v>3232929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</row>
    <row r="130" spans="1:11" s="1" customFormat="1" ht="12.75" x14ac:dyDescent="0.2">
      <c r="A130" s="25">
        <v>117</v>
      </c>
      <c r="B130" s="14" t="s">
        <v>201</v>
      </c>
      <c r="C130" s="10" t="s">
        <v>202</v>
      </c>
      <c r="D130" s="109">
        <f t="shared" ref="D130:D147" si="5">SUM(E130:K130)</f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</row>
    <row r="131" spans="1:11" s="1" customFormat="1" ht="12.75" x14ac:dyDescent="0.2">
      <c r="A131" s="25">
        <v>118</v>
      </c>
      <c r="B131" s="14" t="s">
        <v>203</v>
      </c>
      <c r="C131" s="10" t="s">
        <v>204</v>
      </c>
      <c r="D131" s="109">
        <f t="shared" si="5"/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</row>
    <row r="132" spans="1:11" s="1" customFormat="1" ht="12.75" x14ac:dyDescent="0.2">
      <c r="A132" s="25">
        <v>119</v>
      </c>
      <c r="B132" s="12" t="s">
        <v>205</v>
      </c>
      <c r="C132" s="10" t="s">
        <v>206</v>
      </c>
      <c r="D132" s="109">
        <f t="shared" si="5"/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</row>
    <row r="133" spans="1:11" s="1" customFormat="1" ht="13.5" customHeight="1" x14ac:dyDescent="0.2">
      <c r="A133" s="25">
        <v>120</v>
      </c>
      <c r="B133" s="14" t="s">
        <v>207</v>
      </c>
      <c r="C133" s="10" t="s">
        <v>208</v>
      </c>
      <c r="D133" s="109">
        <f t="shared" si="5"/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</row>
    <row r="134" spans="1:11" s="1" customFormat="1" ht="12.75" x14ac:dyDescent="0.2">
      <c r="A134" s="25">
        <v>121</v>
      </c>
      <c r="B134" s="26" t="s">
        <v>209</v>
      </c>
      <c r="C134" s="10" t="s">
        <v>210</v>
      </c>
      <c r="D134" s="109">
        <f t="shared" si="5"/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</row>
    <row r="135" spans="1:11" s="1" customFormat="1" ht="24" x14ac:dyDescent="0.2">
      <c r="A135" s="25">
        <v>122</v>
      </c>
      <c r="B135" s="26" t="s">
        <v>211</v>
      </c>
      <c r="C135" s="91" t="s">
        <v>383</v>
      </c>
      <c r="D135" s="109">
        <f t="shared" si="5"/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</row>
    <row r="136" spans="1:11" s="1" customFormat="1" ht="12.75" x14ac:dyDescent="0.2">
      <c r="A136" s="25">
        <v>123</v>
      </c>
      <c r="B136" s="26" t="s">
        <v>212</v>
      </c>
      <c r="C136" s="10" t="s">
        <v>249</v>
      </c>
      <c r="D136" s="109">
        <f t="shared" si="5"/>
        <v>140318577</v>
      </c>
      <c r="E136" s="110">
        <v>59243046</v>
      </c>
      <c r="F136" s="110">
        <v>36610755</v>
      </c>
      <c r="G136" s="110">
        <v>4194335</v>
      </c>
      <c r="H136" s="110">
        <v>4128885</v>
      </c>
      <c r="I136" s="110">
        <v>18105794</v>
      </c>
      <c r="J136" s="110">
        <v>0</v>
      </c>
      <c r="K136" s="110">
        <v>18035762</v>
      </c>
    </row>
    <row r="137" spans="1:11" ht="10.5" customHeight="1" x14ac:dyDescent="0.2">
      <c r="A137" s="25">
        <v>124</v>
      </c>
      <c r="B137" s="26" t="s">
        <v>213</v>
      </c>
      <c r="C137" s="10" t="s">
        <v>214</v>
      </c>
      <c r="D137" s="109">
        <f t="shared" si="5"/>
        <v>250293377</v>
      </c>
      <c r="E137" s="110">
        <v>114659050</v>
      </c>
      <c r="F137" s="110">
        <v>68830160</v>
      </c>
      <c r="G137" s="110">
        <v>1662330</v>
      </c>
      <c r="H137" s="110">
        <v>15741868</v>
      </c>
      <c r="I137" s="110">
        <v>26249370</v>
      </c>
      <c r="J137" s="110">
        <v>0</v>
      </c>
      <c r="K137" s="110">
        <v>23150599</v>
      </c>
    </row>
    <row r="138" spans="1:11" s="1" customFormat="1" ht="12.75" x14ac:dyDescent="0.2">
      <c r="A138" s="25">
        <v>125</v>
      </c>
      <c r="B138" s="26" t="s">
        <v>215</v>
      </c>
      <c r="C138" s="10" t="s">
        <v>42</v>
      </c>
      <c r="D138" s="109">
        <f t="shared" si="5"/>
        <v>24200323</v>
      </c>
      <c r="E138" s="110">
        <v>17554387</v>
      </c>
      <c r="F138" s="110">
        <v>0</v>
      </c>
      <c r="G138" s="110">
        <v>6645936</v>
      </c>
      <c r="H138" s="110">
        <v>0</v>
      </c>
      <c r="I138" s="110">
        <v>0</v>
      </c>
      <c r="J138" s="110">
        <v>0</v>
      </c>
      <c r="K138" s="110">
        <v>0</v>
      </c>
    </row>
    <row r="139" spans="1:11" s="1" customFormat="1" ht="12.75" x14ac:dyDescent="0.2">
      <c r="A139" s="25">
        <v>126</v>
      </c>
      <c r="B139" s="12" t="s">
        <v>216</v>
      </c>
      <c r="C139" s="10" t="s">
        <v>48</v>
      </c>
      <c r="D139" s="109">
        <f t="shared" si="5"/>
        <v>19005172</v>
      </c>
      <c r="E139" s="110">
        <v>7223015</v>
      </c>
      <c r="F139" s="110">
        <v>8188649</v>
      </c>
      <c r="G139" s="110">
        <v>1385275</v>
      </c>
      <c r="H139" s="110">
        <v>2208233</v>
      </c>
      <c r="I139" s="110">
        <v>0</v>
      </c>
      <c r="J139" s="110">
        <v>0</v>
      </c>
      <c r="K139" s="110">
        <v>0</v>
      </c>
    </row>
    <row r="140" spans="1:11" s="1" customFormat="1" ht="12.75" x14ac:dyDescent="0.2">
      <c r="A140" s="25">
        <v>127</v>
      </c>
      <c r="B140" s="12" t="s">
        <v>217</v>
      </c>
      <c r="C140" s="10" t="s">
        <v>253</v>
      </c>
      <c r="D140" s="109">
        <f t="shared" si="5"/>
        <v>28520691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28520691</v>
      </c>
    </row>
    <row r="141" spans="1:11" s="1" customFormat="1" ht="12.75" x14ac:dyDescent="0.2">
      <c r="A141" s="25">
        <v>128</v>
      </c>
      <c r="B141" s="12" t="s">
        <v>218</v>
      </c>
      <c r="C141" s="10" t="s">
        <v>50</v>
      </c>
      <c r="D141" s="109">
        <f t="shared" si="5"/>
        <v>11701019</v>
      </c>
      <c r="E141" s="110">
        <v>0</v>
      </c>
      <c r="F141" s="110">
        <v>11313142</v>
      </c>
      <c r="G141" s="110">
        <v>387877</v>
      </c>
      <c r="H141" s="110">
        <v>0</v>
      </c>
      <c r="I141" s="110">
        <v>0</v>
      </c>
      <c r="J141" s="110">
        <v>0</v>
      </c>
      <c r="K141" s="110">
        <v>0</v>
      </c>
    </row>
    <row r="142" spans="1:11" s="1" customFormat="1" ht="12.75" x14ac:dyDescent="0.2">
      <c r="A142" s="25">
        <v>129</v>
      </c>
      <c r="B142" s="26" t="s">
        <v>219</v>
      </c>
      <c r="C142" s="10" t="s">
        <v>49</v>
      </c>
      <c r="D142" s="109">
        <f t="shared" si="5"/>
        <v>74316218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35410750</v>
      </c>
      <c r="K142" s="110">
        <v>38905468</v>
      </c>
    </row>
    <row r="143" spans="1:11" s="1" customFormat="1" ht="12.75" x14ac:dyDescent="0.2">
      <c r="A143" s="25">
        <v>130</v>
      </c>
      <c r="B143" s="26" t="s">
        <v>220</v>
      </c>
      <c r="C143" s="10" t="s">
        <v>221</v>
      </c>
      <c r="D143" s="109">
        <f t="shared" si="5"/>
        <v>755858</v>
      </c>
      <c r="E143" s="110">
        <v>0</v>
      </c>
      <c r="F143" s="110">
        <v>0</v>
      </c>
      <c r="G143" s="110">
        <v>0</v>
      </c>
      <c r="H143" s="110">
        <v>755858</v>
      </c>
      <c r="I143" s="110">
        <v>0</v>
      </c>
      <c r="J143" s="110">
        <v>0</v>
      </c>
      <c r="K143" s="110">
        <v>0</v>
      </c>
    </row>
    <row r="144" spans="1:11" s="1" customFormat="1" ht="12.75" x14ac:dyDescent="0.2">
      <c r="A144" s="25">
        <v>131</v>
      </c>
      <c r="B144" s="26" t="s">
        <v>222</v>
      </c>
      <c r="C144" s="10" t="s">
        <v>43</v>
      </c>
      <c r="D144" s="109">
        <f t="shared" si="5"/>
        <v>12213647</v>
      </c>
      <c r="E144" s="110">
        <v>9530510</v>
      </c>
      <c r="F144" s="110">
        <v>0</v>
      </c>
      <c r="G144" s="110">
        <v>1165585</v>
      </c>
      <c r="H144" s="110">
        <v>1517552</v>
      </c>
      <c r="I144" s="110">
        <v>0</v>
      </c>
      <c r="J144" s="110">
        <v>0</v>
      </c>
      <c r="K144" s="110">
        <v>0</v>
      </c>
    </row>
    <row r="145" spans="1:52" s="1" customFormat="1" ht="12.75" x14ac:dyDescent="0.2">
      <c r="A145" s="25">
        <v>132</v>
      </c>
      <c r="B145" s="12" t="s">
        <v>223</v>
      </c>
      <c r="C145" s="10" t="s">
        <v>251</v>
      </c>
      <c r="D145" s="109">
        <f t="shared" si="5"/>
        <v>88401058</v>
      </c>
      <c r="E145" s="110">
        <v>32669801</v>
      </c>
      <c r="F145" s="110">
        <v>33075215</v>
      </c>
      <c r="G145" s="110">
        <v>3670054</v>
      </c>
      <c r="H145" s="110">
        <v>1867103</v>
      </c>
      <c r="I145" s="110">
        <v>0</v>
      </c>
      <c r="J145" s="110">
        <v>0</v>
      </c>
      <c r="K145" s="110">
        <v>17118885</v>
      </c>
    </row>
    <row r="146" spans="1:52" s="1" customFormat="1" ht="12.75" x14ac:dyDescent="0.2">
      <c r="A146" s="25">
        <v>133</v>
      </c>
      <c r="B146" s="14" t="s">
        <v>224</v>
      </c>
      <c r="C146" s="10" t="s">
        <v>225</v>
      </c>
      <c r="D146" s="109">
        <f t="shared" si="5"/>
        <v>59375469</v>
      </c>
      <c r="E146" s="110">
        <v>12432425</v>
      </c>
      <c r="F146" s="110">
        <v>6711734</v>
      </c>
      <c r="G146" s="110">
        <v>6246432</v>
      </c>
      <c r="H146" s="110">
        <v>4014177</v>
      </c>
      <c r="I146" s="110">
        <v>10098526</v>
      </c>
      <c r="J146" s="110">
        <v>0</v>
      </c>
      <c r="K146" s="110">
        <v>19872175</v>
      </c>
    </row>
    <row r="147" spans="1:52" ht="12.75" x14ac:dyDescent="0.2">
      <c r="A147" s="25">
        <v>134</v>
      </c>
      <c r="B147" s="26" t="s">
        <v>226</v>
      </c>
      <c r="C147" s="10" t="s">
        <v>227</v>
      </c>
      <c r="D147" s="109">
        <f t="shared" si="5"/>
        <v>56207929</v>
      </c>
      <c r="E147" s="110">
        <v>11219341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44988588</v>
      </c>
    </row>
    <row r="148" spans="1:52" ht="12.75" x14ac:dyDescent="0.2">
      <c r="A148" s="25">
        <v>135</v>
      </c>
      <c r="B148" s="12" t="s">
        <v>228</v>
      </c>
      <c r="C148" s="10" t="s">
        <v>229</v>
      </c>
      <c r="D148" s="109">
        <f t="shared" ref="D148:D154" si="6">SUM(E148:K148)</f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</row>
    <row r="149" spans="1:52" ht="12.75" x14ac:dyDescent="0.2">
      <c r="A149" s="25">
        <v>136</v>
      </c>
      <c r="B149" s="20" t="s">
        <v>230</v>
      </c>
      <c r="C149" s="13" t="s">
        <v>231</v>
      </c>
      <c r="D149" s="109">
        <f t="shared" si="6"/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</row>
    <row r="150" spans="1:52" ht="12.75" x14ac:dyDescent="0.2">
      <c r="A150" s="25">
        <v>137</v>
      </c>
      <c r="B150" s="67" t="s">
        <v>278</v>
      </c>
      <c r="C150" s="68" t="s">
        <v>279</v>
      </c>
      <c r="D150" s="109">
        <f t="shared" si="6"/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</row>
    <row r="151" spans="1:52" ht="12.75" x14ac:dyDescent="0.2">
      <c r="A151" s="25">
        <v>138</v>
      </c>
      <c r="B151" s="69" t="s">
        <v>280</v>
      </c>
      <c r="C151" s="70" t="s">
        <v>281</v>
      </c>
      <c r="D151" s="109">
        <f t="shared" si="6"/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</row>
    <row r="152" spans="1:52" ht="12.75" x14ac:dyDescent="0.2">
      <c r="A152" s="25">
        <v>139</v>
      </c>
      <c r="B152" s="71" t="s">
        <v>282</v>
      </c>
      <c r="C152" s="72" t="s">
        <v>283</v>
      </c>
      <c r="D152" s="109">
        <f t="shared" si="6"/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</row>
    <row r="153" spans="1:52" ht="12.75" x14ac:dyDescent="0.2">
      <c r="A153" s="25">
        <v>140</v>
      </c>
      <c r="B153" s="25" t="s">
        <v>288</v>
      </c>
      <c r="C153" s="73" t="s">
        <v>289</v>
      </c>
      <c r="D153" s="109">
        <f t="shared" si="6"/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</row>
    <row r="154" spans="1:52" s="22" customFormat="1" ht="12.75" x14ac:dyDescent="0.2">
      <c r="A154" s="127">
        <v>141</v>
      </c>
      <c r="B154" s="128" t="s">
        <v>403</v>
      </c>
      <c r="C154" s="129" t="s">
        <v>402</v>
      </c>
      <c r="D154" s="149">
        <f t="shared" si="6"/>
        <v>0</v>
      </c>
      <c r="E154" s="150">
        <v>0</v>
      </c>
      <c r="F154" s="150">
        <v>0</v>
      </c>
      <c r="G154" s="150">
        <v>0</v>
      </c>
      <c r="H154" s="150">
        <v>0</v>
      </c>
      <c r="I154" s="150">
        <v>0</v>
      </c>
      <c r="J154" s="150">
        <v>0</v>
      </c>
      <c r="K154" s="150">
        <v>0</v>
      </c>
    </row>
    <row r="155" spans="1:52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</sheetData>
  <mergeCells count="17">
    <mergeCell ref="J5:J7"/>
    <mergeCell ref="K5:K7"/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 (11-23)</vt:lpstr>
      <vt:lpstr>Свод 2023 БП (11-23)</vt:lpstr>
      <vt:lpstr>СМП (11-23)</vt:lpstr>
      <vt:lpstr>ДС (11-23) </vt:lpstr>
      <vt:lpstr>КС (11-23)</vt:lpstr>
      <vt:lpstr>АПУ профилактика 11-23</vt:lpstr>
      <vt:lpstr>АПУ неотл.пом. 11-23</vt:lpstr>
      <vt:lpstr>АПУ обращения 11-23</vt:lpstr>
      <vt:lpstr>ОДИ ПГГ Пр.11-23</vt:lpstr>
      <vt:lpstr>ОДИ МЗ РБ 9-23</vt:lpstr>
      <vt:lpstr>ФАП (11-23)</vt:lpstr>
      <vt:lpstr>Гемодиализ (пр.11-23)</vt:lpstr>
      <vt:lpstr>Мед.реаб.(АПУ,ДС,КС) 9-23</vt:lpstr>
      <vt:lpstr>Тестирование на грипп</vt:lpstr>
      <vt:lpstr>Уточнение грипп</vt:lpstr>
      <vt:lpstr>'АПУ неотл.пом. 11-23'!Заголовки_для_печати</vt:lpstr>
      <vt:lpstr>'АПУ обращения 11-23'!Заголовки_для_печати</vt:lpstr>
      <vt:lpstr>'АПУ профилактика 11-23'!Заголовки_для_печати</vt:lpstr>
      <vt:lpstr>'Гемодиализ (пр.11-23)'!Заголовки_для_печати</vt:lpstr>
      <vt:lpstr>'ДС (11-23) '!Заголовки_для_печати</vt:lpstr>
      <vt:lpstr>'КС (11-23)'!Заголовки_для_печати</vt:lpstr>
      <vt:lpstr>'Мед.реаб.(АПУ,ДС,КС) 9-23'!Заголовки_для_печати</vt:lpstr>
      <vt:lpstr>'ОДИ МЗ РБ 9-23'!Заголовки_для_печати</vt:lpstr>
      <vt:lpstr>'ОДИ ПГГ Пр.11-23'!Заголовки_для_печати</vt:lpstr>
      <vt:lpstr>'Свод 2023 БП (11-23)'!Заголовки_для_печати</vt:lpstr>
      <vt:lpstr>'Свод 2023 ТПОМС РБ (11-23)'!Заголовки_для_печати</vt:lpstr>
      <vt:lpstr>'СМП (11-23)'!Заголовки_для_печати</vt:lpstr>
      <vt:lpstr>'Тестирование на грипп'!Заголовки_для_печати</vt:lpstr>
      <vt:lpstr>'Уточнение грипп'!Заголовки_для_печати</vt:lpstr>
      <vt:lpstr>'ФАП (11-23)'!Заголовки_для_печати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2023-03-20T04:25:33Z</cp:lastPrinted>
  <dcterms:created xsi:type="dcterms:W3CDTF">2012-12-23T03:42:29Z</dcterms:created>
  <dcterms:modified xsi:type="dcterms:W3CDTF">2023-07-04T12:12:01Z</dcterms:modified>
</cp:coreProperties>
</file>